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3005" activeTab="1"/>
  </bookViews>
  <sheets>
    <sheet name="Opens" sheetId="1" r:id="rId1"/>
    <sheet name="Pendings" sheetId="2" r:id="rId2"/>
    <sheet name="VarRR Change" sheetId="3" r:id="rId3"/>
  </sheets>
  <definedNames>
    <definedName name="_2nd_Half_Text" localSheetId="0">OFFSET(Opens!$Q1,0,0,1,1)</definedName>
    <definedName name="_2nd_Half_Text_Price" localSheetId="0">OFFSET(Opens!$P1,0,0,1,1)</definedName>
    <definedName name="Adjust_7s_VLU_Table" localSheetId="0">Opens!$Y$2:$Z$11</definedName>
    <definedName name="Amending_SOE1">'VarRR Change'!$M$1</definedName>
    <definedName name="Amending_SOE1_SOE2">'VarRR Change'!$M$3</definedName>
    <definedName name="Amending_SOE2">'VarRR Change'!$M$2</definedName>
    <definedName name="Close" localSheetId="0">OFFSET(Opens!$B1,0,0,1,1)</definedName>
    <definedName name="Current_Stop" localSheetId="0">OFFSET(Opens!$I1,0,0,1,1)</definedName>
    <definedName name="Hard_Stop" localSheetId="0">OFFSET(Opens!$O1,0,0,1,1)</definedName>
    <definedName name="High" localSheetId="0">OFFSET(Opens!$C1,0,0,1,1)</definedName>
    <definedName name="Low" localSheetId="0">OFFSET(Opens!$D1,0,0,1,1)</definedName>
    <definedName name="MTT_Price" localSheetId="0">OFFSET(Opens!$G1,0,0,1,1)</definedName>
    <definedName name="New_SOE_1">OFFSET('VarRR Change'!$B1,0,0,1,1)</definedName>
    <definedName name="New_SOE_2">OFFSET('VarRR Change'!$C1,0,0,1,1)</definedName>
    <definedName name="Old_Comment">OFFSET('VarRR Change'!$F1,0,0,1,1)</definedName>
    <definedName name="Old_Comment_Hide">OFFSET('VarRR Change'!$G1,0,0,1,1)</definedName>
    <definedName name="Old_SOE_1">OFFSET('VarRR Change'!$D1,0,0,1,1)</definedName>
    <definedName name="Old_SOE_2">OFFSET('VarRR Change'!$E1,0,0,1,1)</definedName>
    <definedName name="Prev_Comment" localSheetId="0">OFFSET(Opens!$L1,0,0,1,1)</definedName>
    <definedName name="Proposed_Comment" localSheetId="0">OFFSET(Opens!$N1,0,0,1,1)</definedName>
    <definedName name="Proposed_Hard_Stop" localSheetId="0">OFFSET(Opens!$R1,0,0,1,1)</definedName>
    <definedName name="Proposed_Stop" localSheetId="0">OFFSET(Opens!$M1,0,0,1,1)</definedName>
    <definedName name="PVV" localSheetId="0">OFFSET(Opens!$E1,0,0,1,1)</definedName>
    <definedName name="RCJ" localSheetId="0">OFFSET(Opens!$F1,0,0,1,1)</definedName>
    <definedName name="RN_Defer_To_7_Adjust" localSheetId="0">OFFSET(Opens!$V1,0,0,1,1)</definedName>
    <definedName name="RN_Defer_To_Raw_Val" localSheetId="0">OFFSET(Opens!$U1,0,0,1,1)</definedName>
    <definedName name="RN_Defer_To_Val" localSheetId="0">OFFSET(Opens!$T1,0,0,1,1)</definedName>
    <definedName name="RN_Defer_Trigger_Val" localSheetId="0">OFFSET(Opens!$S1,0,0,1,1)</definedName>
    <definedName name="RR_Rebal_Prop_Stop" localSheetId="0">OFFSET(Opens!$X1,0,0,1,1)</definedName>
    <definedName name="RR_Rebal_Test" localSheetId="0">OFFSET(Opens!$W1,0,0,1,1)</definedName>
    <definedName name="SOE_1" localSheetId="0">OFFSET(Opens!$J1,0,0,1,1)</definedName>
    <definedName name="SOE_2" localSheetId="0">OFFSET(Opens!$K1,0,0,1,1)</definedName>
  </definedNames>
  <calcPr calcId="145621"/>
</workbook>
</file>

<file path=xl/calcChain.xml><?xml version="1.0" encoding="utf-8"?>
<calcChain xmlns="http://schemas.openxmlformats.org/spreadsheetml/2006/main">
  <c r="Q168" i="1" l="1"/>
  <c r="P168" i="1" s="1"/>
  <c r="N168" i="1" s="1"/>
  <c r="R168" i="1"/>
  <c r="S168" i="1"/>
  <c r="U168" i="1"/>
  <c r="V168" i="1" s="1"/>
  <c r="T168" i="1" s="1"/>
  <c r="W168" i="1"/>
  <c r="X168" i="1" s="1"/>
  <c r="Q169" i="1"/>
  <c r="P169" i="1" s="1"/>
  <c r="R169" i="1"/>
  <c r="S169" i="1"/>
  <c r="U169" i="1"/>
  <c r="V169" i="1" s="1"/>
  <c r="T169" i="1" s="1"/>
  <c r="W169" i="1"/>
  <c r="X169" i="1" s="1"/>
  <c r="Q170" i="1"/>
  <c r="P170" i="1" s="1"/>
  <c r="R170" i="1"/>
  <c r="S170" i="1"/>
  <c r="U170" i="1"/>
  <c r="V170" i="1" s="1"/>
  <c r="T170" i="1" s="1"/>
  <c r="W170" i="1"/>
  <c r="X170" i="1" s="1"/>
  <c r="Q171" i="1"/>
  <c r="P171" i="1" s="1"/>
  <c r="N171" i="1" s="1"/>
  <c r="R171" i="1"/>
  <c r="S171" i="1"/>
  <c r="U171" i="1"/>
  <c r="V171" i="1" s="1"/>
  <c r="T171" i="1" s="1"/>
  <c r="W171" i="1"/>
  <c r="X171" i="1" s="1"/>
  <c r="Q172" i="1"/>
  <c r="P172" i="1" s="1"/>
  <c r="R172" i="1"/>
  <c r="S172" i="1"/>
  <c r="U172" i="1"/>
  <c r="V172" i="1" s="1"/>
  <c r="T172" i="1" s="1"/>
  <c r="W172" i="1"/>
  <c r="X172" i="1" s="1"/>
  <c r="Q173" i="1"/>
  <c r="P173" i="1" s="1"/>
  <c r="R173" i="1"/>
  <c r="S173" i="1"/>
  <c r="U173" i="1"/>
  <c r="V173" i="1" s="1"/>
  <c r="T173" i="1" s="1"/>
  <c r="W173" i="1"/>
  <c r="X173" i="1" s="1"/>
  <c r="Q174" i="1"/>
  <c r="P174" i="1" s="1"/>
  <c r="N174" i="1" s="1"/>
  <c r="R174" i="1"/>
  <c r="S174" i="1"/>
  <c r="U174" i="1"/>
  <c r="W174" i="1"/>
  <c r="X174" i="1" s="1"/>
  <c r="Q175" i="1"/>
  <c r="P175" i="1" s="1"/>
  <c r="N175" i="1" s="1"/>
  <c r="R175" i="1"/>
  <c r="S175" i="1"/>
  <c r="U175" i="1"/>
  <c r="V175" i="1" s="1"/>
  <c r="T175" i="1" s="1"/>
  <c r="W175" i="1"/>
  <c r="X175" i="1" s="1"/>
  <c r="Q176" i="1"/>
  <c r="P176" i="1" s="1"/>
  <c r="N176" i="1" s="1"/>
  <c r="R176" i="1"/>
  <c r="S176" i="1"/>
  <c r="U176" i="1"/>
  <c r="V176" i="1" s="1"/>
  <c r="W176" i="1"/>
  <c r="X176" i="1" s="1"/>
  <c r="Q177" i="1"/>
  <c r="P177" i="1" s="1"/>
  <c r="N177" i="1" s="1"/>
  <c r="R177" i="1"/>
  <c r="S177" i="1"/>
  <c r="U177" i="1"/>
  <c r="V177" i="1" s="1"/>
  <c r="T177" i="1" s="1"/>
  <c r="W177" i="1"/>
  <c r="X177" i="1" s="1"/>
  <c r="Q178" i="1"/>
  <c r="P178" i="1" s="1"/>
  <c r="R178" i="1"/>
  <c r="S178" i="1"/>
  <c r="U178" i="1"/>
  <c r="V178" i="1" s="1"/>
  <c r="T178" i="1" s="1"/>
  <c r="W178" i="1"/>
  <c r="X178" i="1" s="1"/>
  <c r="Q179" i="1"/>
  <c r="P179" i="1" s="1"/>
  <c r="N179" i="1" s="1"/>
  <c r="R179" i="1"/>
  <c r="S179" i="1"/>
  <c r="U179" i="1"/>
  <c r="V179" i="1" s="1"/>
  <c r="T179" i="1" s="1"/>
  <c r="W179" i="1"/>
  <c r="X179" i="1" s="1"/>
  <c r="Q180" i="1"/>
  <c r="P180" i="1" s="1"/>
  <c r="R180" i="1"/>
  <c r="S180" i="1"/>
  <c r="U180" i="1"/>
  <c r="W180" i="1"/>
  <c r="X180" i="1" s="1"/>
  <c r="N181" i="1"/>
  <c r="Q181" i="1"/>
  <c r="P181" i="1" s="1"/>
  <c r="R181" i="1"/>
  <c r="S181" i="1"/>
  <c r="U181" i="1"/>
  <c r="V181" i="1" s="1"/>
  <c r="T181" i="1" s="1"/>
  <c r="W181" i="1"/>
  <c r="X181" i="1" s="1"/>
  <c r="Q182" i="1"/>
  <c r="P182" i="1" s="1"/>
  <c r="R182" i="1"/>
  <c r="S182" i="1"/>
  <c r="U182" i="1"/>
  <c r="V182" i="1" s="1"/>
  <c r="T182" i="1" s="1"/>
  <c r="W182" i="1"/>
  <c r="X182" i="1" s="1"/>
  <c r="Q183" i="1"/>
  <c r="P183" i="1" s="1"/>
  <c r="R183" i="1"/>
  <c r="S183" i="1"/>
  <c r="U183" i="1"/>
  <c r="V183" i="1" s="1"/>
  <c r="T183" i="1" s="1"/>
  <c r="W183" i="1"/>
  <c r="X183" i="1" s="1"/>
  <c r="Q184" i="1"/>
  <c r="P184" i="1" s="1"/>
  <c r="R184" i="1"/>
  <c r="S184" i="1"/>
  <c r="U184" i="1"/>
  <c r="W184" i="1"/>
  <c r="X184" i="1" s="1"/>
  <c r="Q185" i="1"/>
  <c r="R185" i="1"/>
  <c r="S185" i="1"/>
  <c r="U185" i="1"/>
  <c r="V185" i="1" s="1"/>
  <c r="T185" i="1" s="1"/>
  <c r="W185" i="1"/>
  <c r="X185" i="1" s="1"/>
  <c r="Q186" i="1"/>
  <c r="P186" i="1" s="1"/>
  <c r="N186" i="1" s="1"/>
  <c r="R186" i="1"/>
  <c r="S186" i="1"/>
  <c r="U186" i="1"/>
  <c r="V186" i="1" s="1"/>
  <c r="W186" i="1"/>
  <c r="X186" i="1" s="1"/>
  <c r="Q187" i="1"/>
  <c r="R187" i="1"/>
  <c r="S187" i="1"/>
  <c r="U187" i="1"/>
  <c r="V187" i="1" s="1"/>
  <c r="T187" i="1" s="1"/>
  <c r="W187" i="1"/>
  <c r="X187" i="1" s="1"/>
  <c r="Q188" i="1"/>
  <c r="P188" i="1" s="1"/>
  <c r="R188" i="1"/>
  <c r="S188" i="1"/>
  <c r="U188" i="1"/>
  <c r="W188" i="1"/>
  <c r="X188" i="1" s="1"/>
  <c r="Q189" i="1"/>
  <c r="P189" i="1" s="1"/>
  <c r="N189" i="1" s="1"/>
  <c r="R189" i="1"/>
  <c r="S189" i="1"/>
  <c r="U189" i="1"/>
  <c r="V189" i="1" s="1"/>
  <c r="T189" i="1" s="1"/>
  <c r="W189" i="1"/>
  <c r="X189" i="1" s="1"/>
  <c r="Q190" i="1"/>
  <c r="P190" i="1" s="1"/>
  <c r="R190" i="1"/>
  <c r="S190" i="1"/>
  <c r="U190" i="1"/>
  <c r="W190" i="1"/>
  <c r="X190" i="1" s="1"/>
  <c r="Q191" i="1"/>
  <c r="P191" i="1" s="1"/>
  <c r="R191" i="1"/>
  <c r="S191" i="1"/>
  <c r="U191" i="1"/>
  <c r="V191" i="1" s="1"/>
  <c r="W191" i="1"/>
  <c r="X191" i="1" s="1"/>
  <c r="Q192" i="1"/>
  <c r="P192" i="1" s="1"/>
  <c r="R192" i="1"/>
  <c r="S192" i="1"/>
  <c r="U192" i="1"/>
  <c r="W192" i="1"/>
  <c r="X192" i="1" s="1"/>
  <c r="Q193" i="1"/>
  <c r="P193" i="1" s="1"/>
  <c r="N193" i="1" s="1"/>
  <c r="R193" i="1"/>
  <c r="S193" i="1"/>
  <c r="U193" i="1"/>
  <c r="V193" i="1" s="1"/>
  <c r="T193" i="1" s="1"/>
  <c r="W193" i="1"/>
  <c r="X193" i="1" s="1"/>
  <c r="Q194" i="1"/>
  <c r="P194" i="1" s="1"/>
  <c r="R194" i="1"/>
  <c r="S194" i="1"/>
  <c r="U194" i="1"/>
  <c r="W194" i="1"/>
  <c r="X194" i="1" s="1"/>
  <c r="Q195" i="1"/>
  <c r="R195" i="1"/>
  <c r="S195" i="1"/>
  <c r="U195" i="1"/>
  <c r="V195" i="1" s="1"/>
  <c r="T195" i="1" s="1"/>
  <c r="W195" i="1"/>
  <c r="X195" i="1" s="1"/>
  <c r="Q196" i="1"/>
  <c r="P196" i="1" s="1"/>
  <c r="R196" i="1"/>
  <c r="S196" i="1"/>
  <c r="U196" i="1"/>
  <c r="W196" i="1"/>
  <c r="X196" i="1" s="1"/>
  <c r="Q197" i="1"/>
  <c r="P197" i="1" s="1"/>
  <c r="N197" i="1" s="1"/>
  <c r="R197" i="1"/>
  <c r="S197" i="1"/>
  <c r="U197" i="1"/>
  <c r="V197" i="1" s="1"/>
  <c r="T197" i="1" s="1"/>
  <c r="W197" i="1"/>
  <c r="X197" i="1" s="1"/>
  <c r="Q198" i="1"/>
  <c r="P198" i="1" s="1"/>
  <c r="R198" i="1"/>
  <c r="S198" i="1"/>
  <c r="U198" i="1"/>
  <c r="W198" i="1"/>
  <c r="X198" i="1" s="1"/>
  <c r="Q199" i="1"/>
  <c r="P199" i="1" s="1"/>
  <c r="R199" i="1"/>
  <c r="S199" i="1"/>
  <c r="U199" i="1"/>
  <c r="W199" i="1"/>
  <c r="X199" i="1" s="1"/>
  <c r="Q200" i="1"/>
  <c r="P200" i="1" s="1"/>
  <c r="R200" i="1"/>
  <c r="S200" i="1"/>
  <c r="U200" i="1"/>
  <c r="W200" i="1"/>
  <c r="X200" i="1" s="1"/>
  <c r="Q201" i="1"/>
  <c r="P201" i="1" s="1"/>
  <c r="N201" i="1" s="1"/>
  <c r="R201" i="1"/>
  <c r="S201" i="1"/>
  <c r="U201" i="1"/>
  <c r="V201" i="1" s="1"/>
  <c r="T201" i="1" s="1"/>
  <c r="W201" i="1"/>
  <c r="X201" i="1" s="1"/>
  <c r="Q202" i="1"/>
  <c r="P202" i="1" s="1"/>
  <c r="R202" i="1"/>
  <c r="S202" i="1"/>
  <c r="U202" i="1"/>
  <c r="W202" i="1"/>
  <c r="X202" i="1" s="1"/>
  <c r="Q203" i="1"/>
  <c r="P203" i="1" s="1"/>
  <c r="R203" i="1"/>
  <c r="S203" i="1"/>
  <c r="U203" i="1"/>
  <c r="V203" i="1" s="1"/>
  <c r="T203" i="1" s="1"/>
  <c r="W203" i="1"/>
  <c r="X203" i="1" s="1"/>
  <c r="Q204" i="1"/>
  <c r="P204" i="1" s="1"/>
  <c r="R204" i="1"/>
  <c r="S204" i="1"/>
  <c r="U204" i="1"/>
  <c r="W204" i="1"/>
  <c r="X204" i="1" s="1"/>
  <c r="Q205" i="1"/>
  <c r="P205" i="1" s="1"/>
  <c r="N205" i="1" s="1"/>
  <c r="R205" i="1"/>
  <c r="S205" i="1"/>
  <c r="U205" i="1"/>
  <c r="V205" i="1" s="1"/>
  <c r="T205" i="1" s="1"/>
  <c r="W205" i="1"/>
  <c r="X205" i="1" s="1"/>
  <c r="Q206" i="1"/>
  <c r="P206" i="1" s="1"/>
  <c r="R206" i="1"/>
  <c r="S206" i="1"/>
  <c r="U206" i="1"/>
  <c r="W206" i="1"/>
  <c r="X206" i="1" s="1"/>
  <c r="Q207" i="1"/>
  <c r="P207" i="1" s="1"/>
  <c r="R207" i="1"/>
  <c r="S207" i="1"/>
  <c r="U207" i="1"/>
  <c r="V207" i="1" s="1"/>
  <c r="T207" i="1" s="1"/>
  <c r="W207" i="1"/>
  <c r="X207" i="1" s="1"/>
  <c r="Q208" i="1"/>
  <c r="P208" i="1" s="1"/>
  <c r="R208" i="1"/>
  <c r="S208" i="1"/>
  <c r="U208" i="1"/>
  <c r="W208" i="1"/>
  <c r="X208" i="1" s="1"/>
  <c r="Q209" i="1"/>
  <c r="P209" i="1" s="1"/>
  <c r="N209" i="1" s="1"/>
  <c r="R209" i="1"/>
  <c r="S209" i="1"/>
  <c r="U209" i="1"/>
  <c r="V209" i="1" s="1"/>
  <c r="T209" i="1" s="1"/>
  <c r="W209" i="1"/>
  <c r="X209" i="1" s="1"/>
  <c r="Q210" i="1"/>
  <c r="P210" i="1" s="1"/>
  <c r="R210" i="1"/>
  <c r="S210" i="1"/>
  <c r="U210" i="1"/>
  <c r="W210" i="1"/>
  <c r="X210" i="1" s="1"/>
  <c r="Q211" i="1"/>
  <c r="R211" i="1"/>
  <c r="S211" i="1"/>
  <c r="U211" i="1"/>
  <c r="V211" i="1" s="1"/>
  <c r="T211" i="1" s="1"/>
  <c r="W211" i="1"/>
  <c r="X211" i="1" s="1"/>
  <c r="Q212" i="1"/>
  <c r="P212" i="1" s="1"/>
  <c r="R212" i="1"/>
  <c r="S212" i="1"/>
  <c r="U212" i="1"/>
  <c r="W212" i="1"/>
  <c r="X212" i="1" s="1"/>
  <c r="Q213" i="1"/>
  <c r="P213" i="1" s="1"/>
  <c r="N213" i="1" s="1"/>
  <c r="R213" i="1"/>
  <c r="S213" i="1"/>
  <c r="U213" i="1"/>
  <c r="W213" i="1"/>
  <c r="X213" i="1" s="1"/>
  <c r="Q214" i="1"/>
  <c r="P214" i="1" s="1"/>
  <c r="R214" i="1"/>
  <c r="S214" i="1"/>
  <c r="U214" i="1"/>
  <c r="W214" i="1"/>
  <c r="X214" i="1" s="1"/>
  <c r="Q215" i="1"/>
  <c r="P215" i="1" s="1"/>
  <c r="R215" i="1"/>
  <c r="S215" i="1"/>
  <c r="U215" i="1"/>
  <c r="V215" i="1" s="1"/>
  <c r="W215" i="1"/>
  <c r="X215" i="1" s="1"/>
  <c r="Q216" i="1"/>
  <c r="P216" i="1" s="1"/>
  <c r="R216" i="1"/>
  <c r="S216" i="1"/>
  <c r="U216" i="1"/>
  <c r="W216" i="1"/>
  <c r="X216" i="1" s="1"/>
  <c r="Q217" i="1"/>
  <c r="P217" i="1" s="1"/>
  <c r="N217" i="1" s="1"/>
  <c r="R217" i="1"/>
  <c r="S217" i="1"/>
  <c r="U217" i="1"/>
  <c r="V217" i="1" s="1"/>
  <c r="T217" i="1" s="1"/>
  <c r="W217" i="1"/>
  <c r="X217" i="1" s="1"/>
  <c r="Q218" i="1"/>
  <c r="P218" i="1" s="1"/>
  <c r="R218" i="1"/>
  <c r="S218" i="1"/>
  <c r="U218" i="1"/>
  <c r="W218" i="1"/>
  <c r="X218" i="1" s="1"/>
  <c r="Q219" i="1"/>
  <c r="R219" i="1"/>
  <c r="S219" i="1"/>
  <c r="U219" i="1"/>
  <c r="V219" i="1" s="1"/>
  <c r="T219" i="1" s="1"/>
  <c r="W219" i="1"/>
  <c r="X219" i="1" s="1"/>
  <c r="Q220" i="1"/>
  <c r="P220" i="1" s="1"/>
  <c r="R220" i="1"/>
  <c r="S220" i="1"/>
  <c r="U220" i="1"/>
  <c r="W220" i="1"/>
  <c r="X220" i="1" s="1"/>
  <c r="Q221" i="1"/>
  <c r="P221" i="1" s="1"/>
  <c r="N221" i="1" s="1"/>
  <c r="R221" i="1"/>
  <c r="S221" i="1"/>
  <c r="U221" i="1"/>
  <c r="W221" i="1"/>
  <c r="X221" i="1" s="1"/>
  <c r="Q222" i="1"/>
  <c r="P222" i="1" s="1"/>
  <c r="R222" i="1"/>
  <c r="S222" i="1"/>
  <c r="U222" i="1"/>
  <c r="W222" i="1"/>
  <c r="X222" i="1" s="1"/>
  <c r="Q223" i="1"/>
  <c r="P223" i="1" s="1"/>
  <c r="R223" i="1"/>
  <c r="S223" i="1"/>
  <c r="U223" i="1"/>
  <c r="V223" i="1" s="1"/>
  <c r="T223" i="1" s="1"/>
  <c r="W223" i="1"/>
  <c r="X223" i="1" s="1"/>
  <c r="Q224" i="1"/>
  <c r="P224" i="1" s="1"/>
  <c r="R224" i="1"/>
  <c r="S224" i="1"/>
  <c r="U224" i="1"/>
  <c r="W224" i="1"/>
  <c r="X224" i="1" s="1"/>
  <c r="Q225" i="1"/>
  <c r="P225" i="1" s="1"/>
  <c r="R225" i="1"/>
  <c r="S225" i="1"/>
  <c r="U225" i="1"/>
  <c r="V225" i="1" s="1"/>
  <c r="T225" i="1" s="1"/>
  <c r="W225" i="1"/>
  <c r="X225" i="1" s="1"/>
  <c r="Q226" i="1"/>
  <c r="P226" i="1" s="1"/>
  <c r="R226" i="1"/>
  <c r="S226" i="1"/>
  <c r="U226" i="1"/>
  <c r="W226" i="1"/>
  <c r="X226" i="1" s="1"/>
  <c r="Q227" i="1"/>
  <c r="P227" i="1" s="1"/>
  <c r="R227" i="1"/>
  <c r="S227" i="1"/>
  <c r="U227" i="1"/>
  <c r="V227" i="1" s="1"/>
  <c r="T227" i="1" s="1"/>
  <c r="W227" i="1"/>
  <c r="X227" i="1" s="1"/>
  <c r="Q228" i="1"/>
  <c r="P228" i="1" s="1"/>
  <c r="R228" i="1"/>
  <c r="S228" i="1"/>
  <c r="U228" i="1"/>
  <c r="W228" i="1"/>
  <c r="X228" i="1" s="1"/>
  <c r="Q229" i="1"/>
  <c r="P229" i="1" s="1"/>
  <c r="N229" i="1" s="1"/>
  <c r="R229" i="1"/>
  <c r="S229" i="1"/>
  <c r="U229" i="1"/>
  <c r="V229" i="1" s="1"/>
  <c r="W229" i="1"/>
  <c r="X229" i="1" s="1"/>
  <c r="Q230" i="1"/>
  <c r="P230" i="1" s="1"/>
  <c r="R230" i="1"/>
  <c r="S230" i="1"/>
  <c r="U230" i="1"/>
  <c r="W230" i="1"/>
  <c r="X230" i="1" s="1"/>
  <c r="Q231" i="1"/>
  <c r="P231" i="1" s="1"/>
  <c r="R231" i="1"/>
  <c r="S231" i="1"/>
  <c r="U231" i="1"/>
  <c r="W231" i="1"/>
  <c r="X231" i="1" s="1"/>
  <c r="N232" i="1"/>
  <c r="Q232" i="1"/>
  <c r="P232" i="1" s="1"/>
  <c r="R232" i="1"/>
  <c r="S232" i="1"/>
  <c r="U232" i="1"/>
  <c r="W232" i="1"/>
  <c r="X232" i="1" s="1"/>
  <c r="Q233" i="1"/>
  <c r="P233" i="1" s="1"/>
  <c r="N233" i="1" s="1"/>
  <c r="R233" i="1"/>
  <c r="S233" i="1"/>
  <c r="U233" i="1"/>
  <c r="V233" i="1"/>
  <c r="T233" i="1" s="1"/>
  <c r="W233" i="1"/>
  <c r="X233" i="1" s="1"/>
  <c r="Q234" i="1"/>
  <c r="P234" i="1" s="1"/>
  <c r="R234" i="1"/>
  <c r="S234" i="1"/>
  <c r="U234" i="1"/>
  <c r="W234" i="1"/>
  <c r="X234" i="1" s="1"/>
  <c r="Q235" i="1"/>
  <c r="R235" i="1"/>
  <c r="S235" i="1"/>
  <c r="U235" i="1"/>
  <c r="V235" i="1" s="1"/>
  <c r="T235" i="1" s="1"/>
  <c r="W235" i="1"/>
  <c r="X235" i="1" s="1"/>
  <c r="Q236" i="1"/>
  <c r="P236" i="1" s="1"/>
  <c r="R236" i="1"/>
  <c r="S236" i="1"/>
  <c r="U236" i="1"/>
  <c r="W236" i="1"/>
  <c r="X236" i="1" s="1"/>
  <c r="Q237" i="1"/>
  <c r="P237" i="1" s="1"/>
  <c r="N237" i="1" s="1"/>
  <c r="R237" i="1"/>
  <c r="S237" i="1"/>
  <c r="U237" i="1"/>
  <c r="W237" i="1"/>
  <c r="X237" i="1" s="1"/>
  <c r="Q238" i="1"/>
  <c r="P238" i="1" s="1"/>
  <c r="R238" i="1"/>
  <c r="S238" i="1"/>
  <c r="U238" i="1"/>
  <c r="W238" i="1"/>
  <c r="X238" i="1" s="1"/>
  <c r="Q239" i="1"/>
  <c r="P239" i="1" s="1"/>
  <c r="R239" i="1"/>
  <c r="S239" i="1"/>
  <c r="U239" i="1"/>
  <c r="V239" i="1" s="1"/>
  <c r="W239" i="1"/>
  <c r="X239" i="1" s="1"/>
  <c r="Q240" i="1"/>
  <c r="P240" i="1" s="1"/>
  <c r="R240" i="1"/>
  <c r="S240" i="1"/>
  <c r="U240" i="1"/>
  <c r="W240" i="1"/>
  <c r="X240" i="1" s="1"/>
  <c r="Q241" i="1"/>
  <c r="P241" i="1" s="1"/>
  <c r="N241" i="1" s="1"/>
  <c r="R241" i="1"/>
  <c r="S241" i="1"/>
  <c r="U241" i="1"/>
  <c r="V241" i="1" s="1"/>
  <c r="T241" i="1" s="1"/>
  <c r="W241" i="1"/>
  <c r="X241" i="1" s="1"/>
  <c r="Q242" i="1"/>
  <c r="P242" i="1" s="1"/>
  <c r="R242" i="1"/>
  <c r="S242" i="1"/>
  <c r="U242" i="1"/>
  <c r="W242" i="1"/>
  <c r="X242" i="1" s="1"/>
  <c r="Q243" i="1"/>
  <c r="P243" i="1" s="1"/>
  <c r="R243" i="1"/>
  <c r="S243" i="1"/>
  <c r="U243" i="1"/>
  <c r="V243" i="1" s="1"/>
  <c r="W243" i="1"/>
  <c r="X243" i="1" s="1"/>
  <c r="Q244" i="1"/>
  <c r="P244" i="1" s="1"/>
  <c r="R244" i="1"/>
  <c r="S244" i="1"/>
  <c r="U244" i="1"/>
  <c r="W244" i="1"/>
  <c r="X244" i="1" s="1"/>
  <c r="Q245" i="1"/>
  <c r="P245" i="1" s="1"/>
  <c r="R245" i="1"/>
  <c r="S245" i="1"/>
  <c r="U245" i="1"/>
  <c r="V245" i="1" s="1"/>
  <c r="T245" i="1" s="1"/>
  <c r="W245" i="1"/>
  <c r="X245" i="1" s="1"/>
  <c r="Q246" i="1"/>
  <c r="P246" i="1" s="1"/>
  <c r="N246" i="1" s="1"/>
  <c r="R246" i="1"/>
  <c r="S246" i="1"/>
  <c r="U246" i="1"/>
  <c r="V246" i="1" s="1"/>
  <c r="W246" i="1"/>
  <c r="X246" i="1" s="1"/>
  <c r="Q247" i="1"/>
  <c r="P247" i="1" s="1"/>
  <c r="R247" i="1"/>
  <c r="S247" i="1"/>
  <c r="U247" i="1"/>
  <c r="V247" i="1" s="1"/>
  <c r="T247" i="1" s="1"/>
  <c r="W247" i="1"/>
  <c r="X247" i="1" s="1"/>
  <c r="Q248" i="1"/>
  <c r="P248" i="1" s="1"/>
  <c r="R248" i="1"/>
  <c r="S248" i="1"/>
  <c r="U248" i="1"/>
  <c r="V248" i="1" s="1"/>
  <c r="W248" i="1"/>
  <c r="X248" i="1" s="1"/>
  <c r="Q249" i="1"/>
  <c r="P249" i="1" s="1"/>
  <c r="R249" i="1"/>
  <c r="S249" i="1"/>
  <c r="U249" i="1"/>
  <c r="V249" i="1" s="1"/>
  <c r="T249" i="1" s="1"/>
  <c r="W249" i="1"/>
  <c r="X249" i="1" s="1"/>
  <c r="Q250" i="1"/>
  <c r="R250" i="1"/>
  <c r="S250" i="1"/>
  <c r="U250" i="1"/>
  <c r="V250" i="1" s="1"/>
  <c r="W250" i="1"/>
  <c r="X250" i="1" s="1"/>
  <c r="Q251" i="1"/>
  <c r="P251" i="1" s="1"/>
  <c r="R251" i="1"/>
  <c r="S251" i="1"/>
  <c r="U251" i="1"/>
  <c r="V251" i="1" s="1"/>
  <c r="T251" i="1" s="1"/>
  <c r="W251" i="1"/>
  <c r="X251" i="1" s="1"/>
  <c r="M171" i="1" l="1"/>
  <c r="M213" i="1"/>
  <c r="M174" i="1"/>
  <c r="M237" i="1"/>
  <c r="N230" i="1"/>
  <c r="N224" i="1"/>
  <c r="N208" i="1"/>
  <c r="M208" i="1" s="1"/>
  <c r="T246" i="1"/>
  <c r="N244" i="1"/>
  <c r="N198" i="1"/>
  <c r="O197" i="1"/>
  <c r="M197" i="1" s="1"/>
  <c r="N192" i="1"/>
  <c r="N190" i="1"/>
  <c r="P185" i="1"/>
  <c r="N185" i="1" s="1"/>
  <c r="M185" i="1" s="1"/>
  <c r="V174" i="1"/>
  <c r="T174" i="1" s="1"/>
  <c r="O174" i="1"/>
  <c r="O203" i="1"/>
  <c r="O170" i="1"/>
  <c r="O207" i="1"/>
  <c r="N207" i="1" s="1"/>
  <c r="M207" i="1" s="1"/>
  <c r="N206" i="1"/>
  <c r="N170" i="1"/>
  <c r="N249" i="1"/>
  <c r="N245" i="1"/>
  <c r="N184" i="1"/>
  <c r="N183" i="1"/>
  <c r="N182" i="1"/>
  <c r="M182" i="1" s="1"/>
  <c r="O181" i="1"/>
  <c r="M181" i="1" s="1"/>
  <c r="N180" i="1"/>
  <c r="M180" i="1" s="1"/>
  <c r="N178" i="1"/>
  <c r="O177" i="1"/>
  <c r="M177" i="1" s="1"/>
  <c r="N173" i="1"/>
  <c r="N172" i="1"/>
  <c r="M172" i="1" s="1"/>
  <c r="O171" i="1"/>
  <c r="N169" i="1"/>
  <c r="M169" i="1" s="1"/>
  <c r="O249" i="1"/>
  <c r="O245" i="1"/>
  <c r="T243" i="1"/>
  <c r="N240" i="1"/>
  <c r="M240" i="1" s="1"/>
  <c r="N238" i="1"/>
  <c r="P219" i="1"/>
  <c r="N219" i="1" s="1"/>
  <c r="M219" i="1" s="1"/>
  <c r="P211" i="1"/>
  <c r="N211" i="1" s="1"/>
  <c r="O201" i="1"/>
  <c r="M201" i="1" s="1"/>
  <c r="N200" i="1"/>
  <c r="P195" i="1"/>
  <c r="N195" i="1" s="1"/>
  <c r="M195" i="1" s="1"/>
  <c r="P187" i="1"/>
  <c r="N187" i="1" s="1"/>
  <c r="T186" i="1"/>
  <c r="O182" i="1"/>
  <c r="V180" i="1"/>
  <c r="T180" i="1" s="1"/>
  <c r="O180" i="1"/>
  <c r="O178" i="1"/>
  <c r="O172" i="1"/>
  <c r="O247" i="1"/>
  <c r="O243" i="1"/>
  <c r="P235" i="1"/>
  <c r="N235" i="1" s="1"/>
  <c r="N227" i="1"/>
  <c r="O223" i="1"/>
  <c r="N222" i="1"/>
  <c r="N216" i="1"/>
  <c r="N214" i="1"/>
  <c r="O205" i="1"/>
  <c r="M205" i="1" s="1"/>
  <c r="N203" i="1"/>
  <c r="M203" i="1" s="1"/>
  <c r="O189" i="1"/>
  <c r="M189" i="1" s="1"/>
  <c r="O186" i="1"/>
  <c r="M186" i="1" s="1"/>
  <c r="O241" i="1"/>
  <c r="M241" i="1" s="1"/>
  <c r="O195" i="1"/>
  <c r="O193" i="1"/>
  <c r="M193" i="1" s="1"/>
  <c r="O185" i="1"/>
  <c r="O179" i="1"/>
  <c r="M179" i="1" s="1"/>
  <c r="O169" i="1"/>
  <c r="O168" i="1"/>
  <c r="T239" i="1"/>
  <c r="V237" i="1"/>
  <c r="T237" i="1" s="1"/>
  <c r="O237" i="1"/>
  <c r="O235" i="1"/>
  <c r="O233" i="1"/>
  <c r="M233" i="1" s="1"/>
  <c r="V231" i="1"/>
  <c r="T231" i="1" s="1"/>
  <c r="O231" i="1"/>
  <c r="T229" i="1"/>
  <c r="V221" i="1"/>
  <c r="T221" i="1" s="1"/>
  <c r="O221" i="1"/>
  <c r="M221" i="1" s="1"/>
  <c r="O219" i="1"/>
  <c r="O217" i="1"/>
  <c r="M217" i="1" s="1"/>
  <c r="T215" i="1"/>
  <c r="V213" i="1"/>
  <c r="T213" i="1" s="1"/>
  <c r="O213" i="1"/>
  <c r="O211" i="1"/>
  <c r="O209" i="1"/>
  <c r="M209" i="1" s="1"/>
  <c r="V199" i="1"/>
  <c r="T199" i="1" s="1"/>
  <c r="O199" i="1"/>
  <c r="T191" i="1"/>
  <c r="V184" i="1"/>
  <c r="T184" i="1" s="1"/>
  <c r="O184" i="1"/>
  <c r="O183" i="1"/>
  <c r="T176" i="1"/>
  <c r="O173" i="1"/>
  <c r="O239" i="1"/>
  <c r="O229" i="1"/>
  <c r="M229" i="1" s="1"/>
  <c r="O227" i="1"/>
  <c r="O225" i="1"/>
  <c r="N225" i="1" s="1"/>
  <c r="M225" i="1" s="1"/>
  <c r="O215" i="1"/>
  <c r="N215" i="1" s="1"/>
  <c r="M215" i="1" s="1"/>
  <c r="O191" i="1"/>
  <c r="O187" i="1"/>
  <c r="O176" i="1"/>
  <c r="M176" i="1" s="1"/>
  <c r="O175" i="1"/>
  <c r="M175" i="1" s="1"/>
  <c r="V214" i="1"/>
  <c r="T214" i="1" s="1"/>
  <c r="V206" i="1"/>
  <c r="T206" i="1" s="1"/>
  <c r="T250" i="1"/>
  <c r="P250" i="1"/>
  <c r="N250" i="1" s="1"/>
  <c r="N248" i="1"/>
  <c r="V228" i="1"/>
  <c r="T228" i="1" s="1"/>
  <c r="N228" i="1"/>
  <c r="V220" i="1"/>
  <c r="T220" i="1" s="1"/>
  <c r="O220" i="1" s="1"/>
  <c r="V212" i="1"/>
  <c r="T212" i="1" s="1"/>
  <c r="N212" i="1"/>
  <c r="V204" i="1"/>
  <c r="T204" i="1" s="1"/>
  <c r="N204" i="1"/>
  <c r="V196" i="1"/>
  <c r="T196" i="1" s="1"/>
  <c r="N196" i="1"/>
  <c r="V188" i="1"/>
  <c r="T188" i="1" s="1"/>
  <c r="N188" i="1"/>
  <c r="O251" i="1"/>
  <c r="N247" i="1"/>
  <c r="O244" i="1"/>
  <c r="V242" i="1"/>
  <c r="T242" i="1" s="1"/>
  <c r="N242" i="1"/>
  <c r="V234" i="1"/>
  <c r="T234" i="1" s="1"/>
  <c r="N234" i="1"/>
  <c r="V226" i="1"/>
  <c r="T226" i="1" s="1"/>
  <c r="N226" i="1"/>
  <c r="V218" i="1"/>
  <c r="T218" i="1" s="1"/>
  <c r="N218" i="1"/>
  <c r="V210" i="1"/>
  <c r="T210" i="1" s="1"/>
  <c r="N210" i="1"/>
  <c r="V202" i="1"/>
  <c r="T202" i="1" s="1"/>
  <c r="N202" i="1"/>
  <c r="V194" i="1"/>
  <c r="T194" i="1" s="1"/>
  <c r="N194" i="1"/>
  <c r="V238" i="1"/>
  <c r="T238" i="1" s="1"/>
  <c r="V230" i="1"/>
  <c r="T230" i="1" s="1"/>
  <c r="V222" i="1"/>
  <c r="T222" i="1" s="1"/>
  <c r="V198" i="1"/>
  <c r="T198" i="1" s="1"/>
  <c r="V190" i="1"/>
  <c r="T190" i="1" s="1"/>
  <c r="O190" i="1" s="1"/>
  <c r="T248" i="1"/>
  <c r="N243" i="1"/>
  <c r="V236" i="1"/>
  <c r="T236" i="1" s="1"/>
  <c r="N236" i="1"/>
  <c r="M236" i="1" s="1"/>
  <c r="N220" i="1"/>
  <c r="N251" i="1"/>
  <c r="O248" i="1"/>
  <c r="V244" i="1"/>
  <c r="T244" i="1" s="1"/>
  <c r="V240" i="1"/>
  <c r="T240" i="1" s="1"/>
  <c r="N239" i="1"/>
  <c r="M239" i="1" s="1"/>
  <c r="V232" i="1"/>
  <c r="T232" i="1" s="1"/>
  <c r="N231" i="1"/>
  <c r="M231" i="1" s="1"/>
  <c r="V224" i="1"/>
  <c r="T224" i="1" s="1"/>
  <c r="N223" i="1"/>
  <c r="M223" i="1" s="1"/>
  <c r="V216" i="1"/>
  <c r="T216" i="1" s="1"/>
  <c r="V208" i="1"/>
  <c r="T208" i="1" s="1"/>
  <c r="O208" i="1" s="1"/>
  <c r="V200" i="1"/>
  <c r="T200" i="1" s="1"/>
  <c r="N199" i="1"/>
  <c r="M199" i="1" s="1"/>
  <c r="V192" i="1"/>
  <c r="T192" i="1" s="1"/>
  <c r="O192" i="1" s="1"/>
  <c r="N191" i="1"/>
  <c r="M191" i="1" s="1"/>
  <c r="O250" i="1"/>
  <c r="O246" i="1"/>
  <c r="M246" i="1" s="1"/>
  <c r="O242" i="1"/>
  <c r="O238" i="1"/>
  <c r="O234" i="1"/>
  <c r="O230" i="1"/>
  <c r="M230" i="1" s="1"/>
  <c r="O226" i="1"/>
  <c r="O222" i="1"/>
  <c r="O218" i="1"/>
  <c r="O214" i="1"/>
  <c r="O210" i="1"/>
  <c r="O206" i="1"/>
  <c r="O202" i="1"/>
  <c r="O198" i="1"/>
  <c r="O194" i="1"/>
  <c r="O240" i="1"/>
  <c r="O236" i="1"/>
  <c r="O232" i="1"/>
  <c r="M232" i="1" s="1"/>
  <c r="O228" i="1"/>
  <c r="O224" i="1"/>
  <c r="O216" i="1"/>
  <c r="O212" i="1"/>
  <c r="O204" i="1"/>
  <c r="O200" i="1"/>
  <c r="O196" i="1"/>
  <c r="O188" i="1"/>
  <c r="M168" i="1"/>
  <c r="M184" i="1" l="1"/>
  <c r="M192" i="1"/>
  <c r="M202" i="1"/>
  <c r="M227" i="1"/>
  <c r="M173" i="1"/>
  <c r="M235" i="1"/>
  <c r="M194" i="1"/>
  <c r="M210" i="1"/>
  <c r="M226" i="1"/>
  <c r="M242" i="1"/>
  <c r="M187" i="1"/>
  <c r="M211" i="1"/>
  <c r="M178" i="1"/>
  <c r="M183" i="1"/>
  <c r="M170" i="1"/>
  <c r="M224" i="1"/>
  <c r="M251" i="1"/>
  <c r="M243" i="1"/>
  <c r="M198" i="1"/>
  <c r="M200" i="1"/>
  <c r="M222" i="1"/>
  <c r="M238" i="1"/>
  <c r="M206" i="1"/>
  <c r="M244" i="1"/>
  <c r="M247" i="1"/>
  <c r="M214" i="1"/>
  <c r="M216" i="1"/>
  <c r="M245" i="1"/>
  <c r="M190" i="1"/>
  <c r="M249" i="1"/>
  <c r="M250" i="1"/>
  <c r="M188" i="1"/>
  <c r="M220" i="1"/>
  <c r="M218" i="1"/>
  <c r="M212" i="1"/>
  <c r="M248" i="1"/>
  <c r="M204" i="1"/>
  <c r="M228" i="1"/>
  <c r="M234" i="1"/>
  <c r="M196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64" i="2" l="1"/>
  <c r="J65" i="2"/>
  <c r="J66" i="2"/>
  <c r="J67" i="2"/>
  <c r="J68" i="2"/>
  <c r="J69" i="2"/>
  <c r="J70" i="2"/>
  <c r="J71" i="2"/>
  <c r="J7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2" i="2"/>
  <c r="H10" i="3" l="1"/>
  <c r="H18" i="3"/>
  <c r="H22" i="3"/>
  <c r="H25" i="3"/>
  <c r="H31" i="3"/>
  <c r="H42" i="3"/>
  <c r="H51" i="3"/>
  <c r="H55" i="3"/>
  <c r="H67" i="3"/>
  <c r="H69" i="3"/>
  <c r="H79" i="3"/>
  <c r="H85" i="3"/>
  <c r="H90" i="3"/>
  <c r="H92" i="3"/>
  <c r="H95" i="3"/>
  <c r="H97" i="3"/>
  <c r="H105" i="3"/>
  <c r="H106" i="3"/>
  <c r="H127" i="3"/>
  <c r="H129" i="3"/>
  <c r="H144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G148" i="3"/>
  <c r="H148" i="3" s="1"/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G19" i="3"/>
  <c r="H19" i="3" s="1"/>
  <c r="G20" i="3"/>
  <c r="H20" i="3" s="1"/>
  <c r="G21" i="3"/>
  <c r="H21" i="3" s="1"/>
  <c r="G22" i="3"/>
  <c r="G23" i="3"/>
  <c r="H23" i="3" s="1"/>
  <c r="G24" i="3"/>
  <c r="H24" i="3" s="1"/>
  <c r="G25" i="3"/>
  <c r="G26" i="3"/>
  <c r="H26" i="3" s="1"/>
  <c r="G27" i="3"/>
  <c r="H27" i="3" s="1"/>
  <c r="G28" i="3"/>
  <c r="H28" i="3" s="1"/>
  <c r="G29" i="3"/>
  <c r="H29" i="3" s="1"/>
  <c r="G30" i="3"/>
  <c r="H30" i="3" s="1"/>
  <c r="G31" i="3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G52" i="3"/>
  <c r="H52" i="3" s="1"/>
  <c r="G53" i="3"/>
  <c r="H53" i="3" s="1"/>
  <c r="G54" i="3"/>
  <c r="H54" i="3" s="1"/>
  <c r="G55" i="3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G68" i="3"/>
  <c r="H68" i="3" s="1"/>
  <c r="G69" i="3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G80" i="3"/>
  <c r="H80" i="3" s="1"/>
  <c r="G81" i="3"/>
  <c r="H81" i="3" s="1"/>
  <c r="G82" i="3"/>
  <c r="H82" i="3" s="1"/>
  <c r="G83" i="3"/>
  <c r="H83" i="3" s="1"/>
  <c r="G84" i="3"/>
  <c r="H84" i="3" s="1"/>
  <c r="G85" i="3"/>
  <c r="G86" i="3"/>
  <c r="H86" i="3" s="1"/>
  <c r="G87" i="3"/>
  <c r="H87" i="3" s="1"/>
  <c r="G88" i="3"/>
  <c r="H88" i="3" s="1"/>
  <c r="G89" i="3"/>
  <c r="H89" i="3" s="1"/>
  <c r="G90" i="3"/>
  <c r="G91" i="3"/>
  <c r="H91" i="3" s="1"/>
  <c r="G92" i="3"/>
  <c r="G93" i="3"/>
  <c r="H93" i="3" s="1"/>
  <c r="G94" i="3"/>
  <c r="H94" i="3" s="1"/>
  <c r="G95" i="3"/>
  <c r="G96" i="3"/>
  <c r="H96" i="3" s="1"/>
  <c r="G97" i="3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G106" i="3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G128" i="3"/>
  <c r="H128" i="3" s="1"/>
  <c r="G129" i="3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G145" i="3"/>
  <c r="H145" i="3" s="1"/>
  <c r="G146" i="3"/>
  <c r="H146" i="3" s="1"/>
  <c r="G147" i="3"/>
  <c r="H147" i="3" s="1"/>
  <c r="G2" i="3"/>
  <c r="H2" i="3" s="1"/>
  <c r="Q2" i="1"/>
  <c r="Q3" i="1"/>
  <c r="W2" i="1" l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P2" i="1"/>
  <c r="N2" i="1" s="1"/>
  <c r="S2" i="1"/>
  <c r="U2" i="1"/>
  <c r="V2" i="1" s="1"/>
  <c r="T2" i="1" s="1"/>
  <c r="P3" i="1"/>
  <c r="S3" i="1"/>
  <c r="U3" i="1"/>
  <c r="V3" i="1" s="1"/>
  <c r="T3" i="1" s="1"/>
  <c r="Q4" i="1"/>
  <c r="P4" i="1" s="1"/>
  <c r="S4" i="1"/>
  <c r="U4" i="1"/>
  <c r="V4" i="1" s="1"/>
  <c r="T4" i="1" s="1"/>
  <c r="Q5" i="1"/>
  <c r="P5" i="1" s="1"/>
  <c r="N5" i="1" s="1"/>
  <c r="S5" i="1"/>
  <c r="U5" i="1"/>
  <c r="Q6" i="1"/>
  <c r="P6" i="1" s="1"/>
  <c r="S6" i="1"/>
  <c r="U6" i="1"/>
  <c r="V6" i="1" s="1"/>
  <c r="T6" i="1" s="1"/>
  <c r="Q7" i="1"/>
  <c r="S7" i="1"/>
  <c r="U7" i="1"/>
  <c r="V7" i="1" s="1"/>
  <c r="T7" i="1" s="1"/>
  <c r="Q8" i="1"/>
  <c r="S8" i="1"/>
  <c r="U8" i="1"/>
  <c r="V8" i="1" s="1"/>
  <c r="T8" i="1" s="1"/>
  <c r="Q9" i="1"/>
  <c r="P9" i="1" s="1"/>
  <c r="S9" i="1"/>
  <c r="U9" i="1"/>
  <c r="V9" i="1" s="1"/>
  <c r="Q10" i="1"/>
  <c r="P10" i="1" s="1"/>
  <c r="S10" i="1"/>
  <c r="U10" i="1"/>
  <c r="V10" i="1" s="1"/>
  <c r="Q11" i="1"/>
  <c r="S11" i="1"/>
  <c r="U11" i="1"/>
  <c r="V11" i="1" s="1"/>
  <c r="T11" i="1" s="1"/>
  <c r="Q12" i="1"/>
  <c r="S12" i="1"/>
  <c r="U12" i="1"/>
  <c r="Q13" i="1"/>
  <c r="Q14" i="1"/>
  <c r="S14" i="1"/>
  <c r="U14" i="1"/>
  <c r="S15" i="1"/>
  <c r="U15" i="1"/>
  <c r="V15" i="1" s="1"/>
  <c r="T15" i="1" s="1"/>
  <c r="Q15" i="1"/>
  <c r="P15" i="1" s="1"/>
  <c r="Q16" i="1"/>
  <c r="P16" i="1" s="1"/>
  <c r="N16" i="1" s="1"/>
  <c r="S16" i="1"/>
  <c r="U16" i="1"/>
  <c r="V16" i="1" s="1"/>
  <c r="T16" i="1" s="1"/>
  <c r="Q17" i="1"/>
  <c r="P17" i="1" s="1"/>
  <c r="N17" i="1" s="1"/>
  <c r="S17" i="1"/>
  <c r="U17" i="1"/>
  <c r="V17" i="1" s="1"/>
  <c r="T17" i="1" s="1"/>
  <c r="Q18" i="1"/>
  <c r="P18" i="1" s="1"/>
  <c r="Q19" i="1"/>
  <c r="P19" i="1" s="1"/>
  <c r="S19" i="1"/>
  <c r="U19" i="1"/>
  <c r="V19" i="1" s="1"/>
  <c r="T19" i="1" s="1"/>
  <c r="Q20" i="1"/>
  <c r="P20" i="1" s="1"/>
  <c r="S20" i="1"/>
  <c r="U20" i="1"/>
  <c r="Q21" i="1"/>
  <c r="Q22" i="1"/>
  <c r="Q23" i="1"/>
  <c r="P23" i="1" s="1"/>
  <c r="S23" i="1"/>
  <c r="U23" i="1"/>
  <c r="V23" i="1" s="1"/>
  <c r="Q24" i="1"/>
  <c r="P24" i="1" s="1"/>
  <c r="Q25" i="1"/>
  <c r="S25" i="1"/>
  <c r="U25" i="1"/>
  <c r="Q26" i="1"/>
  <c r="P26" i="1" s="1"/>
  <c r="S26" i="1"/>
  <c r="U26" i="1"/>
  <c r="Q27" i="1"/>
  <c r="P27" i="1" s="1"/>
  <c r="N27" i="1" s="1"/>
  <c r="Q28" i="1"/>
  <c r="P28" i="1" s="1"/>
  <c r="S28" i="1"/>
  <c r="U28" i="1"/>
  <c r="V28" i="1" s="1"/>
  <c r="T28" i="1" s="1"/>
  <c r="Q29" i="1"/>
  <c r="S29" i="1"/>
  <c r="U29" i="1"/>
  <c r="V29" i="1" s="1"/>
  <c r="Q30" i="1"/>
  <c r="P30" i="1" s="1"/>
  <c r="S30" i="1"/>
  <c r="U30" i="1"/>
  <c r="V30" i="1" s="1"/>
  <c r="Q31" i="1"/>
  <c r="P31" i="1" s="1"/>
  <c r="N31" i="1" s="1"/>
  <c r="S31" i="1"/>
  <c r="U31" i="1"/>
  <c r="V31" i="1" s="1"/>
  <c r="T31" i="1" s="1"/>
  <c r="Q32" i="1"/>
  <c r="P32" i="1" s="1"/>
  <c r="N32" i="1" s="1"/>
  <c r="S32" i="1"/>
  <c r="U32" i="1"/>
  <c r="Q33" i="1"/>
  <c r="P33" i="1" s="1"/>
  <c r="Q34" i="1"/>
  <c r="P34" i="1" s="1"/>
  <c r="S34" i="1"/>
  <c r="U34" i="1"/>
  <c r="V34" i="1" s="1"/>
  <c r="T34" i="1" s="1"/>
  <c r="Q35" i="1"/>
  <c r="Q36" i="1"/>
  <c r="P36" i="1" s="1"/>
  <c r="S36" i="1"/>
  <c r="U36" i="1"/>
  <c r="Q37" i="1"/>
  <c r="P37" i="1" s="1"/>
  <c r="N37" i="1" s="1"/>
  <c r="Q38" i="1"/>
  <c r="P38" i="1" s="1"/>
  <c r="S38" i="1"/>
  <c r="U38" i="1"/>
  <c r="V38" i="1" s="1"/>
  <c r="T38" i="1" s="1"/>
  <c r="Q39" i="1"/>
  <c r="Q40" i="1"/>
  <c r="P40" i="1" s="1"/>
  <c r="S40" i="1"/>
  <c r="U40" i="1"/>
  <c r="V40" i="1" s="1"/>
  <c r="Q41" i="1"/>
  <c r="P41" i="1" s="1"/>
  <c r="N41" i="1" s="1"/>
  <c r="S41" i="1"/>
  <c r="U41" i="1"/>
  <c r="V41" i="1" s="1"/>
  <c r="T41" i="1" s="1"/>
  <c r="Q42" i="1"/>
  <c r="P42" i="1" s="1"/>
  <c r="Q43" i="1"/>
  <c r="P43" i="1" s="1"/>
  <c r="N43" i="1" s="1"/>
  <c r="S43" i="1"/>
  <c r="U43" i="1"/>
  <c r="V43" i="1" s="1"/>
  <c r="T43" i="1" s="1"/>
  <c r="Q44" i="1"/>
  <c r="Q45" i="1"/>
  <c r="S45" i="1"/>
  <c r="U45" i="1"/>
  <c r="V45" i="1" s="1"/>
  <c r="T45" i="1" s="1"/>
  <c r="Q46" i="1"/>
  <c r="P46" i="1" s="1"/>
  <c r="S46" i="1"/>
  <c r="U46" i="1"/>
  <c r="V46" i="1" s="1"/>
  <c r="T46" i="1" s="1"/>
  <c r="Q47" i="1"/>
  <c r="P47" i="1" s="1"/>
  <c r="N47" i="1" s="1"/>
  <c r="S47" i="1"/>
  <c r="U47" i="1"/>
  <c r="V47" i="1" s="1"/>
  <c r="T47" i="1" s="1"/>
  <c r="Q48" i="1"/>
  <c r="Q49" i="1"/>
  <c r="P49" i="1" s="1"/>
  <c r="Q50" i="1"/>
  <c r="P50" i="1" s="1"/>
  <c r="N50" i="1" s="1"/>
  <c r="S50" i="1"/>
  <c r="U50" i="1"/>
  <c r="V50" i="1" s="1"/>
  <c r="T50" i="1" s="1"/>
  <c r="Q51" i="1"/>
  <c r="P51" i="1" s="1"/>
  <c r="S51" i="1"/>
  <c r="U51" i="1"/>
  <c r="V51" i="1" s="1"/>
  <c r="T51" i="1" s="1"/>
  <c r="Q52" i="1"/>
  <c r="P52" i="1" s="1"/>
  <c r="S52" i="1"/>
  <c r="U52" i="1"/>
  <c r="Q53" i="1"/>
  <c r="Q54" i="1"/>
  <c r="P54" i="1" s="1"/>
  <c r="S54" i="1"/>
  <c r="U54" i="1"/>
  <c r="V54" i="1" s="1"/>
  <c r="Q55" i="1"/>
  <c r="P55" i="1" s="1"/>
  <c r="S55" i="1"/>
  <c r="U55" i="1"/>
  <c r="V55" i="1" s="1"/>
  <c r="T55" i="1" s="1"/>
  <c r="Q56" i="1"/>
  <c r="P56" i="1" s="1"/>
  <c r="S56" i="1"/>
  <c r="U56" i="1"/>
  <c r="V56" i="1" s="1"/>
  <c r="Q57" i="1"/>
  <c r="S57" i="1"/>
  <c r="U57" i="1"/>
  <c r="V57" i="1" s="1"/>
  <c r="Q58" i="1"/>
  <c r="P58" i="1" s="1"/>
  <c r="Q59" i="1"/>
  <c r="P59" i="1" s="1"/>
  <c r="N59" i="1" s="1"/>
  <c r="S59" i="1"/>
  <c r="U59" i="1"/>
  <c r="V59" i="1" s="1"/>
  <c r="T59" i="1" s="1"/>
  <c r="Q60" i="1"/>
  <c r="P60" i="1" s="1"/>
  <c r="Q61" i="1"/>
  <c r="Q62" i="1"/>
  <c r="P62" i="1" s="1"/>
  <c r="Q63" i="1"/>
  <c r="P63" i="1" s="1"/>
  <c r="N63" i="1" s="1"/>
  <c r="S63" i="1"/>
  <c r="U63" i="1"/>
  <c r="V63" i="1" s="1"/>
  <c r="T63" i="1" s="1"/>
  <c r="Q64" i="1"/>
  <c r="P64" i="1" s="1"/>
  <c r="Q65" i="1"/>
  <c r="Q66" i="1"/>
  <c r="P66" i="1" s="1"/>
  <c r="S66" i="1"/>
  <c r="U66" i="1"/>
  <c r="V66" i="1" s="1"/>
  <c r="Q67" i="1"/>
  <c r="P67" i="1" s="1"/>
  <c r="Q68" i="1"/>
  <c r="P68" i="1" s="1"/>
  <c r="Q69" i="1"/>
  <c r="Q70" i="1"/>
  <c r="P70" i="1" s="1"/>
  <c r="Q71" i="1"/>
  <c r="P71" i="1" s="1"/>
  <c r="N71" i="1" s="1"/>
  <c r="Q72" i="1"/>
  <c r="P72" i="1" s="1"/>
  <c r="Q73" i="1"/>
  <c r="Q74" i="1"/>
  <c r="P74" i="1" s="1"/>
  <c r="Q75" i="1"/>
  <c r="P75" i="1" s="1"/>
  <c r="N75" i="1" s="1"/>
  <c r="Q76" i="1"/>
  <c r="P76" i="1" s="1"/>
  <c r="Q77" i="1"/>
  <c r="Q78" i="1"/>
  <c r="P78" i="1" s="1"/>
  <c r="Q79" i="1"/>
  <c r="P79" i="1" s="1"/>
  <c r="N79" i="1" s="1"/>
  <c r="Q80" i="1"/>
  <c r="P80" i="1" s="1"/>
  <c r="Q81" i="1"/>
  <c r="Q82" i="1"/>
  <c r="P82" i="1" s="1"/>
  <c r="Q83" i="1"/>
  <c r="P83" i="1" s="1"/>
  <c r="S83" i="1"/>
  <c r="U83" i="1"/>
  <c r="V83" i="1" s="1"/>
  <c r="T83" i="1" s="1"/>
  <c r="Q84" i="1"/>
  <c r="P84" i="1" s="1"/>
  <c r="Q85" i="1"/>
  <c r="Q86" i="1"/>
  <c r="P86" i="1" s="1"/>
  <c r="Q87" i="1"/>
  <c r="P87" i="1" s="1"/>
  <c r="Q88" i="1"/>
  <c r="P88" i="1" s="1"/>
  <c r="Q89" i="1"/>
  <c r="Q90" i="1"/>
  <c r="P90" i="1" s="1"/>
  <c r="Q91" i="1"/>
  <c r="P91" i="1" s="1"/>
  <c r="N91" i="1" s="1"/>
  <c r="Q92" i="1"/>
  <c r="P92" i="1" s="1"/>
  <c r="Q93" i="1"/>
  <c r="Q94" i="1"/>
  <c r="Q95" i="1"/>
  <c r="P95" i="1" s="1"/>
  <c r="Q96" i="1"/>
  <c r="P96" i="1" s="1"/>
  <c r="S96" i="1"/>
  <c r="U96" i="1"/>
  <c r="Q97" i="1"/>
  <c r="Q98" i="1"/>
  <c r="P98" i="1" s="1"/>
  <c r="Q99" i="1"/>
  <c r="P99" i="1" s="1"/>
  <c r="N99" i="1" s="1"/>
  <c r="S99" i="1"/>
  <c r="U99" i="1"/>
  <c r="V99" i="1" s="1"/>
  <c r="T99" i="1" s="1"/>
  <c r="Q100" i="1"/>
  <c r="P100" i="1" s="1"/>
  <c r="Q101" i="1"/>
  <c r="S101" i="1"/>
  <c r="U101" i="1"/>
  <c r="V101" i="1" s="1"/>
  <c r="T101" i="1" s="1"/>
  <c r="Q102" i="1"/>
  <c r="P102" i="1" s="1"/>
  <c r="Q103" i="1"/>
  <c r="P103" i="1" s="1"/>
  <c r="Q104" i="1"/>
  <c r="P104" i="1" s="1"/>
  <c r="N104" i="1" s="1"/>
  <c r="Q105" i="1"/>
  <c r="Q106" i="1"/>
  <c r="P106" i="1" s="1"/>
  <c r="Q107" i="1"/>
  <c r="Q108" i="1"/>
  <c r="P108" i="1" s="1"/>
  <c r="N108" i="1" s="1"/>
  <c r="Q109" i="1"/>
  <c r="Q110" i="1"/>
  <c r="P110" i="1" s="1"/>
  <c r="Q111" i="1"/>
  <c r="Q112" i="1"/>
  <c r="P112" i="1" s="1"/>
  <c r="N112" i="1" s="1"/>
  <c r="Q113" i="1"/>
  <c r="Q114" i="1"/>
  <c r="P114" i="1" s="1"/>
  <c r="Q115" i="1"/>
  <c r="Q116" i="1"/>
  <c r="P116" i="1" s="1"/>
  <c r="N116" i="1" s="1"/>
  <c r="Q117" i="1"/>
  <c r="Q118" i="1"/>
  <c r="P118" i="1" s="1"/>
  <c r="Q119" i="1"/>
  <c r="P119" i="1" s="1"/>
  <c r="Q120" i="1"/>
  <c r="P120" i="1" s="1"/>
  <c r="Q121" i="1"/>
  <c r="Q122" i="1"/>
  <c r="P122" i="1" s="1"/>
  <c r="Q123" i="1"/>
  <c r="P123" i="1" s="1"/>
  <c r="Q124" i="1"/>
  <c r="P124" i="1" s="1"/>
  <c r="N124" i="1" s="1"/>
  <c r="Q125" i="1"/>
  <c r="Q126" i="1"/>
  <c r="P126" i="1" s="1"/>
  <c r="Q127" i="1"/>
  <c r="P127" i="1" s="1"/>
  <c r="Q128" i="1"/>
  <c r="P128" i="1" s="1"/>
  <c r="N128" i="1" s="1"/>
  <c r="Q129" i="1"/>
  <c r="Q130" i="1"/>
  <c r="P130" i="1" s="1"/>
  <c r="Q131" i="1"/>
  <c r="P131" i="1" s="1"/>
  <c r="Q132" i="1"/>
  <c r="P132" i="1" s="1"/>
  <c r="N132" i="1" s="1"/>
  <c r="Q133" i="1"/>
  <c r="Q134" i="1"/>
  <c r="P134" i="1" s="1"/>
  <c r="Q135" i="1"/>
  <c r="P135" i="1" s="1"/>
  <c r="Q136" i="1"/>
  <c r="P136" i="1" s="1"/>
  <c r="N136" i="1" s="1"/>
  <c r="Q137" i="1"/>
  <c r="Q138" i="1"/>
  <c r="P138" i="1" s="1"/>
  <c r="Q139" i="1"/>
  <c r="P139" i="1" s="1"/>
  <c r="Q140" i="1"/>
  <c r="P140" i="1" s="1"/>
  <c r="Q141" i="1"/>
  <c r="Q142" i="1"/>
  <c r="P142" i="1" s="1"/>
  <c r="N142" i="1" s="1"/>
  <c r="Q143" i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N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Q157" i="1"/>
  <c r="P157" i="1" s="1"/>
  <c r="Q158" i="1"/>
  <c r="P158" i="1" s="1"/>
  <c r="N158" i="1" s="1"/>
  <c r="Q159" i="1"/>
  <c r="P159" i="1" s="1"/>
  <c r="Q160" i="1"/>
  <c r="P160" i="1" s="1"/>
  <c r="Q161" i="1"/>
  <c r="P161" i="1" s="1"/>
  <c r="Q162" i="1"/>
  <c r="P162" i="1" s="1"/>
  <c r="Q163" i="1"/>
  <c r="P163" i="1" s="1"/>
  <c r="Q164" i="1"/>
  <c r="P164" i="1" s="1"/>
  <c r="Q165" i="1"/>
  <c r="P165" i="1" s="1"/>
  <c r="Q166" i="1"/>
  <c r="P166" i="1" s="1"/>
  <c r="Q167" i="1"/>
  <c r="P167" i="1" s="1"/>
  <c r="S13" i="1"/>
  <c r="U13" i="1"/>
  <c r="S18" i="1"/>
  <c r="U18" i="1"/>
  <c r="S21" i="1"/>
  <c r="U21" i="1"/>
  <c r="S22" i="1"/>
  <c r="U22" i="1"/>
  <c r="V22" i="1" s="1"/>
  <c r="S24" i="1"/>
  <c r="U24" i="1"/>
  <c r="V24" i="1" s="1"/>
  <c r="T24" i="1" s="1"/>
  <c r="S27" i="1"/>
  <c r="U27" i="1"/>
  <c r="S33" i="1"/>
  <c r="U33" i="1"/>
  <c r="V33" i="1" s="1"/>
  <c r="S35" i="1"/>
  <c r="U35" i="1"/>
  <c r="V35" i="1" s="1"/>
  <c r="S37" i="1"/>
  <c r="U37" i="1"/>
  <c r="V37" i="1" s="1"/>
  <c r="T37" i="1" s="1"/>
  <c r="S39" i="1"/>
  <c r="U39" i="1"/>
  <c r="S42" i="1"/>
  <c r="U42" i="1"/>
  <c r="V42" i="1" s="1"/>
  <c r="S44" i="1"/>
  <c r="U44" i="1"/>
  <c r="V44" i="1" s="1"/>
  <c r="T44" i="1" s="1"/>
  <c r="S48" i="1"/>
  <c r="U48" i="1"/>
  <c r="V48" i="1" s="1"/>
  <c r="S49" i="1"/>
  <c r="U49" i="1"/>
  <c r="S53" i="1"/>
  <c r="U53" i="1"/>
  <c r="V53" i="1" s="1"/>
  <c r="T53" i="1" s="1"/>
  <c r="S58" i="1"/>
  <c r="U58" i="1"/>
  <c r="V58" i="1" s="1"/>
  <c r="T58" i="1" s="1"/>
  <c r="S60" i="1"/>
  <c r="U60" i="1"/>
  <c r="V60" i="1" s="1"/>
  <c r="S61" i="1"/>
  <c r="U61" i="1"/>
  <c r="V61" i="1" s="1"/>
  <c r="S62" i="1"/>
  <c r="U62" i="1"/>
  <c r="V62" i="1" s="1"/>
  <c r="T62" i="1" s="1"/>
  <c r="S64" i="1"/>
  <c r="U64" i="1"/>
  <c r="V64" i="1" s="1"/>
  <c r="S65" i="1"/>
  <c r="U65" i="1"/>
  <c r="V65" i="1" s="1"/>
  <c r="T65" i="1" s="1"/>
  <c r="S67" i="1"/>
  <c r="U67" i="1"/>
  <c r="V67" i="1" s="1"/>
  <c r="T67" i="1" s="1"/>
  <c r="S68" i="1"/>
  <c r="U68" i="1"/>
  <c r="V68" i="1" s="1"/>
  <c r="T68" i="1" s="1"/>
  <c r="S69" i="1"/>
  <c r="U69" i="1"/>
  <c r="V69" i="1" s="1"/>
  <c r="T69" i="1" s="1"/>
  <c r="S70" i="1"/>
  <c r="U70" i="1"/>
  <c r="V70" i="1" s="1"/>
  <c r="S71" i="1"/>
  <c r="U71" i="1"/>
  <c r="S72" i="1"/>
  <c r="U72" i="1"/>
  <c r="V72" i="1" s="1"/>
  <c r="T72" i="1" s="1"/>
  <c r="S73" i="1"/>
  <c r="U73" i="1"/>
  <c r="V73" i="1" s="1"/>
  <c r="S74" i="1"/>
  <c r="U74" i="1"/>
  <c r="V74" i="1" s="1"/>
  <c r="T74" i="1" s="1"/>
  <c r="S75" i="1"/>
  <c r="U75" i="1"/>
  <c r="S76" i="1"/>
  <c r="U76" i="1"/>
  <c r="V76" i="1" s="1"/>
  <c r="S77" i="1"/>
  <c r="U77" i="1"/>
  <c r="V77" i="1" s="1"/>
  <c r="S78" i="1"/>
  <c r="U78" i="1"/>
  <c r="V78" i="1" s="1"/>
  <c r="T78" i="1" s="1"/>
  <c r="S79" i="1"/>
  <c r="U79" i="1"/>
  <c r="S80" i="1"/>
  <c r="U80" i="1"/>
  <c r="V80" i="1" s="1"/>
  <c r="S81" i="1"/>
  <c r="U81" i="1"/>
  <c r="V81" i="1" s="1"/>
  <c r="T81" i="1" s="1"/>
  <c r="S82" i="1"/>
  <c r="U82" i="1"/>
  <c r="V82" i="1" s="1"/>
  <c r="S84" i="1"/>
  <c r="U84" i="1"/>
  <c r="S85" i="1"/>
  <c r="U85" i="1"/>
  <c r="V85" i="1" s="1"/>
  <c r="S86" i="1"/>
  <c r="U86" i="1"/>
  <c r="V86" i="1" s="1"/>
  <c r="S87" i="1"/>
  <c r="U87" i="1"/>
  <c r="V87" i="1" s="1"/>
  <c r="T87" i="1" s="1"/>
  <c r="S88" i="1"/>
  <c r="U88" i="1"/>
  <c r="S89" i="1"/>
  <c r="U89" i="1"/>
  <c r="V89" i="1" s="1"/>
  <c r="T89" i="1" s="1"/>
  <c r="S90" i="1"/>
  <c r="U90" i="1"/>
  <c r="V90" i="1" s="1"/>
  <c r="T90" i="1" s="1"/>
  <c r="S91" i="1"/>
  <c r="U91" i="1"/>
  <c r="V91" i="1" s="1"/>
  <c r="T91" i="1" s="1"/>
  <c r="S92" i="1"/>
  <c r="U92" i="1"/>
  <c r="V92" i="1" s="1"/>
  <c r="S93" i="1"/>
  <c r="U93" i="1"/>
  <c r="V93" i="1" s="1"/>
  <c r="T93" i="1" s="1"/>
  <c r="S94" i="1"/>
  <c r="U94" i="1"/>
  <c r="V94" i="1" s="1"/>
  <c r="T94" i="1" s="1"/>
  <c r="S95" i="1"/>
  <c r="U95" i="1"/>
  <c r="V95" i="1" s="1"/>
  <c r="S97" i="1"/>
  <c r="U97" i="1"/>
  <c r="S98" i="1"/>
  <c r="U98" i="1"/>
  <c r="V98" i="1" s="1"/>
  <c r="T98" i="1" s="1"/>
  <c r="S100" i="1"/>
  <c r="U100" i="1"/>
  <c r="S102" i="1"/>
  <c r="U102" i="1"/>
  <c r="V102" i="1" s="1"/>
  <c r="T102" i="1" s="1"/>
  <c r="S103" i="1"/>
  <c r="U103" i="1"/>
  <c r="V103" i="1" s="1"/>
  <c r="S104" i="1"/>
  <c r="U104" i="1"/>
  <c r="V104" i="1" s="1"/>
  <c r="S105" i="1"/>
  <c r="U105" i="1"/>
  <c r="V105" i="1" s="1"/>
  <c r="T105" i="1" s="1"/>
  <c r="S106" i="1"/>
  <c r="U106" i="1"/>
  <c r="V106" i="1" s="1"/>
  <c r="T106" i="1" s="1"/>
  <c r="S107" i="1"/>
  <c r="U107" i="1"/>
  <c r="V107" i="1" s="1"/>
  <c r="T107" i="1" s="1"/>
  <c r="S108" i="1"/>
  <c r="U108" i="1"/>
  <c r="S109" i="1"/>
  <c r="U109" i="1"/>
  <c r="V109" i="1" s="1"/>
  <c r="T109" i="1" s="1"/>
  <c r="S110" i="1"/>
  <c r="U110" i="1"/>
  <c r="V110" i="1" s="1"/>
  <c r="S111" i="1"/>
  <c r="U111" i="1"/>
  <c r="V111" i="1" s="1"/>
  <c r="T111" i="1" s="1"/>
  <c r="S112" i="1"/>
  <c r="U112" i="1"/>
  <c r="V112" i="1" s="1"/>
  <c r="S113" i="1"/>
  <c r="U113" i="1"/>
  <c r="S114" i="1"/>
  <c r="U114" i="1"/>
  <c r="V114" i="1" s="1"/>
  <c r="S115" i="1"/>
  <c r="U115" i="1"/>
  <c r="V115" i="1" s="1"/>
  <c r="T115" i="1" s="1"/>
  <c r="S116" i="1"/>
  <c r="U116" i="1"/>
  <c r="V116" i="1" s="1"/>
  <c r="S117" i="1"/>
  <c r="U117" i="1"/>
  <c r="V117" i="1" s="1"/>
  <c r="T117" i="1" s="1"/>
  <c r="S118" i="1"/>
  <c r="U118" i="1"/>
  <c r="V118" i="1" s="1"/>
  <c r="S119" i="1"/>
  <c r="U119" i="1"/>
  <c r="V119" i="1" s="1"/>
  <c r="S120" i="1"/>
  <c r="U120" i="1"/>
  <c r="V120" i="1" s="1"/>
  <c r="S121" i="1"/>
  <c r="U121" i="1"/>
  <c r="V121" i="1" s="1"/>
  <c r="S122" i="1"/>
  <c r="U122" i="1"/>
  <c r="V122" i="1" s="1"/>
  <c r="S123" i="1"/>
  <c r="U123" i="1"/>
  <c r="V123" i="1" s="1"/>
  <c r="T123" i="1" s="1"/>
  <c r="S124" i="1"/>
  <c r="U124" i="1"/>
  <c r="V124" i="1" s="1"/>
  <c r="S125" i="1"/>
  <c r="U125" i="1"/>
  <c r="V125" i="1" s="1"/>
  <c r="T125" i="1" s="1"/>
  <c r="S126" i="1"/>
  <c r="U126" i="1"/>
  <c r="V126" i="1" s="1"/>
  <c r="S127" i="1"/>
  <c r="U127" i="1"/>
  <c r="V127" i="1" s="1"/>
  <c r="T127" i="1" s="1"/>
  <c r="S128" i="1"/>
  <c r="U128" i="1"/>
  <c r="V128" i="1" s="1"/>
  <c r="T128" i="1" s="1"/>
  <c r="S129" i="1"/>
  <c r="U129" i="1"/>
  <c r="S130" i="1"/>
  <c r="U130" i="1"/>
  <c r="V130" i="1" s="1"/>
  <c r="S131" i="1"/>
  <c r="U131" i="1"/>
  <c r="S132" i="1"/>
  <c r="U132" i="1"/>
  <c r="V132" i="1" s="1"/>
  <c r="S133" i="1"/>
  <c r="U133" i="1"/>
  <c r="V133" i="1" s="1"/>
  <c r="T133" i="1" s="1"/>
  <c r="S134" i="1"/>
  <c r="U134" i="1"/>
  <c r="V134" i="1" s="1"/>
  <c r="S135" i="1"/>
  <c r="U135" i="1"/>
  <c r="V135" i="1" s="1"/>
  <c r="S136" i="1"/>
  <c r="U136" i="1"/>
  <c r="V136" i="1" s="1"/>
  <c r="S137" i="1"/>
  <c r="U137" i="1"/>
  <c r="V137" i="1" s="1"/>
  <c r="T137" i="1" s="1"/>
  <c r="S138" i="1"/>
  <c r="U138" i="1"/>
  <c r="V138" i="1" s="1"/>
  <c r="S139" i="1"/>
  <c r="U139" i="1"/>
  <c r="S140" i="1"/>
  <c r="U140" i="1"/>
  <c r="V140" i="1" s="1"/>
  <c r="S141" i="1"/>
  <c r="U141" i="1"/>
  <c r="V141" i="1" s="1"/>
  <c r="T141" i="1" s="1"/>
  <c r="S142" i="1"/>
  <c r="U142" i="1"/>
  <c r="V142" i="1" s="1"/>
  <c r="S143" i="1"/>
  <c r="U143" i="1"/>
  <c r="V143" i="1" s="1"/>
  <c r="S144" i="1"/>
  <c r="U144" i="1"/>
  <c r="V144" i="1" s="1"/>
  <c r="S145" i="1"/>
  <c r="U145" i="1"/>
  <c r="S146" i="1"/>
  <c r="U146" i="1"/>
  <c r="V146" i="1" s="1"/>
  <c r="S147" i="1"/>
  <c r="U147" i="1"/>
  <c r="S148" i="1"/>
  <c r="U148" i="1"/>
  <c r="V148" i="1" s="1"/>
  <c r="S149" i="1"/>
  <c r="U149" i="1"/>
  <c r="V149" i="1" s="1"/>
  <c r="T149" i="1" s="1"/>
  <c r="S150" i="1"/>
  <c r="U150" i="1"/>
  <c r="V150" i="1" s="1"/>
  <c r="S151" i="1"/>
  <c r="U151" i="1"/>
  <c r="V151" i="1" s="1"/>
  <c r="T151" i="1" s="1"/>
  <c r="S152" i="1"/>
  <c r="U152" i="1"/>
  <c r="V152" i="1" s="1"/>
  <c r="S153" i="1"/>
  <c r="U153" i="1"/>
  <c r="V153" i="1" s="1"/>
  <c r="T153" i="1" s="1"/>
  <c r="S154" i="1"/>
  <c r="U154" i="1"/>
  <c r="V154" i="1" s="1"/>
  <c r="S155" i="1"/>
  <c r="U155" i="1"/>
  <c r="V155" i="1" s="1"/>
  <c r="S156" i="1"/>
  <c r="U156" i="1"/>
  <c r="V156" i="1" s="1"/>
  <c r="S157" i="1"/>
  <c r="U157" i="1"/>
  <c r="V157" i="1" s="1"/>
  <c r="T157" i="1" s="1"/>
  <c r="S158" i="1"/>
  <c r="U158" i="1"/>
  <c r="V158" i="1" s="1"/>
  <c r="S159" i="1"/>
  <c r="U159" i="1"/>
  <c r="V159" i="1" s="1"/>
  <c r="T159" i="1" s="1"/>
  <c r="S160" i="1"/>
  <c r="U160" i="1"/>
  <c r="V160" i="1" s="1"/>
  <c r="S161" i="1"/>
  <c r="U161" i="1"/>
  <c r="V161" i="1" s="1"/>
  <c r="T161" i="1" s="1"/>
  <c r="S162" i="1"/>
  <c r="U162" i="1"/>
  <c r="V162" i="1" s="1"/>
  <c r="S163" i="1"/>
  <c r="U163" i="1"/>
  <c r="S164" i="1"/>
  <c r="U164" i="1"/>
  <c r="V164" i="1" s="1"/>
  <c r="S165" i="1"/>
  <c r="U165" i="1"/>
  <c r="V165" i="1" s="1"/>
  <c r="T165" i="1" s="1"/>
  <c r="S166" i="1"/>
  <c r="U166" i="1"/>
  <c r="V166" i="1" s="1"/>
  <c r="S167" i="1"/>
  <c r="U167" i="1"/>
  <c r="V167" i="1" s="1"/>
  <c r="T167" i="1" s="1"/>
  <c r="T112" i="1" l="1"/>
  <c r="N34" i="1"/>
  <c r="N167" i="1"/>
  <c r="T154" i="1"/>
  <c r="N95" i="1"/>
  <c r="N92" i="1"/>
  <c r="V26" i="1"/>
  <c r="T26" i="1" s="1"/>
  <c r="T35" i="1"/>
  <c r="O35" i="1" s="1"/>
  <c r="N28" i="1"/>
  <c r="N6" i="1"/>
  <c r="T158" i="1"/>
  <c r="T132" i="1"/>
  <c r="T120" i="1"/>
  <c r="T155" i="1"/>
  <c r="N156" i="1"/>
  <c r="O163" i="1"/>
  <c r="N163" i="1" s="1"/>
  <c r="M163" i="1" s="1"/>
  <c r="O155" i="1"/>
  <c r="N155" i="1" s="1"/>
  <c r="M155" i="1" s="1"/>
  <c r="O149" i="1"/>
  <c r="N151" i="1"/>
  <c r="N96" i="1"/>
  <c r="N56" i="1"/>
  <c r="O167" i="1"/>
  <c r="O161" i="1"/>
  <c r="N161" i="1" s="1"/>
  <c r="M161" i="1" s="1"/>
  <c r="O157" i="1"/>
  <c r="O153" i="1"/>
  <c r="V163" i="1"/>
  <c r="T163" i="1" s="1"/>
  <c r="V145" i="1"/>
  <c r="T145" i="1" s="1"/>
  <c r="T166" i="1"/>
  <c r="T162" i="1"/>
  <c r="T150" i="1"/>
  <c r="V108" i="1"/>
  <c r="T108" i="1" s="1"/>
  <c r="N164" i="1"/>
  <c r="N152" i="1"/>
  <c r="N15" i="1"/>
  <c r="O165" i="1"/>
  <c r="O159" i="1"/>
  <c r="O151" i="1"/>
  <c r="N10" i="1"/>
  <c r="T164" i="1"/>
  <c r="T156" i="1"/>
  <c r="T148" i="1"/>
  <c r="T138" i="1"/>
  <c r="O164" i="1"/>
  <c r="O160" i="1"/>
  <c r="N160" i="1" s="1"/>
  <c r="O156" i="1"/>
  <c r="O152" i="1"/>
  <c r="T160" i="1"/>
  <c r="T152" i="1"/>
  <c r="T124" i="1"/>
  <c r="O166" i="1"/>
  <c r="N166" i="1" s="1"/>
  <c r="M166" i="1" s="1"/>
  <c r="O162" i="1"/>
  <c r="O158" i="1"/>
  <c r="M158" i="1" s="1"/>
  <c r="O154" i="1"/>
  <c r="O150" i="1"/>
  <c r="M150" i="1" s="1"/>
  <c r="T135" i="1"/>
  <c r="O13" i="1"/>
  <c r="N135" i="1"/>
  <c r="N84" i="1"/>
  <c r="N19" i="1"/>
  <c r="V113" i="1"/>
  <c r="T113" i="1" s="1"/>
  <c r="T22" i="1"/>
  <c r="N64" i="1"/>
  <c r="N20" i="1"/>
  <c r="T121" i="1"/>
  <c r="O124" i="1"/>
  <c r="M124" i="1" s="1"/>
  <c r="O69" i="1"/>
  <c r="V129" i="1"/>
  <c r="T129" i="1" s="1"/>
  <c r="V96" i="1"/>
  <c r="T96" i="1" s="1"/>
  <c r="O46" i="1"/>
  <c r="O38" i="1"/>
  <c r="O128" i="1"/>
  <c r="M128" i="1" s="1"/>
  <c r="O116" i="1"/>
  <c r="M116" i="1" s="1"/>
  <c r="O112" i="1"/>
  <c r="M112" i="1" s="1"/>
  <c r="O108" i="1"/>
  <c r="M108" i="1" s="1"/>
  <c r="O100" i="1"/>
  <c r="N100" i="1" s="1"/>
  <c r="O64" i="1"/>
  <c r="O58" i="1"/>
  <c r="T33" i="1"/>
  <c r="O6" i="1"/>
  <c r="T119" i="1"/>
  <c r="O119" i="1" s="1"/>
  <c r="O99" i="1"/>
  <c r="M99" i="1" s="1"/>
  <c r="P115" i="1"/>
  <c r="N115" i="1" s="1"/>
  <c r="P107" i="1"/>
  <c r="O146" i="1"/>
  <c r="O129" i="1"/>
  <c r="O121" i="1"/>
  <c r="O117" i="1"/>
  <c r="O109" i="1"/>
  <c r="O106" i="1"/>
  <c r="O102" i="1"/>
  <c r="O94" i="1"/>
  <c r="O90" i="1"/>
  <c r="N90" i="1" s="1"/>
  <c r="M90" i="1" s="1"/>
  <c r="O77" i="1"/>
  <c r="O70" i="1"/>
  <c r="N70" i="1" s="1"/>
  <c r="M70" i="1" s="1"/>
  <c r="O59" i="1"/>
  <c r="M59" i="1" s="1"/>
  <c r="O51" i="1"/>
  <c r="O4" i="1"/>
  <c r="T70" i="1"/>
  <c r="T61" i="1"/>
  <c r="N103" i="1"/>
  <c r="T118" i="1"/>
  <c r="T114" i="1"/>
  <c r="O138" i="1"/>
  <c r="N138" i="1" s="1"/>
  <c r="M138" i="1" s="1"/>
  <c r="O130" i="1"/>
  <c r="O125" i="1"/>
  <c r="O113" i="1"/>
  <c r="O81" i="1"/>
  <c r="O74" i="1"/>
  <c r="T110" i="1"/>
  <c r="T103" i="1"/>
  <c r="T146" i="1"/>
  <c r="T140" i="1"/>
  <c r="T130" i="1"/>
  <c r="T126" i="1"/>
  <c r="O126" i="1" s="1"/>
  <c r="T122" i="1"/>
  <c r="T116" i="1"/>
  <c r="N144" i="1"/>
  <c r="O101" i="1"/>
  <c r="O96" i="1"/>
  <c r="N76" i="1"/>
  <c r="N68" i="1"/>
  <c r="O50" i="1"/>
  <c r="M50" i="1" s="1"/>
  <c r="P44" i="1"/>
  <c r="N44" i="1" s="1"/>
  <c r="O31" i="1"/>
  <c r="M31" i="1" s="1"/>
  <c r="O19" i="1"/>
  <c r="O17" i="1"/>
  <c r="M17" i="1" s="1"/>
  <c r="N148" i="1"/>
  <c r="P143" i="1"/>
  <c r="P111" i="1"/>
  <c r="N111" i="1" s="1"/>
  <c r="N88" i="1"/>
  <c r="N139" i="1"/>
  <c r="V139" i="1"/>
  <c r="T139" i="1" s="1"/>
  <c r="O139" i="1" s="1"/>
  <c r="V131" i="1"/>
  <c r="T131" i="1" s="1"/>
  <c r="T92" i="1"/>
  <c r="V88" i="1"/>
  <c r="T88" i="1" s="1"/>
  <c r="V84" i="1"/>
  <c r="T84" i="1" s="1"/>
  <c r="V79" i="1"/>
  <c r="T79" i="1" s="1"/>
  <c r="O79" i="1" s="1"/>
  <c r="M79" i="1" s="1"/>
  <c r="V75" i="1"/>
  <c r="T75" i="1" s="1"/>
  <c r="V71" i="1"/>
  <c r="T71" i="1" s="1"/>
  <c r="O71" i="1" s="1"/>
  <c r="M71" i="1" s="1"/>
  <c r="V147" i="1"/>
  <c r="T147" i="1" s="1"/>
  <c r="O147" i="1" s="1"/>
  <c r="N147" i="1" s="1"/>
  <c r="T143" i="1"/>
  <c r="O143" i="1" s="1"/>
  <c r="T104" i="1"/>
  <c r="O104" i="1" s="1"/>
  <c r="M104" i="1" s="1"/>
  <c r="T85" i="1"/>
  <c r="T76" i="1"/>
  <c r="O76" i="1" s="1"/>
  <c r="V52" i="1"/>
  <c r="T52" i="1" s="1"/>
  <c r="V25" i="1"/>
  <c r="T25" i="1" s="1"/>
  <c r="O25" i="1" s="1"/>
  <c r="T23" i="1"/>
  <c r="V97" i="1"/>
  <c r="T97" i="1" s="1"/>
  <c r="O97" i="1" s="1"/>
  <c r="V20" i="1"/>
  <c r="T20" i="1" s="1"/>
  <c r="V39" i="1"/>
  <c r="T39" i="1" s="1"/>
  <c r="V27" i="1"/>
  <c r="T27" i="1" s="1"/>
  <c r="T57" i="1"/>
  <c r="O40" i="1"/>
  <c r="N40" i="1" s="1"/>
  <c r="M40" i="1" s="1"/>
  <c r="T40" i="1"/>
  <c r="T30" i="1"/>
  <c r="O30" i="1" s="1"/>
  <c r="O118" i="1"/>
  <c r="O114" i="1"/>
  <c r="O107" i="1"/>
  <c r="O103" i="1"/>
  <c r="O78" i="1"/>
  <c r="N78" i="1" s="1"/>
  <c r="T42" i="1"/>
  <c r="O55" i="1"/>
  <c r="N55" i="1" s="1"/>
  <c r="O41" i="1"/>
  <c r="M41" i="1" s="1"/>
  <c r="O34" i="1"/>
  <c r="O2" i="1"/>
  <c r="M2" i="1" s="1"/>
  <c r="T142" i="1"/>
  <c r="O142" i="1" s="1"/>
  <c r="M142" i="1" s="1"/>
  <c r="T134" i="1"/>
  <c r="O134" i="1" s="1"/>
  <c r="V49" i="1"/>
  <c r="T49" i="1" s="1"/>
  <c r="O49" i="1" s="1"/>
  <c r="V21" i="1"/>
  <c r="T21" i="1" s="1"/>
  <c r="V5" i="1"/>
  <c r="T5" i="1" s="1"/>
  <c r="T80" i="1"/>
  <c r="V36" i="1"/>
  <c r="T36" i="1" s="1"/>
  <c r="O36" i="1" s="1"/>
  <c r="O127" i="1"/>
  <c r="N127" i="1" s="1"/>
  <c r="O123" i="1"/>
  <c r="N123" i="1" s="1"/>
  <c r="O115" i="1"/>
  <c r="O111" i="1"/>
  <c r="V100" i="1"/>
  <c r="T100" i="1" s="1"/>
  <c r="O92" i="1"/>
  <c r="O88" i="1"/>
  <c r="T86" i="1"/>
  <c r="O86" i="1" s="1"/>
  <c r="O84" i="1"/>
  <c r="T77" i="1"/>
  <c r="O75" i="1"/>
  <c r="M75" i="1" s="1"/>
  <c r="T73" i="1"/>
  <c r="O73" i="1" s="1"/>
  <c r="O72" i="1"/>
  <c r="N72" i="1" s="1"/>
  <c r="O68" i="1"/>
  <c r="T64" i="1"/>
  <c r="O62" i="1"/>
  <c r="N62" i="1" s="1"/>
  <c r="O66" i="1"/>
  <c r="N66" i="1" s="1"/>
  <c r="T66" i="1"/>
  <c r="O63" i="1"/>
  <c r="M63" i="1" s="1"/>
  <c r="O57" i="1"/>
  <c r="T56" i="1"/>
  <c r="O43" i="1"/>
  <c r="M43" i="1" s="1"/>
  <c r="V32" i="1"/>
  <c r="T32" i="1" s="1"/>
  <c r="T29" i="1"/>
  <c r="O29" i="1" s="1"/>
  <c r="O5" i="1"/>
  <c r="M5" i="1" s="1"/>
  <c r="O135" i="1"/>
  <c r="O131" i="1"/>
  <c r="O122" i="1"/>
  <c r="N122" i="1" s="1"/>
  <c r="O110" i="1"/>
  <c r="O91" i="1"/>
  <c r="M91" i="1" s="1"/>
  <c r="O87" i="1"/>
  <c r="N87" i="1" s="1"/>
  <c r="O82" i="1"/>
  <c r="N82" i="1" s="1"/>
  <c r="T54" i="1"/>
  <c r="O54" i="1" s="1"/>
  <c r="O26" i="1"/>
  <c r="T144" i="1"/>
  <c r="T136" i="1"/>
  <c r="O145" i="1"/>
  <c r="O141" i="1"/>
  <c r="O137" i="1"/>
  <c r="O133" i="1"/>
  <c r="O120" i="1"/>
  <c r="O98" i="1"/>
  <c r="N98" i="1" s="1"/>
  <c r="T95" i="1"/>
  <c r="O95" i="1" s="1"/>
  <c r="O93" i="1"/>
  <c r="O89" i="1"/>
  <c r="O85" i="1"/>
  <c r="T82" i="1"/>
  <c r="O80" i="1"/>
  <c r="V13" i="1"/>
  <c r="T13" i="1" s="1"/>
  <c r="O83" i="1"/>
  <c r="O16" i="1"/>
  <c r="M16" i="1" s="1"/>
  <c r="T9" i="1"/>
  <c r="O148" i="1"/>
  <c r="O144" i="1"/>
  <c r="O140" i="1"/>
  <c r="N140" i="1" s="1"/>
  <c r="M140" i="1" s="1"/>
  <c r="O136" i="1"/>
  <c r="M136" i="1" s="1"/>
  <c r="O132" i="1"/>
  <c r="M132" i="1" s="1"/>
  <c r="O65" i="1"/>
  <c r="T48" i="1"/>
  <c r="O48" i="1" s="1"/>
  <c r="O42" i="1"/>
  <c r="O39" i="1"/>
  <c r="O27" i="1"/>
  <c r="M27" i="1" s="1"/>
  <c r="O52" i="1"/>
  <c r="O47" i="1"/>
  <c r="M47" i="1" s="1"/>
  <c r="O32" i="1"/>
  <c r="M32" i="1" s="1"/>
  <c r="O23" i="1"/>
  <c r="N23" i="1" s="1"/>
  <c r="O8" i="1"/>
  <c r="O3" i="1"/>
  <c r="N3" i="1" s="1"/>
  <c r="O105" i="1"/>
  <c r="O67" i="1"/>
  <c r="N67" i="1" s="1"/>
  <c r="O61" i="1"/>
  <c r="T60" i="1"/>
  <c r="O60" i="1" s="1"/>
  <c r="N60" i="1" s="1"/>
  <c r="M60" i="1" s="1"/>
  <c r="O53" i="1"/>
  <c r="O44" i="1"/>
  <c r="O56" i="1"/>
  <c r="O9" i="1"/>
  <c r="P22" i="1"/>
  <c r="N22" i="1" s="1"/>
  <c r="O14" i="1"/>
  <c r="V14" i="1"/>
  <c r="T14" i="1" s="1"/>
  <c r="P13" i="1"/>
  <c r="N13" i="1" s="1"/>
  <c r="P12" i="1"/>
  <c r="N12" i="1" s="1"/>
  <c r="P11" i="1"/>
  <c r="P8" i="1"/>
  <c r="N8" i="1" s="1"/>
  <c r="P7" i="1"/>
  <c r="N154" i="1"/>
  <c r="P48" i="1"/>
  <c r="N48" i="1" s="1"/>
  <c r="P93" i="1"/>
  <c r="N93" i="1" s="1"/>
  <c r="P85" i="1"/>
  <c r="N85" i="1" s="1"/>
  <c r="P77" i="1"/>
  <c r="N77" i="1" s="1"/>
  <c r="P69" i="1"/>
  <c r="N69" i="1" s="1"/>
  <c r="V18" i="1"/>
  <c r="T18" i="1" s="1"/>
  <c r="N162" i="1"/>
  <c r="N146" i="1"/>
  <c r="O33" i="1"/>
  <c r="O21" i="1"/>
  <c r="N165" i="1"/>
  <c r="N157" i="1"/>
  <c r="N149" i="1"/>
  <c r="P65" i="1"/>
  <c r="N65" i="1" s="1"/>
  <c r="N26" i="1"/>
  <c r="P25" i="1"/>
  <c r="V12" i="1"/>
  <c r="T12" i="1" s="1"/>
  <c r="O12" i="1" s="1"/>
  <c r="O22" i="1"/>
  <c r="O18" i="1"/>
  <c r="P97" i="1"/>
  <c r="N97" i="1" s="1"/>
  <c r="P89" i="1"/>
  <c r="N89" i="1" s="1"/>
  <c r="P81" i="1"/>
  <c r="N81" i="1" s="1"/>
  <c r="P73" i="1"/>
  <c r="N73" i="1" s="1"/>
  <c r="P39" i="1"/>
  <c r="N39" i="1" s="1"/>
  <c r="O37" i="1"/>
  <c r="M37" i="1" s="1"/>
  <c r="O24" i="1"/>
  <c r="N24" i="1" s="1"/>
  <c r="N153" i="1"/>
  <c r="N145" i="1"/>
  <c r="N134" i="1"/>
  <c r="N130" i="1"/>
  <c r="N126" i="1"/>
  <c r="N118" i="1"/>
  <c r="N114" i="1"/>
  <c r="N110" i="1"/>
  <c r="N106" i="1"/>
  <c r="N102" i="1"/>
  <c r="P101" i="1"/>
  <c r="N101" i="1" s="1"/>
  <c r="M101" i="1" s="1"/>
  <c r="P61" i="1"/>
  <c r="N61" i="1" s="1"/>
  <c r="O45" i="1"/>
  <c r="P35" i="1"/>
  <c r="N35" i="1" s="1"/>
  <c r="N18" i="1"/>
  <c r="P14" i="1"/>
  <c r="N14" i="1" s="1"/>
  <c r="P141" i="1"/>
  <c r="N141" i="1" s="1"/>
  <c r="P137" i="1"/>
  <c r="P133" i="1"/>
  <c r="N133" i="1" s="1"/>
  <c r="P129" i="1"/>
  <c r="N129" i="1" s="1"/>
  <c r="P125" i="1"/>
  <c r="P121" i="1"/>
  <c r="N121" i="1" s="1"/>
  <c r="P117" i="1"/>
  <c r="N117" i="1" s="1"/>
  <c r="P113" i="1"/>
  <c r="P109" i="1"/>
  <c r="N109" i="1" s="1"/>
  <c r="P105" i="1"/>
  <c r="N105" i="1" s="1"/>
  <c r="P94" i="1"/>
  <c r="N54" i="1"/>
  <c r="N46" i="1"/>
  <c r="P45" i="1"/>
  <c r="N45" i="1" s="1"/>
  <c r="N42" i="1"/>
  <c r="N30" i="1"/>
  <c r="P29" i="1"/>
  <c r="N29" i="1" s="1"/>
  <c r="O28" i="1"/>
  <c r="P21" i="1"/>
  <c r="N21" i="1" s="1"/>
  <c r="O20" i="1"/>
  <c r="O15" i="1"/>
  <c r="O7" i="1"/>
  <c r="N4" i="1"/>
  <c r="N86" i="1"/>
  <c r="N74" i="1"/>
  <c r="N58" i="1"/>
  <c r="P57" i="1"/>
  <c r="N57" i="1" s="1"/>
  <c r="P53" i="1"/>
  <c r="N53" i="1" s="1"/>
  <c r="N36" i="1"/>
  <c r="O11" i="1"/>
  <c r="T10" i="1"/>
  <c r="O10" i="1"/>
  <c r="M86" i="1" l="1"/>
  <c r="M100" i="1"/>
  <c r="N51" i="1"/>
  <c r="M51" i="1" s="1"/>
  <c r="N7" i="1"/>
  <c r="M7" i="1" s="1"/>
  <c r="M3" i="1"/>
  <c r="N83" i="1"/>
  <c r="M83" i="1" s="1"/>
  <c r="M162" i="1"/>
  <c r="M109" i="1"/>
  <c r="M58" i="1"/>
  <c r="M114" i="1"/>
  <c r="M73" i="1"/>
  <c r="M146" i="1"/>
  <c r="M93" i="1"/>
  <c r="N159" i="1"/>
  <c r="M159" i="1" s="1"/>
  <c r="N131" i="1"/>
  <c r="M131" i="1" s="1"/>
  <c r="M153" i="1"/>
  <c r="M149" i="1"/>
  <c r="M147" i="1"/>
  <c r="M54" i="1"/>
  <c r="M81" i="1"/>
  <c r="M130" i="1"/>
  <c r="M164" i="1"/>
  <c r="M156" i="1"/>
  <c r="M6" i="1"/>
  <c r="M160" i="1"/>
  <c r="M36" i="1"/>
  <c r="M46" i="1"/>
  <c r="M92" i="1"/>
  <c r="M48" i="1"/>
  <c r="M8" i="1"/>
  <c r="N125" i="1"/>
  <c r="M125" i="1" s="1"/>
  <c r="M64" i="1"/>
  <c r="M110" i="1"/>
  <c r="N11" i="1"/>
  <c r="M11" i="1" s="1"/>
  <c r="M42" i="1"/>
  <c r="M133" i="1"/>
  <c r="M134" i="1"/>
  <c r="M165" i="1"/>
  <c r="M22" i="1"/>
  <c r="M95" i="1"/>
  <c r="M152" i="1"/>
  <c r="M167" i="1"/>
  <c r="M151" i="1"/>
  <c r="M144" i="1"/>
  <c r="M157" i="1"/>
  <c r="M145" i="1"/>
  <c r="M97" i="1"/>
  <c r="M13" i="1"/>
  <c r="M34" i="1"/>
  <c r="M10" i="1"/>
  <c r="M28" i="1"/>
  <c r="M56" i="1"/>
  <c r="M15" i="1"/>
  <c r="M135" i="1"/>
  <c r="M96" i="1"/>
  <c r="M84" i="1"/>
  <c r="N137" i="1"/>
  <c r="M137" i="1" s="1"/>
  <c r="N113" i="1"/>
  <c r="M113" i="1" s="1"/>
  <c r="M154" i="1"/>
  <c r="M115" i="1"/>
  <c r="N107" i="1"/>
  <c r="M107" i="1" s="1"/>
  <c r="M20" i="1"/>
  <c r="N94" i="1"/>
  <c r="M94" i="1" s="1"/>
  <c r="M139" i="1"/>
  <c r="N119" i="1"/>
  <c r="M119" i="1" s="1"/>
  <c r="M67" i="1"/>
  <c r="N52" i="1"/>
  <c r="M52" i="1" s="1"/>
  <c r="M55" i="1"/>
  <c r="N143" i="1"/>
  <c r="M143" i="1" s="1"/>
  <c r="N33" i="1"/>
  <c r="M33" i="1" s="1"/>
  <c r="N120" i="1"/>
  <c r="M120" i="1" s="1"/>
  <c r="N80" i="1"/>
  <c r="M80" i="1" s="1"/>
  <c r="M19" i="1"/>
  <c r="N38" i="1"/>
  <c r="M38" i="1" s="1"/>
  <c r="N9" i="1"/>
  <c r="M9" i="1" s="1"/>
  <c r="M68" i="1"/>
  <c r="M24" i="1"/>
  <c r="M23" i="1"/>
  <c r="M127" i="1"/>
  <c r="M82" i="1"/>
  <c r="M69" i="1"/>
  <c r="M4" i="1"/>
  <c r="M106" i="1"/>
  <c r="M77" i="1"/>
  <c r="M102" i="1"/>
  <c r="M129" i="1"/>
  <c r="N25" i="1"/>
  <c r="M25" i="1" s="1"/>
  <c r="M87" i="1"/>
  <c r="N49" i="1"/>
  <c r="M49" i="1" s="1"/>
  <c r="M111" i="1"/>
  <c r="M103" i="1"/>
  <c r="M72" i="1"/>
  <c r="M61" i="1"/>
  <c r="M118" i="1"/>
  <c r="M39" i="1"/>
  <c r="M44" i="1"/>
  <c r="M74" i="1"/>
  <c r="M117" i="1"/>
  <c r="M122" i="1"/>
  <c r="M98" i="1"/>
  <c r="M76" i="1"/>
  <c r="M65" i="1"/>
  <c r="M78" i="1"/>
  <c r="M121" i="1"/>
  <c r="M126" i="1"/>
  <c r="M12" i="1"/>
  <c r="M88" i="1"/>
  <c r="M123" i="1"/>
  <c r="M148" i="1"/>
  <c r="M53" i="1"/>
  <c r="M105" i="1"/>
  <c r="M26" i="1"/>
  <c r="M21" i="1"/>
  <c r="M30" i="1"/>
  <c r="M141" i="1"/>
  <c r="M85" i="1"/>
  <c r="M14" i="1"/>
  <c r="M62" i="1"/>
  <c r="M57" i="1"/>
  <c r="M66" i="1"/>
  <c r="M35" i="1"/>
  <c r="M89" i="1"/>
  <c r="M29" i="1"/>
  <c r="M45" i="1"/>
  <c r="M18" i="1"/>
</calcChain>
</file>

<file path=xl/sharedStrings.xml><?xml version="1.0" encoding="utf-8"?>
<sst xmlns="http://schemas.openxmlformats.org/spreadsheetml/2006/main" count="104" uniqueCount="99">
  <si>
    <t>Lucky 7's Vlookup</t>
  </si>
  <si>
    <t>Stopped both = Hit stop</t>
  </si>
  <si>
    <t>Soft stop</t>
  </si>
  <si>
    <t>Hard stop</t>
  </si>
  <si>
    <t>Stopped = Hit stop</t>
  </si>
  <si>
    <t>Symbol</t>
  </si>
  <si>
    <t>Period Low</t>
  </si>
  <si>
    <t>Current Stop</t>
  </si>
  <si>
    <t>PVV            Y / N</t>
  </si>
  <si>
    <t>Previous Comment</t>
  </si>
  <si>
    <t>Proposed Comment</t>
  </si>
  <si>
    <t>2nd ½ Text</t>
  </si>
  <si>
    <t>Logic Check</t>
  </si>
  <si>
    <t>To do list:</t>
  </si>
  <si>
    <t>Scale outs: H&gt;SOE1; H&gt;SOE &amp; SOE2</t>
  </si>
  <si>
    <t>R:R Rebalance</t>
  </si>
  <si>
    <t>Hard stop to soft stop</t>
  </si>
  <si>
    <t>Period Close</t>
  </si>
  <si>
    <t>Period High</t>
  </si>
  <si>
    <t>RCJ Lower Peaks</t>
  </si>
  <si>
    <t>Hard Stop Price</t>
  </si>
  <si>
    <t>Not stopped; No PVV; No RCJ = [Previous Comment]</t>
  </si>
  <si>
    <t>Not stopped; RCJ = Trail hard stop to $[Hard Stop Price]</t>
  </si>
  <si>
    <t>Stopped = Setting hard stop at $[Hard Stop Price]</t>
  </si>
  <si>
    <t>Not stopped; PVV = Setting hard stop for ½R at $[Hard Stop Price]; Soft stop for ½R at $[Current Stop]</t>
  </si>
  <si>
    <t>Not stopped; RCJ = Setting hard stop at $[Hard Stop Price]</t>
  </si>
  <si>
    <t>Not stopped; PVV = Trail hard stop for ½R to $[Hard Stop Price]; Hard stop for ½R at $[Current Stop]</t>
  </si>
  <si>
    <t>Stopped 1 = Hit stop for ½R at $[Current Stop]; Hard stop for ½R at $[2nd ½ Price]</t>
  </si>
  <si>
    <t>Not stopped; PVV = Trail hard stop for ½R to $[Hard Stop Price]; Hard stop for ½R at $[2nd ½ Price]</t>
  </si>
  <si>
    <t>Hard stop; Hard Stop (All)</t>
  </si>
  <si>
    <t>Hard stop; Hard stop (Different levels)</t>
  </si>
  <si>
    <t>Hard stop; Soft stop (Different levels)</t>
  </si>
  <si>
    <t>Hard stop; Soft Stop (All)</t>
  </si>
  <si>
    <t>Hard stop; Hard stop (Same level)</t>
  </si>
  <si>
    <t>Hard stop; Soft stop (Same level)</t>
  </si>
  <si>
    <t>Not stopped; RCJ = Trail hard stop for entire position to $[Hard Stop Price]</t>
  </si>
  <si>
    <t>Not stopped; RCJ = Setting hard stop for entire position at $[Hard Stop Price]</t>
  </si>
  <si>
    <t>Stopped 1 = Hit stop for ½R at $[Current Stop]; Soft stop for ½R at $[2nd ½ Price]</t>
  </si>
  <si>
    <t>Stopped both = Hit stop for ½R at $[Current Stop]; Setting hard stop for ½R at $[Hard Stop Price]</t>
  </si>
  <si>
    <t>Not stopped; PVV = Trail hard stop for ½R to $[Hard Stop Price]; Soft stop for ½R at $[2nd ½ Price]</t>
  </si>
  <si>
    <t>All</t>
  </si>
  <si>
    <t>Exit prices for all exit events</t>
  </si>
  <si>
    <t>Ex-divs</t>
  </si>
  <si>
    <t>Quarterly Earnings</t>
  </si>
  <si>
    <t>Trailing stops</t>
  </si>
  <si>
    <t>Prop Hard Stop</t>
  </si>
  <si>
    <t>Proposed Current Stop</t>
  </si>
  <si>
    <r>
      <t>SOE 1         -</t>
    </r>
    <r>
      <rPr>
        <sz val="10"/>
        <color theme="0"/>
        <rFont val="Calibri"/>
        <family val="2"/>
      </rPr>
      <t>½R</t>
    </r>
  </si>
  <si>
    <t>SOE 2         -½R</t>
  </si>
  <si>
    <t>IF(AND(L2="*Soft stop*",D2&lt;=I2),CONCATENATE("Setting hard stop at $",O2)</t>
  </si>
  <si>
    <t>IF(AND(L2="*Soft stop*",D2&gt;I2,E2=1),CONCATENATE("Setting hard stop for ½R at $",O2,"; Soft stop for ½R at $",I2)</t>
  </si>
  <si>
    <t>IF(AND(L2="*Soft stop*",D2&gt;I2,F2=1),CONCATENATE("Setting hard stop at $",O2)</t>
  </si>
  <si>
    <t>IF(AND(L2="*Hard stop*",D2&lt;=I2),"Hit stop"</t>
  </si>
  <si>
    <t>IF(AND(LEFT(L2,12)="*Hard stop f",LEFT(Q2,5)=" Soft",D2&gt;I2,F2=1),CONCATENATE("Setting hard stop for entire position at $",O2)</t>
  </si>
  <si>
    <t>IF(AND(LEFT(L2,12)="*Hard stop f",LEFT(Q2,5)=" Hard",I2&gt;P2,D2&lt;=I2,D2&gt;P2),CONCATENATE("Hit stop for ½R at $",I2,"; Hard stop for ½R at $",P2)</t>
  </si>
  <si>
    <t>IF(AND(LEFT(L2,12)="*Hard stop f",LEFT(Q2,5)=" Hard",D2&lt;=I2,D2&lt;=P2),"Hit stop"</t>
  </si>
  <si>
    <t>IF(AND(LEFT(L2,12)="*Hard stop f",LEFT(Q2,5)=" Soft",I2&gt;P2,D2&lt;=I2,D2&gt;P2),CONCATENATE("Hit stop for ½R at $",I2,"; Soft stop for ½R at $",P2)</t>
  </si>
  <si>
    <t>IF(AND(LEFT(L2,12)="*Hard stop f",LEFT(Q2,5)=" Soft",D2&lt;=I2,D2&lt;=P2),CONCATENATE("Hit stop for ½R at $",I2,"; Setting hard stop for ½R at $",O2)</t>
  </si>
  <si>
    <t>IF(AND(LEFT(L2,12)="*Hard stop f",LEFT(Q2,5)=" Hard",I2=P2,D2&lt;=I2),"Hit stop"</t>
  </si>
  <si>
    <t>IF(AND(LEFT(L2,12)="*Hard stop f",LEFT(Q2,5)=" Soft",I2=P2,D2&lt;=I2),CONCATENATE("Hit stop for ½R at $",I2,"; Setting hard stop for ½R at $",O2)</t>
  </si>
  <si>
    <t>IF(AND(D2&gt;I2,E2=0,F2=0),L2</t>
  </si>
  <si>
    <t>Last MTT Price</t>
  </si>
  <si>
    <t>IF(AND(L2="*Hard stop*",D2&gt;I2,E2=1),IF(AND(O2&gt;I2,R2&lt;&gt;I2),CONCATENATE("Trail hard stop for ½R to $",O2,"; Hard stop for ½R at $",I2),L2)</t>
  </si>
  <si>
    <t>IF(AND(L2="*Hard stop*",D2&gt;I2,F2=1),IF(AND(O2&gt;I2,R2&lt;&gt;I2),CONCATENATE("Trail hard stop to $",O2),L2)</t>
  </si>
  <si>
    <t>IF(AND(LEFT(L2,12)="*Hard stop f",LEFT(Q2,5)=" Hard",D2&gt;I2,F2=1),IF(AND(O2&gt;I2,R2&lt;&gt;I2),CONCATENATE("Trail stop for entire position to $",O2),L2)</t>
  </si>
  <si>
    <t>IF(AND(LEFT(L2,12)="*Hard stop f",LEFT(Q2,5)=" Hard",D2&gt;I2,E2=1),IF(AND(O2&gt;I2,R2&lt;&gt;I2),CONCATENATE("Trail hard stop for ½R to $",O2,"; Hard stop for ½R at $",P2),L2)</t>
  </si>
  <si>
    <t>IF(AND(LEFT(L2,12)="*Hard stop f",LEFT(Q2,5)=" Soft",D2&gt;I2,E2=1),IF(AND(O2&gt;I2,R2&lt;&gt;I2),CONCATENATE("Trail hard stop for ½R to $",O2,"; Soft stop for ½R at $",P2),L2)</t>
  </si>
  <si>
    <t>IF(AND(LEFT(L2,12)="*Hard stop f",LEFT(Q2,5)=" Hard",I2=P2,D2&gt;I2,E2=1),IF(AND(O2&gt;I2,R2&lt;&gt;I2),CONCATENATE("Trail hard stop for ½R to $",O2,"; Hard stop for ½R at $",P2),L2)</t>
  </si>
  <si>
    <t>IF(AND(LEFT(L2,12)="*Hard stop f",LEFT(Q2,5)=" Soft",I2=P2,D2&gt;I2,E2=1),IF(AND(O2&gt;I2,R2&lt;&gt;I2),CONCATENATE("Trail hard stop for ½R to $",O2,"; Soft stop for ½R at $",P2),L2)</t>
  </si>
  <si>
    <t>RCJ as a result of a MTDT</t>
  </si>
  <si>
    <t>Two PVVs in a row</t>
  </si>
  <si>
    <t>2nd ½ Text Price</t>
  </si>
  <si>
    <t>RN Defer To Val</t>
  </si>
  <si>
    <t>RN Defer To Raw Val</t>
  </si>
  <si>
    <t>RN Defer To 7 Adjust</t>
  </si>
  <si>
    <t>RN Defer Trigger Val</t>
  </si>
  <si>
    <t>RR Price</t>
  </si>
  <si>
    <t>RR Rebal Prop Stop</t>
  </si>
  <si>
    <t>RR Rebal Test</t>
  </si>
  <si>
    <t>Security Name</t>
  </si>
  <si>
    <t>Ticker Symbol</t>
  </si>
  <si>
    <t>Location</t>
  </si>
  <si>
    <t>Pending Symbol</t>
  </si>
  <si>
    <t>Trigger Price</t>
  </si>
  <si>
    <t>Trigger y/n?</t>
  </si>
  <si>
    <t>H</t>
  </si>
  <si>
    <t>Strong S</t>
  </si>
  <si>
    <t>Crit Met</t>
  </si>
  <si>
    <t>New SOE 1</t>
  </si>
  <si>
    <t>New SOE 2</t>
  </si>
  <si>
    <t>Old SOE 1</t>
  </si>
  <si>
    <t>Old SOE 2</t>
  </si>
  <si>
    <t>Amending SOE1</t>
  </si>
  <si>
    <t>Amending SOE2</t>
  </si>
  <si>
    <t>Amending SOE1 &amp; SOE2</t>
  </si>
  <si>
    <t>Old Comment</t>
  </si>
  <si>
    <t>Old Comment Hide</t>
  </si>
  <si>
    <t>New Comment</t>
  </si>
  <si>
    <t>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</si>
</sst>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0;[Red]\-&quot;$&quot;#,##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1" fillId="4" borderId="1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0" fontId="3" fillId="0" borderId="4" xfId="0" applyFont="1" applyBorder="1" applyAlignment="1" applyProtection="1">
      <alignment horizontal="center" vertical="center" wrapText="1"/>
      <protection hidden="1"/>
    </xf>
    <xf numFmtId="8" fontId="1" fillId="0" borderId="1" xfId="0" applyNumberFormat="1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8" fontId="1" fillId="4" borderId="2" xfId="0" applyNumberFormat="1" applyFont="1" applyFill="1" applyBorder="1"/>
    <xf numFmtId="8" fontId="1" fillId="4" borderId="1" xfId="0" applyNumberFormat="1" applyFont="1" applyFill="1" applyBorder="1"/>
    <xf numFmtId="0" fontId="3" fillId="5" borderId="0" xfId="0" applyFont="1" applyFill="1"/>
    <xf numFmtId="164" fontId="1" fillId="4" borderId="1" xfId="0" applyNumberFormat="1" applyFont="1" applyFill="1" applyBorder="1"/>
    <xf numFmtId="8" fontId="5" fillId="4" borderId="1" xfId="0" applyNumberFormat="1" applyFon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2" fontId="1" fillId="0" borderId="1" xfId="0" applyNumberFormat="1" applyFont="1" applyBorder="1" applyAlignment="1">
      <alignment horizontal="right"/>
    </xf>
    <xf numFmtId="0" fontId="6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8" fontId="0" fillId="0" borderId="0" xfId="0" applyNumberFormat="1"/>
    <xf numFmtId="0" fontId="1" fillId="0" borderId="1" xfId="0" applyFont="1" applyFill="1" applyBorder="1" applyAlignment="1">
      <alignment horizontal="center" vertical="top" wrapText="1"/>
    </xf>
    <xf numFmtId="8" fontId="1" fillId="0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34">
    <dxf>
      <fill>
        <patternFill patternType="solid">
          <fgColor rgb="FFFFCC00"/>
          <bgColor rgb="FF000000"/>
        </patternFill>
      </fill>
    </dxf>
    <dxf>
      <fill>
        <patternFill patternType="solid">
          <fgColor rgb="FFFFCC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C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solid">
          <fgColor indexed="64"/>
          <bgColor theme="0" tint="-0.49998474074526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solid">
          <fgColor indexed="64"/>
          <bgColor theme="0" tint="-0.49998474074526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0;[Red]\-&quot;$&quot;#,##0.000"/>
      <fill>
        <patternFill patternType="solid">
          <fgColor indexed="64"/>
          <bgColor theme="0" tint="-0.49998474074526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solid">
          <fgColor indexed="64"/>
          <bgColor theme="0" tint="-0.49998474074526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solid">
          <fgColor indexed="64"/>
          <bgColor theme="0" tint="-0.49998474074526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solid">
          <fgColor indexed="64"/>
          <bgColor theme="0" tint="-0.49998474074526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center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fill>
        <patternFill patternType="solid">
          <fgColor indexed="64"/>
          <bgColor theme="0" tint="-0.499984740745262"/>
        </patternFill>
      </fill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center" textRotation="0" indent="0" justifyLastLine="0" shrinkToFit="0" readingOrder="0"/>
      <border diagonalUp="0" diagonalDown="0">
        <left style="thin">
          <color auto="1"/>
        </left>
        <right style="medium">
          <color theme="0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;[Red]\-&quot;$&quot;#,##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indent="0" justifyLastLine="0" shrinkToFit="0" readingOrder="0"/>
      <border diagonalUp="0" diagonalDown="0">
        <left style="medium">
          <color theme="0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X251" totalsRowShown="0" headerRowDxfId="33" dataDxfId="32" tableBorderDxfId="31">
  <autoFilter ref="A1:X251"/>
  <sortState ref="A2:X251">
    <sortCondition ref="A1:A251"/>
  </sortState>
  <tableColumns count="24">
    <tableColumn id="1" name="Symbol" dataDxfId="30"/>
    <tableColumn id="11" name="Period Close" dataDxfId="29"/>
    <tableColumn id="10" name="Period High" dataDxfId="28"/>
    <tableColumn id="2" name="Period Low" dataDxfId="27"/>
    <tableColumn id="6" name="PVV            Y / N" dataDxfId="26"/>
    <tableColumn id="12" name="RCJ Lower Peaks" dataDxfId="25"/>
    <tableColumn id="13" name="Last MTT Price" dataDxfId="24"/>
    <tableColumn id="24" name="RR Price" dataDxfId="23">
      <calculatedColumnFormula>RR_Rebal_Prop_Stop</calculatedColumnFormula>
    </tableColumn>
    <tableColumn id="3" name="Current Stop" dataDxfId="22"/>
    <tableColumn id="21" name="SOE 1         -½R" dataDxfId="21"/>
    <tableColumn id="20" name="SOE 2         -½R" dataDxfId="20"/>
    <tableColumn id="4" name="Previous Comment" dataDxfId="19"/>
    <tableColumn id="19" name="Proposed Current Stop" dataDxfId="18">
      <calculatedColumnFormula>IF(EXACT(L2,N2),I2,O2)</calculatedColumnFormula>
    </tableColumn>
    <tableColumn id="5" name="Proposed Comment" dataDxfId="17">
      <calculatedColumnFormula>IF(AND(L2="*Soft stop*",D2&lt;=I2),CONCATENATE("Setting hard stop at $",O2),IF(AND(L2="*Soft stop*",D2&gt;I2,E2=1),CONCATENATE("Setting hard stop for ½R at $",O2,"; Soft stop for ½R at $",I2),IF(AND(L2="*Soft stop*",D2&gt;I2,F2=1),CONCATENATE("Setting hard stop at $",O2),IF(AND(L2="*Hard stop*",D2&lt;=I2),"Hit stop",IF(AND(L2="*Hard stop*",D2&gt;I2,E2=1),IF(AND(O2&gt;I2,R2&lt;&gt;I2),CONCATENATE("Trail hard stop for ½R to $",O2,"; Hard stop for ½R at $",I2),L2),IF(AND(L2="*Hard stop*",D2&gt;I2,F2=1),IF(AND(O2&gt;I2,R2&lt;&gt;I2),CONCATENATE("Trail hard stop to $",O2),L2),IF(AND(LEFT(L2,12)="*Hard stop f",LEFT(Q2,5)=" Hard",D2&gt;I2,F2=1),IF(AND(O2&gt;I2,R2&lt;&gt;I2),CONCATENATE("Trail stop for entire position to $",O2),L2),IF(AND(LEFT(L2,12)="*Hard stop f",LEFT(Q2,5)=" Soft",D2&gt;I2,F2=1),CONCATENATE("Setting hard stop for entire position at $",O2),IF(AND(LEFT(L2,12)="*Hard stop f",LEFT(Q2,5)=" Hard",I2&gt;P2,D2&lt;=I2,D2&gt;P2),CONCATENATE("Hit stop for ½R at $",I2,"; Hard stop for ½R at $",P2),IF(AND(LEFT(L2,12)="*Hard stop f",LEFT(Q2,5)=" Hard",D2&lt;=I2,D2&lt;=P2),"Hit stop",IF(AND(LEFT(L2,12)="*Hard stop f",LEFT(Q2,5)=" Hard",D2&gt;I2,E2=1),IF(AND(O2&gt;I2,R2&lt;&gt;I2),CONCATENATE("Trail hard stop for ½R to $",O2,"; Hard stop for ½R at $",P2),L2),IF(AND(LEFT(L2,12)="*Hard stop f",LEFT(Q2,5)=" Soft",I2&gt;P2,D2&lt;=I2,D2&gt;P2),CONCATENATE("Hit stop for ½R at $",I2,"; Soft stop for ½R at $",P2),IF(AND(LEFT(L2,12)="*Hard stop f",LEFT(Q2,5)=" Soft",D2&lt;=I2,D2&lt;=P2),CONCATENATE("Hit stop for ½R at $",I2,"; Setting hard stop for ½R at $",O2),IF(AND(LEFT(L2,12)="*Hard stop f",LEFT(Q2,5)=" Soft",D2&gt;I2,E2=1),IF(AND(O2&gt;I2,R2&lt;&gt;I2),CONCATENATE("Trail hard stop for ½R to $",O2,"; Soft stop for ½R at $",P2),L2),IF(AND(LEFT(L2,12)="*Hard stop f",LEFT(Q2,5)=" Hard",I2=P2,D2&lt;=I2),"Hit stop",IF(AND(LEFT(L2,12)="*Hard stop f",LEFT(Q2,5)=" Hard",I2=P2,D2&gt;I2,E2=1),IF(AND(O2&gt;I2,R2&lt;&gt;I2),CONCATENATE("Trail hard stop for ½R to $",O2,"; Hard stop for ½R at $",P2),L2),IF(AND(LEFT(L2,12)="*Hard stop f",LEFT(Q2,5)=" Soft",I2=P2,D2&lt;=I2),CONCATENATE("Hit stop for ½R at $",I2,"; Setting hard stop for ½R at $",O2),IF(AND(LEFT(L2,12)="*Hard stop f",LEFT(Q2,5)=" Soft",I2=P2,D2&gt;I2,E2=1),IF(AND(O2&gt;I2,R2&lt;&gt;I2),CONCATENATE("Trail hard stop for ½R to $",O2,"; Soft stop for ½R at $",P2),L2),IF(AND(D2&gt;I2,E2=0,F2=0),L2)))))))))))))))))))</calculatedColumnFormula>
    </tableColumn>
    <tableColumn id="8" name="Hard Stop Price" dataDxfId="16">
      <calculatedColumnFormula>IF(AND(R2&lt;=S2,R2&gt;U2),T2,R2)</calculatedColumnFormula>
    </tableColumn>
    <tableColumn id="7" name="2nd ½ Text Price" dataDxfId="15">
      <calculatedColumnFormula>IFERROR(VALUE(RIGHT(Q2,LEN(Q2)-FIND("$",Q2,1))),"")</calculatedColumnFormula>
    </tableColumn>
    <tableColumn id="9" name="2nd ½ Text" dataDxfId="14">
      <calculatedColumnFormula>IFERROR(LEFT(RIGHT(L2,FIND("*",L2,2)-FIND(";",L2,1)),FIND("*",RIGHT(L2,FIND("*",L2,2)-FIND(";",L2,1)),2)-1),"")</calculatedColumnFormula>
    </tableColumn>
    <tableColumn id="17" name="Prop Hard Stop" dataDxfId="13">
      <calculatedColumnFormula>IF(F2=1,MIN(ROUNDDOWN(G2*0.995,2)*100/100-VLOOKUP(VALUE(RIGHT(ROUNDDOWN(G2*0.995,2)*100,1)),$Y$2:$Z$11,2)/100,ROUNDDOWN(D2*0.995,2)*100/100-VLOOKUP(VALUE(RIGHT(ROUNDDOWN(D2*0.995,2)*100,1)),$Y$2:$Z$11,2)/100),ROUNDDOWN(D2*0.995,2)*100/100-VLOOKUP(VALUE(RIGHT(ROUNDDOWN(D2*0.995,2)*100,1)),$Y$2:$Z$11,2)/100)</calculatedColumnFormula>
    </tableColumn>
    <tableColumn id="16" name="RN Defer Trigger Val" dataDxfId="12">
      <calculatedColumnFormula>IF(AND(D2&gt;1,D2&lt;=2),1,IF(AND(D2&gt;2,D2&lt;=3),2,IF(AND(D2&gt;3,D2&lt;=4),3,IF(AND(D2&gt;4,D2&lt;=5),4,IF(AND(D2&gt;5,D2&lt;=6),5,IF(AND(D2&gt;6,D2&lt;=7),6,IF(AND(D2&gt;7,D2&lt;=8),7,IF(AND(D2&gt;8,D2&lt;=10),8,IF(AND(D2&gt;10,D2&lt;=15),10,IF(AND(D2&gt;15,D2&lt;=20),15,IF(AND(D2&gt;20,D2&lt;=25),20,IF(AND(D2&gt;25,D2&lt;=30),25,IF(AND(D2&gt;30,D2&lt;=35),30,IF(AND(D2&gt;35,D2&lt;=40),35,IF(AND(D2&gt;40,D2&lt;=50),40,IF(AND(D2&gt;50,D2&lt;=60),50,IF(AND(D2&gt;60,D2&lt;=70),60,IF(AND(D2&gt;70,D2&lt;=80),70,IF(AND(D2&gt;80,D2&lt;=100),80,IF(AND(D2&gt;100,D2&lt;=120),100,IF(AND(D2&gt;120,D2&lt;=140),120,IF(AND(D2&gt;140,D2&lt;=150),140,IF(AND(D2&gt;150,D2&lt;=200),150,IF(AND(D2&gt;200,D2&lt;=250),200,IF(AND(D2&gt;250,D2&lt;=300),250,IF(AND(D2&gt;300,D2&lt;=350),300,IF(AND(D2&gt;350,D2&lt;=400),350,IF(AND(D2&gt;400,D2&lt;=500),400,IF(AND(D2&gt;500,D2&lt;=600),500,IF(AND(D2&gt;600,D2&lt;=700),600,IF(AND(D2&gt;700,D2&lt;=800),700,IF(AND(D2&gt;800,D2&lt;=1000),800,IF(AND(D2&gt;1000,D2&lt;=1200),1000,IF(AND(D2&gt;1200,D2&lt;=1400),1200,IF(AND(D2&gt;1400,D2&lt;=1500),1400,0.1)))))))))))))))))))))))))))))))))))*1.01</calculatedColumnFormula>
    </tableColumn>
    <tableColumn id="15" name="RN Defer To Val" dataDxfId="11">
      <calculatedColumnFormula>U2-V2</calculatedColumnFormula>
    </tableColumn>
    <tableColumn id="14" name="RN Defer To Raw Val" dataDxfId="10">
      <calculatedColumnFormula>ROUNDUP(IF(AND(D2&gt;1,D2&lt;=2),1,IF(AND(D2&gt;2,D2&lt;=3),2,IF(AND(D2&gt;3,D2&lt;=4),3,IF(AND(D2&gt;4,D2&lt;=5),4,IF(AND(D2&gt;5,D2&lt;=6),5,IF(AND(D2&gt;6,D2&lt;=7),6,IF(AND(D2&gt;7,D2&lt;=8),7,IF(AND(D2&gt;8,D2&lt;=10),8,IF(AND(D2&gt;10,D2&lt;=15),10,IF(AND(D2&gt;15,D2&lt;=20),15,IF(AND(D2&gt;20,D2&lt;=25),20,IF(AND(D2&gt;25,D2&lt;=30),25,IF(AND(D2&gt;30,D2&lt;=35),30,IF(AND(D2&gt;35,D2&lt;=40),35,IF(AND(D2&gt;40,D2&lt;=50),40,IF(AND(D2&gt;50,D2&lt;=60),50,IF(AND(D2&gt;60,D2&lt;=70),60,IF(AND(D2&gt;70,D2&lt;=80),70,IF(AND(D2&gt;80,D2&lt;=100),80,IF(AND(D2&gt;100,D2&lt;=120),100,IF(AND(D2&gt;120,D2&lt;=140),120,IF(AND(D2&gt;140,D2&lt;=150),140,IF(AND(D2&gt;150,D2&lt;=200),150,IF(AND(D2&gt;200,D2&lt;=250),200,IF(AND(D2&gt;250,D2&lt;=300),250,IF(AND(D2&gt;300,D2&lt;=350),300,IF(AND(D2&gt;350,D2&lt;=400),350,IF(AND(D2&gt;400,D2&lt;=500),400,IF(AND(D2&gt;500,D2&lt;=600),500,IF(AND(D2&gt;600,D2&lt;=700),600,IF(AND(D2&gt;700,D2&lt;=800),700,IF(AND(D2&gt;800,D2&lt;=1000),800,IF(AND(D2&gt;1000,D2&lt;=1200),1000,IF(AND(D2&gt;1200,D2&lt;=1400),1200,IF(AND(D2&gt;1400,D2&lt;=1500),1400,0.1)))))))))))))))))))))))))))))))))))*0.995,2)</calculatedColumnFormula>
    </tableColumn>
    <tableColumn id="18" name="RN Defer To 7 Adjust" dataDxfId="9">
      <calculatedColumnFormula>VLOOKUP(VALUE(RIGHT(U2*100,1)),$Y$2:$Z$11,2)/100</calculatedColumnFormula>
    </tableColumn>
    <tableColumn id="22" name="RR Rebal Test" dataDxfId="8">
      <calculatedColumnFormula>IFERROR(IF(AVERAGE(SOE_1,SOE_2)-Close&lt;Close-Current_Stop,1,0),0)</calculatedColumnFormula>
    </tableColumn>
    <tableColumn id="23" name="RR Rebal Prop Stop" dataDxfId="7">
      <calculatedColumnFormula>IF(RR_Rebal_Test=1,Close-(AVERAGE(SOE_1,SOE_2)-Close),"")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87"/>
  <sheetViews>
    <sheetView showRowColHeaders="0" zoomScale="85" zoomScaleNormal="85" workbookViewId="0">
      <selection activeCell="I2" sqref="I2"/>
    </sheetView>
  </sheetViews>
  <sheetFormatPr defaultRowHeight="15" x14ac:dyDescent="0.25"/>
  <cols>
    <col min="1" max="11" width="8.7109375" customWidth="1"/>
    <col min="12" max="12" width="65.7109375" customWidth="1"/>
    <col min="13" max="13" width="8.7109375" customWidth="1"/>
    <col min="14" max="14" width="65.7109375" customWidth="1"/>
    <col min="15" max="16" width="10.7109375" customWidth="1"/>
    <col min="17" max="17" width="23.85546875" customWidth="1"/>
    <col min="18" max="22" width="10.7109375" customWidth="1"/>
    <col min="23" max="23" width="8.7109375" customWidth="1"/>
    <col min="24" max="26" width="10.7109375" customWidth="1"/>
    <col min="27" max="27" width="31.7109375" customWidth="1"/>
    <col min="28" max="28" width="81.28515625" customWidth="1"/>
    <col min="29" max="29" width="140.42578125" bestFit="1" customWidth="1"/>
  </cols>
  <sheetData>
    <row r="1" spans="1:29" ht="42.75" customHeight="1" thickBot="1" x14ac:dyDescent="0.3">
      <c r="A1" s="9" t="s">
        <v>5</v>
      </c>
      <c r="B1" s="10" t="s">
        <v>17</v>
      </c>
      <c r="C1" s="10" t="s">
        <v>18</v>
      </c>
      <c r="D1" s="11" t="s">
        <v>6</v>
      </c>
      <c r="E1" s="11" t="s">
        <v>8</v>
      </c>
      <c r="F1" s="11" t="s">
        <v>19</v>
      </c>
      <c r="G1" s="11" t="s">
        <v>61</v>
      </c>
      <c r="H1" s="11" t="s">
        <v>76</v>
      </c>
      <c r="I1" s="11" t="s">
        <v>7</v>
      </c>
      <c r="J1" s="7" t="s">
        <v>47</v>
      </c>
      <c r="K1" s="7" t="s">
        <v>48</v>
      </c>
      <c r="L1" s="11" t="s">
        <v>9</v>
      </c>
      <c r="M1" s="11" t="s">
        <v>46</v>
      </c>
      <c r="N1" s="12" t="s">
        <v>10</v>
      </c>
      <c r="O1" s="20" t="s">
        <v>20</v>
      </c>
      <c r="P1" s="21" t="s">
        <v>71</v>
      </c>
      <c r="Q1" s="22" t="s">
        <v>11</v>
      </c>
      <c r="R1" s="22" t="s">
        <v>45</v>
      </c>
      <c r="S1" s="22" t="s">
        <v>75</v>
      </c>
      <c r="T1" s="22" t="s">
        <v>72</v>
      </c>
      <c r="U1" s="21" t="s">
        <v>73</v>
      </c>
      <c r="V1" s="21" t="s">
        <v>74</v>
      </c>
      <c r="W1" s="21" t="s">
        <v>78</v>
      </c>
      <c r="X1" s="28" t="s">
        <v>77</v>
      </c>
      <c r="Y1" s="30" t="s">
        <v>0</v>
      </c>
      <c r="Z1" s="30"/>
      <c r="AA1" s="31" t="s">
        <v>12</v>
      </c>
      <c r="AB1" s="31"/>
      <c r="AC1" s="31"/>
    </row>
    <row r="2" spans="1:29" x14ac:dyDescent="0.25">
      <c r="A2" s="13"/>
      <c r="B2" s="8"/>
      <c r="C2" s="8"/>
      <c r="D2" s="8"/>
      <c r="E2" s="2"/>
      <c r="F2" s="2"/>
      <c r="G2" s="8"/>
      <c r="H2" s="23"/>
      <c r="I2" s="8"/>
      <c r="J2" s="8"/>
      <c r="K2" s="8"/>
      <c r="L2" s="2"/>
      <c r="M2" s="8">
        <f>IF(EXACT(L2,N2),I2,O2)</f>
        <v>-0.03</v>
      </c>
      <c r="N2" s="14" t="b">
        <f>IF(AND(L2="*Soft stop*",D2&lt;=I2),CONCATENATE("Setting hard stop at $",O2),IF(AND(L2="*Soft stop*",D2&gt;I2,E2=1),CONCATENATE("Setting hard stop for ½R at $",O2,"; Soft stop for ½R at $",I2),IF(AND(L2="*Soft stop*",D2&gt;I2,F2=1),CONCATENATE("Setting hard stop at $",O2),IF(AND(L2="*Hard stop*",D2&lt;=I2),"Hit stop",IF(AND(L2="*Hard stop*",D2&gt;I2,E2=1),IF(AND(O2&gt;I2,R2&lt;&gt;I2),CONCATENATE("Trail hard stop for ½R to $",O2,"; Hard stop for ½R at $",I2),L2),IF(AND(L2="*Hard stop*",D2&gt;I2,F2=1),IF(AND(O2&gt;I2,R2&lt;&gt;I2),CONCATENATE("Trail hard stop to $",O2),L2),IF(AND(LEFT(L2,12)="*Hard stop f",LEFT(Q2,5)=" Hard",D2&gt;I2,F2=1),IF(AND(O2&gt;I2,R2&lt;&gt;I2),CONCATENATE("Trail stop for entire position to $",O2),L2),IF(AND(LEFT(L2,12)="*Hard stop f",LEFT(Q2,5)=" Soft",D2&gt;I2,F2=1),CONCATENATE("Setting hard stop for entire position at $",O2),IF(AND(LEFT(L2,12)="*Hard stop f",LEFT(Q2,5)=" Hard",I2&gt;P2,D2&lt;=I2,D2&gt;P2),CONCATENATE("Hit stop for ½R at $",I2,"; Hard stop for ½R at $",P2),IF(AND(LEFT(L2,12)="*Hard stop f",LEFT(Q2,5)=" Hard",D2&lt;=I2,D2&lt;=P2),"Hit stop",IF(AND(LEFT(L2,12)="*Hard stop f",LEFT(Q2,5)=" Hard",D2&gt;I2,E2=1),IF(AND(O2&gt;I2,R2&lt;&gt;I2),CONCATENATE("Trail hard stop for ½R to $",O2,"; Hard stop for ½R at $",P2),L2),IF(AND(LEFT(L2,12)="*Hard stop f",LEFT(Q2,5)=" Soft",I2&gt;P2,D2&lt;=I2,D2&gt;P2),CONCATENATE("Hit stop for ½R at $",I2,"; Soft stop for ½R at $",P2),IF(AND(LEFT(L2,12)="*Hard stop f",LEFT(Q2,5)=" Soft",D2&lt;=I2,D2&lt;=P2),CONCATENATE("Hit stop for ½R at $",I2,"; Setting hard stop for ½R at $",O2),IF(AND(LEFT(L2,12)="*Hard stop f",LEFT(Q2,5)=" Soft",D2&gt;I2,E2=1),IF(AND(O2&gt;I2,R2&lt;&gt;I2),CONCATENATE("Trail hard stop for ½R to $",O2,"; Soft stop for ½R at $",P2),L2),IF(AND(LEFT(L2,12)="*Hard stop f",LEFT(Q2,5)=" Hard",I2=P2,D2&lt;=I2),"Hit stop",IF(AND(LEFT(L2,12)="*Hard stop f",LEFT(Q2,5)=" Hard",I2=P2,D2&gt;I2,E2=1),IF(AND(O2&gt;I2,R2&lt;&gt;I2),CONCATENATE("Trail hard stop for ½R to $",O2,"; Hard stop for ½R at $",P2),L2),IF(AND(LEFT(L2,12)="*Hard stop f",LEFT(Q2,5)=" Soft",I2=P2,D2&lt;=I2),CONCATENATE("Hit stop for ½R at $",I2,"; Setting hard stop for ½R at $",O2),IF(AND(LEFT(L2,12)="*Hard stop f",LEFT(Q2,5)=" Soft",I2=P2,D2&gt;I2,E2=1),IF(AND(O2&gt;I2,R2&lt;&gt;I2),CONCATENATE("Trail hard stop for ½R to $",O2,"; Soft stop for ½R at $",P2),L2),IF(AND(D2&gt;I2,E2=0,F2=0),L2)))))))))))))))))))</f>
        <v>0</v>
      </c>
      <c r="O2" s="15">
        <f>IF(AND(R2&lt;=S2,R2&gt;U2),T2,R2)</f>
        <v>-0.03</v>
      </c>
      <c r="P2" s="16" t="str">
        <f>IFERROR(VALUE(RIGHT(Q2,LEN(Q2)-FIND("$",Q2,1))),"")</f>
        <v/>
      </c>
      <c r="Q2" s="5" t="str">
        <f>IFERROR(LEFT(RIGHT(L2,FIND("*",L2,2)-FIND(";",L2,1)),FIND("*",RIGHT(L2,FIND("*",L2,2)-FIND(";",L2,1)),2)-1),"")</f>
        <v/>
      </c>
      <c r="R2" s="16">
        <f>IF(F2=1,MIN(ROUNDDOWN(G2*0.995,2)*100/100-VLOOKUP(VALUE(RIGHT(ROUNDDOWN(G2*0.995,2)*100,1)),$Y$2:$Z$11,2)/100,ROUNDDOWN(D2*0.995,2)*100/100-VLOOKUP(VALUE(RIGHT(ROUNDDOWN(D2*0.995,2)*100,1)),$Y$2:$Z$11,2)/100),ROUNDDOWN(D2*0.995,2)*100/100-VLOOKUP(VALUE(RIGHT(ROUNDDOWN(D2*0.995,2)*100,1)),$Y$2:$Z$11,2)/100)</f>
        <v>-0.03</v>
      </c>
      <c r="S2" s="16">
        <f>IF(AND(D2&gt;1,D2&lt;=2),1,IF(AND(D2&gt;2,D2&lt;=3),2,IF(AND(D2&gt;3,D2&lt;=4),3,IF(AND(D2&gt;4,D2&lt;=5),4,IF(AND(D2&gt;5,D2&lt;=6),5,IF(AND(D2&gt;6,D2&lt;=7),6,IF(AND(D2&gt;7,D2&lt;=8),7,IF(AND(D2&gt;8,D2&lt;=10),8,IF(AND(D2&gt;10,D2&lt;=15),10,IF(AND(D2&gt;15,D2&lt;=20),15,IF(AND(D2&gt;20,D2&lt;=25),20,IF(AND(D2&gt;25,D2&lt;=30),25,IF(AND(D2&gt;30,D2&lt;=35),30,IF(AND(D2&gt;35,D2&lt;=40),35,IF(AND(D2&gt;40,D2&lt;=50),40,IF(AND(D2&gt;50,D2&lt;=60),50,IF(AND(D2&gt;60,D2&lt;=70),60,IF(AND(D2&gt;70,D2&lt;=80),70,IF(AND(D2&gt;80,D2&lt;=100),80,IF(AND(D2&gt;100,D2&lt;=120),100,IF(AND(D2&gt;120,D2&lt;=140),120,IF(AND(D2&gt;140,D2&lt;=150),140,IF(AND(D2&gt;150,D2&lt;=200),150,IF(AND(D2&gt;200,D2&lt;=250),200,IF(AND(D2&gt;250,D2&lt;=300),250,IF(AND(D2&gt;300,D2&lt;=350),300,IF(AND(D2&gt;350,D2&lt;=400),350,IF(AND(D2&gt;400,D2&lt;=500),400,IF(AND(D2&gt;500,D2&lt;=600),500,IF(AND(D2&gt;600,D2&lt;=700),600,IF(AND(D2&gt;700,D2&lt;=800),700,IF(AND(D2&gt;800,D2&lt;=1000),800,IF(AND(D2&gt;1000,D2&lt;=1200),1000,IF(AND(D2&gt;1200,D2&lt;=1400),1200,IF(AND(D2&gt;1400,D2&lt;=1500),1400,0.1)))))))))))))))))))))))))))))))))))*1.01</f>
        <v>0.10100000000000001</v>
      </c>
      <c r="T2" s="16">
        <f>U2-V2</f>
        <v>6.9999999999999993E-2</v>
      </c>
      <c r="U2" s="18">
        <f>ROUNDUP(IF(AND(D2&gt;1,D2&lt;=2),1,IF(AND(D2&gt;2,D2&lt;=3),2,IF(AND(D2&gt;3,D2&lt;=4),3,IF(AND(D2&gt;4,D2&lt;=5),4,IF(AND(D2&gt;5,D2&lt;=6),5,IF(AND(D2&gt;6,D2&lt;=7),6,IF(AND(D2&gt;7,D2&lt;=8),7,IF(AND(D2&gt;8,D2&lt;=10),8,IF(AND(D2&gt;10,D2&lt;=15),10,IF(AND(D2&gt;15,D2&lt;=20),15,IF(AND(D2&gt;20,D2&lt;=25),20,IF(AND(D2&gt;25,D2&lt;=30),25,IF(AND(D2&gt;30,D2&lt;=35),30,IF(AND(D2&gt;35,D2&lt;=40),35,IF(AND(D2&gt;40,D2&lt;=50),40,IF(AND(D2&gt;50,D2&lt;=60),50,IF(AND(D2&gt;60,D2&lt;=70),60,IF(AND(D2&gt;70,D2&lt;=80),70,IF(AND(D2&gt;80,D2&lt;=100),80,IF(AND(D2&gt;100,D2&lt;=120),100,IF(AND(D2&gt;120,D2&lt;=140),120,IF(AND(D2&gt;140,D2&lt;=150),140,IF(AND(D2&gt;150,D2&lt;=200),150,IF(AND(D2&gt;200,D2&lt;=250),200,IF(AND(D2&gt;250,D2&lt;=300),250,IF(AND(D2&gt;300,D2&lt;=350),300,IF(AND(D2&gt;350,D2&lt;=400),350,IF(AND(D2&gt;400,D2&lt;=500),400,IF(AND(D2&gt;500,D2&lt;=600),500,IF(AND(D2&gt;600,D2&lt;=700),600,IF(AND(D2&gt;700,D2&lt;=800),700,IF(AND(D2&gt;800,D2&lt;=1000),800,IF(AND(D2&gt;1000,D2&lt;=1200),1000,IF(AND(D2&gt;1200,D2&lt;=1400),1200,IF(AND(D2&gt;1400,D2&lt;=1500),1400,0.1)))))))))))))))))))))))))))))))))))*0.995,2)</f>
        <v>9.9999999999999992E-2</v>
      </c>
      <c r="V2" s="16">
        <f>VLOOKUP(VALUE(RIGHT(U2*100,1)),$Y$2:$Z$11,2)/100</f>
        <v>0.03</v>
      </c>
      <c r="W2" s="19">
        <f ca="1">IFERROR(IF(AVERAGE(SOE_1,SOE_2)-Close&lt;Close-Current_Stop,1,0),0)</f>
        <v>0</v>
      </c>
      <c r="X2" s="29" t="str">
        <f ca="1">IF(RR_Rebal_Test=1,Close-(AVERAGE(SOE_1,SOE_2)-Close),"")</f>
        <v/>
      </c>
      <c r="Y2" s="3">
        <v>0</v>
      </c>
      <c r="Z2" s="3">
        <v>3</v>
      </c>
      <c r="AA2" s="3"/>
      <c r="AB2" s="3"/>
      <c r="AC2" s="3"/>
    </row>
    <row r="3" spans="1:29" x14ac:dyDescent="0.25">
      <c r="A3" s="13"/>
      <c r="B3" s="8"/>
      <c r="C3" s="8"/>
      <c r="D3" s="8"/>
      <c r="E3" s="2"/>
      <c r="F3" s="2"/>
      <c r="G3" s="8"/>
      <c r="H3" s="23"/>
      <c r="I3" s="8"/>
      <c r="J3" s="8"/>
      <c r="K3" s="8"/>
      <c r="L3" s="2"/>
      <c r="M3" s="8">
        <f>IF(EXACT(L3,N3),I3,O3)</f>
        <v>-0.03</v>
      </c>
      <c r="N3" s="14" t="b">
        <f>IF(AND(L3="*Soft stop*",D3&lt;=I3),CONCATENATE("Setting hard stop at $",O3),IF(AND(L3="*Soft stop*",D3&gt;I3,E3=1),CONCATENATE("Setting hard stop for ½R at $",O3,"; Soft stop for ½R at $",I3),IF(AND(L3="*Soft stop*",D3&gt;I3,F3=1),CONCATENATE("Setting hard stop at $",O3),IF(AND(L3="*Hard stop*",D3&lt;=I3),"Hit stop",IF(AND(L3="*Hard stop*",D3&gt;I3,E3=1),IF(AND(O3&gt;I3,R3&lt;&gt;I3),CONCATENATE("Trail hard stop for ½R to $",O3,"; Hard stop for ½R at $",I3),L3),IF(AND(L3="*Hard stop*",D3&gt;I3,F3=1),IF(AND(O3&gt;I3,R3&lt;&gt;I3),CONCATENATE("Trail hard stop to $",O3),L3),IF(AND(LEFT(L3,12)="*Hard stop f",LEFT(Q3,5)=" Hard",D3&gt;I3,F3=1),IF(AND(O3&gt;I3,R3&lt;&gt;I3),CONCATENATE("Trail stop for entire position to $",O3),L3),IF(AND(LEFT(L3,12)="*Hard stop f",LEFT(Q3,5)=" Soft",D3&gt;I3,F3=1),CONCATENATE("Setting hard stop for entire position at $",O3),IF(AND(LEFT(L3,12)="*Hard stop f",LEFT(Q3,5)=" Hard",I3&gt;P3,D3&lt;=I3,D3&gt;P3),CONCATENATE("Hit stop for ½R at $",I3,"; Hard stop for ½R at $",P3),IF(AND(LEFT(L3,12)="*Hard stop f",LEFT(Q3,5)=" Hard",D3&lt;=I3,D3&lt;=P3),"Hit stop",IF(AND(LEFT(L3,12)="*Hard stop f",LEFT(Q3,5)=" Hard",D3&gt;I3,E3=1),IF(AND(O3&gt;I3,R3&lt;&gt;I3),CONCATENATE("Trail hard stop for ½R to $",O3,"; Hard stop for ½R at $",P3),L3),IF(AND(LEFT(L3,12)="*Hard stop f",LEFT(Q3,5)=" Soft",I3&gt;P3,D3&lt;=I3,D3&gt;P3),CONCATENATE("Hit stop for ½R at $",I3,"; Soft stop for ½R at $",P3),IF(AND(LEFT(L3,12)="*Hard stop f",LEFT(Q3,5)=" Soft",D3&lt;=I3,D3&lt;=P3),CONCATENATE("Hit stop for ½R at $",I3,"; Setting hard stop for ½R at $",O3),IF(AND(LEFT(L3,12)="*Hard stop f",LEFT(Q3,5)=" Soft",D3&gt;I3,E3=1),IF(AND(O3&gt;I3,R3&lt;&gt;I3),CONCATENATE("Trail hard stop for ½R to $",O3,"; Soft stop for ½R at $",P3),L3),IF(AND(LEFT(L3,12)="*Hard stop f",LEFT(Q3,5)=" Hard",I3=P3,D3&lt;=I3),"Hit stop",IF(AND(LEFT(L3,12)="*Hard stop f",LEFT(Q3,5)=" Hard",I3=P3,D3&gt;I3,E3=1),IF(AND(O3&gt;I3,R3&lt;&gt;I3),CONCATENATE("Trail hard stop for ½R to $",O3,"; Hard stop for ½R at $",P3),L3),IF(AND(LEFT(L3,12)="*Hard stop f",LEFT(Q3,5)=" Soft",I3=P3,D3&lt;=I3),CONCATENATE("Hit stop for ½R at $",I3,"; Setting hard stop for ½R at $",O3),IF(AND(LEFT(L3,12)="*Hard stop f",LEFT(Q3,5)=" Soft",I3=P3,D3&gt;I3,E3=1),IF(AND(O3&gt;I3,R3&lt;&gt;I3),CONCATENATE("Trail hard stop for ½R to $",O3,"; Soft stop for ½R at $",P3),L3),IF(AND(D3&gt;I3,E3=0,F3=0),L3)))))))))))))))))))</f>
        <v>0</v>
      </c>
      <c r="O3" s="15">
        <f>IF(AND(R3&lt;=S3,R3&gt;U3),T3,R3)</f>
        <v>-0.03</v>
      </c>
      <c r="P3" s="16" t="str">
        <f>IFERROR(VALUE(RIGHT(Q3,LEN(Q3)-FIND("$",Q3,1))),"")</f>
        <v/>
      </c>
      <c r="Q3" s="5" t="str">
        <f>IFERROR(LEFT(RIGHT(L3,FIND("*",L3,2)-FIND(";",L3,1)),FIND("*",RIGHT(L3,FIND("*",L3,2)-FIND(";",L3,1)),2)-1),"")</f>
        <v/>
      </c>
      <c r="R3" s="16">
        <f>IF(F3=1,MIN(ROUNDDOWN(G3*0.995,2)*100/100-VLOOKUP(VALUE(RIGHT(ROUNDDOWN(G3*0.995,2)*100,1)),$Y$2:$Z$11,2)/100,ROUNDDOWN(D3*0.995,2)*100/100-VLOOKUP(VALUE(RIGHT(ROUNDDOWN(D3*0.995,2)*100,1)),$Y$2:$Z$11,2)/100),ROUNDDOWN(D3*0.995,2)*100/100-VLOOKUP(VALUE(RIGHT(ROUNDDOWN(D3*0.995,2)*100,1)),$Y$2:$Z$11,2)/100)</f>
        <v>-0.03</v>
      </c>
      <c r="S3" s="16">
        <f>IF(AND(D3&gt;1,D3&lt;=2),1,IF(AND(D3&gt;2,D3&lt;=3),2,IF(AND(D3&gt;3,D3&lt;=4),3,IF(AND(D3&gt;4,D3&lt;=5),4,IF(AND(D3&gt;5,D3&lt;=6),5,IF(AND(D3&gt;6,D3&lt;=7),6,IF(AND(D3&gt;7,D3&lt;=8),7,IF(AND(D3&gt;8,D3&lt;=10),8,IF(AND(D3&gt;10,D3&lt;=15),10,IF(AND(D3&gt;15,D3&lt;=20),15,IF(AND(D3&gt;20,D3&lt;=25),20,IF(AND(D3&gt;25,D3&lt;=30),25,IF(AND(D3&gt;30,D3&lt;=35),30,IF(AND(D3&gt;35,D3&lt;=40),35,IF(AND(D3&gt;40,D3&lt;=50),40,IF(AND(D3&gt;50,D3&lt;=60),50,IF(AND(D3&gt;60,D3&lt;=70),60,IF(AND(D3&gt;70,D3&lt;=80),70,IF(AND(D3&gt;80,D3&lt;=100),80,IF(AND(D3&gt;100,D3&lt;=120),100,IF(AND(D3&gt;120,D3&lt;=140),120,IF(AND(D3&gt;140,D3&lt;=150),140,IF(AND(D3&gt;150,D3&lt;=200),150,IF(AND(D3&gt;200,D3&lt;=250),200,IF(AND(D3&gt;250,D3&lt;=300),250,IF(AND(D3&gt;300,D3&lt;=350),300,IF(AND(D3&gt;350,D3&lt;=400),350,IF(AND(D3&gt;400,D3&lt;=500),400,IF(AND(D3&gt;500,D3&lt;=600),500,IF(AND(D3&gt;600,D3&lt;=700),600,IF(AND(D3&gt;700,D3&lt;=800),700,IF(AND(D3&gt;800,D3&lt;=1000),800,IF(AND(D3&gt;1000,D3&lt;=1200),1000,IF(AND(D3&gt;1200,D3&lt;=1400),1200,IF(AND(D3&gt;1400,D3&lt;=1500),1400,0.1)))))))))))))))))))))))))))))))))))*1.01</f>
        <v>0.10100000000000001</v>
      </c>
      <c r="T3" s="16">
        <f>U3-V3</f>
        <v>6.9999999999999993E-2</v>
      </c>
      <c r="U3" s="18">
        <f>ROUNDUP(IF(AND(D3&gt;1,D3&lt;=2),1,IF(AND(D3&gt;2,D3&lt;=3),2,IF(AND(D3&gt;3,D3&lt;=4),3,IF(AND(D3&gt;4,D3&lt;=5),4,IF(AND(D3&gt;5,D3&lt;=6),5,IF(AND(D3&gt;6,D3&lt;=7),6,IF(AND(D3&gt;7,D3&lt;=8),7,IF(AND(D3&gt;8,D3&lt;=10),8,IF(AND(D3&gt;10,D3&lt;=15),10,IF(AND(D3&gt;15,D3&lt;=20),15,IF(AND(D3&gt;20,D3&lt;=25),20,IF(AND(D3&gt;25,D3&lt;=30),25,IF(AND(D3&gt;30,D3&lt;=35),30,IF(AND(D3&gt;35,D3&lt;=40),35,IF(AND(D3&gt;40,D3&lt;=50),40,IF(AND(D3&gt;50,D3&lt;=60),50,IF(AND(D3&gt;60,D3&lt;=70),60,IF(AND(D3&gt;70,D3&lt;=80),70,IF(AND(D3&gt;80,D3&lt;=100),80,IF(AND(D3&gt;100,D3&lt;=120),100,IF(AND(D3&gt;120,D3&lt;=140),120,IF(AND(D3&gt;140,D3&lt;=150),140,IF(AND(D3&gt;150,D3&lt;=200),150,IF(AND(D3&gt;200,D3&lt;=250),200,IF(AND(D3&gt;250,D3&lt;=300),250,IF(AND(D3&gt;300,D3&lt;=350),300,IF(AND(D3&gt;350,D3&lt;=400),350,IF(AND(D3&gt;400,D3&lt;=500),400,IF(AND(D3&gt;500,D3&lt;=600),500,IF(AND(D3&gt;600,D3&lt;=700),600,IF(AND(D3&gt;700,D3&lt;=800),700,IF(AND(D3&gt;800,D3&lt;=1000),800,IF(AND(D3&gt;1000,D3&lt;=1200),1000,IF(AND(D3&gt;1200,D3&lt;=1400),1200,IF(AND(D3&gt;1400,D3&lt;=1500),1400,0.1)))))))))))))))))))))))))))))))))))*0.995,2)</f>
        <v>9.9999999999999992E-2</v>
      </c>
      <c r="V3" s="16">
        <f>VLOOKUP(VALUE(RIGHT(U3*100,1)),$Y$2:$Z$11,2)/100</f>
        <v>0.03</v>
      </c>
      <c r="W3" s="19">
        <f ca="1">IFERROR(IF(AVERAGE(SOE_1,SOE_2)-Close&lt;Close-Current_Stop,1,0),0)</f>
        <v>0</v>
      </c>
      <c r="X3" s="29" t="str">
        <f ca="1">IF(RR_Rebal_Test=1,Close-(AVERAGE(SOE_1,SOE_2)-Close),"")</f>
        <v/>
      </c>
      <c r="Y3" s="3">
        <v>1</v>
      </c>
      <c r="Z3" s="3">
        <v>4</v>
      </c>
      <c r="AA3" s="3"/>
      <c r="AB3" s="3"/>
      <c r="AC3" s="3"/>
    </row>
    <row r="4" spans="1:29" x14ac:dyDescent="0.25">
      <c r="A4" s="13"/>
      <c r="B4" s="8"/>
      <c r="C4" s="8"/>
      <c r="D4" s="8"/>
      <c r="E4" s="2"/>
      <c r="F4" s="2"/>
      <c r="G4" s="8"/>
      <c r="H4" s="23"/>
      <c r="I4" s="8"/>
      <c r="J4" s="8"/>
      <c r="K4" s="8"/>
      <c r="L4" s="2"/>
      <c r="M4" s="8">
        <f>IF(EXACT(L4,N4),I4,O4)</f>
        <v>-0.03</v>
      </c>
      <c r="N4" s="14" t="b">
        <f>IF(AND(L4="*Soft stop*",D4&lt;=I4),CONCATENATE("Setting hard stop at $",O4),IF(AND(L4="*Soft stop*",D4&gt;I4,E4=1),CONCATENATE("Setting hard stop for ½R at $",O4,"; Soft stop for ½R at $",I4),IF(AND(L4="*Soft stop*",D4&gt;I4,F4=1),CONCATENATE("Setting hard stop at $",O4),IF(AND(L4="*Hard stop*",D4&lt;=I4),"Hit stop",IF(AND(L4="*Hard stop*",D4&gt;I4,E4=1),IF(AND(O4&gt;I4,R4&lt;&gt;I4),CONCATENATE("Trail hard stop for ½R to $",O4,"; Hard stop for ½R at $",I4),L4),IF(AND(L4="*Hard stop*",D4&gt;I4,F4=1),IF(AND(O4&gt;I4,R4&lt;&gt;I4),CONCATENATE("Trail hard stop to $",O4),L4),IF(AND(LEFT(L4,12)="*Hard stop f",LEFT(Q4,5)=" Hard",D4&gt;I4,F4=1),IF(AND(O4&gt;I4,R4&lt;&gt;I4),CONCATENATE("Trail stop for entire position to $",O4),L4),IF(AND(LEFT(L4,12)="*Hard stop f",LEFT(Q4,5)=" Soft",D4&gt;I4,F4=1),CONCATENATE("Setting hard stop for entire position at $",O4),IF(AND(LEFT(L4,12)="*Hard stop f",LEFT(Q4,5)=" Hard",I4&gt;P4,D4&lt;=I4,D4&gt;P4),CONCATENATE("Hit stop for ½R at $",I4,"; Hard stop for ½R at $",P4),IF(AND(LEFT(L4,12)="*Hard stop f",LEFT(Q4,5)=" Hard",D4&lt;=I4,D4&lt;=P4),"Hit stop",IF(AND(LEFT(L4,12)="*Hard stop f",LEFT(Q4,5)=" Hard",D4&gt;I4,E4=1),IF(AND(O4&gt;I4,R4&lt;&gt;I4),CONCATENATE("Trail hard stop for ½R to $",O4,"; Hard stop for ½R at $",P4),L4),IF(AND(LEFT(L4,12)="*Hard stop f",LEFT(Q4,5)=" Soft",I4&gt;P4,D4&lt;=I4,D4&gt;P4),CONCATENATE("Hit stop for ½R at $",I4,"; Soft stop for ½R at $",P4),IF(AND(LEFT(L4,12)="*Hard stop f",LEFT(Q4,5)=" Soft",D4&lt;=I4,D4&lt;=P4),CONCATENATE("Hit stop for ½R at $",I4,"; Setting hard stop for ½R at $",O4),IF(AND(LEFT(L4,12)="*Hard stop f",LEFT(Q4,5)=" Soft",D4&gt;I4,E4=1),IF(AND(O4&gt;I4,R4&lt;&gt;I4),CONCATENATE("Trail hard stop for ½R to $",O4,"; Soft stop for ½R at $",P4),L4),IF(AND(LEFT(L4,12)="*Hard stop f",LEFT(Q4,5)=" Hard",I4=P4,D4&lt;=I4),"Hit stop",IF(AND(LEFT(L4,12)="*Hard stop f",LEFT(Q4,5)=" Hard",I4=P4,D4&gt;I4,E4=1),IF(AND(O4&gt;I4,R4&lt;&gt;I4),CONCATENATE("Trail hard stop for ½R to $",O4,"; Hard stop for ½R at $",P4),L4),IF(AND(LEFT(L4,12)="*Hard stop f",LEFT(Q4,5)=" Soft",I4=P4,D4&lt;=I4),CONCATENATE("Hit stop for ½R at $",I4,"; Setting hard stop for ½R at $",O4),IF(AND(LEFT(L4,12)="*Hard stop f",LEFT(Q4,5)=" Soft",I4=P4,D4&gt;I4,E4=1),IF(AND(O4&gt;I4,R4&lt;&gt;I4),CONCATENATE("Trail hard stop for ½R to $",O4,"; Soft stop for ½R at $",P4),L4),IF(AND(D4&gt;I4,E4=0,F4=0),L4)))))))))))))))))))</f>
        <v>0</v>
      </c>
      <c r="O4" s="15">
        <f>IF(AND(R4&lt;=S4,R4&gt;U4),T4,R4)</f>
        <v>-0.03</v>
      </c>
      <c r="P4" s="16" t="str">
        <f>IFERROR(VALUE(RIGHT(Q4,LEN(Q4)-FIND("$",Q4,1))),"")</f>
        <v/>
      </c>
      <c r="Q4" s="5" t="str">
        <f>IFERROR(LEFT(RIGHT(L4,FIND("*",L4,2)-FIND(";",L4,1)),FIND("*",RIGHT(L4,FIND("*",L4,2)-FIND(";",L4,1)),2)-1),"")</f>
        <v/>
      </c>
      <c r="R4" s="16">
        <f>IF(F4=1,MIN(ROUNDDOWN(G4*0.995,2)*100/100-VLOOKUP(VALUE(RIGHT(ROUNDDOWN(G4*0.995,2)*100,1)),$Y$2:$Z$11,2)/100,ROUNDDOWN(D4*0.995,2)*100/100-VLOOKUP(VALUE(RIGHT(ROUNDDOWN(D4*0.995,2)*100,1)),$Y$2:$Z$11,2)/100),ROUNDDOWN(D4*0.995,2)*100/100-VLOOKUP(VALUE(RIGHT(ROUNDDOWN(D4*0.995,2)*100,1)),$Y$2:$Z$11,2)/100)</f>
        <v>-0.03</v>
      </c>
      <c r="S4" s="16">
        <f>IF(AND(D4&gt;1,D4&lt;=2),1,IF(AND(D4&gt;2,D4&lt;=3),2,IF(AND(D4&gt;3,D4&lt;=4),3,IF(AND(D4&gt;4,D4&lt;=5),4,IF(AND(D4&gt;5,D4&lt;=6),5,IF(AND(D4&gt;6,D4&lt;=7),6,IF(AND(D4&gt;7,D4&lt;=8),7,IF(AND(D4&gt;8,D4&lt;=10),8,IF(AND(D4&gt;10,D4&lt;=15),10,IF(AND(D4&gt;15,D4&lt;=20),15,IF(AND(D4&gt;20,D4&lt;=25),20,IF(AND(D4&gt;25,D4&lt;=30),25,IF(AND(D4&gt;30,D4&lt;=35),30,IF(AND(D4&gt;35,D4&lt;=40),35,IF(AND(D4&gt;40,D4&lt;=50),40,IF(AND(D4&gt;50,D4&lt;=60),50,IF(AND(D4&gt;60,D4&lt;=70),60,IF(AND(D4&gt;70,D4&lt;=80),70,IF(AND(D4&gt;80,D4&lt;=100),80,IF(AND(D4&gt;100,D4&lt;=120),100,IF(AND(D4&gt;120,D4&lt;=140),120,IF(AND(D4&gt;140,D4&lt;=150),140,IF(AND(D4&gt;150,D4&lt;=200),150,IF(AND(D4&gt;200,D4&lt;=250),200,IF(AND(D4&gt;250,D4&lt;=300),250,IF(AND(D4&gt;300,D4&lt;=350),300,IF(AND(D4&gt;350,D4&lt;=400),350,IF(AND(D4&gt;400,D4&lt;=500),400,IF(AND(D4&gt;500,D4&lt;=600),500,IF(AND(D4&gt;600,D4&lt;=700),600,IF(AND(D4&gt;700,D4&lt;=800),700,IF(AND(D4&gt;800,D4&lt;=1000),800,IF(AND(D4&gt;1000,D4&lt;=1200),1000,IF(AND(D4&gt;1200,D4&lt;=1400),1200,IF(AND(D4&gt;1400,D4&lt;=1500),1400,0.1)))))))))))))))))))))))))))))))))))*1.01</f>
        <v>0.10100000000000001</v>
      </c>
      <c r="T4" s="16">
        <f>U4-V4</f>
        <v>6.9999999999999993E-2</v>
      </c>
      <c r="U4" s="18">
        <f>ROUNDUP(IF(AND(D4&gt;1,D4&lt;=2),1,IF(AND(D4&gt;2,D4&lt;=3),2,IF(AND(D4&gt;3,D4&lt;=4),3,IF(AND(D4&gt;4,D4&lt;=5),4,IF(AND(D4&gt;5,D4&lt;=6),5,IF(AND(D4&gt;6,D4&lt;=7),6,IF(AND(D4&gt;7,D4&lt;=8),7,IF(AND(D4&gt;8,D4&lt;=10),8,IF(AND(D4&gt;10,D4&lt;=15),10,IF(AND(D4&gt;15,D4&lt;=20),15,IF(AND(D4&gt;20,D4&lt;=25),20,IF(AND(D4&gt;25,D4&lt;=30),25,IF(AND(D4&gt;30,D4&lt;=35),30,IF(AND(D4&gt;35,D4&lt;=40),35,IF(AND(D4&gt;40,D4&lt;=50),40,IF(AND(D4&gt;50,D4&lt;=60),50,IF(AND(D4&gt;60,D4&lt;=70),60,IF(AND(D4&gt;70,D4&lt;=80),70,IF(AND(D4&gt;80,D4&lt;=100),80,IF(AND(D4&gt;100,D4&lt;=120),100,IF(AND(D4&gt;120,D4&lt;=140),120,IF(AND(D4&gt;140,D4&lt;=150),140,IF(AND(D4&gt;150,D4&lt;=200),150,IF(AND(D4&gt;200,D4&lt;=250),200,IF(AND(D4&gt;250,D4&lt;=300),250,IF(AND(D4&gt;300,D4&lt;=350),300,IF(AND(D4&gt;350,D4&lt;=400),350,IF(AND(D4&gt;400,D4&lt;=500),400,IF(AND(D4&gt;500,D4&lt;=600),500,IF(AND(D4&gt;600,D4&lt;=700),600,IF(AND(D4&gt;700,D4&lt;=800),700,IF(AND(D4&gt;800,D4&lt;=1000),800,IF(AND(D4&gt;1000,D4&lt;=1200),1000,IF(AND(D4&gt;1200,D4&lt;=1400),1200,IF(AND(D4&gt;1400,D4&lt;=1500),1400,0.1)))))))))))))))))))))))))))))))))))*0.995,2)</f>
        <v>9.9999999999999992E-2</v>
      </c>
      <c r="V4" s="16">
        <f>VLOOKUP(VALUE(RIGHT(U4*100,1)),$Y$2:$Z$11,2)/100</f>
        <v>0.03</v>
      </c>
      <c r="W4" s="19">
        <f ca="1">IFERROR(IF(AVERAGE(SOE_1,SOE_2)-Close&lt;Close-Current_Stop,1,0),0)</f>
        <v>0</v>
      </c>
      <c r="X4" s="29" t="str">
        <f ca="1">IF(RR_Rebal_Test=1,Close-(AVERAGE(SOE_1,SOE_2)-Close),"")</f>
        <v/>
      </c>
      <c r="Y4" s="3">
        <v>2</v>
      </c>
      <c r="Z4" s="3">
        <v>5</v>
      </c>
      <c r="AA4" s="3"/>
      <c r="AB4" s="3"/>
      <c r="AC4" s="3"/>
    </row>
    <row r="5" spans="1:29" x14ac:dyDescent="0.25">
      <c r="A5" s="13"/>
      <c r="B5" s="8"/>
      <c r="C5" s="8"/>
      <c r="D5" s="8"/>
      <c r="E5" s="2"/>
      <c r="F5" s="2"/>
      <c r="G5" s="8"/>
      <c r="H5" s="23"/>
      <c r="I5" s="8"/>
      <c r="J5" s="8"/>
      <c r="K5" s="8"/>
      <c r="L5" s="2"/>
      <c r="M5" s="8">
        <f>IF(EXACT(L5,N5),I5,O5)</f>
        <v>-0.03</v>
      </c>
      <c r="N5" s="14" t="b">
        <f>IF(AND(L5="*Soft stop*",D5&lt;=I5),CONCATENATE("Setting hard stop at $",O5),IF(AND(L5="*Soft stop*",D5&gt;I5,E5=1),CONCATENATE("Setting hard stop for ½R at $",O5,"; Soft stop for ½R at $",I5),IF(AND(L5="*Soft stop*",D5&gt;I5,F5=1),CONCATENATE("Setting hard stop at $",O5),IF(AND(L5="*Hard stop*",D5&lt;=I5),"Hit stop",IF(AND(L5="*Hard stop*",D5&gt;I5,E5=1),IF(AND(O5&gt;I5,R5&lt;&gt;I5),CONCATENATE("Trail hard stop for ½R to $",O5,"; Hard stop for ½R at $",I5),L5),IF(AND(L5="*Hard stop*",D5&gt;I5,F5=1),IF(AND(O5&gt;I5,R5&lt;&gt;I5),CONCATENATE("Trail hard stop to $",O5),L5),IF(AND(LEFT(L5,12)="*Hard stop f",LEFT(Q5,5)=" Hard",D5&gt;I5,F5=1),IF(AND(O5&gt;I5,R5&lt;&gt;I5),CONCATENATE("Trail stop for entire position to $",O5),L5),IF(AND(LEFT(L5,12)="*Hard stop f",LEFT(Q5,5)=" Soft",D5&gt;I5,F5=1),CONCATENATE("Setting hard stop for entire position at $",O5),IF(AND(LEFT(L5,12)="*Hard stop f",LEFT(Q5,5)=" Hard",I5&gt;P5,D5&lt;=I5,D5&gt;P5),CONCATENATE("Hit stop for ½R at $",I5,"; Hard stop for ½R at $",P5),IF(AND(LEFT(L5,12)="*Hard stop f",LEFT(Q5,5)=" Hard",D5&lt;=I5,D5&lt;=P5),"Hit stop",IF(AND(LEFT(L5,12)="*Hard stop f",LEFT(Q5,5)=" Hard",D5&gt;I5,E5=1),IF(AND(O5&gt;I5,R5&lt;&gt;I5),CONCATENATE("Trail hard stop for ½R to $",O5,"; Hard stop for ½R at $",P5),L5),IF(AND(LEFT(L5,12)="*Hard stop f",LEFT(Q5,5)=" Soft",I5&gt;P5,D5&lt;=I5,D5&gt;P5),CONCATENATE("Hit stop for ½R at $",I5,"; Soft stop for ½R at $",P5),IF(AND(LEFT(L5,12)="*Hard stop f",LEFT(Q5,5)=" Soft",D5&lt;=I5,D5&lt;=P5),CONCATENATE("Hit stop for ½R at $",I5,"; Setting hard stop for ½R at $",O5),IF(AND(LEFT(L5,12)="*Hard stop f",LEFT(Q5,5)=" Soft",D5&gt;I5,E5=1),IF(AND(O5&gt;I5,R5&lt;&gt;I5),CONCATENATE("Trail hard stop for ½R to $",O5,"; Soft stop for ½R at $",P5),L5),IF(AND(LEFT(L5,12)="*Hard stop f",LEFT(Q5,5)=" Hard",I5=P5,D5&lt;=I5),"Hit stop",IF(AND(LEFT(L5,12)="*Hard stop f",LEFT(Q5,5)=" Hard",I5=P5,D5&gt;I5,E5=1),IF(AND(O5&gt;I5,R5&lt;&gt;I5),CONCATENATE("Trail hard stop for ½R to $",O5,"; Hard stop for ½R at $",P5),L5),IF(AND(LEFT(L5,12)="*Hard stop f",LEFT(Q5,5)=" Soft",I5=P5,D5&lt;=I5),CONCATENATE("Hit stop for ½R at $",I5,"; Setting hard stop for ½R at $",O5),IF(AND(LEFT(L5,12)="*Hard stop f",LEFT(Q5,5)=" Soft",I5=P5,D5&gt;I5,E5=1),IF(AND(O5&gt;I5,R5&lt;&gt;I5),CONCATENATE("Trail hard stop for ½R to $",O5,"; Soft stop for ½R at $",P5),L5),IF(AND(D5&gt;I5,E5=0,F5=0),L5)))))))))))))))))))</f>
        <v>0</v>
      </c>
      <c r="O5" s="15">
        <f>IF(AND(R5&lt;=S5,R5&gt;U5),T5,R5)</f>
        <v>-0.03</v>
      </c>
      <c r="P5" s="16" t="str">
        <f>IFERROR(VALUE(RIGHT(Q5,LEN(Q5)-FIND("$",Q5,1))),"")</f>
        <v/>
      </c>
      <c r="Q5" s="5" t="str">
        <f>IFERROR(LEFT(RIGHT(L5,FIND("*",L5,2)-FIND(";",L5,1)),FIND("*",RIGHT(L5,FIND("*",L5,2)-FIND(";",L5,1)),2)-1),"")</f>
        <v/>
      </c>
      <c r="R5" s="16">
        <f>IF(F5=1,MIN(ROUNDDOWN(G5*0.995,2)*100/100-VLOOKUP(VALUE(RIGHT(ROUNDDOWN(G5*0.995,2)*100,1)),$Y$2:$Z$11,2)/100,ROUNDDOWN(D5*0.995,2)*100/100-VLOOKUP(VALUE(RIGHT(ROUNDDOWN(D5*0.995,2)*100,1)),$Y$2:$Z$11,2)/100),ROUNDDOWN(D5*0.995,2)*100/100-VLOOKUP(VALUE(RIGHT(ROUNDDOWN(D5*0.995,2)*100,1)),$Y$2:$Z$11,2)/100)</f>
        <v>-0.03</v>
      </c>
      <c r="S5" s="16">
        <f>IF(AND(D5&gt;1,D5&lt;=2),1,IF(AND(D5&gt;2,D5&lt;=3),2,IF(AND(D5&gt;3,D5&lt;=4),3,IF(AND(D5&gt;4,D5&lt;=5),4,IF(AND(D5&gt;5,D5&lt;=6),5,IF(AND(D5&gt;6,D5&lt;=7),6,IF(AND(D5&gt;7,D5&lt;=8),7,IF(AND(D5&gt;8,D5&lt;=10),8,IF(AND(D5&gt;10,D5&lt;=15),10,IF(AND(D5&gt;15,D5&lt;=20),15,IF(AND(D5&gt;20,D5&lt;=25),20,IF(AND(D5&gt;25,D5&lt;=30),25,IF(AND(D5&gt;30,D5&lt;=35),30,IF(AND(D5&gt;35,D5&lt;=40),35,IF(AND(D5&gt;40,D5&lt;=50),40,IF(AND(D5&gt;50,D5&lt;=60),50,IF(AND(D5&gt;60,D5&lt;=70),60,IF(AND(D5&gt;70,D5&lt;=80),70,IF(AND(D5&gt;80,D5&lt;=100),80,IF(AND(D5&gt;100,D5&lt;=120),100,IF(AND(D5&gt;120,D5&lt;=140),120,IF(AND(D5&gt;140,D5&lt;=150),140,IF(AND(D5&gt;150,D5&lt;=200),150,IF(AND(D5&gt;200,D5&lt;=250),200,IF(AND(D5&gt;250,D5&lt;=300),250,IF(AND(D5&gt;300,D5&lt;=350),300,IF(AND(D5&gt;350,D5&lt;=400),350,IF(AND(D5&gt;400,D5&lt;=500),400,IF(AND(D5&gt;500,D5&lt;=600),500,IF(AND(D5&gt;600,D5&lt;=700),600,IF(AND(D5&gt;700,D5&lt;=800),700,IF(AND(D5&gt;800,D5&lt;=1000),800,IF(AND(D5&gt;1000,D5&lt;=1200),1000,IF(AND(D5&gt;1200,D5&lt;=1400),1200,IF(AND(D5&gt;1400,D5&lt;=1500),1400,0.1)))))))))))))))))))))))))))))))))))*1.01</f>
        <v>0.10100000000000001</v>
      </c>
      <c r="T5" s="16">
        <f>U5-V5</f>
        <v>6.9999999999999993E-2</v>
      </c>
      <c r="U5" s="18">
        <f>ROUNDUP(IF(AND(D5&gt;1,D5&lt;=2),1,IF(AND(D5&gt;2,D5&lt;=3),2,IF(AND(D5&gt;3,D5&lt;=4),3,IF(AND(D5&gt;4,D5&lt;=5),4,IF(AND(D5&gt;5,D5&lt;=6),5,IF(AND(D5&gt;6,D5&lt;=7),6,IF(AND(D5&gt;7,D5&lt;=8),7,IF(AND(D5&gt;8,D5&lt;=10),8,IF(AND(D5&gt;10,D5&lt;=15),10,IF(AND(D5&gt;15,D5&lt;=20),15,IF(AND(D5&gt;20,D5&lt;=25),20,IF(AND(D5&gt;25,D5&lt;=30),25,IF(AND(D5&gt;30,D5&lt;=35),30,IF(AND(D5&gt;35,D5&lt;=40),35,IF(AND(D5&gt;40,D5&lt;=50),40,IF(AND(D5&gt;50,D5&lt;=60),50,IF(AND(D5&gt;60,D5&lt;=70),60,IF(AND(D5&gt;70,D5&lt;=80),70,IF(AND(D5&gt;80,D5&lt;=100),80,IF(AND(D5&gt;100,D5&lt;=120),100,IF(AND(D5&gt;120,D5&lt;=140),120,IF(AND(D5&gt;140,D5&lt;=150),140,IF(AND(D5&gt;150,D5&lt;=200),150,IF(AND(D5&gt;200,D5&lt;=250),200,IF(AND(D5&gt;250,D5&lt;=300),250,IF(AND(D5&gt;300,D5&lt;=350),300,IF(AND(D5&gt;350,D5&lt;=400),350,IF(AND(D5&gt;400,D5&lt;=500),400,IF(AND(D5&gt;500,D5&lt;=600),500,IF(AND(D5&gt;600,D5&lt;=700),600,IF(AND(D5&gt;700,D5&lt;=800),700,IF(AND(D5&gt;800,D5&lt;=1000),800,IF(AND(D5&gt;1000,D5&lt;=1200),1000,IF(AND(D5&gt;1200,D5&lt;=1400),1200,IF(AND(D5&gt;1400,D5&lt;=1500),1400,0.1)))))))))))))))))))))))))))))))))))*0.995,2)</f>
        <v>9.9999999999999992E-2</v>
      </c>
      <c r="V5" s="16">
        <f>VLOOKUP(VALUE(RIGHT(U5*100,1)),$Y$2:$Z$11,2)/100</f>
        <v>0.03</v>
      </c>
      <c r="W5" s="19">
        <f ca="1">IFERROR(IF(AVERAGE(SOE_1,SOE_2)-Close&lt;Close-Current_Stop,1,0),0)</f>
        <v>0</v>
      </c>
      <c r="X5" s="29" t="str">
        <f ca="1">IF(RR_Rebal_Test=1,Close-(AVERAGE(SOE_1,SOE_2)-Close),"")</f>
        <v/>
      </c>
      <c r="Y5" s="3">
        <v>3</v>
      </c>
      <c r="Z5" s="3">
        <v>6</v>
      </c>
      <c r="AA5" s="3" t="s">
        <v>2</v>
      </c>
      <c r="AB5" s="3" t="s">
        <v>23</v>
      </c>
      <c r="AC5" s="3" t="s">
        <v>49</v>
      </c>
    </row>
    <row r="6" spans="1:29" x14ac:dyDescent="0.25">
      <c r="A6" s="13"/>
      <c r="B6" s="8"/>
      <c r="C6" s="8"/>
      <c r="D6" s="8"/>
      <c r="E6" s="2"/>
      <c r="F6" s="2"/>
      <c r="G6" s="8"/>
      <c r="H6" s="23"/>
      <c r="I6" s="8"/>
      <c r="J6" s="8"/>
      <c r="K6" s="8"/>
      <c r="L6" s="2"/>
      <c r="M6" s="8">
        <f>IF(EXACT(L6,N6),I6,O6)</f>
        <v>-0.03</v>
      </c>
      <c r="N6" s="14" t="b">
        <f>IF(AND(L6="*Soft stop*",D6&lt;=I6),CONCATENATE("Setting hard stop at $",O6),IF(AND(L6="*Soft stop*",D6&gt;I6,E6=1),CONCATENATE("Setting hard stop for ½R at $",O6,"; Soft stop for ½R at $",I6),IF(AND(L6="*Soft stop*",D6&gt;I6,F6=1),CONCATENATE("Setting hard stop at $",O6),IF(AND(L6="*Hard stop*",D6&lt;=I6),"Hit stop",IF(AND(L6="*Hard stop*",D6&gt;I6,E6=1),IF(AND(O6&gt;I6,R6&lt;&gt;I6),CONCATENATE("Trail hard stop for ½R to $",O6,"; Hard stop for ½R at $",I6),L6),IF(AND(L6="*Hard stop*",D6&gt;I6,F6=1),IF(AND(O6&gt;I6,R6&lt;&gt;I6),CONCATENATE("Trail hard stop to $",O6),L6),IF(AND(LEFT(L6,12)="*Hard stop f",LEFT(Q6,5)=" Hard",D6&gt;I6,F6=1),IF(AND(O6&gt;I6,R6&lt;&gt;I6),CONCATENATE("Trail stop for entire position to $",O6),L6),IF(AND(LEFT(L6,12)="*Hard stop f",LEFT(Q6,5)=" Soft",D6&gt;I6,F6=1),CONCATENATE("Setting hard stop for entire position at $",O6),IF(AND(LEFT(L6,12)="*Hard stop f",LEFT(Q6,5)=" Hard",I6&gt;P6,D6&lt;=I6,D6&gt;P6),CONCATENATE("Hit stop for ½R at $",I6,"; Hard stop for ½R at $",P6),IF(AND(LEFT(L6,12)="*Hard stop f",LEFT(Q6,5)=" Hard",D6&lt;=I6,D6&lt;=P6),"Hit stop",IF(AND(LEFT(L6,12)="*Hard stop f",LEFT(Q6,5)=" Hard",D6&gt;I6,E6=1),IF(AND(O6&gt;I6,R6&lt;&gt;I6),CONCATENATE("Trail hard stop for ½R to $",O6,"; Hard stop for ½R at $",P6),L6),IF(AND(LEFT(L6,12)="*Hard stop f",LEFT(Q6,5)=" Soft",I6&gt;P6,D6&lt;=I6,D6&gt;P6),CONCATENATE("Hit stop for ½R at $",I6,"; Soft stop for ½R at $",P6),IF(AND(LEFT(L6,12)="*Hard stop f",LEFT(Q6,5)=" Soft",D6&lt;=I6,D6&lt;=P6),CONCATENATE("Hit stop for ½R at $",I6,"; Setting hard stop for ½R at $",O6),IF(AND(LEFT(L6,12)="*Hard stop f",LEFT(Q6,5)=" Soft",D6&gt;I6,E6=1),IF(AND(O6&gt;I6,R6&lt;&gt;I6),CONCATENATE("Trail hard stop for ½R to $",O6,"; Soft stop for ½R at $",P6),L6),IF(AND(LEFT(L6,12)="*Hard stop f",LEFT(Q6,5)=" Hard",I6=P6,D6&lt;=I6),"Hit stop",IF(AND(LEFT(L6,12)="*Hard stop f",LEFT(Q6,5)=" Hard",I6=P6,D6&gt;I6,E6=1),IF(AND(O6&gt;I6,R6&lt;&gt;I6),CONCATENATE("Trail hard stop for ½R to $",O6,"; Hard stop for ½R at $",P6),L6),IF(AND(LEFT(L6,12)="*Hard stop f",LEFT(Q6,5)=" Soft",I6=P6,D6&lt;=I6),CONCATENATE("Hit stop for ½R at $",I6,"; Setting hard stop for ½R at $",O6),IF(AND(LEFT(L6,12)="*Hard stop f",LEFT(Q6,5)=" Soft",I6=P6,D6&gt;I6,E6=1),IF(AND(O6&gt;I6,R6&lt;&gt;I6),CONCATENATE("Trail hard stop for ½R to $",O6,"; Soft stop for ½R at $",P6),L6),IF(AND(D6&gt;I6,E6=0,F6=0),L6)))))))))))))))))))</f>
        <v>0</v>
      </c>
      <c r="O6" s="15">
        <f>IF(AND(R6&lt;=S6,R6&gt;U6),T6,R6)</f>
        <v>-0.03</v>
      </c>
      <c r="P6" s="16" t="str">
        <f>IFERROR(VALUE(RIGHT(Q6,LEN(Q6)-FIND("$",Q6,1))),"")</f>
        <v/>
      </c>
      <c r="Q6" s="5" t="str">
        <f>IFERROR(LEFT(RIGHT(L6,FIND("*",L6,2)-FIND(";",L6,1)),FIND("*",RIGHT(L6,FIND("*",L6,2)-FIND(";",L6,1)),2)-1),"")</f>
        <v/>
      </c>
      <c r="R6" s="16">
        <f>IF(F6=1,MIN(ROUNDDOWN(G6*0.995,2)*100/100-VLOOKUP(VALUE(RIGHT(ROUNDDOWN(G6*0.995,2)*100,1)),$Y$2:$Z$11,2)/100,ROUNDDOWN(D6*0.995,2)*100/100-VLOOKUP(VALUE(RIGHT(ROUNDDOWN(D6*0.995,2)*100,1)),$Y$2:$Z$11,2)/100),ROUNDDOWN(D6*0.995,2)*100/100-VLOOKUP(VALUE(RIGHT(ROUNDDOWN(D6*0.995,2)*100,1)),$Y$2:$Z$11,2)/100)</f>
        <v>-0.03</v>
      </c>
      <c r="S6" s="16">
        <f>IF(AND(D6&gt;1,D6&lt;=2),1,IF(AND(D6&gt;2,D6&lt;=3),2,IF(AND(D6&gt;3,D6&lt;=4),3,IF(AND(D6&gt;4,D6&lt;=5),4,IF(AND(D6&gt;5,D6&lt;=6),5,IF(AND(D6&gt;6,D6&lt;=7),6,IF(AND(D6&gt;7,D6&lt;=8),7,IF(AND(D6&gt;8,D6&lt;=10),8,IF(AND(D6&gt;10,D6&lt;=15),10,IF(AND(D6&gt;15,D6&lt;=20),15,IF(AND(D6&gt;20,D6&lt;=25),20,IF(AND(D6&gt;25,D6&lt;=30),25,IF(AND(D6&gt;30,D6&lt;=35),30,IF(AND(D6&gt;35,D6&lt;=40),35,IF(AND(D6&gt;40,D6&lt;=50),40,IF(AND(D6&gt;50,D6&lt;=60),50,IF(AND(D6&gt;60,D6&lt;=70),60,IF(AND(D6&gt;70,D6&lt;=80),70,IF(AND(D6&gt;80,D6&lt;=100),80,IF(AND(D6&gt;100,D6&lt;=120),100,IF(AND(D6&gt;120,D6&lt;=140),120,IF(AND(D6&gt;140,D6&lt;=150),140,IF(AND(D6&gt;150,D6&lt;=200),150,IF(AND(D6&gt;200,D6&lt;=250),200,IF(AND(D6&gt;250,D6&lt;=300),250,IF(AND(D6&gt;300,D6&lt;=350),300,IF(AND(D6&gt;350,D6&lt;=400),350,IF(AND(D6&gt;400,D6&lt;=500),400,IF(AND(D6&gt;500,D6&lt;=600),500,IF(AND(D6&gt;600,D6&lt;=700),600,IF(AND(D6&gt;700,D6&lt;=800),700,IF(AND(D6&gt;800,D6&lt;=1000),800,IF(AND(D6&gt;1000,D6&lt;=1200),1000,IF(AND(D6&gt;1200,D6&lt;=1400),1200,IF(AND(D6&gt;1400,D6&lt;=1500),1400,0.1)))))))))))))))))))))))))))))))))))*1.01</f>
        <v>0.10100000000000001</v>
      </c>
      <c r="T6" s="16">
        <f>U6-V6</f>
        <v>6.9999999999999993E-2</v>
      </c>
      <c r="U6" s="18">
        <f>ROUNDUP(IF(AND(D6&gt;1,D6&lt;=2),1,IF(AND(D6&gt;2,D6&lt;=3),2,IF(AND(D6&gt;3,D6&lt;=4),3,IF(AND(D6&gt;4,D6&lt;=5),4,IF(AND(D6&gt;5,D6&lt;=6),5,IF(AND(D6&gt;6,D6&lt;=7),6,IF(AND(D6&gt;7,D6&lt;=8),7,IF(AND(D6&gt;8,D6&lt;=10),8,IF(AND(D6&gt;10,D6&lt;=15),10,IF(AND(D6&gt;15,D6&lt;=20),15,IF(AND(D6&gt;20,D6&lt;=25),20,IF(AND(D6&gt;25,D6&lt;=30),25,IF(AND(D6&gt;30,D6&lt;=35),30,IF(AND(D6&gt;35,D6&lt;=40),35,IF(AND(D6&gt;40,D6&lt;=50),40,IF(AND(D6&gt;50,D6&lt;=60),50,IF(AND(D6&gt;60,D6&lt;=70),60,IF(AND(D6&gt;70,D6&lt;=80),70,IF(AND(D6&gt;80,D6&lt;=100),80,IF(AND(D6&gt;100,D6&lt;=120),100,IF(AND(D6&gt;120,D6&lt;=140),120,IF(AND(D6&gt;140,D6&lt;=150),140,IF(AND(D6&gt;150,D6&lt;=200),150,IF(AND(D6&gt;200,D6&lt;=250),200,IF(AND(D6&gt;250,D6&lt;=300),250,IF(AND(D6&gt;300,D6&lt;=350),300,IF(AND(D6&gt;350,D6&lt;=400),350,IF(AND(D6&gt;400,D6&lt;=500),400,IF(AND(D6&gt;500,D6&lt;=600),500,IF(AND(D6&gt;600,D6&lt;=700),600,IF(AND(D6&gt;700,D6&lt;=800),700,IF(AND(D6&gt;800,D6&lt;=1000),800,IF(AND(D6&gt;1000,D6&lt;=1200),1000,IF(AND(D6&gt;1200,D6&lt;=1400),1200,IF(AND(D6&gt;1400,D6&lt;=1500),1400,0.1)))))))))))))))))))))))))))))))))))*0.995,2)</f>
        <v>9.9999999999999992E-2</v>
      </c>
      <c r="V6" s="16">
        <f>VLOOKUP(VALUE(RIGHT(U6*100,1)),$Y$2:$Z$11,2)/100</f>
        <v>0.03</v>
      </c>
      <c r="W6" s="19">
        <f ca="1">IFERROR(IF(AVERAGE(SOE_1,SOE_2)-Close&lt;Close-Current_Stop,1,0),0)</f>
        <v>0</v>
      </c>
      <c r="X6" s="29" t="str">
        <f ca="1">IF(RR_Rebal_Test=1,Close-(AVERAGE(SOE_1,SOE_2)-Close),"")</f>
        <v/>
      </c>
      <c r="Y6" s="3">
        <v>4</v>
      </c>
      <c r="Z6" s="3">
        <v>7</v>
      </c>
      <c r="AA6" s="3"/>
      <c r="AB6" s="3" t="s">
        <v>24</v>
      </c>
      <c r="AC6" s="3" t="s">
        <v>50</v>
      </c>
    </row>
    <row r="7" spans="1:29" x14ac:dyDescent="0.25">
      <c r="A7" s="13"/>
      <c r="B7" s="8"/>
      <c r="C7" s="8"/>
      <c r="D7" s="8"/>
      <c r="E7" s="2"/>
      <c r="F7" s="2"/>
      <c r="G7" s="8"/>
      <c r="H7" s="23"/>
      <c r="I7" s="8"/>
      <c r="J7" s="8"/>
      <c r="K7" s="8"/>
      <c r="L7" s="2"/>
      <c r="M7" s="8">
        <f>IF(EXACT(L7,N7),I7,O7)</f>
        <v>-0.03</v>
      </c>
      <c r="N7" s="14" t="b">
        <f>IF(AND(L7="*Soft stop*",D7&lt;=I7),CONCATENATE("Setting hard stop at $",O7),IF(AND(L7="*Soft stop*",D7&gt;I7,E7=1),CONCATENATE("Setting hard stop for ½R at $",O7,"; Soft stop for ½R at $",I7),IF(AND(L7="*Soft stop*",D7&gt;I7,F7=1),CONCATENATE("Setting hard stop at $",O7),IF(AND(L7="*Hard stop*",D7&lt;=I7),"Hit stop",IF(AND(L7="*Hard stop*",D7&gt;I7,E7=1),IF(AND(O7&gt;I7,R7&lt;&gt;I7),CONCATENATE("Trail hard stop for ½R to $",O7,"; Hard stop for ½R at $",I7),L7),IF(AND(L7="*Hard stop*",D7&gt;I7,F7=1),IF(AND(O7&gt;I7,R7&lt;&gt;I7),CONCATENATE("Trail hard stop to $",O7),L7),IF(AND(LEFT(L7,12)="*Hard stop f",LEFT(Q7,5)=" Hard",D7&gt;I7,F7=1),IF(AND(O7&gt;I7,R7&lt;&gt;I7),CONCATENATE("Trail stop for entire position to $",O7),L7),IF(AND(LEFT(L7,12)="*Hard stop f",LEFT(Q7,5)=" Soft",D7&gt;I7,F7=1),CONCATENATE("Setting hard stop for entire position at $",O7),IF(AND(LEFT(L7,12)="*Hard stop f",LEFT(Q7,5)=" Hard",I7&gt;P7,D7&lt;=I7,D7&gt;P7),CONCATENATE("Hit stop for ½R at $",I7,"; Hard stop for ½R at $",P7),IF(AND(LEFT(L7,12)="*Hard stop f",LEFT(Q7,5)=" Hard",D7&lt;=I7,D7&lt;=P7),"Hit stop",IF(AND(LEFT(L7,12)="*Hard stop f",LEFT(Q7,5)=" Hard",D7&gt;I7,E7=1),IF(AND(O7&gt;I7,R7&lt;&gt;I7),CONCATENATE("Trail hard stop for ½R to $",O7,"; Hard stop for ½R at $",P7),L7),IF(AND(LEFT(L7,12)="*Hard stop f",LEFT(Q7,5)=" Soft",I7&gt;P7,D7&lt;=I7,D7&gt;P7),CONCATENATE("Hit stop for ½R at $",I7,"; Soft stop for ½R at $",P7),IF(AND(LEFT(L7,12)="*Hard stop f",LEFT(Q7,5)=" Soft",D7&lt;=I7,D7&lt;=P7),CONCATENATE("Hit stop for ½R at $",I7,"; Setting hard stop for ½R at $",O7),IF(AND(LEFT(L7,12)="*Hard stop f",LEFT(Q7,5)=" Soft",D7&gt;I7,E7=1),IF(AND(O7&gt;I7,R7&lt;&gt;I7),CONCATENATE("Trail hard stop for ½R to $",O7,"; Soft stop for ½R at $",P7),L7),IF(AND(LEFT(L7,12)="*Hard stop f",LEFT(Q7,5)=" Hard",I7=P7,D7&lt;=I7),"Hit stop",IF(AND(LEFT(L7,12)="*Hard stop f",LEFT(Q7,5)=" Hard",I7=P7,D7&gt;I7,E7=1),IF(AND(O7&gt;I7,R7&lt;&gt;I7),CONCATENATE("Trail hard stop for ½R to $",O7,"; Hard stop for ½R at $",P7),L7),IF(AND(LEFT(L7,12)="*Hard stop f",LEFT(Q7,5)=" Soft",I7=P7,D7&lt;=I7),CONCATENATE("Hit stop for ½R at $",I7,"; Setting hard stop for ½R at $",O7),IF(AND(LEFT(L7,12)="*Hard stop f",LEFT(Q7,5)=" Soft",I7=P7,D7&gt;I7,E7=1),IF(AND(O7&gt;I7,R7&lt;&gt;I7),CONCATENATE("Trail hard stop for ½R to $",O7,"; Soft stop for ½R at $",P7),L7),IF(AND(D7&gt;I7,E7=0,F7=0),L7)))))))))))))))))))</f>
        <v>0</v>
      </c>
      <c r="O7" s="15">
        <f>IF(AND(R7&lt;=S7,R7&gt;U7),T7,R7)</f>
        <v>-0.03</v>
      </c>
      <c r="P7" s="16" t="str">
        <f>IFERROR(VALUE(RIGHT(Q7,LEN(Q7)-FIND("$",Q7,1))),"")</f>
        <v/>
      </c>
      <c r="Q7" s="5" t="str">
        <f>IFERROR(LEFT(RIGHT(L7,FIND("*",L7,2)-FIND(";",L7,1)),FIND("*",RIGHT(L7,FIND("*",L7,2)-FIND(";",L7,1)),2)-1),"")</f>
        <v/>
      </c>
      <c r="R7" s="16">
        <f>IF(F7=1,MIN(ROUNDDOWN(G7*0.995,2)*100/100-VLOOKUP(VALUE(RIGHT(ROUNDDOWN(G7*0.995,2)*100,1)),$Y$2:$Z$11,2)/100,ROUNDDOWN(D7*0.995,2)*100/100-VLOOKUP(VALUE(RIGHT(ROUNDDOWN(D7*0.995,2)*100,1)),$Y$2:$Z$11,2)/100),ROUNDDOWN(D7*0.995,2)*100/100-VLOOKUP(VALUE(RIGHT(ROUNDDOWN(D7*0.995,2)*100,1)),$Y$2:$Z$11,2)/100)</f>
        <v>-0.03</v>
      </c>
      <c r="S7" s="16">
        <f>IF(AND(D7&gt;1,D7&lt;=2),1,IF(AND(D7&gt;2,D7&lt;=3),2,IF(AND(D7&gt;3,D7&lt;=4),3,IF(AND(D7&gt;4,D7&lt;=5),4,IF(AND(D7&gt;5,D7&lt;=6),5,IF(AND(D7&gt;6,D7&lt;=7),6,IF(AND(D7&gt;7,D7&lt;=8),7,IF(AND(D7&gt;8,D7&lt;=10),8,IF(AND(D7&gt;10,D7&lt;=15),10,IF(AND(D7&gt;15,D7&lt;=20),15,IF(AND(D7&gt;20,D7&lt;=25),20,IF(AND(D7&gt;25,D7&lt;=30),25,IF(AND(D7&gt;30,D7&lt;=35),30,IF(AND(D7&gt;35,D7&lt;=40),35,IF(AND(D7&gt;40,D7&lt;=50),40,IF(AND(D7&gt;50,D7&lt;=60),50,IF(AND(D7&gt;60,D7&lt;=70),60,IF(AND(D7&gt;70,D7&lt;=80),70,IF(AND(D7&gt;80,D7&lt;=100),80,IF(AND(D7&gt;100,D7&lt;=120),100,IF(AND(D7&gt;120,D7&lt;=140),120,IF(AND(D7&gt;140,D7&lt;=150),140,IF(AND(D7&gt;150,D7&lt;=200),150,IF(AND(D7&gt;200,D7&lt;=250),200,IF(AND(D7&gt;250,D7&lt;=300),250,IF(AND(D7&gt;300,D7&lt;=350),300,IF(AND(D7&gt;350,D7&lt;=400),350,IF(AND(D7&gt;400,D7&lt;=500),400,IF(AND(D7&gt;500,D7&lt;=600),500,IF(AND(D7&gt;600,D7&lt;=700),600,IF(AND(D7&gt;700,D7&lt;=800),700,IF(AND(D7&gt;800,D7&lt;=1000),800,IF(AND(D7&gt;1000,D7&lt;=1200),1000,IF(AND(D7&gt;1200,D7&lt;=1400),1200,IF(AND(D7&gt;1400,D7&lt;=1500),1400,0.1)))))))))))))))))))))))))))))))))))*1.01</f>
        <v>0.10100000000000001</v>
      </c>
      <c r="T7" s="16">
        <f>U7-V7</f>
        <v>6.9999999999999993E-2</v>
      </c>
      <c r="U7" s="18">
        <f>ROUNDUP(IF(AND(D7&gt;1,D7&lt;=2),1,IF(AND(D7&gt;2,D7&lt;=3),2,IF(AND(D7&gt;3,D7&lt;=4),3,IF(AND(D7&gt;4,D7&lt;=5),4,IF(AND(D7&gt;5,D7&lt;=6),5,IF(AND(D7&gt;6,D7&lt;=7),6,IF(AND(D7&gt;7,D7&lt;=8),7,IF(AND(D7&gt;8,D7&lt;=10),8,IF(AND(D7&gt;10,D7&lt;=15),10,IF(AND(D7&gt;15,D7&lt;=20),15,IF(AND(D7&gt;20,D7&lt;=25),20,IF(AND(D7&gt;25,D7&lt;=30),25,IF(AND(D7&gt;30,D7&lt;=35),30,IF(AND(D7&gt;35,D7&lt;=40),35,IF(AND(D7&gt;40,D7&lt;=50),40,IF(AND(D7&gt;50,D7&lt;=60),50,IF(AND(D7&gt;60,D7&lt;=70),60,IF(AND(D7&gt;70,D7&lt;=80),70,IF(AND(D7&gt;80,D7&lt;=100),80,IF(AND(D7&gt;100,D7&lt;=120),100,IF(AND(D7&gt;120,D7&lt;=140),120,IF(AND(D7&gt;140,D7&lt;=150),140,IF(AND(D7&gt;150,D7&lt;=200),150,IF(AND(D7&gt;200,D7&lt;=250),200,IF(AND(D7&gt;250,D7&lt;=300),250,IF(AND(D7&gt;300,D7&lt;=350),300,IF(AND(D7&gt;350,D7&lt;=400),350,IF(AND(D7&gt;400,D7&lt;=500),400,IF(AND(D7&gt;500,D7&lt;=600),500,IF(AND(D7&gt;600,D7&lt;=700),600,IF(AND(D7&gt;700,D7&lt;=800),700,IF(AND(D7&gt;800,D7&lt;=1000),800,IF(AND(D7&gt;1000,D7&lt;=1200),1000,IF(AND(D7&gt;1200,D7&lt;=1400),1200,IF(AND(D7&gt;1400,D7&lt;=1500),1400,0.1)))))))))))))))))))))))))))))))))))*0.995,2)</f>
        <v>9.9999999999999992E-2</v>
      </c>
      <c r="V7" s="16">
        <f>VLOOKUP(VALUE(RIGHT(U7*100,1)),$Y$2:$Z$11,2)/100</f>
        <v>0.03</v>
      </c>
      <c r="W7" s="19">
        <f ca="1">IFERROR(IF(AVERAGE(SOE_1,SOE_2)-Close&lt;Close-Current_Stop,1,0),0)</f>
        <v>0</v>
      </c>
      <c r="X7" s="29" t="str">
        <f ca="1">IF(RR_Rebal_Test=1,Close-(AVERAGE(SOE_1,SOE_2)-Close),"")</f>
        <v/>
      </c>
      <c r="Y7" s="3">
        <v>5</v>
      </c>
      <c r="Z7" s="3">
        <v>8</v>
      </c>
      <c r="AA7" s="3"/>
      <c r="AB7" s="3" t="s">
        <v>25</v>
      </c>
      <c r="AC7" s="3" t="s">
        <v>51</v>
      </c>
    </row>
    <row r="8" spans="1:29" x14ac:dyDescent="0.25">
      <c r="A8" s="13"/>
      <c r="B8" s="8"/>
      <c r="C8" s="8"/>
      <c r="D8" s="8"/>
      <c r="E8" s="2"/>
      <c r="F8" s="2"/>
      <c r="G8" s="8"/>
      <c r="H8" s="23"/>
      <c r="I8" s="8"/>
      <c r="J8" s="8"/>
      <c r="K8" s="8"/>
      <c r="L8" s="2"/>
      <c r="M8" s="8">
        <f>IF(EXACT(L8,N8),I8,O8)</f>
        <v>-0.03</v>
      </c>
      <c r="N8" s="14" t="b">
        <f>IF(AND(L8="*Soft stop*",D8&lt;=I8),CONCATENATE("Setting hard stop at $",O8),IF(AND(L8="*Soft stop*",D8&gt;I8,E8=1),CONCATENATE("Setting hard stop for ½R at $",O8,"; Soft stop for ½R at $",I8),IF(AND(L8="*Soft stop*",D8&gt;I8,F8=1),CONCATENATE("Setting hard stop at $",O8),IF(AND(L8="*Hard stop*",D8&lt;=I8),"Hit stop",IF(AND(L8="*Hard stop*",D8&gt;I8,E8=1),IF(AND(O8&gt;I8,R8&lt;&gt;I8),CONCATENATE("Trail hard stop for ½R to $",O8,"; Hard stop for ½R at $",I8),L8),IF(AND(L8="*Hard stop*",D8&gt;I8,F8=1),IF(AND(O8&gt;I8,R8&lt;&gt;I8),CONCATENATE("Trail hard stop to $",O8),L8),IF(AND(LEFT(L8,12)="*Hard stop f",LEFT(Q8,5)=" Hard",D8&gt;I8,F8=1),IF(AND(O8&gt;I8,R8&lt;&gt;I8),CONCATENATE("Trail stop for entire position to $",O8),L8),IF(AND(LEFT(L8,12)="*Hard stop f",LEFT(Q8,5)=" Soft",D8&gt;I8,F8=1),CONCATENATE("Setting hard stop for entire position at $",O8),IF(AND(LEFT(L8,12)="*Hard stop f",LEFT(Q8,5)=" Hard",I8&gt;P8,D8&lt;=I8,D8&gt;P8),CONCATENATE("Hit stop for ½R at $",I8,"; Hard stop for ½R at $",P8),IF(AND(LEFT(L8,12)="*Hard stop f",LEFT(Q8,5)=" Hard",D8&lt;=I8,D8&lt;=P8),"Hit stop",IF(AND(LEFT(L8,12)="*Hard stop f",LEFT(Q8,5)=" Hard",D8&gt;I8,E8=1),IF(AND(O8&gt;I8,R8&lt;&gt;I8),CONCATENATE("Trail hard stop for ½R to $",O8,"; Hard stop for ½R at $",P8),L8),IF(AND(LEFT(L8,12)="*Hard stop f",LEFT(Q8,5)=" Soft",I8&gt;P8,D8&lt;=I8,D8&gt;P8),CONCATENATE("Hit stop for ½R at $",I8,"; Soft stop for ½R at $",P8),IF(AND(LEFT(L8,12)="*Hard stop f",LEFT(Q8,5)=" Soft",D8&lt;=I8,D8&lt;=P8),CONCATENATE("Hit stop for ½R at $",I8,"; Setting hard stop for ½R at $",O8),IF(AND(LEFT(L8,12)="*Hard stop f",LEFT(Q8,5)=" Soft",D8&gt;I8,E8=1),IF(AND(O8&gt;I8,R8&lt;&gt;I8),CONCATENATE("Trail hard stop for ½R to $",O8,"; Soft stop for ½R at $",P8),L8),IF(AND(LEFT(L8,12)="*Hard stop f",LEFT(Q8,5)=" Hard",I8=P8,D8&lt;=I8),"Hit stop",IF(AND(LEFT(L8,12)="*Hard stop f",LEFT(Q8,5)=" Hard",I8=P8,D8&gt;I8,E8=1),IF(AND(O8&gt;I8,R8&lt;&gt;I8),CONCATENATE("Trail hard stop for ½R to $",O8,"; Hard stop for ½R at $",P8),L8),IF(AND(LEFT(L8,12)="*Hard stop f",LEFT(Q8,5)=" Soft",I8=P8,D8&lt;=I8),CONCATENATE("Hit stop for ½R at $",I8,"; Setting hard stop for ½R at $",O8),IF(AND(LEFT(L8,12)="*Hard stop f",LEFT(Q8,5)=" Soft",I8=P8,D8&gt;I8,E8=1),IF(AND(O8&gt;I8,R8&lt;&gt;I8),CONCATENATE("Trail hard stop for ½R to $",O8,"; Soft stop for ½R at $",P8),L8),IF(AND(D8&gt;I8,E8=0,F8=0),L8)))))))))))))))))))</f>
        <v>0</v>
      </c>
      <c r="O8" s="15">
        <f>IF(AND(R8&lt;=S8,R8&gt;U8),T8,R8)</f>
        <v>-0.03</v>
      </c>
      <c r="P8" s="16" t="str">
        <f>IFERROR(VALUE(RIGHT(Q8,LEN(Q8)-FIND("$",Q8,1))),"")</f>
        <v/>
      </c>
      <c r="Q8" s="5" t="str">
        <f>IFERROR(LEFT(RIGHT(L8,FIND("*",L8,2)-FIND(";",L8,1)),FIND("*",RIGHT(L8,FIND("*",L8,2)-FIND(";",L8,1)),2)-1),"")</f>
        <v/>
      </c>
      <c r="R8" s="16">
        <f>IF(F8=1,MIN(ROUNDDOWN(G8*0.995,2)*100/100-VLOOKUP(VALUE(RIGHT(ROUNDDOWN(G8*0.995,2)*100,1)),$Y$2:$Z$11,2)/100,ROUNDDOWN(D8*0.995,2)*100/100-VLOOKUP(VALUE(RIGHT(ROUNDDOWN(D8*0.995,2)*100,1)),$Y$2:$Z$11,2)/100),ROUNDDOWN(D8*0.995,2)*100/100-VLOOKUP(VALUE(RIGHT(ROUNDDOWN(D8*0.995,2)*100,1)),$Y$2:$Z$11,2)/100)</f>
        <v>-0.03</v>
      </c>
      <c r="S8" s="16">
        <f>IF(AND(D8&gt;1,D8&lt;=2),1,IF(AND(D8&gt;2,D8&lt;=3),2,IF(AND(D8&gt;3,D8&lt;=4),3,IF(AND(D8&gt;4,D8&lt;=5),4,IF(AND(D8&gt;5,D8&lt;=6),5,IF(AND(D8&gt;6,D8&lt;=7),6,IF(AND(D8&gt;7,D8&lt;=8),7,IF(AND(D8&gt;8,D8&lt;=10),8,IF(AND(D8&gt;10,D8&lt;=15),10,IF(AND(D8&gt;15,D8&lt;=20),15,IF(AND(D8&gt;20,D8&lt;=25),20,IF(AND(D8&gt;25,D8&lt;=30),25,IF(AND(D8&gt;30,D8&lt;=35),30,IF(AND(D8&gt;35,D8&lt;=40),35,IF(AND(D8&gt;40,D8&lt;=50),40,IF(AND(D8&gt;50,D8&lt;=60),50,IF(AND(D8&gt;60,D8&lt;=70),60,IF(AND(D8&gt;70,D8&lt;=80),70,IF(AND(D8&gt;80,D8&lt;=100),80,IF(AND(D8&gt;100,D8&lt;=120),100,IF(AND(D8&gt;120,D8&lt;=140),120,IF(AND(D8&gt;140,D8&lt;=150),140,IF(AND(D8&gt;150,D8&lt;=200),150,IF(AND(D8&gt;200,D8&lt;=250),200,IF(AND(D8&gt;250,D8&lt;=300),250,IF(AND(D8&gt;300,D8&lt;=350),300,IF(AND(D8&gt;350,D8&lt;=400),350,IF(AND(D8&gt;400,D8&lt;=500),400,IF(AND(D8&gt;500,D8&lt;=600),500,IF(AND(D8&gt;600,D8&lt;=700),600,IF(AND(D8&gt;700,D8&lt;=800),700,IF(AND(D8&gt;800,D8&lt;=1000),800,IF(AND(D8&gt;1000,D8&lt;=1200),1000,IF(AND(D8&gt;1200,D8&lt;=1400),1200,IF(AND(D8&gt;1400,D8&lt;=1500),1400,0.1)))))))))))))))))))))))))))))))))))*1.01</f>
        <v>0.10100000000000001</v>
      </c>
      <c r="T8" s="16">
        <f>U8-V8</f>
        <v>6.9999999999999993E-2</v>
      </c>
      <c r="U8" s="18">
        <f>ROUNDUP(IF(AND(D8&gt;1,D8&lt;=2),1,IF(AND(D8&gt;2,D8&lt;=3),2,IF(AND(D8&gt;3,D8&lt;=4),3,IF(AND(D8&gt;4,D8&lt;=5),4,IF(AND(D8&gt;5,D8&lt;=6),5,IF(AND(D8&gt;6,D8&lt;=7),6,IF(AND(D8&gt;7,D8&lt;=8),7,IF(AND(D8&gt;8,D8&lt;=10),8,IF(AND(D8&gt;10,D8&lt;=15),10,IF(AND(D8&gt;15,D8&lt;=20),15,IF(AND(D8&gt;20,D8&lt;=25),20,IF(AND(D8&gt;25,D8&lt;=30),25,IF(AND(D8&gt;30,D8&lt;=35),30,IF(AND(D8&gt;35,D8&lt;=40),35,IF(AND(D8&gt;40,D8&lt;=50),40,IF(AND(D8&gt;50,D8&lt;=60),50,IF(AND(D8&gt;60,D8&lt;=70),60,IF(AND(D8&gt;70,D8&lt;=80),70,IF(AND(D8&gt;80,D8&lt;=100),80,IF(AND(D8&gt;100,D8&lt;=120),100,IF(AND(D8&gt;120,D8&lt;=140),120,IF(AND(D8&gt;140,D8&lt;=150),140,IF(AND(D8&gt;150,D8&lt;=200),150,IF(AND(D8&gt;200,D8&lt;=250),200,IF(AND(D8&gt;250,D8&lt;=300),250,IF(AND(D8&gt;300,D8&lt;=350),300,IF(AND(D8&gt;350,D8&lt;=400),350,IF(AND(D8&gt;400,D8&lt;=500),400,IF(AND(D8&gt;500,D8&lt;=600),500,IF(AND(D8&gt;600,D8&lt;=700),600,IF(AND(D8&gt;700,D8&lt;=800),700,IF(AND(D8&gt;800,D8&lt;=1000),800,IF(AND(D8&gt;1000,D8&lt;=1200),1000,IF(AND(D8&gt;1200,D8&lt;=1400),1200,IF(AND(D8&gt;1400,D8&lt;=1500),1400,0.1)))))))))))))))))))))))))))))))))))*0.995,2)</f>
        <v>9.9999999999999992E-2</v>
      </c>
      <c r="V8" s="16">
        <f>VLOOKUP(VALUE(RIGHT(U8*100,1)),$Y$2:$Z$11,2)/100</f>
        <v>0.03</v>
      </c>
      <c r="W8" s="19">
        <f ca="1">IFERROR(IF(AVERAGE(SOE_1,SOE_2)-Close&lt;Close-Current_Stop,1,0),0)</f>
        <v>0</v>
      </c>
      <c r="X8" s="29" t="str">
        <f ca="1">IF(RR_Rebal_Test=1,Close-(AVERAGE(SOE_1,SOE_2)-Close),"")</f>
        <v/>
      </c>
      <c r="Y8" s="3">
        <v>6</v>
      </c>
      <c r="Z8" s="3">
        <v>9</v>
      </c>
      <c r="AA8" s="3" t="s">
        <v>3</v>
      </c>
      <c r="AB8" s="3" t="s">
        <v>4</v>
      </c>
      <c r="AC8" s="3" t="s">
        <v>52</v>
      </c>
    </row>
    <row r="9" spans="1:29" x14ac:dyDescent="0.25">
      <c r="A9" s="13"/>
      <c r="B9" s="8"/>
      <c r="C9" s="8"/>
      <c r="D9" s="8"/>
      <c r="E9" s="2"/>
      <c r="F9" s="2"/>
      <c r="G9" s="8"/>
      <c r="H9" s="23"/>
      <c r="I9" s="8"/>
      <c r="J9" s="8"/>
      <c r="K9" s="8"/>
      <c r="L9" s="2"/>
      <c r="M9" s="8">
        <f>IF(EXACT(L9,N9),I9,O9)</f>
        <v>-0.03</v>
      </c>
      <c r="N9" s="14" t="b">
        <f>IF(AND(L9="*Soft stop*",D9&lt;=I9),CONCATENATE("Setting hard stop at $",O9),IF(AND(L9="*Soft stop*",D9&gt;I9,E9=1),CONCATENATE("Setting hard stop for ½R at $",O9,"; Soft stop for ½R at $",I9),IF(AND(L9="*Soft stop*",D9&gt;I9,F9=1),CONCATENATE("Setting hard stop at $",O9),IF(AND(L9="*Hard stop*",D9&lt;=I9),"Hit stop",IF(AND(L9="*Hard stop*",D9&gt;I9,E9=1),IF(AND(O9&gt;I9,R9&lt;&gt;I9),CONCATENATE("Trail hard stop for ½R to $",O9,"; Hard stop for ½R at $",I9),L9),IF(AND(L9="*Hard stop*",D9&gt;I9,F9=1),IF(AND(O9&gt;I9,R9&lt;&gt;I9),CONCATENATE("Trail hard stop to $",O9),L9),IF(AND(LEFT(L9,12)="*Hard stop f",LEFT(Q9,5)=" Hard",D9&gt;I9,F9=1),IF(AND(O9&gt;I9,R9&lt;&gt;I9),CONCATENATE("Trail stop for entire position to $",O9),L9),IF(AND(LEFT(L9,12)="*Hard stop f",LEFT(Q9,5)=" Soft",D9&gt;I9,F9=1),CONCATENATE("Setting hard stop for entire position at $",O9),IF(AND(LEFT(L9,12)="*Hard stop f",LEFT(Q9,5)=" Hard",I9&gt;P9,D9&lt;=I9,D9&gt;P9),CONCATENATE("Hit stop for ½R at $",I9,"; Hard stop for ½R at $",P9),IF(AND(LEFT(L9,12)="*Hard stop f",LEFT(Q9,5)=" Hard",D9&lt;=I9,D9&lt;=P9),"Hit stop",IF(AND(LEFT(L9,12)="*Hard stop f",LEFT(Q9,5)=" Hard",D9&gt;I9,E9=1),IF(AND(O9&gt;I9,R9&lt;&gt;I9),CONCATENATE("Trail hard stop for ½R to $",O9,"; Hard stop for ½R at $",P9),L9),IF(AND(LEFT(L9,12)="*Hard stop f",LEFT(Q9,5)=" Soft",I9&gt;P9,D9&lt;=I9,D9&gt;P9),CONCATENATE("Hit stop for ½R at $",I9,"; Soft stop for ½R at $",P9),IF(AND(LEFT(L9,12)="*Hard stop f",LEFT(Q9,5)=" Soft",D9&lt;=I9,D9&lt;=P9),CONCATENATE("Hit stop for ½R at $",I9,"; Setting hard stop for ½R at $",O9),IF(AND(LEFT(L9,12)="*Hard stop f",LEFT(Q9,5)=" Soft",D9&gt;I9,E9=1),IF(AND(O9&gt;I9,R9&lt;&gt;I9),CONCATENATE("Trail hard stop for ½R to $",O9,"; Soft stop for ½R at $",P9),L9),IF(AND(LEFT(L9,12)="*Hard stop f",LEFT(Q9,5)=" Hard",I9=P9,D9&lt;=I9),"Hit stop",IF(AND(LEFT(L9,12)="*Hard stop f",LEFT(Q9,5)=" Hard",I9=P9,D9&gt;I9,E9=1),IF(AND(O9&gt;I9,R9&lt;&gt;I9),CONCATENATE("Trail hard stop for ½R to $",O9,"; Hard stop for ½R at $",P9),L9),IF(AND(LEFT(L9,12)="*Hard stop f",LEFT(Q9,5)=" Soft",I9=P9,D9&lt;=I9),CONCATENATE("Hit stop for ½R at $",I9,"; Setting hard stop for ½R at $",O9),IF(AND(LEFT(L9,12)="*Hard stop f",LEFT(Q9,5)=" Soft",I9=P9,D9&gt;I9,E9=1),IF(AND(O9&gt;I9,R9&lt;&gt;I9),CONCATENATE("Trail hard stop for ½R to $",O9,"; Soft stop for ½R at $",P9),L9),IF(AND(D9&gt;I9,E9=0,F9=0),L9)))))))))))))))))))</f>
        <v>0</v>
      </c>
      <c r="O9" s="15">
        <f>IF(AND(R9&lt;=S9,R9&gt;U9),T9,R9)</f>
        <v>-0.03</v>
      </c>
      <c r="P9" s="16" t="str">
        <f>IFERROR(VALUE(RIGHT(Q9,LEN(Q9)-FIND("$",Q9,1))),"")</f>
        <v/>
      </c>
      <c r="Q9" s="5" t="str">
        <f>IFERROR(LEFT(RIGHT(L9,FIND("*",L9,2)-FIND(";",L9,1)),FIND("*",RIGHT(L9,FIND("*",L9,2)-FIND(";",L9,1)),2)-1),"")</f>
        <v/>
      </c>
      <c r="R9" s="16">
        <f>IF(F9=1,MIN(ROUNDDOWN(G9*0.995,2)*100/100-VLOOKUP(VALUE(RIGHT(ROUNDDOWN(G9*0.995,2)*100,1)),$Y$2:$Z$11,2)/100,ROUNDDOWN(D9*0.995,2)*100/100-VLOOKUP(VALUE(RIGHT(ROUNDDOWN(D9*0.995,2)*100,1)),$Y$2:$Z$11,2)/100),ROUNDDOWN(D9*0.995,2)*100/100-VLOOKUP(VALUE(RIGHT(ROUNDDOWN(D9*0.995,2)*100,1)),$Y$2:$Z$11,2)/100)</f>
        <v>-0.03</v>
      </c>
      <c r="S9" s="16">
        <f>IF(AND(D9&gt;1,D9&lt;=2),1,IF(AND(D9&gt;2,D9&lt;=3),2,IF(AND(D9&gt;3,D9&lt;=4),3,IF(AND(D9&gt;4,D9&lt;=5),4,IF(AND(D9&gt;5,D9&lt;=6),5,IF(AND(D9&gt;6,D9&lt;=7),6,IF(AND(D9&gt;7,D9&lt;=8),7,IF(AND(D9&gt;8,D9&lt;=10),8,IF(AND(D9&gt;10,D9&lt;=15),10,IF(AND(D9&gt;15,D9&lt;=20),15,IF(AND(D9&gt;20,D9&lt;=25),20,IF(AND(D9&gt;25,D9&lt;=30),25,IF(AND(D9&gt;30,D9&lt;=35),30,IF(AND(D9&gt;35,D9&lt;=40),35,IF(AND(D9&gt;40,D9&lt;=50),40,IF(AND(D9&gt;50,D9&lt;=60),50,IF(AND(D9&gt;60,D9&lt;=70),60,IF(AND(D9&gt;70,D9&lt;=80),70,IF(AND(D9&gt;80,D9&lt;=100),80,IF(AND(D9&gt;100,D9&lt;=120),100,IF(AND(D9&gt;120,D9&lt;=140),120,IF(AND(D9&gt;140,D9&lt;=150),140,IF(AND(D9&gt;150,D9&lt;=200),150,IF(AND(D9&gt;200,D9&lt;=250),200,IF(AND(D9&gt;250,D9&lt;=300),250,IF(AND(D9&gt;300,D9&lt;=350),300,IF(AND(D9&gt;350,D9&lt;=400),350,IF(AND(D9&gt;400,D9&lt;=500),400,IF(AND(D9&gt;500,D9&lt;=600),500,IF(AND(D9&gt;600,D9&lt;=700),600,IF(AND(D9&gt;700,D9&lt;=800),700,IF(AND(D9&gt;800,D9&lt;=1000),800,IF(AND(D9&gt;1000,D9&lt;=1200),1000,IF(AND(D9&gt;1200,D9&lt;=1400),1200,IF(AND(D9&gt;1400,D9&lt;=1500),1400,0.1)))))))))))))))))))))))))))))))))))*1.01</f>
        <v>0.10100000000000001</v>
      </c>
      <c r="T9" s="16">
        <f>U9-V9</f>
        <v>6.9999999999999993E-2</v>
      </c>
      <c r="U9" s="18">
        <f>ROUNDUP(IF(AND(D9&gt;1,D9&lt;=2),1,IF(AND(D9&gt;2,D9&lt;=3),2,IF(AND(D9&gt;3,D9&lt;=4),3,IF(AND(D9&gt;4,D9&lt;=5),4,IF(AND(D9&gt;5,D9&lt;=6),5,IF(AND(D9&gt;6,D9&lt;=7),6,IF(AND(D9&gt;7,D9&lt;=8),7,IF(AND(D9&gt;8,D9&lt;=10),8,IF(AND(D9&gt;10,D9&lt;=15),10,IF(AND(D9&gt;15,D9&lt;=20),15,IF(AND(D9&gt;20,D9&lt;=25),20,IF(AND(D9&gt;25,D9&lt;=30),25,IF(AND(D9&gt;30,D9&lt;=35),30,IF(AND(D9&gt;35,D9&lt;=40),35,IF(AND(D9&gt;40,D9&lt;=50),40,IF(AND(D9&gt;50,D9&lt;=60),50,IF(AND(D9&gt;60,D9&lt;=70),60,IF(AND(D9&gt;70,D9&lt;=80),70,IF(AND(D9&gt;80,D9&lt;=100),80,IF(AND(D9&gt;100,D9&lt;=120),100,IF(AND(D9&gt;120,D9&lt;=140),120,IF(AND(D9&gt;140,D9&lt;=150),140,IF(AND(D9&gt;150,D9&lt;=200),150,IF(AND(D9&gt;200,D9&lt;=250),200,IF(AND(D9&gt;250,D9&lt;=300),250,IF(AND(D9&gt;300,D9&lt;=350),300,IF(AND(D9&gt;350,D9&lt;=400),350,IF(AND(D9&gt;400,D9&lt;=500),400,IF(AND(D9&gt;500,D9&lt;=600),500,IF(AND(D9&gt;600,D9&lt;=700),600,IF(AND(D9&gt;700,D9&lt;=800),700,IF(AND(D9&gt;800,D9&lt;=1000),800,IF(AND(D9&gt;1000,D9&lt;=1200),1000,IF(AND(D9&gt;1200,D9&lt;=1400),1200,IF(AND(D9&gt;1400,D9&lt;=1500),1400,0.1)))))))))))))))))))))))))))))))))))*0.995,2)</f>
        <v>9.9999999999999992E-2</v>
      </c>
      <c r="V9" s="16">
        <f>VLOOKUP(VALUE(RIGHT(U9*100,1)),$Y$2:$Z$11,2)/100</f>
        <v>0.03</v>
      </c>
      <c r="W9" s="19">
        <f ca="1">IFERROR(IF(AVERAGE(SOE_1,SOE_2)-Close&lt;Close-Current_Stop,1,0),0)</f>
        <v>0</v>
      </c>
      <c r="X9" s="29" t="str">
        <f ca="1">IF(RR_Rebal_Test=1,Close-(AVERAGE(SOE_1,SOE_2)-Close),"")</f>
        <v/>
      </c>
      <c r="Y9" s="3">
        <v>7</v>
      </c>
      <c r="Z9" s="3">
        <v>0</v>
      </c>
      <c r="AA9" s="3"/>
      <c r="AB9" s="17" t="s">
        <v>26</v>
      </c>
      <c r="AC9" s="3" t="s">
        <v>62</v>
      </c>
    </row>
    <row r="10" spans="1:29" x14ac:dyDescent="0.25">
      <c r="A10" s="13"/>
      <c r="B10" s="8"/>
      <c r="C10" s="8"/>
      <c r="D10" s="8"/>
      <c r="E10" s="2"/>
      <c r="F10" s="2"/>
      <c r="G10" s="8"/>
      <c r="H10" s="23"/>
      <c r="I10" s="8"/>
      <c r="J10" s="8"/>
      <c r="K10" s="8"/>
      <c r="L10" s="2"/>
      <c r="M10" s="8">
        <f>IF(EXACT(L10,N10),I10,O10)</f>
        <v>-0.03</v>
      </c>
      <c r="N10" s="14" t="b">
        <f>IF(AND(L10="*Soft stop*",D10&lt;=I10),CONCATENATE("Setting hard stop at $",O10),IF(AND(L10="*Soft stop*",D10&gt;I10,E10=1),CONCATENATE("Setting hard stop for ½R at $",O10,"; Soft stop for ½R at $",I10),IF(AND(L10="*Soft stop*",D10&gt;I10,F10=1),CONCATENATE("Setting hard stop at $",O10),IF(AND(L10="*Hard stop*",D10&lt;=I10),"Hit stop",IF(AND(L10="*Hard stop*",D10&gt;I10,E10=1),IF(AND(O10&gt;I10,R10&lt;&gt;I10),CONCATENATE("Trail hard stop for ½R to $",O10,"; Hard stop for ½R at $",I10),L10),IF(AND(L10="*Hard stop*",D10&gt;I10,F10=1),IF(AND(O10&gt;I10,R10&lt;&gt;I10),CONCATENATE("Trail hard stop to $",O10),L10),IF(AND(LEFT(L10,12)="*Hard stop f",LEFT(Q10,5)=" Hard",D10&gt;I10,F10=1),IF(AND(O10&gt;I10,R10&lt;&gt;I10),CONCATENATE("Trail stop for entire position to $",O10),L10),IF(AND(LEFT(L10,12)="*Hard stop f",LEFT(Q10,5)=" Soft",D10&gt;I10,F10=1),CONCATENATE("Setting hard stop for entire position at $",O10),IF(AND(LEFT(L10,12)="*Hard stop f",LEFT(Q10,5)=" Hard",I10&gt;P10,D10&lt;=I10,D10&gt;P10),CONCATENATE("Hit stop for ½R at $",I10,"; Hard stop for ½R at $",P10),IF(AND(LEFT(L10,12)="*Hard stop f",LEFT(Q10,5)=" Hard",D10&lt;=I10,D10&lt;=P10),"Hit stop",IF(AND(LEFT(L10,12)="*Hard stop f",LEFT(Q10,5)=" Hard",D10&gt;I10,E10=1),IF(AND(O10&gt;I10,R10&lt;&gt;I10),CONCATENATE("Trail hard stop for ½R to $",O10,"; Hard stop for ½R at $",P10),L10),IF(AND(LEFT(L10,12)="*Hard stop f",LEFT(Q10,5)=" Soft",I10&gt;P10,D10&lt;=I10,D10&gt;P10),CONCATENATE("Hit stop for ½R at $",I10,"; Soft stop for ½R at $",P10),IF(AND(LEFT(L10,12)="*Hard stop f",LEFT(Q10,5)=" Soft",D10&lt;=I10,D10&lt;=P10),CONCATENATE("Hit stop for ½R at $",I10,"; Setting hard stop for ½R at $",O10),IF(AND(LEFT(L10,12)="*Hard stop f",LEFT(Q10,5)=" Soft",D10&gt;I10,E10=1),IF(AND(O10&gt;I10,R10&lt;&gt;I10),CONCATENATE("Trail hard stop for ½R to $",O10,"; Soft stop for ½R at $",P10),L10),IF(AND(LEFT(L10,12)="*Hard stop f",LEFT(Q10,5)=" Hard",I10=P10,D10&lt;=I10),"Hit stop",IF(AND(LEFT(L10,12)="*Hard stop f",LEFT(Q10,5)=" Hard",I10=P10,D10&gt;I10,E10=1),IF(AND(O10&gt;I10,R10&lt;&gt;I10),CONCATENATE("Trail hard stop for ½R to $",O10,"; Hard stop for ½R at $",P10),L10),IF(AND(LEFT(L10,12)="*Hard stop f",LEFT(Q10,5)=" Soft",I10=P10,D10&lt;=I10),CONCATENATE("Hit stop for ½R at $",I10,"; Setting hard stop for ½R at $",O10),IF(AND(LEFT(L10,12)="*Hard stop f",LEFT(Q10,5)=" Soft",I10=P10,D10&gt;I10,E10=1),IF(AND(O10&gt;I10,R10&lt;&gt;I10),CONCATENATE("Trail hard stop for ½R to $",O10,"; Soft stop for ½R at $",P10),L10),IF(AND(D10&gt;I10,E10=0,F10=0),L10)))))))))))))))))))</f>
        <v>0</v>
      </c>
      <c r="O10" s="15">
        <f>IF(AND(R10&lt;=S10,R10&gt;U10),T10,R10)</f>
        <v>-0.03</v>
      </c>
      <c r="P10" s="16" t="str">
        <f>IFERROR(VALUE(RIGHT(Q10,LEN(Q10)-FIND("$",Q10,1))),"")</f>
        <v/>
      </c>
      <c r="Q10" s="5" t="str">
        <f>IFERROR(LEFT(RIGHT(L10,FIND("*",L10,2)-FIND(";",L10,1)),FIND("*",RIGHT(L10,FIND("*",L10,2)-FIND(";",L10,1)),2)-1),"")</f>
        <v/>
      </c>
      <c r="R10" s="16">
        <f>IF(F10=1,MIN(ROUNDDOWN(G10*0.995,2)*100/100-VLOOKUP(VALUE(RIGHT(ROUNDDOWN(G10*0.995,2)*100,1)),$Y$2:$Z$11,2)/100,ROUNDDOWN(D10*0.995,2)*100/100-VLOOKUP(VALUE(RIGHT(ROUNDDOWN(D10*0.995,2)*100,1)),$Y$2:$Z$11,2)/100),ROUNDDOWN(D10*0.995,2)*100/100-VLOOKUP(VALUE(RIGHT(ROUNDDOWN(D10*0.995,2)*100,1)),$Y$2:$Z$11,2)/100)</f>
        <v>-0.03</v>
      </c>
      <c r="S10" s="16">
        <f>IF(AND(D10&gt;1,D10&lt;=2),1,IF(AND(D10&gt;2,D10&lt;=3),2,IF(AND(D10&gt;3,D10&lt;=4),3,IF(AND(D10&gt;4,D10&lt;=5),4,IF(AND(D10&gt;5,D10&lt;=6),5,IF(AND(D10&gt;6,D10&lt;=7),6,IF(AND(D10&gt;7,D10&lt;=8),7,IF(AND(D10&gt;8,D10&lt;=10),8,IF(AND(D10&gt;10,D10&lt;=15),10,IF(AND(D10&gt;15,D10&lt;=20),15,IF(AND(D10&gt;20,D10&lt;=25),20,IF(AND(D10&gt;25,D10&lt;=30),25,IF(AND(D10&gt;30,D10&lt;=35),30,IF(AND(D10&gt;35,D10&lt;=40),35,IF(AND(D10&gt;40,D10&lt;=50),40,IF(AND(D10&gt;50,D10&lt;=60),50,IF(AND(D10&gt;60,D10&lt;=70),60,IF(AND(D10&gt;70,D10&lt;=80),70,IF(AND(D10&gt;80,D10&lt;=100),80,IF(AND(D10&gt;100,D10&lt;=120),100,IF(AND(D10&gt;120,D10&lt;=140),120,IF(AND(D10&gt;140,D10&lt;=150),140,IF(AND(D10&gt;150,D10&lt;=200),150,IF(AND(D10&gt;200,D10&lt;=250),200,IF(AND(D10&gt;250,D10&lt;=300),250,IF(AND(D10&gt;300,D10&lt;=350),300,IF(AND(D10&gt;350,D10&lt;=400),350,IF(AND(D10&gt;400,D10&lt;=500),400,IF(AND(D10&gt;500,D10&lt;=600),500,IF(AND(D10&gt;600,D10&lt;=700),600,IF(AND(D10&gt;700,D10&lt;=800),700,IF(AND(D10&gt;800,D10&lt;=1000),800,IF(AND(D10&gt;1000,D10&lt;=1200),1000,IF(AND(D10&gt;1200,D10&lt;=1400),1200,IF(AND(D10&gt;1400,D10&lt;=1500),1400,0.1)))))))))))))))))))))))))))))))))))*1.01</f>
        <v>0.10100000000000001</v>
      </c>
      <c r="T10" s="16">
        <f>U10-V10</f>
        <v>6.9999999999999993E-2</v>
      </c>
      <c r="U10" s="18">
        <f>ROUNDUP(IF(AND(D10&gt;1,D10&lt;=2),1,IF(AND(D10&gt;2,D10&lt;=3),2,IF(AND(D10&gt;3,D10&lt;=4),3,IF(AND(D10&gt;4,D10&lt;=5),4,IF(AND(D10&gt;5,D10&lt;=6),5,IF(AND(D10&gt;6,D10&lt;=7),6,IF(AND(D10&gt;7,D10&lt;=8),7,IF(AND(D10&gt;8,D10&lt;=10),8,IF(AND(D10&gt;10,D10&lt;=15),10,IF(AND(D10&gt;15,D10&lt;=20),15,IF(AND(D10&gt;20,D10&lt;=25),20,IF(AND(D10&gt;25,D10&lt;=30),25,IF(AND(D10&gt;30,D10&lt;=35),30,IF(AND(D10&gt;35,D10&lt;=40),35,IF(AND(D10&gt;40,D10&lt;=50),40,IF(AND(D10&gt;50,D10&lt;=60),50,IF(AND(D10&gt;60,D10&lt;=70),60,IF(AND(D10&gt;70,D10&lt;=80),70,IF(AND(D10&gt;80,D10&lt;=100),80,IF(AND(D10&gt;100,D10&lt;=120),100,IF(AND(D10&gt;120,D10&lt;=140),120,IF(AND(D10&gt;140,D10&lt;=150),140,IF(AND(D10&gt;150,D10&lt;=200),150,IF(AND(D10&gt;200,D10&lt;=250),200,IF(AND(D10&gt;250,D10&lt;=300),250,IF(AND(D10&gt;300,D10&lt;=350),300,IF(AND(D10&gt;350,D10&lt;=400),350,IF(AND(D10&gt;400,D10&lt;=500),400,IF(AND(D10&gt;500,D10&lt;=600),500,IF(AND(D10&gt;600,D10&lt;=700),600,IF(AND(D10&gt;700,D10&lt;=800),700,IF(AND(D10&gt;800,D10&lt;=1000),800,IF(AND(D10&gt;1000,D10&lt;=1200),1000,IF(AND(D10&gt;1200,D10&lt;=1400),1200,IF(AND(D10&gt;1400,D10&lt;=1500),1400,0.1)))))))))))))))))))))))))))))))))))*0.995,2)</f>
        <v>9.9999999999999992E-2</v>
      </c>
      <c r="V10" s="16">
        <f>VLOOKUP(VALUE(RIGHT(U10*100,1)),$Y$2:$Z$11,2)/100</f>
        <v>0.03</v>
      </c>
      <c r="W10" s="19">
        <f ca="1">IFERROR(IF(AVERAGE(SOE_1,SOE_2)-Close&lt;Close-Current_Stop,1,0),0)</f>
        <v>0</v>
      </c>
      <c r="X10" s="29" t="str">
        <f ca="1">IF(RR_Rebal_Test=1,Close-(AVERAGE(SOE_1,SOE_2)-Close),"")</f>
        <v/>
      </c>
      <c r="Y10" s="3">
        <v>8</v>
      </c>
      <c r="Z10" s="3">
        <v>1</v>
      </c>
      <c r="AA10" s="3"/>
      <c r="AB10" s="17" t="s">
        <v>22</v>
      </c>
      <c r="AC10" s="3" t="s">
        <v>63</v>
      </c>
    </row>
    <row r="11" spans="1:29" x14ac:dyDescent="0.25">
      <c r="A11" s="13"/>
      <c r="B11" s="8"/>
      <c r="C11" s="8"/>
      <c r="D11" s="8"/>
      <c r="E11" s="2"/>
      <c r="F11" s="2"/>
      <c r="G11" s="8"/>
      <c r="H11" s="23"/>
      <c r="I11" s="8"/>
      <c r="J11" s="8"/>
      <c r="K11" s="8"/>
      <c r="L11" s="2"/>
      <c r="M11" s="8">
        <f>IF(EXACT(L11,N11),I11,O11)</f>
        <v>-0.03</v>
      </c>
      <c r="N11" s="14" t="b">
        <f>IF(AND(L11="*Soft stop*",D11&lt;=I11),CONCATENATE("Setting hard stop at $",O11),IF(AND(L11="*Soft stop*",D11&gt;I11,E11=1),CONCATENATE("Setting hard stop for ½R at $",O11,"; Soft stop for ½R at $",I11),IF(AND(L11="*Soft stop*",D11&gt;I11,F11=1),CONCATENATE("Setting hard stop at $",O11),IF(AND(L11="*Hard stop*",D11&lt;=I11),"Hit stop",IF(AND(L11="*Hard stop*",D11&gt;I11,E11=1),IF(AND(O11&gt;I11,R11&lt;&gt;I11),CONCATENATE("Trail hard stop for ½R to $",O11,"; Hard stop for ½R at $",I11),L11),IF(AND(L11="*Hard stop*",D11&gt;I11,F11=1),IF(AND(O11&gt;I11,R11&lt;&gt;I11),CONCATENATE("Trail hard stop to $",O11),L11),IF(AND(LEFT(L11,12)="*Hard stop f",LEFT(Q11,5)=" Hard",D11&gt;I11,F11=1),IF(AND(O11&gt;I11,R11&lt;&gt;I11),CONCATENATE("Trail stop for entire position to $",O11),L11),IF(AND(LEFT(L11,12)="*Hard stop f",LEFT(Q11,5)=" Soft",D11&gt;I11,F11=1),CONCATENATE("Setting hard stop for entire position at $",O11),IF(AND(LEFT(L11,12)="*Hard stop f",LEFT(Q11,5)=" Hard",I11&gt;P11,D11&lt;=I11,D11&gt;P11),CONCATENATE("Hit stop for ½R at $",I11,"; Hard stop for ½R at $",P11),IF(AND(LEFT(L11,12)="*Hard stop f",LEFT(Q11,5)=" Hard",D11&lt;=I11,D11&lt;=P11),"Hit stop",IF(AND(LEFT(L11,12)="*Hard stop f",LEFT(Q11,5)=" Hard",D11&gt;I11,E11=1),IF(AND(O11&gt;I11,R11&lt;&gt;I11),CONCATENATE("Trail hard stop for ½R to $",O11,"; Hard stop for ½R at $",P11),L11),IF(AND(LEFT(L11,12)="*Hard stop f",LEFT(Q11,5)=" Soft",I11&gt;P11,D11&lt;=I11,D11&gt;P11),CONCATENATE("Hit stop for ½R at $",I11,"; Soft stop for ½R at $",P11),IF(AND(LEFT(L11,12)="*Hard stop f",LEFT(Q11,5)=" Soft",D11&lt;=I11,D11&lt;=P11),CONCATENATE("Hit stop for ½R at $",I11,"; Setting hard stop for ½R at $",O11),IF(AND(LEFT(L11,12)="*Hard stop f",LEFT(Q11,5)=" Soft",D11&gt;I11,E11=1),IF(AND(O11&gt;I11,R11&lt;&gt;I11),CONCATENATE("Trail hard stop for ½R to $",O11,"; Soft stop for ½R at $",P11),L11),IF(AND(LEFT(L11,12)="*Hard stop f",LEFT(Q11,5)=" Hard",I11=P11,D11&lt;=I11),"Hit stop",IF(AND(LEFT(L11,12)="*Hard stop f",LEFT(Q11,5)=" Hard",I11=P11,D11&gt;I11,E11=1),IF(AND(O11&gt;I11,R11&lt;&gt;I11),CONCATENATE("Trail hard stop for ½R to $",O11,"; Hard stop for ½R at $",P11),L11),IF(AND(LEFT(L11,12)="*Hard stop f",LEFT(Q11,5)=" Soft",I11=P11,D11&lt;=I11),CONCATENATE("Hit stop for ½R at $",I11,"; Setting hard stop for ½R at $",O11),IF(AND(LEFT(L11,12)="*Hard stop f",LEFT(Q11,5)=" Soft",I11=P11,D11&gt;I11,E11=1),IF(AND(O11&gt;I11,R11&lt;&gt;I11),CONCATENATE("Trail hard stop for ½R to $",O11,"; Soft stop for ½R at $",P11),L11),IF(AND(D11&gt;I11,E11=0,F11=0),L11)))))))))))))))))))</f>
        <v>0</v>
      </c>
      <c r="O11" s="15">
        <f>IF(AND(R11&lt;=S11,R11&gt;U11),T11,R11)</f>
        <v>-0.03</v>
      </c>
      <c r="P11" s="16" t="str">
        <f>IFERROR(VALUE(RIGHT(Q11,LEN(Q11)-FIND("$",Q11,1))),"")</f>
        <v/>
      </c>
      <c r="Q11" s="5" t="str">
        <f>IFERROR(LEFT(RIGHT(L11,FIND("*",L11,2)-FIND(";",L11,1)),FIND("*",RIGHT(L11,FIND("*",L11,2)-FIND(";",L11,1)),2)-1),"")</f>
        <v/>
      </c>
      <c r="R11" s="16">
        <f>IF(F11=1,MIN(ROUNDDOWN(G11*0.995,2)*100/100-VLOOKUP(VALUE(RIGHT(ROUNDDOWN(G11*0.995,2)*100,1)),$Y$2:$Z$11,2)/100,ROUNDDOWN(D11*0.995,2)*100/100-VLOOKUP(VALUE(RIGHT(ROUNDDOWN(D11*0.995,2)*100,1)),$Y$2:$Z$11,2)/100),ROUNDDOWN(D11*0.995,2)*100/100-VLOOKUP(VALUE(RIGHT(ROUNDDOWN(D11*0.995,2)*100,1)),$Y$2:$Z$11,2)/100)</f>
        <v>-0.03</v>
      </c>
      <c r="S11" s="16">
        <f>IF(AND(D11&gt;1,D11&lt;=2),1,IF(AND(D11&gt;2,D11&lt;=3),2,IF(AND(D11&gt;3,D11&lt;=4),3,IF(AND(D11&gt;4,D11&lt;=5),4,IF(AND(D11&gt;5,D11&lt;=6),5,IF(AND(D11&gt;6,D11&lt;=7),6,IF(AND(D11&gt;7,D11&lt;=8),7,IF(AND(D11&gt;8,D11&lt;=10),8,IF(AND(D11&gt;10,D11&lt;=15),10,IF(AND(D11&gt;15,D11&lt;=20),15,IF(AND(D11&gt;20,D11&lt;=25),20,IF(AND(D11&gt;25,D11&lt;=30),25,IF(AND(D11&gt;30,D11&lt;=35),30,IF(AND(D11&gt;35,D11&lt;=40),35,IF(AND(D11&gt;40,D11&lt;=50),40,IF(AND(D11&gt;50,D11&lt;=60),50,IF(AND(D11&gt;60,D11&lt;=70),60,IF(AND(D11&gt;70,D11&lt;=80),70,IF(AND(D11&gt;80,D11&lt;=100),80,IF(AND(D11&gt;100,D11&lt;=120),100,IF(AND(D11&gt;120,D11&lt;=140),120,IF(AND(D11&gt;140,D11&lt;=150),140,IF(AND(D11&gt;150,D11&lt;=200),150,IF(AND(D11&gt;200,D11&lt;=250),200,IF(AND(D11&gt;250,D11&lt;=300),250,IF(AND(D11&gt;300,D11&lt;=350),300,IF(AND(D11&gt;350,D11&lt;=400),350,IF(AND(D11&gt;400,D11&lt;=500),400,IF(AND(D11&gt;500,D11&lt;=600),500,IF(AND(D11&gt;600,D11&lt;=700),600,IF(AND(D11&gt;700,D11&lt;=800),700,IF(AND(D11&gt;800,D11&lt;=1000),800,IF(AND(D11&gt;1000,D11&lt;=1200),1000,IF(AND(D11&gt;1200,D11&lt;=1400),1200,IF(AND(D11&gt;1400,D11&lt;=1500),1400,0.1)))))))))))))))))))))))))))))))))))*1.01</f>
        <v>0.10100000000000001</v>
      </c>
      <c r="T11" s="16">
        <f>U11-V11</f>
        <v>6.9999999999999993E-2</v>
      </c>
      <c r="U11" s="18">
        <f>ROUNDUP(IF(AND(D11&gt;1,D11&lt;=2),1,IF(AND(D11&gt;2,D11&lt;=3),2,IF(AND(D11&gt;3,D11&lt;=4),3,IF(AND(D11&gt;4,D11&lt;=5),4,IF(AND(D11&gt;5,D11&lt;=6),5,IF(AND(D11&gt;6,D11&lt;=7),6,IF(AND(D11&gt;7,D11&lt;=8),7,IF(AND(D11&gt;8,D11&lt;=10),8,IF(AND(D11&gt;10,D11&lt;=15),10,IF(AND(D11&gt;15,D11&lt;=20),15,IF(AND(D11&gt;20,D11&lt;=25),20,IF(AND(D11&gt;25,D11&lt;=30),25,IF(AND(D11&gt;30,D11&lt;=35),30,IF(AND(D11&gt;35,D11&lt;=40),35,IF(AND(D11&gt;40,D11&lt;=50),40,IF(AND(D11&gt;50,D11&lt;=60),50,IF(AND(D11&gt;60,D11&lt;=70),60,IF(AND(D11&gt;70,D11&lt;=80),70,IF(AND(D11&gt;80,D11&lt;=100),80,IF(AND(D11&gt;100,D11&lt;=120),100,IF(AND(D11&gt;120,D11&lt;=140),120,IF(AND(D11&gt;140,D11&lt;=150),140,IF(AND(D11&gt;150,D11&lt;=200),150,IF(AND(D11&gt;200,D11&lt;=250),200,IF(AND(D11&gt;250,D11&lt;=300),250,IF(AND(D11&gt;300,D11&lt;=350),300,IF(AND(D11&gt;350,D11&lt;=400),350,IF(AND(D11&gt;400,D11&lt;=500),400,IF(AND(D11&gt;500,D11&lt;=600),500,IF(AND(D11&gt;600,D11&lt;=700),600,IF(AND(D11&gt;700,D11&lt;=800),700,IF(AND(D11&gt;800,D11&lt;=1000),800,IF(AND(D11&gt;1000,D11&lt;=1200),1000,IF(AND(D11&gt;1200,D11&lt;=1400),1200,IF(AND(D11&gt;1400,D11&lt;=1500),1400,0.1)))))))))))))))))))))))))))))))))))*0.995,2)</f>
        <v>9.9999999999999992E-2</v>
      </c>
      <c r="V11" s="16">
        <f>VLOOKUP(VALUE(RIGHT(U11*100,1)),$Y$2:$Z$11,2)/100</f>
        <v>0.03</v>
      </c>
      <c r="W11" s="19">
        <f ca="1">IFERROR(IF(AVERAGE(SOE_1,SOE_2)-Close&lt;Close-Current_Stop,1,0),0)</f>
        <v>0</v>
      </c>
      <c r="X11" s="29" t="str">
        <f ca="1">IF(RR_Rebal_Test=1,Close-(AVERAGE(SOE_1,SOE_2)-Close),"")</f>
        <v/>
      </c>
      <c r="Y11" s="3">
        <v>9</v>
      </c>
      <c r="Z11" s="3">
        <v>2</v>
      </c>
      <c r="AA11" s="3" t="s">
        <v>29</v>
      </c>
      <c r="AB11" s="17" t="s">
        <v>35</v>
      </c>
      <c r="AC11" s="3" t="s">
        <v>64</v>
      </c>
    </row>
    <row r="12" spans="1:29" x14ac:dyDescent="0.25">
      <c r="A12" s="13"/>
      <c r="B12" s="8"/>
      <c r="C12" s="8"/>
      <c r="D12" s="8"/>
      <c r="E12" s="2"/>
      <c r="F12" s="2"/>
      <c r="G12" s="8"/>
      <c r="H12" s="23"/>
      <c r="I12" s="8"/>
      <c r="J12" s="8"/>
      <c r="K12" s="8"/>
      <c r="L12" s="2"/>
      <c r="M12" s="8">
        <f>IF(EXACT(L12,N12),I12,O12)</f>
        <v>-0.03</v>
      </c>
      <c r="N12" s="14" t="b">
        <f>IF(AND(L12="*Soft stop*",D12&lt;=I12),CONCATENATE("Setting hard stop at $",O12),IF(AND(L12="*Soft stop*",D12&gt;I12,E12=1),CONCATENATE("Setting hard stop for ½R at $",O12,"; Soft stop for ½R at $",I12),IF(AND(L12="*Soft stop*",D12&gt;I12,F12=1),CONCATENATE("Setting hard stop at $",O12),IF(AND(L12="*Hard stop*",D12&lt;=I12),"Hit stop",IF(AND(L12="*Hard stop*",D12&gt;I12,E12=1),IF(AND(O12&gt;I12,R12&lt;&gt;I12),CONCATENATE("Trail hard stop for ½R to $",O12,"; Hard stop for ½R at $",I12),L12),IF(AND(L12="*Hard stop*",D12&gt;I12,F12=1),IF(AND(O12&gt;I12,R12&lt;&gt;I12),CONCATENATE("Trail hard stop to $",O12),L12),IF(AND(LEFT(L12,12)="*Hard stop f",LEFT(Q12,5)=" Hard",D12&gt;I12,F12=1),IF(AND(O12&gt;I12,R12&lt;&gt;I12),CONCATENATE("Trail stop for entire position to $",O12),L12),IF(AND(LEFT(L12,12)="*Hard stop f",LEFT(Q12,5)=" Soft",D12&gt;I12,F12=1),CONCATENATE("Setting hard stop for entire position at $",O12),IF(AND(LEFT(L12,12)="*Hard stop f",LEFT(Q12,5)=" Hard",I12&gt;P12,D12&lt;=I12,D12&gt;P12),CONCATENATE("Hit stop for ½R at $",I12,"; Hard stop for ½R at $",P12),IF(AND(LEFT(L12,12)="*Hard stop f",LEFT(Q12,5)=" Hard",D12&lt;=I12,D12&lt;=P12),"Hit stop",IF(AND(LEFT(L12,12)="*Hard stop f",LEFT(Q12,5)=" Hard",D12&gt;I12,E12=1),IF(AND(O12&gt;I12,R12&lt;&gt;I12),CONCATENATE("Trail hard stop for ½R to $",O12,"; Hard stop for ½R at $",P12),L12),IF(AND(LEFT(L12,12)="*Hard stop f",LEFT(Q12,5)=" Soft",I12&gt;P12,D12&lt;=I12,D12&gt;P12),CONCATENATE("Hit stop for ½R at $",I12,"; Soft stop for ½R at $",P12),IF(AND(LEFT(L12,12)="*Hard stop f",LEFT(Q12,5)=" Soft",D12&lt;=I12,D12&lt;=P12),CONCATENATE("Hit stop for ½R at $",I12,"; Setting hard stop for ½R at $",O12),IF(AND(LEFT(L12,12)="*Hard stop f",LEFT(Q12,5)=" Soft",D12&gt;I12,E12=1),IF(AND(O12&gt;I12,R12&lt;&gt;I12),CONCATENATE("Trail hard stop for ½R to $",O12,"; Soft stop for ½R at $",P12),L12),IF(AND(LEFT(L12,12)="*Hard stop f",LEFT(Q12,5)=" Hard",I12=P12,D12&lt;=I12),"Hit stop",IF(AND(LEFT(L12,12)="*Hard stop f",LEFT(Q12,5)=" Hard",I12=P12,D12&gt;I12,E12=1),IF(AND(O12&gt;I12,R12&lt;&gt;I12),CONCATENATE("Trail hard stop for ½R to $",O12,"; Hard stop for ½R at $",P12),L12),IF(AND(LEFT(L12,12)="*Hard stop f",LEFT(Q12,5)=" Soft",I12=P12,D12&lt;=I12),CONCATENATE("Hit stop for ½R at $",I12,"; Setting hard stop for ½R at $",O12),IF(AND(LEFT(L12,12)="*Hard stop f",LEFT(Q12,5)=" Soft",I12=P12,D12&gt;I12,E12=1),IF(AND(O12&gt;I12,R12&lt;&gt;I12),CONCATENATE("Trail hard stop for ½R to $",O12,"; Soft stop for ½R at $",P12),L12),IF(AND(D12&gt;I12,E12=0,F12=0),L12)))))))))))))))))))</f>
        <v>0</v>
      </c>
      <c r="O12" s="15">
        <f>IF(AND(R12&lt;=S12,R12&gt;U12),T12,R12)</f>
        <v>-0.03</v>
      </c>
      <c r="P12" s="16" t="str">
        <f>IFERROR(VALUE(RIGHT(Q12,LEN(Q12)-FIND("$",Q12,1))),"")</f>
        <v/>
      </c>
      <c r="Q12" s="5" t="str">
        <f>IFERROR(LEFT(RIGHT(L12,FIND("*",L12,2)-FIND(";",L12,1)),FIND("*",RIGHT(L12,FIND("*",L12,2)-FIND(";",L12,1)),2)-1),"")</f>
        <v/>
      </c>
      <c r="R12" s="16">
        <f>IF(F12=1,MIN(ROUNDDOWN(G12*0.995,2)*100/100-VLOOKUP(VALUE(RIGHT(ROUNDDOWN(G12*0.995,2)*100,1)),$Y$2:$Z$11,2)/100,ROUNDDOWN(D12*0.995,2)*100/100-VLOOKUP(VALUE(RIGHT(ROUNDDOWN(D12*0.995,2)*100,1)),$Y$2:$Z$11,2)/100),ROUNDDOWN(D12*0.995,2)*100/100-VLOOKUP(VALUE(RIGHT(ROUNDDOWN(D12*0.995,2)*100,1)),$Y$2:$Z$11,2)/100)</f>
        <v>-0.03</v>
      </c>
      <c r="S12" s="16">
        <f>IF(AND(D12&gt;1,D12&lt;=2),1,IF(AND(D12&gt;2,D12&lt;=3),2,IF(AND(D12&gt;3,D12&lt;=4),3,IF(AND(D12&gt;4,D12&lt;=5),4,IF(AND(D12&gt;5,D12&lt;=6),5,IF(AND(D12&gt;6,D12&lt;=7),6,IF(AND(D12&gt;7,D12&lt;=8),7,IF(AND(D12&gt;8,D12&lt;=10),8,IF(AND(D12&gt;10,D12&lt;=15),10,IF(AND(D12&gt;15,D12&lt;=20),15,IF(AND(D12&gt;20,D12&lt;=25),20,IF(AND(D12&gt;25,D12&lt;=30),25,IF(AND(D12&gt;30,D12&lt;=35),30,IF(AND(D12&gt;35,D12&lt;=40),35,IF(AND(D12&gt;40,D12&lt;=50),40,IF(AND(D12&gt;50,D12&lt;=60),50,IF(AND(D12&gt;60,D12&lt;=70),60,IF(AND(D12&gt;70,D12&lt;=80),70,IF(AND(D12&gt;80,D12&lt;=100),80,IF(AND(D12&gt;100,D12&lt;=120),100,IF(AND(D12&gt;120,D12&lt;=140),120,IF(AND(D12&gt;140,D12&lt;=150),140,IF(AND(D12&gt;150,D12&lt;=200),150,IF(AND(D12&gt;200,D12&lt;=250),200,IF(AND(D12&gt;250,D12&lt;=300),250,IF(AND(D12&gt;300,D12&lt;=350),300,IF(AND(D12&gt;350,D12&lt;=400),350,IF(AND(D12&gt;400,D12&lt;=500),400,IF(AND(D12&gt;500,D12&lt;=600),500,IF(AND(D12&gt;600,D12&lt;=700),600,IF(AND(D12&gt;700,D12&lt;=800),700,IF(AND(D12&gt;800,D12&lt;=1000),800,IF(AND(D12&gt;1000,D12&lt;=1200),1000,IF(AND(D12&gt;1200,D12&lt;=1400),1200,IF(AND(D12&gt;1400,D12&lt;=1500),1400,0.1)))))))))))))))))))))))))))))))))))*1.01</f>
        <v>0.10100000000000001</v>
      </c>
      <c r="T12" s="16">
        <f>U12-V12</f>
        <v>6.9999999999999993E-2</v>
      </c>
      <c r="U12" s="18">
        <f>ROUNDUP(IF(AND(D12&gt;1,D12&lt;=2),1,IF(AND(D12&gt;2,D12&lt;=3),2,IF(AND(D12&gt;3,D12&lt;=4),3,IF(AND(D12&gt;4,D12&lt;=5),4,IF(AND(D12&gt;5,D12&lt;=6),5,IF(AND(D12&gt;6,D12&lt;=7),6,IF(AND(D12&gt;7,D12&lt;=8),7,IF(AND(D12&gt;8,D12&lt;=10),8,IF(AND(D12&gt;10,D12&lt;=15),10,IF(AND(D12&gt;15,D12&lt;=20),15,IF(AND(D12&gt;20,D12&lt;=25),20,IF(AND(D12&gt;25,D12&lt;=30),25,IF(AND(D12&gt;30,D12&lt;=35),30,IF(AND(D12&gt;35,D12&lt;=40),35,IF(AND(D12&gt;40,D12&lt;=50),40,IF(AND(D12&gt;50,D12&lt;=60),50,IF(AND(D12&gt;60,D12&lt;=70),60,IF(AND(D12&gt;70,D12&lt;=80),70,IF(AND(D12&gt;80,D12&lt;=100),80,IF(AND(D12&gt;100,D12&lt;=120),100,IF(AND(D12&gt;120,D12&lt;=140),120,IF(AND(D12&gt;140,D12&lt;=150),140,IF(AND(D12&gt;150,D12&lt;=200),150,IF(AND(D12&gt;200,D12&lt;=250),200,IF(AND(D12&gt;250,D12&lt;=300),250,IF(AND(D12&gt;300,D12&lt;=350),300,IF(AND(D12&gt;350,D12&lt;=400),350,IF(AND(D12&gt;400,D12&lt;=500),400,IF(AND(D12&gt;500,D12&lt;=600),500,IF(AND(D12&gt;600,D12&lt;=700),600,IF(AND(D12&gt;700,D12&lt;=800),700,IF(AND(D12&gt;800,D12&lt;=1000),800,IF(AND(D12&gt;1000,D12&lt;=1200),1000,IF(AND(D12&gt;1200,D12&lt;=1400),1200,IF(AND(D12&gt;1400,D12&lt;=1500),1400,0.1)))))))))))))))))))))))))))))))))))*0.995,2)</f>
        <v>9.9999999999999992E-2</v>
      </c>
      <c r="V12" s="16">
        <f>VLOOKUP(VALUE(RIGHT(U12*100,1)),$Y$2:$Z$11,2)/100</f>
        <v>0.03</v>
      </c>
      <c r="W12" s="19">
        <f ca="1">IFERROR(IF(AVERAGE(SOE_1,SOE_2)-Close&lt;Close-Current_Stop,1,0),0)</f>
        <v>0</v>
      </c>
      <c r="X12" s="29" t="str">
        <f ca="1">IF(RR_Rebal_Test=1,Close-(AVERAGE(SOE_1,SOE_2)-Close),"")</f>
        <v/>
      </c>
      <c r="Y12" s="3"/>
      <c r="Z12" s="3"/>
      <c r="AA12" s="3" t="s">
        <v>32</v>
      </c>
      <c r="AB12" s="3" t="s">
        <v>36</v>
      </c>
      <c r="AC12" s="3" t="s">
        <v>53</v>
      </c>
    </row>
    <row r="13" spans="1:29" x14ac:dyDescent="0.25">
      <c r="A13" s="13"/>
      <c r="B13" s="8"/>
      <c r="C13" s="8"/>
      <c r="D13" s="8"/>
      <c r="E13" s="2"/>
      <c r="F13" s="2"/>
      <c r="G13" s="8"/>
      <c r="H13" s="23"/>
      <c r="I13" s="8"/>
      <c r="J13" s="8"/>
      <c r="K13" s="8"/>
      <c r="L13" s="2"/>
      <c r="M13" s="8">
        <f>IF(EXACT(L13,N13),I13,O13)</f>
        <v>-0.03</v>
      </c>
      <c r="N13" s="14" t="b">
        <f>IF(AND(L13="*Soft stop*",D13&lt;=I13),CONCATENATE("Setting hard stop at $",O13),IF(AND(L13="*Soft stop*",D13&gt;I13,E13=1),CONCATENATE("Setting hard stop for ½R at $",O13,"; Soft stop for ½R at $",I13),IF(AND(L13="*Soft stop*",D13&gt;I13,F13=1),CONCATENATE("Setting hard stop at $",O13),IF(AND(L13="*Hard stop*",D13&lt;=I13),"Hit stop",IF(AND(L13="*Hard stop*",D13&gt;I13,E13=1),IF(AND(O13&gt;I13,R13&lt;&gt;I13),CONCATENATE("Trail hard stop for ½R to $",O13,"; Hard stop for ½R at $",I13),L13),IF(AND(L13="*Hard stop*",D13&gt;I13,F13=1),IF(AND(O13&gt;I13,R13&lt;&gt;I13),CONCATENATE("Trail hard stop to $",O13),L13),IF(AND(LEFT(L13,12)="*Hard stop f",LEFT(Q13,5)=" Hard",D13&gt;I13,F13=1),IF(AND(O13&gt;I13,R13&lt;&gt;I13),CONCATENATE("Trail stop for entire position to $",O13),L13),IF(AND(LEFT(L13,12)="*Hard stop f",LEFT(Q13,5)=" Soft",D13&gt;I13,F13=1),CONCATENATE("Setting hard stop for entire position at $",O13),IF(AND(LEFT(L13,12)="*Hard stop f",LEFT(Q13,5)=" Hard",I13&gt;P13,D13&lt;=I13,D13&gt;P13),CONCATENATE("Hit stop for ½R at $",I13,"; Hard stop for ½R at $",P13),IF(AND(LEFT(L13,12)="*Hard stop f",LEFT(Q13,5)=" Hard",D13&lt;=I13,D13&lt;=P13),"Hit stop",IF(AND(LEFT(L13,12)="*Hard stop f",LEFT(Q13,5)=" Hard",D13&gt;I13,E13=1),IF(AND(O13&gt;I13,R13&lt;&gt;I13),CONCATENATE("Trail hard stop for ½R to $",O13,"; Hard stop for ½R at $",P13),L13),IF(AND(LEFT(L13,12)="*Hard stop f",LEFT(Q13,5)=" Soft",I13&gt;P13,D13&lt;=I13,D13&gt;P13),CONCATENATE("Hit stop for ½R at $",I13,"; Soft stop for ½R at $",P13),IF(AND(LEFT(L13,12)="*Hard stop f",LEFT(Q13,5)=" Soft",D13&lt;=I13,D13&lt;=P13),CONCATENATE("Hit stop for ½R at $",I13,"; Setting hard stop for ½R at $",O13),IF(AND(LEFT(L13,12)="*Hard stop f",LEFT(Q13,5)=" Soft",D13&gt;I13,E13=1),IF(AND(O13&gt;I13,R13&lt;&gt;I13),CONCATENATE("Trail hard stop for ½R to $",O13,"; Soft stop for ½R at $",P13),L13),IF(AND(LEFT(L13,12)="*Hard stop f",LEFT(Q13,5)=" Hard",I13=P13,D13&lt;=I13),"Hit stop",IF(AND(LEFT(L13,12)="*Hard stop f",LEFT(Q13,5)=" Hard",I13=P13,D13&gt;I13,E13=1),IF(AND(O13&gt;I13,R13&lt;&gt;I13),CONCATENATE("Trail hard stop for ½R to $",O13,"; Hard stop for ½R at $",P13),L13),IF(AND(LEFT(L13,12)="*Hard stop f",LEFT(Q13,5)=" Soft",I13=P13,D13&lt;=I13),CONCATENATE("Hit stop for ½R at $",I13,"; Setting hard stop for ½R at $",O13),IF(AND(LEFT(L13,12)="*Hard stop f",LEFT(Q13,5)=" Soft",I13=P13,D13&gt;I13,E13=1),IF(AND(O13&gt;I13,R13&lt;&gt;I13),CONCATENATE("Trail hard stop for ½R to $",O13,"; Soft stop for ½R at $",P13),L13),IF(AND(D13&gt;I13,E13=0,F13=0),L13)))))))))))))))))))</f>
        <v>0</v>
      </c>
      <c r="O13" s="15">
        <f>IF(AND(R13&lt;=S13,R13&gt;U13),T13,R13)</f>
        <v>-0.03</v>
      </c>
      <c r="P13" s="16" t="str">
        <f>IFERROR(VALUE(RIGHT(Q13,LEN(Q13)-FIND("$",Q13,1))),"")</f>
        <v/>
      </c>
      <c r="Q13" s="5" t="str">
        <f>IFERROR(LEFT(RIGHT(L13,FIND("*",L13,2)-FIND(";",L13,1)),FIND("*",RIGHT(L13,FIND("*",L13,2)-FIND(";",L13,1)),2)-1),"")</f>
        <v/>
      </c>
      <c r="R13" s="16">
        <f>IF(F13=1,MIN(ROUNDDOWN(G13*0.995,2)*100/100-VLOOKUP(VALUE(RIGHT(ROUNDDOWN(G13*0.995,2)*100,1)),$Y$2:$Z$11,2)/100,ROUNDDOWN(D13*0.995,2)*100/100-VLOOKUP(VALUE(RIGHT(ROUNDDOWN(D13*0.995,2)*100,1)),$Y$2:$Z$11,2)/100),ROUNDDOWN(D13*0.995,2)*100/100-VLOOKUP(VALUE(RIGHT(ROUNDDOWN(D13*0.995,2)*100,1)),$Y$2:$Z$11,2)/100)</f>
        <v>-0.03</v>
      </c>
      <c r="S13" s="16">
        <f>IF(AND(D13&gt;1,D13&lt;=2),1,IF(AND(D13&gt;2,D13&lt;=3),2,IF(AND(D13&gt;3,D13&lt;=4),3,IF(AND(D13&gt;4,D13&lt;=5),4,IF(AND(D13&gt;5,D13&lt;=6),5,IF(AND(D13&gt;6,D13&lt;=7),6,IF(AND(D13&gt;7,D13&lt;=8),7,IF(AND(D13&gt;8,D13&lt;=10),8,IF(AND(D13&gt;10,D13&lt;=15),10,IF(AND(D13&gt;15,D13&lt;=20),15,IF(AND(D13&gt;20,D13&lt;=25),20,IF(AND(D13&gt;25,D13&lt;=30),25,IF(AND(D13&gt;30,D13&lt;=35),30,IF(AND(D13&gt;35,D13&lt;=40),35,IF(AND(D13&gt;40,D13&lt;=50),40,IF(AND(D13&gt;50,D13&lt;=60),50,IF(AND(D13&gt;60,D13&lt;=70),60,IF(AND(D13&gt;70,D13&lt;=80),70,IF(AND(D13&gt;80,D13&lt;=100),80,IF(AND(D13&gt;100,D13&lt;=120),100,IF(AND(D13&gt;120,D13&lt;=140),120,IF(AND(D13&gt;140,D13&lt;=150),140,IF(AND(D13&gt;150,D13&lt;=200),150,IF(AND(D13&gt;200,D13&lt;=250),200,IF(AND(D13&gt;250,D13&lt;=300),250,IF(AND(D13&gt;300,D13&lt;=350),300,IF(AND(D13&gt;350,D13&lt;=400),350,IF(AND(D13&gt;400,D13&lt;=500),400,IF(AND(D13&gt;500,D13&lt;=600),500,IF(AND(D13&gt;600,D13&lt;=700),600,IF(AND(D13&gt;700,D13&lt;=800),700,IF(AND(D13&gt;800,D13&lt;=1000),800,IF(AND(D13&gt;1000,D13&lt;=1200),1000,IF(AND(D13&gt;1200,D13&lt;=1400),1200,IF(AND(D13&gt;1400,D13&lt;=1500),1400,0.1)))))))))))))))))))))))))))))))))))*1.01</f>
        <v>0.10100000000000001</v>
      </c>
      <c r="T13" s="16">
        <f>U13-V13</f>
        <v>6.9999999999999993E-2</v>
      </c>
      <c r="U13" s="18">
        <f>ROUNDUP(IF(AND(D13&gt;1,D13&lt;=2),1,IF(AND(D13&gt;2,D13&lt;=3),2,IF(AND(D13&gt;3,D13&lt;=4),3,IF(AND(D13&gt;4,D13&lt;=5),4,IF(AND(D13&gt;5,D13&lt;=6),5,IF(AND(D13&gt;6,D13&lt;=7),6,IF(AND(D13&gt;7,D13&lt;=8),7,IF(AND(D13&gt;8,D13&lt;=10),8,IF(AND(D13&gt;10,D13&lt;=15),10,IF(AND(D13&gt;15,D13&lt;=20),15,IF(AND(D13&gt;20,D13&lt;=25),20,IF(AND(D13&gt;25,D13&lt;=30),25,IF(AND(D13&gt;30,D13&lt;=35),30,IF(AND(D13&gt;35,D13&lt;=40),35,IF(AND(D13&gt;40,D13&lt;=50),40,IF(AND(D13&gt;50,D13&lt;=60),50,IF(AND(D13&gt;60,D13&lt;=70),60,IF(AND(D13&gt;70,D13&lt;=80),70,IF(AND(D13&gt;80,D13&lt;=100),80,IF(AND(D13&gt;100,D13&lt;=120),100,IF(AND(D13&gt;120,D13&lt;=140),120,IF(AND(D13&gt;140,D13&lt;=150),140,IF(AND(D13&gt;150,D13&lt;=200),150,IF(AND(D13&gt;200,D13&lt;=250),200,IF(AND(D13&gt;250,D13&lt;=300),250,IF(AND(D13&gt;300,D13&lt;=350),300,IF(AND(D13&gt;350,D13&lt;=400),350,IF(AND(D13&gt;400,D13&lt;=500),400,IF(AND(D13&gt;500,D13&lt;=600),500,IF(AND(D13&gt;600,D13&lt;=700),600,IF(AND(D13&gt;700,D13&lt;=800),700,IF(AND(D13&gt;800,D13&lt;=1000),800,IF(AND(D13&gt;1000,D13&lt;=1200),1000,IF(AND(D13&gt;1200,D13&lt;=1400),1200,IF(AND(D13&gt;1400,D13&lt;=1500),1400,0.1)))))))))))))))))))))))))))))))))))*0.995,2)</f>
        <v>9.9999999999999992E-2</v>
      </c>
      <c r="V13" s="16">
        <f>VLOOKUP(VALUE(RIGHT(U13*100,1)),$Y$2:$Z$11,2)/100</f>
        <v>0.03</v>
      </c>
      <c r="W13" s="19">
        <f ca="1">IFERROR(IF(AVERAGE(SOE_1,SOE_2)-Close&lt;Close-Current_Stop,1,0),0)</f>
        <v>0</v>
      </c>
      <c r="X13" s="29" t="str">
        <f ca="1">IF(RR_Rebal_Test=1,Close-(AVERAGE(SOE_1,SOE_2)-Close),"")</f>
        <v/>
      </c>
      <c r="Y13" s="3"/>
      <c r="Z13" s="3"/>
      <c r="AA13" s="3" t="s">
        <v>30</v>
      </c>
      <c r="AB13" s="3" t="s">
        <v>27</v>
      </c>
      <c r="AC13" s="3" t="s">
        <v>54</v>
      </c>
    </row>
    <row r="14" spans="1:29" x14ac:dyDescent="0.25">
      <c r="A14" s="13"/>
      <c r="B14" s="8"/>
      <c r="C14" s="8"/>
      <c r="D14" s="8"/>
      <c r="E14" s="2"/>
      <c r="F14" s="2"/>
      <c r="G14" s="8"/>
      <c r="H14" s="23"/>
      <c r="I14" s="8"/>
      <c r="J14" s="8"/>
      <c r="K14" s="8"/>
      <c r="L14" s="2"/>
      <c r="M14" s="8">
        <f>IF(EXACT(L14,N14),I14,O14)</f>
        <v>-0.03</v>
      </c>
      <c r="N14" s="14" t="b">
        <f>IF(AND(L14="*Soft stop*",D14&lt;=I14),CONCATENATE("Setting hard stop at $",O14),IF(AND(L14="*Soft stop*",D14&gt;I14,E14=1),CONCATENATE("Setting hard stop for ½R at $",O14,"; Soft stop for ½R at $",I14),IF(AND(L14="*Soft stop*",D14&gt;I14,F14=1),CONCATENATE("Setting hard stop at $",O14),IF(AND(L14="*Hard stop*",D14&lt;=I14),"Hit stop",IF(AND(L14="*Hard stop*",D14&gt;I14,E14=1),IF(AND(O14&gt;I14,R14&lt;&gt;I14),CONCATENATE("Trail hard stop for ½R to $",O14,"; Hard stop for ½R at $",I14),L14),IF(AND(L14="*Hard stop*",D14&gt;I14,F14=1),IF(AND(O14&gt;I14,R14&lt;&gt;I14),CONCATENATE("Trail hard stop to $",O14),L14),IF(AND(LEFT(L14,12)="*Hard stop f",LEFT(Q14,5)=" Hard",D14&gt;I14,F14=1),IF(AND(O14&gt;I14,R14&lt;&gt;I14),CONCATENATE("Trail stop for entire position to $",O14),L14),IF(AND(LEFT(L14,12)="*Hard stop f",LEFT(Q14,5)=" Soft",D14&gt;I14,F14=1),CONCATENATE("Setting hard stop for entire position at $",O14),IF(AND(LEFT(L14,12)="*Hard stop f",LEFT(Q14,5)=" Hard",I14&gt;P14,D14&lt;=I14,D14&gt;P14),CONCATENATE("Hit stop for ½R at $",I14,"; Hard stop for ½R at $",P14),IF(AND(LEFT(L14,12)="*Hard stop f",LEFT(Q14,5)=" Hard",D14&lt;=I14,D14&lt;=P14),"Hit stop",IF(AND(LEFT(L14,12)="*Hard stop f",LEFT(Q14,5)=" Hard",D14&gt;I14,E14=1),IF(AND(O14&gt;I14,R14&lt;&gt;I14),CONCATENATE("Trail hard stop for ½R to $",O14,"; Hard stop for ½R at $",P14),L14),IF(AND(LEFT(L14,12)="*Hard stop f",LEFT(Q14,5)=" Soft",I14&gt;P14,D14&lt;=I14,D14&gt;P14),CONCATENATE("Hit stop for ½R at $",I14,"; Soft stop for ½R at $",P14),IF(AND(LEFT(L14,12)="*Hard stop f",LEFT(Q14,5)=" Soft",D14&lt;=I14,D14&lt;=P14),CONCATENATE("Hit stop for ½R at $",I14,"; Setting hard stop for ½R at $",O14),IF(AND(LEFT(L14,12)="*Hard stop f",LEFT(Q14,5)=" Soft",D14&gt;I14,E14=1),IF(AND(O14&gt;I14,R14&lt;&gt;I14),CONCATENATE("Trail hard stop for ½R to $",O14,"; Soft stop for ½R at $",P14),L14),IF(AND(LEFT(L14,12)="*Hard stop f",LEFT(Q14,5)=" Hard",I14=P14,D14&lt;=I14),"Hit stop",IF(AND(LEFT(L14,12)="*Hard stop f",LEFT(Q14,5)=" Hard",I14=P14,D14&gt;I14,E14=1),IF(AND(O14&gt;I14,R14&lt;&gt;I14),CONCATENATE("Trail hard stop for ½R to $",O14,"; Hard stop for ½R at $",P14),L14),IF(AND(LEFT(L14,12)="*Hard stop f",LEFT(Q14,5)=" Soft",I14=P14,D14&lt;=I14),CONCATENATE("Hit stop for ½R at $",I14,"; Setting hard stop for ½R at $",O14),IF(AND(LEFT(L14,12)="*Hard stop f",LEFT(Q14,5)=" Soft",I14=P14,D14&gt;I14,E14=1),IF(AND(O14&gt;I14,R14&lt;&gt;I14),CONCATENATE("Trail hard stop for ½R to $",O14,"; Soft stop for ½R at $",P14),L14),IF(AND(D14&gt;I14,E14=0,F14=0),L14)))))))))))))))))))</f>
        <v>0</v>
      </c>
      <c r="O14" s="15">
        <f>IF(AND(R14&lt;=S14,R14&gt;U14),T14,R14)</f>
        <v>-0.03</v>
      </c>
      <c r="P14" s="16" t="str">
        <f>IFERROR(VALUE(RIGHT(Q14,LEN(Q14)-FIND("$",Q14,1))),"")</f>
        <v/>
      </c>
      <c r="Q14" s="5" t="str">
        <f>IFERROR(LEFT(RIGHT(L14,FIND("*",L14,2)-FIND(";",L14,1)),FIND("*",RIGHT(L14,FIND("*",L14,2)-FIND(";",L14,1)),2)-1),"")</f>
        <v/>
      </c>
      <c r="R14" s="16">
        <f>IF(F14=1,MIN(ROUNDDOWN(G14*0.995,2)*100/100-VLOOKUP(VALUE(RIGHT(ROUNDDOWN(G14*0.995,2)*100,1)),$Y$2:$Z$11,2)/100,ROUNDDOWN(D14*0.995,2)*100/100-VLOOKUP(VALUE(RIGHT(ROUNDDOWN(D14*0.995,2)*100,1)),$Y$2:$Z$11,2)/100),ROUNDDOWN(D14*0.995,2)*100/100-VLOOKUP(VALUE(RIGHT(ROUNDDOWN(D14*0.995,2)*100,1)),$Y$2:$Z$11,2)/100)</f>
        <v>-0.03</v>
      </c>
      <c r="S14" s="16">
        <f>IF(AND(D14&gt;1,D14&lt;=2),1,IF(AND(D14&gt;2,D14&lt;=3),2,IF(AND(D14&gt;3,D14&lt;=4),3,IF(AND(D14&gt;4,D14&lt;=5),4,IF(AND(D14&gt;5,D14&lt;=6),5,IF(AND(D14&gt;6,D14&lt;=7),6,IF(AND(D14&gt;7,D14&lt;=8),7,IF(AND(D14&gt;8,D14&lt;=10),8,IF(AND(D14&gt;10,D14&lt;=15),10,IF(AND(D14&gt;15,D14&lt;=20),15,IF(AND(D14&gt;20,D14&lt;=25),20,IF(AND(D14&gt;25,D14&lt;=30),25,IF(AND(D14&gt;30,D14&lt;=35),30,IF(AND(D14&gt;35,D14&lt;=40),35,IF(AND(D14&gt;40,D14&lt;=50),40,IF(AND(D14&gt;50,D14&lt;=60),50,IF(AND(D14&gt;60,D14&lt;=70),60,IF(AND(D14&gt;70,D14&lt;=80),70,IF(AND(D14&gt;80,D14&lt;=100),80,IF(AND(D14&gt;100,D14&lt;=120),100,IF(AND(D14&gt;120,D14&lt;=140),120,IF(AND(D14&gt;140,D14&lt;=150),140,IF(AND(D14&gt;150,D14&lt;=200),150,IF(AND(D14&gt;200,D14&lt;=250),200,IF(AND(D14&gt;250,D14&lt;=300),250,IF(AND(D14&gt;300,D14&lt;=350),300,IF(AND(D14&gt;350,D14&lt;=400),350,IF(AND(D14&gt;400,D14&lt;=500),400,IF(AND(D14&gt;500,D14&lt;=600),500,IF(AND(D14&gt;600,D14&lt;=700),600,IF(AND(D14&gt;700,D14&lt;=800),700,IF(AND(D14&gt;800,D14&lt;=1000),800,IF(AND(D14&gt;1000,D14&lt;=1200),1000,IF(AND(D14&gt;1200,D14&lt;=1400),1200,IF(AND(D14&gt;1400,D14&lt;=1500),1400,0.1)))))))))))))))))))))))))))))))))))*1.01</f>
        <v>0.10100000000000001</v>
      </c>
      <c r="T14" s="16">
        <f>U14-V14</f>
        <v>6.9999999999999993E-2</v>
      </c>
      <c r="U14" s="18">
        <f>ROUNDUP(IF(AND(D14&gt;1,D14&lt;=2),1,IF(AND(D14&gt;2,D14&lt;=3),2,IF(AND(D14&gt;3,D14&lt;=4),3,IF(AND(D14&gt;4,D14&lt;=5),4,IF(AND(D14&gt;5,D14&lt;=6),5,IF(AND(D14&gt;6,D14&lt;=7),6,IF(AND(D14&gt;7,D14&lt;=8),7,IF(AND(D14&gt;8,D14&lt;=10),8,IF(AND(D14&gt;10,D14&lt;=15),10,IF(AND(D14&gt;15,D14&lt;=20),15,IF(AND(D14&gt;20,D14&lt;=25),20,IF(AND(D14&gt;25,D14&lt;=30),25,IF(AND(D14&gt;30,D14&lt;=35),30,IF(AND(D14&gt;35,D14&lt;=40),35,IF(AND(D14&gt;40,D14&lt;=50),40,IF(AND(D14&gt;50,D14&lt;=60),50,IF(AND(D14&gt;60,D14&lt;=70),60,IF(AND(D14&gt;70,D14&lt;=80),70,IF(AND(D14&gt;80,D14&lt;=100),80,IF(AND(D14&gt;100,D14&lt;=120),100,IF(AND(D14&gt;120,D14&lt;=140),120,IF(AND(D14&gt;140,D14&lt;=150),140,IF(AND(D14&gt;150,D14&lt;=200),150,IF(AND(D14&gt;200,D14&lt;=250),200,IF(AND(D14&gt;250,D14&lt;=300),250,IF(AND(D14&gt;300,D14&lt;=350),300,IF(AND(D14&gt;350,D14&lt;=400),350,IF(AND(D14&gt;400,D14&lt;=500),400,IF(AND(D14&gt;500,D14&lt;=600),500,IF(AND(D14&gt;600,D14&lt;=700),600,IF(AND(D14&gt;700,D14&lt;=800),700,IF(AND(D14&gt;800,D14&lt;=1000),800,IF(AND(D14&gt;1000,D14&lt;=1200),1000,IF(AND(D14&gt;1200,D14&lt;=1400),1200,IF(AND(D14&gt;1400,D14&lt;=1500),1400,0.1)))))))))))))))))))))))))))))))))))*0.995,2)</f>
        <v>9.9999999999999992E-2</v>
      </c>
      <c r="V14" s="16">
        <f>VLOOKUP(VALUE(RIGHT(U14*100,1)),$Y$2:$Z$11,2)/100</f>
        <v>0.03</v>
      </c>
      <c r="W14" s="19">
        <f ca="1">IFERROR(IF(AVERAGE(SOE_1,SOE_2)-Close&lt;Close-Current_Stop,1,0),0)</f>
        <v>0</v>
      </c>
      <c r="X14" s="29" t="str">
        <f ca="1">IF(RR_Rebal_Test=1,Close-(AVERAGE(SOE_1,SOE_2)-Close),"")</f>
        <v/>
      </c>
      <c r="Y14" s="3"/>
      <c r="Z14" s="3"/>
      <c r="AA14" s="3"/>
      <c r="AB14" s="3" t="s">
        <v>1</v>
      </c>
      <c r="AC14" s="3" t="s">
        <v>55</v>
      </c>
    </row>
    <row r="15" spans="1:29" x14ac:dyDescent="0.25">
      <c r="A15" s="13"/>
      <c r="B15" s="8"/>
      <c r="C15" s="8"/>
      <c r="D15" s="8"/>
      <c r="E15" s="2"/>
      <c r="F15" s="2"/>
      <c r="G15" s="8"/>
      <c r="H15" s="23"/>
      <c r="I15" s="8"/>
      <c r="J15" s="8"/>
      <c r="K15" s="8"/>
      <c r="L15" s="2"/>
      <c r="M15" s="8">
        <f>IF(EXACT(L15,N15),I15,O15)</f>
        <v>-0.03</v>
      </c>
      <c r="N15" s="14" t="b">
        <f>IF(AND(L15="*Soft stop*",D15&lt;=I15),CONCATENATE("Setting hard stop at $",O15),IF(AND(L15="*Soft stop*",D15&gt;I15,E15=1),CONCATENATE("Setting hard stop for ½R at $",O15,"; Soft stop for ½R at $",I15),IF(AND(L15="*Soft stop*",D15&gt;I15,F15=1),CONCATENATE("Setting hard stop at $",O15),IF(AND(L15="*Hard stop*",D15&lt;=I15),"Hit stop",IF(AND(L15="*Hard stop*",D15&gt;I15,E15=1),IF(AND(O15&gt;I15,R15&lt;&gt;I15),CONCATENATE("Trail hard stop for ½R to $",O15,"; Hard stop for ½R at $",I15),L15),IF(AND(L15="*Hard stop*",D15&gt;I15,F15=1),IF(AND(O15&gt;I15,R15&lt;&gt;I15),CONCATENATE("Trail hard stop to $",O15),L15),IF(AND(LEFT(L15,12)="*Hard stop f",LEFT(Q15,5)=" Hard",D15&gt;I15,F15=1),IF(AND(O15&gt;I15,R15&lt;&gt;I15),CONCATENATE("Trail stop for entire position to $",O15),L15),IF(AND(LEFT(L15,12)="*Hard stop f",LEFT(Q15,5)=" Soft",D15&gt;I15,F15=1),CONCATENATE("Setting hard stop for entire position at $",O15),IF(AND(LEFT(L15,12)="*Hard stop f",LEFT(Q15,5)=" Hard",I15&gt;P15,D15&lt;=I15,D15&gt;P15),CONCATENATE("Hit stop for ½R at $",I15,"; Hard stop for ½R at $",P15),IF(AND(LEFT(L15,12)="*Hard stop f",LEFT(Q15,5)=" Hard",D15&lt;=I15,D15&lt;=P15),"Hit stop",IF(AND(LEFT(L15,12)="*Hard stop f",LEFT(Q15,5)=" Hard",D15&gt;I15,E15=1),IF(AND(O15&gt;I15,R15&lt;&gt;I15),CONCATENATE("Trail hard stop for ½R to $",O15,"; Hard stop for ½R at $",P15),L15),IF(AND(LEFT(L15,12)="*Hard stop f",LEFT(Q15,5)=" Soft",I15&gt;P15,D15&lt;=I15,D15&gt;P15),CONCATENATE("Hit stop for ½R at $",I15,"; Soft stop for ½R at $",P15),IF(AND(LEFT(L15,12)="*Hard stop f",LEFT(Q15,5)=" Soft",D15&lt;=I15,D15&lt;=P15),CONCATENATE("Hit stop for ½R at $",I15,"; Setting hard stop for ½R at $",O15),IF(AND(LEFT(L15,12)="*Hard stop f",LEFT(Q15,5)=" Soft",D15&gt;I15,E15=1),IF(AND(O15&gt;I15,R15&lt;&gt;I15),CONCATENATE("Trail hard stop for ½R to $",O15,"; Soft stop for ½R at $",P15),L15),IF(AND(LEFT(L15,12)="*Hard stop f",LEFT(Q15,5)=" Hard",I15=P15,D15&lt;=I15),"Hit stop",IF(AND(LEFT(L15,12)="*Hard stop f",LEFT(Q15,5)=" Hard",I15=P15,D15&gt;I15,E15=1),IF(AND(O15&gt;I15,R15&lt;&gt;I15),CONCATENATE("Trail hard stop for ½R to $",O15,"; Hard stop for ½R at $",P15),L15),IF(AND(LEFT(L15,12)="*Hard stop f",LEFT(Q15,5)=" Soft",I15=P15,D15&lt;=I15),CONCATENATE("Hit stop for ½R at $",I15,"; Setting hard stop for ½R at $",O15),IF(AND(LEFT(L15,12)="*Hard stop f",LEFT(Q15,5)=" Soft",I15=P15,D15&gt;I15,E15=1),IF(AND(O15&gt;I15,R15&lt;&gt;I15),CONCATENATE("Trail hard stop for ½R to $",O15,"; Soft stop for ½R at $",P15),L15),IF(AND(D15&gt;I15,E15=0,F15=0),L15)))))))))))))))))))</f>
        <v>0</v>
      </c>
      <c r="O15" s="15">
        <f>IF(AND(R15&lt;=S15,R15&gt;U15),T15,R15)</f>
        <v>-0.03</v>
      </c>
      <c r="P15" s="16" t="str">
        <f>IFERROR(VALUE(RIGHT(Q15,LEN(Q15)-FIND("$",Q15,1))),"")</f>
        <v/>
      </c>
      <c r="Q15" s="5" t="str">
        <f>IFERROR(LEFT(RIGHT(L15,FIND("*",L15,2)-FIND(";",L15,1)),FIND("*",RIGHT(L15,FIND("*",L15,2)-FIND(";",L15,1)),2)-1),"")</f>
        <v/>
      </c>
      <c r="R15" s="16">
        <f>IF(F15=1,MIN(ROUNDDOWN(G15*0.995,2)*100/100-VLOOKUP(VALUE(RIGHT(ROUNDDOWN(G15*0.995,2)*100,1)),$Y$2:$Z$11,2)/100,ROUNDDOWN(D15*0.995,2)*100/100-VLOOKUP(VALUE(RIGHT(ROUNDDOWN(D15*0.995,2)*100,1)),$Y$2:$Z$11,2)/100),ROUNDDOWN(D15*0.995,2)*100/100-VLOOKUP(VALUE(RIGHT(ROUNDDOWN(D15*0.995,2)*100,1)),$Y$2:$Z$11,2)/100)</f>
        <v>-0.03</v>
      </c>
      <c r="S15" s="16">
        <f>IF(AND(D15&gt;1,D15&lt;=2),1,IF(AND(D15&gt;2,D15&lt;=3),2,IF(AND(D15&gt;3,D15&lt;=4),3,IF(AND(D15&gt;4,D15&lt;=5),4,IF(AND(D15&gt;5,D15&lt;=6),5,IF(AND(D15&gt;6,D15&lt;=7),6,IF(AND(D15&gt;7,D15&lt;=8),7,IF(AND(D15&gt;8,D15&lt;=10),8,IF(AND(D15&gt;10,D15&lt;=15),10,IF(AND(D15&gt;15,D15&lt;=20),15,IF(AND(D15&gt;20,D15&lt;=25),20,IF(AND(D15&gt;25,D15&lt;=30),25,IF(AND(D15&gt;30,D15&lt;=35),30,IF(AND(D15&gt;35,D15&lt;=40),35,IF(AND(D15&gt;40,D15&lt;=50),40,IF(AND(D15&gt;50,D15&lt;=60),50,IF(AND(D15&gt;60,D15&lt;=70),60,IF(AND(D15&gt;70,D15&lt;=80),70,IF(AND(D15&gt;80,D15&lt;=100),80,IF(AND(D15&gt;100,D15&lt;=120),100,IF(AND(D15&gt;120,D15&lt;=140),120,IF(AND(D15&gt;140,D15&lt;=150),140,IF(AND(D15&gt;150,D15&lt;=200),150,IF(AND(D15&gt;200,D15&lt;=250),200,IF(AND(D15&gt;250,D15&lt;=300),250,IF(AND(D15&gt;300,D15&lt;=350),300,IF(AND(D15&gt;350,D15&lt;=400),350,IF(AND(D15&gt;400,D15&lt;=500),400,IF(AND(D15&gt;500,D15&lt;=600),500,IF(AND(D15&gt;600,D15&lt;=700),600,IF(AND(D15&gt;700,D15&lt;=800),700,IF(AND(D15&gt;800,D15&lt;=1000),800,IF(AND(D15&gt;1000,D15&lt;=1200),1000,IF(AND(D15&gt;1200,D15&lt;=1400),1200,IF(AND(D15&gt;1400,D15&lt;=1500),1400,0.1)))))))))))))))))))))))))))))))))))*1.01</f>
        <v>0.10100000000000001</v>
      </c>
      <c r="T15" s="16">
        <f>U15-V15</f>
        <v>6.9999999999999993E-2</v>
      </c>
      <c r="U15" s="18">
        <f>ROUNDUP(IF(AND(D15&gt;1,D15&lt;=2),1,IF(AND(D15&gt;2,D15&lt;=3),2,IF(AND(D15&gt;3,D15&lt;=4),3,IF(AND(D15&gt;4,D15&lt;=5),4,IF(AND(D15&gt;5,D15&lt;=6),5,IF(AND(D15&gt;6,D15&lt;=7),6,IF(AND(D15&gt;7,D15&lt;=8),7,IF(AND(D15&gt;8,D15&lt;=10),8,IF(AND(D15&gt;10,D15&lt;=15),10,IF(AND(D15&gt;15,D15&lt;=20),15,IF(AND(D15&gt;20,D15&lt;=25),20,IF(AND(D15&gt;25,D15&lt;=30),25,IF(AND(D15&gt;30,D15&lt;=35),30,IF(AND(D15&gt;35,D15&lt;=40),35,IF(AND(D15&gt;40,D15&lt;=50),40,IF(AND(D15&gt;50,D15&lt;=60),50,IF(AND(D15&gt;60,D15&lt;=70),60,IF(AND(D15&gt;70,D15&lt;=80),70,IF(AND(D15&gt;80,D15&lt;=100),80,IF(AND(D15&gt;100,D15&lt;=120),100,IF(AND(D15&gt;120,D15&lt;=140),120,IF(AND(D15&gt;140,D15&lt;=150),140,IF(AND(D15&gt;150,D15&lt;=200),150,IF(AND(D15&gt;200,D15&lt;=250),200,IF(AND(D15&gt;250,D15&lt;=300),250,IF(AND(D15&gt;300,D15&lt;=350),300,IF(AND(D15&gt;350,D15&lt;=400),350,IF(AND(D15&gt;400,D15&lt;=500),400,IF(AND(D15&gt;500,D15&lt;=600),500,IF(AND(D15&gt;600,D15&lt;=700),600,IF(AND(D15&gt;700,D15&lt;=800),700,IF(AND(D15&gt;800,D15&lt;=1000),800,IF(AND(D15&gt;1000,D15&lt;=1200),1000,IF(AND(D15&gt;1200,D15&lt;=1400),1200,IF(AND(D15&gt;1400,D15&lt;=1500),1400,0.1)))))))))))))))))))))))))))))))))))*0.995,2)</f>
        <v>9.9999999999999992E-2</v>
      </c>
      <c r="V15" s="16">
        <f>VLOOKUP(VALUE(RIGHT(U15*100,1)),$Y$2:$Z$11,2)/100</f>
        <v>0.03</v>
      </c>
      <c r="W15" s="19">
        <f ca="1">IFERROR(IF(AVERAGE(SOE_1,SOE_2)-Close&lt;Close-Current_Stop,1,0),0)</f>
        <v>0</v>
      </c>
      <c r="X15" s="29" t="str">
        <f ca="1">IF(RR_Rebal_Test=1,Close-(AVERAGE(SOE_1,SOE_2)-Close),"")</f>
        <v/>
      </c>
      <c r="Y15" s="3"/>
      <c r="Z15" s="3"/>
      <c r="AA15" s="3"/>
      <c r="AB15" s="17" t="s">
        <v>28</v>
      </c>
      <c r="AC15" s="3" t="s">
        <v>65</v>
      </c>
    </row>
    <row r="16" spans="1:29" x14ac:dyDescent="0.25">
      <c r="A16" s="13"/>
      <c r="B16" s="8"/>
      <c r="C16" s="8"/>
      <c r="D16" s="8"/>
      <c r="E16" s="2"/>
      <c r="F16" s="2"/>
      <c r="G16" s="8"/>
      <c r="H16" s="23"/>
      <c r="I16" s="8"/>
      <c r="J16" s="8"/>
      <c r="K16" s="8"/>
      <c r="L16" s="2"/>
      <c r="M16" s="8">
        <f>IF(EXACT(L16,N16),I16,O16)</f>
        <v>-0.03</v>
      </c>
      <c r="N16" s="14" t="b">
        <f>IF(AND(L16="*Soft stop*",D16&lt;=I16),CONCATENATE("Setting hard stop at $",O16),IF(AND(L16="*Soft stop*",D16&gt;I16,E16=1),CONCATENATE("Setting hard stop for ½R at $",O16,"; Soft stop for ½R at $",I16),IF(AND(L16="*Soft stop*",D16&gt;I16,F16=1),CONCATENATE("Setting hard stop at $",O16),IF(AND(L16="*Hard stop*",D16&lt;=I16),"Hit stop",IF(AND(L16="*Hard stop*",D16&gt;I16,E16=1),IF(AND(O16&gt;I16,R16&lt;&gt;I16),CONCATENATE("Trail hard stop for ½R to $",O16,"; Hard stop for ½R at $",I16),L16),IF(AND(L16="*Hard stop*",D16&gt;I16,F16=1),IF(AND(O16&gt;I16,R16&lt;&gt;I16),CONCATENATE("Trail hard stop to $",O16),L16),IF(AND(LEFT(L16,12)="*Hard stop f",LEFT(Q16,5)=" Hard",D16&gt;I16,F16=1),IF(AND(O16&gt;I16,R16&lt;&gt;I16),CONCATENATE("Trail stop for entire position to $",O16),L16),IF(AND(LEFT(L16,12)="*Hard stop f",LEFT(Q16,5)=" Soft",D16&gt;I16,F16=1),CONCATENATE("Setting hard stop for entire position at $",O16),IF(AND(LEFT(L16,12)="*Hard stop f",LEFT(Q16,5)=" Hard",I16&gt;P16,D16&lt;=I16,D16&gt;P16),CONCATENATE("Hit stop for ½R at $",I16,"; Hard stop for ½R at $",P16),IF(AND(LEFT(L16,12)="*Hard stop f",LEFT(Q16,5)=" Hard",D16&lt;=I16,D16&lt;=P16),"Hit stop",IF(AND(LEFT(L16,12)="*Hard stop f",LEFT(Q16,5)=" Hard",D16&gt;I16,E16=1),IF(AND(O16&gt;I16,R16&lt;&gt;I16),CONCATENATE("Trail hard stop for ½R to $",O16,"; Hard stop for ½R at $",P16),L16),IF(AND(LEFT(L16,12)="*Hard stop f",LEFT(Q16,5)=" Soft",I16&gt;P16,D16&lt;=I16,D16&gt;P16),CONCATENATE("Hit stop for ½R at $",I16,"; Soft stop for ½R at $",P16),IF(AND(LEFT(L16,12)="*Hard stop f",LEFT(Q16,5)=" Soft",D16&lt;=I16,D16&lt;=P16),CONCATENATE("Hit stop for ½R at $",I16,"; Setting hard stop for ½R at $",O16),IF(AND(LEFT(L16,12)="*Hard stop f",LEFT(Q16,5)=" Soft",D16&gt;I16,E16=1),IF(AND(O16&gt;I16,R16&lt;&gt;I16),CONCATENATE("Trail hard stop for ½R to $",O16,"; Soft stop for ½R at $",P16),L16),IF(AND(LEFT(L16,12)="*Hard stop f",LEFT(Q16,5)=" Hard",I16=P16,D16&lt;=I16),"Hit stop",IF(AND(LEFT(L16,12)="*Hard stop f",LEFT(Q16,5)=" Hard",I16=P16,D16&gt;I16,E16=1),IF(AND(O16&gt;I16,R16&lt;&gt;I16),CONCATENATE("Trail hard stop for ½R to $",O16,"; Hard stop for ½R at $",P16),L16),IF(AND(LEFT(L16,12)="*Hard stop f",LEFT(Q16,5)=" Soft",I16=P16,D16&lt;=I16),CONCATENATE("Hit stop for ½R at $",I16,"; Setting hard stop for ½R at $",O16),IF(AND(LEFT(L16,12)="*Hard stop f",LEFT(Q16,5)=" Soft",I16=P16,D16&gt;I16,E16=1),IF(AND(O16&gt;I16,R16&lt;&gt;I16),CONCATENATE("Trail hard stop for ½R to $",O16,"; Soft stop for ½R at $",P16),L16),IF(AND(D16&gt;I16,E16=0,F16=0),L16)))))))))))))))))))</f>
        <v>0</v>
      </c>
      <c r="O16" s="15">
        <f>IF(AND(R16&lt;=S16,R16&gt;U16),T16,R16)</f>
        <v>-0.03</v>
      </c>
      <c r="P16" s="16" t="str">
        <f>IFERROR(VALUE(RIGHT(Q16,LEN(Q16)-FIND("$",Q16,1))),"")</f>
        <v/>
      </c>
      <c r="Q16" s="5" t="str">
        <f>IFERROR(LEFT(RIGHT(L16,FIND("*",L16,2)-FIND(";",L16,1)),FIND("*",RIGHT(L16,FIND("*",L16,2)-FIND(";",L16,1)),2)-1),"")</f>
        <v/>
      </c>
      <c r="R16" s="16">
        <f>IF(F16=1,MIN(ROUNDDOWN(G16*0.995,2)*100/100-VLOOKUP(VALUE(RIGHT(ROUNDDOWN(G16*0.995,2)*100,1)),$Y$2:$Z$11,2)/100,ROUNDDOWN(D16*0.995,2)*100/100-VLOOKUP(VALUE(RIGHT(ROUNDDOWN(D16*0.995,2)*100,1)),$Y$2:$Z$11,2)/100),ROUNDDOWN(D16*0.995,2)*100/100-VLOOKUP(VALUE(RIGHT(ROUNDDOWN(D16*0.995,2)*100,1)),$Y$2:$Z$11,2)/100)</f>
        <v>-0.03</v>
      </c>
      <c r="S16" s="16">
        <f>IF(AND(D16&gt;1,D16&lt;=2),1,IF(AND(D16&gt;2,D16&lt;=3),2,IF(AND(D16&gt;3,D16&lt;=4),3,IF(AND(D16&gt;4,D16&lt;=5),4,IF(AND(D16&gt;5,D16&lt;=6),5,IF(AND(D16&gt;6,D16&lt;=7),6,IF(AND(D16&gt;7,D16&lt;=8),7,IF(AND(D16&gt;8,D16&lt;=10),8,IF(AND(D16&gt;10,D16&lt;=15),10,IF(AND(D16&gt;15,D16&lt;=20),15,IF(AND(D16&gt;20,D16&lt;=25),20,IF(AND(D16&gt;25,D16&lt;=30),25,IF(AND(D16&gt;30,D16&lt;=35),30,IF(AND(D16&gt;35,D16&lt;=40),35,IF(AND(D16&gt;40,D16&lt;=50),40,IF(AND(D16&gt;50,D16&lt;=60),50,IF(AND(D16&gt;60,D16&lt;=70),60,IF(AND(D16&gt;70,D16&lt;=80),70,IF(AND(D16&gt;80,D16&lt;=100),80,IF(AND(D16&gt;100,D16&lt;=120),100,IF(AND(D16&gt;120,D16&lt;=140),120,IF(AND(D16&gt;140,D16&lt;=150),140,IF(AND(D16&gt;150,D16&lt;=200),150,IF(AND(D16&gt;200,D16&lt;=250),200,IF(AND(D16&gt;250,D16&lt;=300),250,IF(AND(D16&gt;300,D16&lt;=350),300,IF(AND(D16&gt;350,D16&lt;=400),350,IF(AND(D16&gt;400,D16&lt;=500),400,IF(AND(D16&gt;500,D16&lt;=600),500,IF(AND(D16&gt;600,D16&lt;=700),600,IF(AND(D16&gt;700,D16&lt;=800),700,IF(AND(D16&gt;800,D16&lt;=1000),800,IF(AND(D16&gt;1000,D16&lt;=1200),1000,IF(AND(D16&gt;1200,D16&lt;=1400),1200,IF(AND(D16&gt;1400,D16&lt;=1500),1400,0.1)))))))))))))))))))))))))))))))))))*1.01</f>
        <v>0.10100000000000001</v>
      </c>
      <c r="T16" s="16">
        <f>U16-V16</f>
        <v>6.9999999999999993E-2</v>
      </c>
      <c r="U16" s="18">
        <f>ROUNDUP(IF(AND(D16&gt;1,D16&lt;=2),1,IF(AND(D16&gt;2,D16&lt;=3),2,IF(AND(D16&gt;3,D16&lt;=4),3,IF(AND(D16&gt;4,D16&lt;=5),4,IF(AND(D16&gt;5,D16&lt;=6),5,IF(AND(D16&gt;6,D16&lt;=7),6,IF(AND(D16&gt;7,D16&lt;=8),7,IF(AND(D16&gt;8,D16&lt;=10),8,IF(AND(D16&gt;10,D16&lt;=15),10,IF(AND(D16&gt;15,D16&lt;=20),15,IF(AND(D16&gt;20,D16&lt;=25),20,IF(AND(D16&gt;25,D16&lt;=30),25,IF(AND(D16&gt;30,D16&lt;=35),30,IF(AND(D16&gt;35,D16&lt;=40),35,IF(AND(D16&gt;40,D16&lt;=50),40,IF(AND(D16&gt;50,D16&lt;=60),50,IF(AND(D16&gt;60,D16&lt;=70),60,IF(AND(D16&gt;70,D16&lt;=80),70,IF(AND(D16&gt;80,D16&lt;=100),80,IF(AND(D16&gt;100,D16&lt;=120),100,IF(AND(D16&gt;120,D16&lt;=140),120,IF(AND(D16&gt;140,D16&lt;=150),140,IF(AND(D16&gt;150,D16&lt;=200),150,IF(AND(D16&gt;200,D16&lt;=250),200,IF(AND(D16&gt;250,D16&lt;=300),250,IF(AND(D16&gt;300,D16&lt;=350),300,IF(AND(D16&gt;350,D16&lt;=400),350,IF(AND(D16&gt;400,D16&lt;=500),400,IF(AND(D16&gt;500,D16&lt;=600),500,IF(AND(D16&gt;600,D16&lt;=700),600,IF(AND(D16&gt;700,D16&lt;=800),700,IF(AND(D16&gt;800,D16&lt;=1000),800,IF(AND(D16&gt;1000,D16&lt;=1200),1000,IF(AND(D16&gt;1200,D16&lt;=1400),1200,IF(AND(D16&gt;1400,D16&lt;=1500),1400,0.1)))))))))))))))))))))))))))))))))))*0.995,2)</f>
        <v>9.9999999999999992E-2</v>
      </c>
      <c r="V16" s="16">
        <f>VLOOKUP(VALUE(RIGHT(U16*100,1)),$Y$2:$Z$11,2)/100</f>
        <v>0.03</v>
      </c>
      <c r="W16" s="19">
        <f ca="1">IFERROR(IF(AVERAGE(SOE_1,SOE_2)-Close&lt;Close-Current_Stop,1,0),0)</f>
        <v>0</v>
      </c>
      <c r="X16" s="29" t="str">
        <f ca="1">IF(RR_Rebal_Test=1,Close-(AVERAGE(SOE_1,SOE_2)-Close),"")</f>
        <v/>
      </c>
      <c r="Y16" s="3"/>
      <c r="Z16" s="3"/>
      <c r="AA16" s="3" t="s">
        <v>31</v>
      </c>
      <c r="AB16" s="3" t="s">
        <v>37</v>
      </c>
      <c r="AC16" s="3" t="s">
        <v>56</v>
      </c>
    </row>
    <row r="17" spans="1:29" x14ac:dyDescent="0.25">
      <c r="A17" s="13"/>
      <c r="B17" s="8"/>
      <c r="C17" s="8"/>
      <c r="D17" s="8"/>
      <c r="E17" s="2"/>
      <c r="F17" s="2"/>
      <c r="G17" s="8"/>
      <c r="H17" s="23"/>
      <c r="I17" s="8"/>
      <c r="J17" s="8"/>
      <c r="K17" s="8"/>
      <c r="L17" s="2"/>
      <c r="M17" s="8">
        <f>IF(EXACT(L17,N17),I17,O17)</f>
        <v>-0.03</v>
      </c>
      <c r="N17" s="14" t="b">
        <f>IF(AND(L17="*Soft stop*",D17&lt;=I17),CONCATENATE("Setting hard stop at $",O17),IF(AND(L17="*Soft stop*",D17&gt;I17,E17=1),CONCATENATE("Setting hard stop for ½R at $",O17,"; Soft stop for ½R at $",I17),IF(AND(L17="*Soft stop*",D17&gt;I17,F17=1),CONCATENATE("Setting hard stop at $",O17),IF(AND(L17="*Hard stop*",D17&lt;=I17),"Hit stop",IF(AND(L17="*Hard stop*",D17&gt;I17,E17=1),IF(AND(O17&gt;I17,R17&lt;&gt;I17),CONCATENATE("Trail hard stop for ½R to $",O17,"; Hard stop for ½R at $",I17),L17),IF(AND(L17="*Hard stop*",D17&gt;I17,F17=1),IF(AND(O17&gt;I17,R17&lt;&gt;I17),CONCATENATE("Trail hard stop to $",O17),L17),IF(AND(LEFT(L17,12)="*Hard stop f",LEFT(Q17,5)=" Hard",D17&gt;I17,F17=1),IF(AND(O17&gt;I17,R17&lt;&gt;I17),CONCATENATE("Trail stop for entire position to $",O17),L17),IF(AND(LEFT(L17,12)="*Hard stop f",LEFT(Q17,5)=" Soft",D17&gt;I17,F17=1),CONCATENATE("Setting hard stop for entire position at $",O17),IF(AND(LEFT(L17,12)="*Hard stop f",LEFT(Q17,5)=" Hard",I17&gt;P17,D17&lt;=I17,D17&gt;P17),CONCATENATE("Hit stop for ½R at $",I17,"; Hard stop for ½R at $",P17),IF(AND(LEFT(L17,12)="*Hard stop f",LEFT(Q17,5)=" Hard",D17&lt;=I17,D17&lt;=P17),"Hit stop",IF(AND(LEFT(L17,12)="*Hard stop f",LEFT(Q17,5)=" Hard",D17&gt;I17,E17=1),IF(AND(O17&gt;I17,R17&lt;&gt;I17),CONCATENATE("Trail hard stop for ½R to $",O17,"; Hard stop for ½R at $",P17),L17),IF(AND(LEFT(L17,12)="*Hard stop f",LEFT(Q17,5)=" Soft",I17&gt;P17,D17&lt;=I17,D17&gt;P17),CONCATENATE("Hit stop for ½R at $",I17,"; Soft stop for ½R at $",P17),IF(AND(LEFT(L17,12)="*Hard stop f",LEFT(Q17,5)=" Soft",D17&lt;=I17,D17&lt;=P17),CONCATENATE("Hit stop for ½R at $",I17,"; Setting hard stop for ½R at $",O17),IF(AND(LEFT(L17,12)="*Hard stop f",LEFT(Q17,5)=" Soft",D17&gt;I17,E17=1),IF(AND(O17&gt;I17,R17&lt;&gt;I17),CONCATENATE("Trail hard stop for ½R to $",O17,"; Soft stop for ½R at $",P17),L17),IF(AND(LEFT(L17,12)="*Hard stop f",LEFT(Q17,5)=" Hard",I17=P17,D17&lt;=I17),"Hit stop",IF(AND(LEFT(L17,12)="*Hard stop f",LEFT(Q17,5)=" Hard",I17=P17,D17&gt;I17,E17=1),IF(AND(O17&gt;I17,R17&lt;&gt;I17),CONCATENATE("Trail hard stop for ½R to $",O17,"; Hard stop for ½R at $",P17),L17),IF(AND(LEFT(L17,12)="*Hard stop f",LEFT(Q17,5)=" Soft",I17=P17,D17&lt;=I17),CONCATENATE("Hit stop for ½R at $",I17,"; Setting hard stop for ½R at $",O17),IF(AND(LEFT(L17,12)="*Hard stop f",LEFT(Q17,5)=" Soft",I17=P17,D17&gt;I17,E17=1),IF(AND(O17&gt;I17,R17&lt;&gt;I17),CONCATENATE("Trail hard stop for ½R to $",O17,"; Soft stop for ½R at $",P17),L17),IF(AND(D17&gt;I17,E17=0,F17=0),L17)))))))))))))))))))</f>
        <v>0</v>
      </c>
      <c r="O17" s="15">
        <f>IF(AND(R17&lt;=S17,R17&gt;U17),T17,R17)</f>
        <v>-0.03</v>
      </c>
      <c r="P17" s="16" t="str">
        <f>IFERROR(VALUE(RIGHT(Q17,LEN(Q17)-FIND("$",Q17,1))),"")</f>
        <v/>
      </c>
      <c r="Q17" s="5" t="str">
        <f>IFERROR(LEFT(RIGHT(L17,FIND("*",L17,2)-FIND(";",L17,1)),FIND("*",RIGHT(L17,FIND("*",L17,2)-FIND(";",L17,1)),2)-1),"")</f>
        <v/>
      </c>
      <c r="R17" s="16">
        <f>IF(F17=1,MIN(ROUNDDOWN(G17*0.995,2)*100/100-VLOOKUP(VALUE(RIGHT(ROUNDDOWN(G17*0.995,2)*100,1)),$Y$2:$Z$11,2)/100,ROUNDDOWN(D17*0.995,2)*100/100-VLOOKUP(VALUE(RIGHT(ROUNDDOWN(D17*0.995,2)*100,1)),$Y$2:$Z$11,2)/100),ROUNDDOWN(D17*0.995,2)*100/100-VLOOKUP(VALUE(RIGHT(ROUNDDOWN(D17*0.995,2)*100,1)),$Y$2:$Z$11,2)/100)</f>
        <v>-0.03</v>
      </c>
      <c r="S17" s="16">
        <f>IF(AND(D17&gt;1,D17&lt;=2),1,IF(AND(D17&gt;2,D17&lt;=3),2,IF(AND(D17&gt;3,D17&lt;=4),3,IF(AND(D17&gt;4,D17&lt;=5),4,IF(AND(D17&gt;5,D17&lt;=6),5,IF(AND(D17&gt;6,D17&lt;=7),6,IF(AND(D17&gt;7,D17&lt;=8),7,IF(AND(D17&gt;8,D17&lt;=10),8,IF(AND(D17&gt;10,D17&lt;=15),10,IF(AND(D17&gt;15,D17&lt;=20),15,IF(AND(D17&gt;20,D17&lt;=25),20,IF(AND(D17&gt;25,D17&lt;=30),25,IF(AND(D17&gt;30,D17&lt;=35),30,IF(AND(D17&gt;35,D17&lt;=40),35,IF(AND(D17&gt;40,D17&lt;=50),40,IF(AND(D17&gt;50,D17&lt;=60),50,IF(AND(D17&gt;60,D17&lt;=70),60,IF(AND(D17&gt;70,D17&lt;=80),70,IF(AND(D17&gt;80,D17&lt;=100),80,IF(AND(D17&gt;100,D17&lt;=120),100,IF(AND(D17&gt;120,D17&lt;=140),120,IF(AND(D17&gt;140,D17&lt;=150),140,IF(AND(D17&gt;150,D17&lt;=200),150,IF(AND(D17&gt;200,D17&lt;=250),200,IF(AND(D17&gt;250,D17&lt;=300),250,IF(AND(D17&gt;300,D17&lt;=350),300,IF(AND(D17&gt;350,D17&lt;=400),350,IF(AND(D17&gt;400,D17&lt;=500),400,IF(AND(D17&gt;500,D17&lt;=600),500,IF(AND(D17&gt;600,D17&lt;=700),600,IF(AND(D17&gt;700,D17&lt;=800),700,IF(AND(D17&gt;800,D17&lt;=1000),800,IF(AND(D17&gt;1000,D17&lt;=1200),1000,IF(AND(D17&gt;1200,D17&lt;=1400),1200,IF(AND(D17&gt;1400,D17&lt;=1500),1400,0.1)))))))))))))))))))))))))))))))))))*1.01</f>
        <v>0.10100000000000001</v>
      </c>
      <c r="T17" s="16">
        <f>U17-V17</f>
        <v>6.9999999999999993E-2</v>
      </c>
      <c r="U17" s="18">
        <f>ROUNDUP(IF(AND(D17&gt;1,D17&lt;=2),1,IF(AND(D17&gt;2,D17&lt;=3),2,IF(AND(D17&gt;3,D17&lt;=4),3,IF(AND(D17&gt;4,D17&lt;=5),4,IF(AND(D17&gt;5,D17&lt;=6),5,IF(AND(D17&gt;6,D17&lt;=7),6,IF(AND(D17&gt;7,D17&lt;=8),7,IF(AND(D17&gt;8,D17&lt;=10),8,IF(AND(D17&gt;10,D17&lt;=15),10,IF(AND(D17&gt;15,D17&lt;=20),15,IF(AND(D17&gt;20,D17&lt;=25),20,IF(AND(D17&gt;25,D17&lt;=30),25,IF(AND(D17&gt;30,D17&lt;=35),30,IF(AND(D17&gt;35,D17&lt;=40),35,IF(AND(D17&gt;40,D17&lt;=50),40,IF(AND(D17&gt;50,D17&lt;=60),50,IF(AND(D17&gt;60,D17&lt;=70),60,IF(AND(D17&gt;70,D17&lt;=80),70,IF(AND(D17&gt;80,D17&lt;=100),80,IF(AND(D17&gt;100,D17&lt;=120),100,IF(AND(D17&gt;120,D17&lt;=140),120,IF(AND(D17&gt;140,D17&lt;=150),140,IF(AND(D17&gt;150,D17&lt;=200),150,IF(AND(D17&gt;200,D17&lt;=250),200,IF(AND(D17&gt;250,D17&lt;=300),250,IF(AND(D17&gt;300,D17&lt;=350),300,IF(AND(D17&gt;350,D17&lt;=400),350,IF(AND(D17&gt;400,D17&lt;=500),400,IF(AND(D17&gt;500,D17&lt;=600),500,IF(AND(D17&gt;600,D17&lt;=700),600,IF(AND(D17&gt;700,D17&lt;=800),700,IF(AND(D17&gt;800,D17&lt;=1000),800,IF(AND(D17&gt;1000,D17&lt;=1200),1000,IF(AND(D17&gt;1200,D17&lt;=1400),1200,IF(AND(D17&gt;1400,D17&lt;=1500),1400,0.1)))))))))))))))))))))))))))))))))))*0.995,2)</f>
        <v>9.9999999999999992E-2</v>
      </c>
      <c r="V17" s="16">
        <f>VLOOKUP(VALUE(RIGHT(U17*100,1)),$Y$2:$Z$11,2)/100</f>
        <v>0.03</v>
      </c>
      <c r="W17" s="19">
        <f ca="1">IFERROR(IF(AVERAGE(SOE_1,SOE_2)-Close&lt;Close-Current_Stop,1,0),0)</f>
        <v>0</v>
      </c>
      <c r="X17" s="29" t="str">
        <f ca="1">IF(RR_Rebal_Test=1,Close-(AVERAGE(SOE_1,SOE_2)-Close),"")</f>
        <v/>
      </c>
      <c r="Y17" s="3"/>
      <c r="Z17" s="3"/>
      <c r="AA17" s="3"/>
      <c r="AB17" s="3" t="s">
        <v>38</v>
      </c>
      <c r="AC17" s="3" t="s">
        <v>57</v>
      </c>
    </row>
    <row r="18" spans="1:29" x14ac:dyDescent="0.25">
      <c r="A18" s="13"/>
      <c r="B18" s="8"/>
      <c r="C18" s="8"/>
      <c r="D18" s="8"/>
      <c r="E18" s="2"/>
      <c r="F18" s="2"/>
      <c r="G18" s="8"/>
      <c r="H18" s="23"/>
      <c r="I18" s="8"/>
      <c r="J18" s="8"/>
      <c r="K18" s="8"/>
      <c r="L18" s="2"/>
      <c r="M18" s="8">
        <f>IF(EXACT(L18,N18),I18,O18)</f>
        <v>-0.03</v>
      </c>
      <c r="N18" s="14" t="b">
        <f>IF(AND(L18="*Soft stop*",D18&lt;=I18),CONCATENATE("Setting hard stop at $",O18),IF(AND(L18="*Soft stop*",D18&gt;I18,E18=1),CONCATENATE("Setting hard stop for ½R at $",O18,"; Soft stop for ½R at $",I18),IF(AND(L18="*Soft stop*",D18&gt;I18,F18=1),CONCATENATE("Setting hard stop at $",O18),IF(AND(L18="*Hard stop*",D18&lt;=I18),"Hit stop",IF(AND(L18="*Hard stop*",D18&gt;I18,E18=1),IF(AND(O18&gt;I18,R18&lt;&gt;I18),CONCATENATE("Trail hard stop for ½R to $",O18,"; Hard stop for ½R at $",I18),L18),IF(AND(L18="*Hard stop*",D18&gt;I18,F18=1),IF(AND(O18&gt;I18,R18&lt;&gt;I18),CONCATENATE("Trail hard stop to $",O18),L18),IF(AND(LEFT(L18,12)="*Hard stop f",LEFT(Q18,5)=" Hard",D18&gt;I18,F18=1),IF(AND(O18&gt;I18,R18&lt;&gt;I18),CONCATENATE("Trail stop for entire position to $",O18),L18),IF(AND(LEFT(L18,12)="*Hard stop f",LEFT(Q18,5)=" Soft",D18&gt;I18,F18=1),CONCATENATE("Setting hard stop for entire position at $",O18),IF(AND(LEFT(L18,12)="*Hard stop f",LEFT(Q18,5)=" Hard",I18&gt;P18,D18&lt;=I18,D18&gt;P18),CONCATENATE("Hit stop for ½R at $",I18,"; Hard stop for ½R at $",P18),IF(AND(LEFT(L18,12)="*Hard stop f",LEFT(Q18,5)=" Hard",D18&lt;=I18,D18&lt;=P18),"Hit stop",IF(AND(LEFT(L18,12)="*Hard stop f",LEFT(Q18,5)=" Hard",D18&gt;I18,E18=1),IF(AND(O18&gt;I18,R18&lt;&gt;I18),CONCATENATE("Trail hard stop for ½R to $",O18,"; Hard stop for ½R at $",P18),L18),IF(AND(LEFT(L18,12)="*Hard stop f",LEFT(Q18,5)=" Soft",I18&gt;P18,D18&lt;=I18,D18&gt;P18),CONCATENATE("Hit stop for ½R at $",I18,"; Soft stop for ½R at $",P18),IF(AND(LEFT(L18,12)="*Hard stop f",LEFT(Q18,5)=" Soft",D18&lt;=I18,D18&lt;=P18),CONCATENATE("Hit stop for ½R at $",I18,"; Setting hard stop for ½R at $",O18),IF(AND(LEFT(L18,12)="*Hard stop f",LEFT(Q18,5)=" Soft",D18&gt;I18,E18=1),IF(AND(O18&gt;I18,R18&lt;&gt;I18),CONCATENATE("Trail hard stop for ½R to $",O18,"; Soft stop for ½R at $",P18),L18),IF(AND(LEFT(L18,12)="*Hard stop f",LEFT(Q18,5)=" Hard",I18=P18,D18&lt;=I18),"Hit stop",IF(AND(LEFT(L18,12)="*Hard stop f",LEFT(Q18,5)=" Hard",I18=P18,D18&gt;I18,E18=1),IF(AND(O18&gt;I18,R18&lt;&gt;I18),CONCATENATE("Trail hard stop for ½R to $",O18,"; Hard stop for ½R at $",P18),L18),IF(AND(LEFT(L18,12)="*Hard stop f",LEFT(Q18,5)=" Soft",I18=P18,D18&lt;=I18),CONCATENATE("Hit stop for ½R at $",I18,"; Setting hard stop for ½R at $",O18),IF(AND(LEFT(L18,12)="*Hard stop f",LEFT(Q18,5)=" Soft",I18=P18,D18&gt;I18,E18=1),IF(AND(O18&gt;I18,R18&lt;&gt;I18),CONCATENATE("Trail hard stop for ½R to $",O18,"; Soft stop for ½R at $",P18),L18),IF(AND(D18&gt;I18,E18=0,F18=0),L18)))))))))))))))))))</f>
        <v>0</v>
      </c>
      <c r="O18" s="15">
        <f>IF(AND(R18&lt;=S18,R18&gt;U18),T18,R18)</f>
        <v>-0.03</v>
      </c>
      <c r="P18" s="16" t="str">
        <f>IFERROR(VALUE(RIGHT(Q18,LEN(Q18)-FIND("$",Q18,1))),"")</f>
        <v/>
      </c>
      <c r="Q18" s="5" t="str">
        <f>IFERROR(LEFT(RIGHT(L18,FIND("*",L18,2)-FIND(";",L18,1)),FIND("*",RIGHT(L18,FIND("*",L18,2)-FIND(";",L18,1)),2)-1),"")</f>
        <v/>
      </c>
      <c r="R18" s="16">
        <f>IF(F18=1,MIN(ROUNDDOWN(G18*0.995,2)*100/100-VLOOKUP(VALUE(RIGHT(ROUNDDOWN(G18*0.995,2)*100,1)),$Y$2:$Z$11,2)/100,ROUNDDOWN(D18*0.995,2)*100/100-VLOOKUP(VALUE(RIGHT(ROUNDDOWN(D18*0.995,2)*100,1)),$Y$2:$Z$11,2)/100),ROUNDDOWN(D18*0.995,2)*100/100-VLOOKUP(VALUE(RIGHT(ROUNDDOWN(D18*0.995,2)*100,1)),$Y$2:$Z$11,2)/100)</f>
        <v>-0.03</v>
      </c>
      <c r="S18" s="16">
        <f>IF(AND(D18&gt;1,D18&lt;=2),1,IF(AND(D18&gt;2,D18&lt;=3),2,IF(AND(D18&gt;3,D18&lt;=4),3,IF(AND(D18&gt;4,D18&lt;=5),4,IF(AND(D18&gt;5,D18&lt;=6),5,IF(AND(D18&gt;6,D18&lt;=7),6,IF(AND(D18&gt;7,D18&lt;=8),7,IF(AND(D18&gt;8,D18&lt;=10),8,IF(AND(D18&gt;10,D18&lt;=15),10,IF(AND(D18&gt;15,D18&lt;=20),15,IF(AND(D18&gt;20,D18&lt;=25),20,IF(AND(D18&gt;25,D18&lt;=30),25,IF(AND(D18&gt;30,D18&lt;=35),30,IF(AND(D18&gt;35,D18&lt;=40),35,IF(AND(D18&gt;40,D18&lt;=50),40,IF(AND(D18&gt;50,D18&lt;=60),50,IF(AND(D18&gt;60,D18&lt;=70),60,IF(AND(D18&gt;70,D18&lt;=80),70,IF(AND(D18&gt;80,D18&lt;=100),80,IF(AND(D18&gt;100,D18&lt;=120),100,IF(AND(D18&gt;120,D18&lt;=140),120,IF(AND(D18&gt;140,D18&lt;=150),140,IF(AND(D18&gt;150,D18&lt;=200),150,IF(AND(D18&gt;200,D18&lt;=250),200,IF(AND(D18&gt;250,D18&lt;=300),250,IF(AND(D18&gt;300,D18&lt;=350),300,IF(AND(D18&gt;350,D18&lt;=400),350,IF(AND(D18&gt;400,D18&lt;=500),400,IF(AND(D18&gt;500,D18&lt;=600),500,IF(AND(D18&gt;600,D18&lt;=700),600,IF(AND(D18&gt;700,D18&lt;=800),700,IF(AND(D18&gt;800,D18&lt;=1000),800,IF(AND(D18&gt;1000,D18&lt;=1200),1000,IF(AND(D18&gt;1200,D18&lt;=1400),1200,IF(AND(D18&gt;1400,D18&lt;=1500),1400,0.1)))))))))))))))))))))))))))))))))))*1.01</f>
        <v>0.10100000000000001</v>
      </c>
      <c r="T18" s="16">
        <f>U18-V18</f>
        <v>6.9999999999999993E-2</v>
      </c>
      <c r="U18" s="18">
        <f>ROUNDUP(IF(AND(D18&gt;1,D18&lt;=2),1,IF(AND(D18&gt;2,D18&lt;=3),2,IF(AND(D18&gt;3,D18&lt;=4),3,IF(AND(D18&gt;4,D18&lt;=5),4,IF(AND(D18&gt;5,D18&lt;=6),5,IF(AND(D18&gt;6,D18&lt;=7),6,IF(AND(D18&gt;7,D18&lt;=8),7,IF(AND(D18&gt;8,D18&lt;=10),8,IF(AND(D18&gt;10,D18&lt;=15),10,IF(AND(D18&gt;15,D18&lt;=20),15,IF(AND(D18&gt;20,D18&lt;=25),20,IF(AND(D18&gt;25,D18&lt;=30),25,IF(AND(D18&gt;30,D18&lt;=35),30,IF(AND(D18&gt;35,D18&lt;=40),35,IF(AND(D18&gt;40,D18&lt;=50),40,IF(AND(D18&gt;50,D18&lt;=60),50,IF(AND(D18&gt;60,D18&lt;=70),60,IF(AND(D18&gt;70,D18&lt;=80),70,IF(AND(D18&gt;80,D18&lt;=100),80,IF(AND(D18&gt;100,D18&lt;=120),100,IF(AND(D18&gt;120,D18&lt;=140),120,IF(AND(D18&gt;140,D18&lt;=150),140,IF(AND(D18&gt;150,D18&lt;=200),150,IF(AND(D18&gt;200,D18&lt;=250),200,IF(AND(D18&gt;250,D18&lt;=300),250,IF(AND(D18&gt;300,D18&lt;=350),300,IF(AND(D18&gt;350,D18&lt;=400),350,IF(AND(D18&gt;400,D18&lt;=500),400,IF(AND(D18&gt;500,D18&lt;=600),500,IF(AND(D18&gt;600,D18&lt;=700),600,IF(AND(D18&gt;700,D18&lt;=800),700,IF(AND(D18&gt;800,D18&lt;=1000),800,IF(AND(D18&gt;1000,D18&lt;=1200),1000,IF(AND(D18&gt;1200,D18&lt;=1400),1200,IF(AND(D18&gt;1400,D18&lt;=1500),1400,0.1)))))))))))))))))))))))))))))))))))*0.995,2)</f>
        <v>9.9999999999999992E-2</v>
      </c>
      <c r="V18" s="16">
        <f>VLOOKUP(VALUE(RIGHT(U18*100,1)),$Y$2:$Z$11,2)/100</f>
        <v>0.03</v>
      </c>
      <c r="W18" s="19">
        <f ca="1">IFERROR(IF(AVERAGE(SOE_1,SOE_2)-Close&lt;Close-Current_Stop,1,0),0)</f>
        <v>0</v>
      </c>
      <c r="X18" s="29" t="str">
        <f ca="1">IF(RR_Rebal_Test=1,Close-(AVERAGE(SOE_1,SOE_2)-Close),"")</f>
        <v/>
      </c>
      <c r="Y18" s="3"/>
      <c r="Z18" s="3"/>
      <c r="AA18" s="3"/>
      <c r="AB18" s="17" t="s">
        <v>39</v>
      </c>
      <c r="AC18" s="3" t="s">
        <v>66</v>
      </c>
    </row>
    <row r="19" spans="1:29" x14ac:dyDescent="0.25">
      <c r="A19" s="13"/>
      <c r="B19" s="8"/>
      <c r="C19" s="8"/>
      <c r="D19" s="8"/>
      <c r="E19" s="2"/>
      <c r="F19" s="2"/>
      <c r="G19" s="8"/>
      <c r="H19" s="23"/>
      <c r="I19" s="8"/>
      <c r="J19" s="8"/>
      <c r="K19" s="8"/>
      <c r="L19" s="2"/>
      <c r="M19" s="8">
        <f>IF(EXACT(L19,N19),I19,O19)</f>
        <v>-0.03</v>
      </c>
      <c r="N19" s="14" t="b">
        <f>IF(AND(L19="*Soft stop*",D19&lt;=I19),CONCATENATE("Setting hard stop at $",O19),IF(AND(L19="*Soft stop*",D19&gt;I19,E19=1),CONCATENATE("Setting hard stop for ½R at $",O19,"; Soft stop for ½R at $",I19),IF(AND(L19="*Soft stop*",D19&gt;I19,F19=1),CONCATENATE("Setting hard stop at $",O19),IF(AND(L19="*Hard stop*",D19&lt;=I19),"Hit stop",IF(AND(L19="*Hard stop*",D19&gt;I19,E19=1),IF(AND(O19&gt;I19,R19&lt;&gt;I19),CONCATENATE("Trail hard stop for ½R to $",O19,"; Hard stop for ½R at $",I19),L19),IF(AND(L19="*Hard stop*",D19&gt;I19,F19=1),IF(AND(O19&gt;I19,R19&lt;&gt;I19),CONCATENATE("Trail hard stop to $",O19),L19),IF(AND(LEFT(L19,12)="*Hard stop f",LEFT(Q19,5)=" Hard",D19&gt;I19,F19=1),IF(AND(O19&gt;I19,R19&lt;&gt;I19),CONCATENATE("Trail stop for entire position to $",O19),L19),IF(AND(LEFT(L19,12)="*Hard stop f",LEFT(Q19,5)=" Soft",D19&gt;I19,F19=1),CONCATENATE("Setting hard stop for entire position at $",O19),IF(AND(LEFT(L19,12)="*Hard stop f",LEFT(Q19,5)=" Hard",I19&gt;P19,D19&lt;=I19,D19&gt;P19),CONCATENATE("Hit stop for ½R at $",I19,"; Hard stop for ½R at $",P19),IF(AND(LEFT(L19,12)="*Hard stop f",LEFT(Q19,5)=" Hard",D19&lt;=I19,D19&lt;=P19),"Hit stop",IF(AND(LEFT(L19,12)="*Hard stop f",LEFT(Q19,5)=" Hard",D19&gt;I19,E19=1),IF(AND(O19&gt;I19,R19&lt;&gt;I19),CONCATENATE("Trail hard stop for ½R to $",O19,"; Hard stop for ½R at $",P19),L19),IF(AND(LEFT(L19,12)="*Hard stop f",LEFT(Q19,5)=" Soft",I19&gt;P19,D19&lt;=I19,D19&gt;P19),CONCATENATE("Hit stop for ½R at $",I19,"; Soft stop for ½R at $",P19),IF(AND(LEFT(L19,12)="*Hard stop f",LEFT(Q19,5)=" Soft",D19&lt;=I19,D19&lt;=P19),CONCATENATE("Hit stop for ½R at $",I19,"; Setting hard stop for ½R at $",O19),IF(AND(LEFT(L19,12)="*Hard stop f",LEFT(Q19,5)=" Soft",D19&gt;I19,E19=1),IF(AND(O19&gt;I19,R19&lt;&gt;I19),CONCATENATE("Trail hard stop for ½R to $",O19,"; Soft stop for ½R at $",P19),L19),IF(AND(LEFT(L19,12)="*Hard stop f",LEFT(Q19,5)=" Hard",I19=P19,D19&lt;=I19),"Hit stop",IF(AND(LEFT(L19,12)="*Hard stop f",LEFT(Q19,5)=" Hard",I19=P19,D19&gt;I19,E19=1),IF(AND(O19&gt;I19,R19&lt;&gt;I19),CONCATENATE("Trail hard stop for ½R to $",O19,"; Hard stop for ½R at $",P19),L19),IF(AND(LEFT(L19,12)="*Hard stop f",LEFT(Q19,5)=" Soft",I19=P19,D19&lt;=I19),CONCATENATE("Hit stop for ½R at $",I19,"; Setting hard stop for ½R at $",O19),IF(AND(LEFT(L19,12)="*Hard stop f",LEFT(Q19,5)=" Soft",I19=P19,D19&gt;I19,E19=1),IF(AND(O19&gt;I19,R19&lt;&gt;I19),CONCATENATE("Trail hard stop for ½R to $",O19,"; Soft stop for ½R at $",P19),L19),IF(AND(D19&gt;I19,E19=0,F19=0),L19)))))))))))))))))))</f>
        <v>0</v>
      </c>
      <c r="O19" s="15">
        <f>IF(AND(R19&lt;=S19,R19&gt;U19),T19,R19)</f>
        <v>-0.03</v>
      </c>
      <c r="P19" s="16" t="str">
        <f>IFERROR(VALUE(RIGHT(Q19,LEN(Q19)-FIND("$",Q19,1))),"")</f>
        <v/>
      </c>
      <c r="Q19" s="5" t="str">
        <f>IFERROR(LEFT(RIGHT(L19,FIND("*",L19,2)-FIND(";",L19,1)),FIND("*",RIGHT(L19,FIND("*",L19,2)-FIND(";",L19,1)),2)-1),"")</f>
        <v/>
      </c>
      <c r="R19" s="16">
        <f>IF(F19=1,MIN(ROUNDDOWN(G19*0.995,2)*100/100-VLOOKUP(VALUE(RIGHT(ROUNDDOWN(G19*0.995,2)*100,1)),$Y$2:$Z$11,2)/100,ROUNDDOWN(D19*0.995,2)*100/100-VLOOKUP(VALUE(RIGHT(ROUNDDOWN(D19*0.995,2)*100,1)),$Y$2:$Z$11,2)/100),ROUNDDOWN(D19*0.995,2)*100/100-VLOOKUP(VALUE(RIGHT(ROUNDDOWN(D19*0.995,2)*100,1)),$Y$2:$Z$11,2)/100)</f>
        <v>-0.03</v>
      </c>
      <c r="S19" s="16">
        <f>IF(AND(D19&gt;1,D19&lt;=2),1,IF(AND(D19&gt;2,D19&lt;=3),2,IF(AND(D19&gt;3,D19&lt;=4),3,IF(AND(D19&gt;4,D19&lt;=5),4,IF(AND(D19&gt;5,D19&lt;=6),5,IF(AND(D19&gt;6,D19&lt;=7),6,IF(AND(D19&gt;7,D19&lt;=8),7,IF(AND(D19&gt;8,D19&lt;=10),8,IF(AND(D19&gt;10,D19&lt;=15),10,IF(AND(D19&gt;15,D19&lt;=20),15,IF(AND(D19&gt;20,D19&lt;=25),20,IF(AND(D19&gt;25,D19&lt;=30),25,IF(AND(D19&gt;30,D19&lt;=35),30,IF(AND(D19&gt;35,D19&lt;=40),35,IF(AND(D19&gt;40,D19&lt;=50),40,IF(AND(D19&gt;50,D19&lt;=60),50,IF(AND(D19&gt;60,D19&lt;=70),60,IF(AND(D19&gt;70,D19&lt;=80),70,IF(AND(D19&gt;80,D19&lt;=100),80,IF(AND(D19&gt;100,D19&lt;=120),100,IF(AND(D19&gt;120,D19&lt;=140),120,IF(AND(D19&gt;140,D19&lt;=150),140,IF(AND(D19&gt;150,D19&lt;=200),150,IF(AND(D19&gt;200,D19&lt;=250),200,IF(AND(D19&gt;250,D19&lt;=300),250,IF(AND(D19&gt;300,D19&lt;=350),300,IF(AND(D19&gt;350,D19&lt;=400),350,IF(AND(D19&gt;400,D19&lt;=500),400,IF(AND(D19&gt;500,D19&lt;=600),500,IF(AND(D19&gt;600,D19&lt;=700),600,IF(AND(D19&gt;700,D19&lt;=800),700,IF(AND(D19&gt;800,D19&lt;=1000),800,IF(AND(D19&gt;1000,D19&lt;=1200),1000,IF(AND(D19&gt;1200,D19&lt;=1400),1200,IF(AND(D19&gt;1400,D19&lt;=1500),1400,0.1)))))))))))))))))))))))))))))))))))*1.01</f>
        <v>0.10100000000000001</v>
      </c>
      <c r="T19" s="16">
        <f>U19-V19</f>
        <v>6.9999999999999993E-2</v>
      </c>
      <c r="U19" s="18">
        <f>ROUNDUP(IF(AND(D19&gt;1,D19&lt;=2),1,IF(AND(D19&gt;2,D19&lt;=3),2,IF(AND(D19&gt;3,D19&lt;=4),3,IF(AND(D19&gt;4,D19&lt;=5),4,IF(AND(D19&gt;5,D19&lt;=6),5,IF(AND(D19&gt;6,D19&lt;=7),6,IF(AND(D19&gt;7,D19&lt;=8),7,IF(AND(D19&gt;8,D19&lt;=10),8,IF(AND(D19&gt;10,D19&lt;=15),10,IF(AND(D19&gt;15,D19&lt;=20),15,IF(AND(D19&gt;20,D19&lt;=25),20,IF(AND(D19&gt;25,D19&lt;=30),25,IF(AND(D19&gt;30,D19&lt;=35),30,IF(AND(D19&gt;35,D19&lt;=40),35,IF(AND(D19&gt;40,D19&lt;=50),40,IF(AND(D19&gt;50,D19&lt;=60),50,IF(AND(D19&gt;60,D19&lt;=70),60,IF(AND(D19&gt;70,D19&lt;=80),70,IF(AND(D19&gt;80,D19&lt;=100),80,IF(AND(D19&gt;100,D19&lt;=120),100,IF(AND(D19&gt;120,D19&lt;=140),120,IF(AND(D19&gt;140,D19&lt;=150),140,IF(AND(D19&gt;150,D19&lt;=200),150,IF(AND(D19&gt;200,D19&lt;=250),200,IF(AND(D19&gt;250,D19&lt;=300),250,IF(AND(D19&gt;300,D19&lt;=350),300,IF(AND(D19&gt;350,D19&lt;=400),350,IF(AND(D19&gt;400,D19&lt;=500),400,IF(AND(D19&gt;500,D19&lt;=600),500,IF(AND(D19&gt;600,D19&lt;=700),600,IF(AND(D19&gt;700,D19&lt;=800),700,IF(AND(D19&gt;800,D19&lt;=1000),800,IF(AND(D19&gt;1000,D19&lt;=1200),1000,IF(AND(D19&gt;1200,D19&lt;=1400),1200,IF(AND(D19&gt;1400,D19&lt;=1500),1400,0.1)))))))))))))))))))))))))))))))))))*0.995,2)</f>
        <v>9.9999999999999992E-2</v>
      </c>
      <c r="V19" s="16">
        <f>VLOOKUP(VALUE(RIGHT(U19*100,1)),$Y$2:$Z$11,2)/100</f>
        <v>0.03</v>
      </c>
      <c r="W19" s="19">
        <f ca="1">IFERROR(IF(AVERAGE(SOE_1,SOE_2)-Close&lt;Close-Current_Stop,1,0),0)</f>
        <v>0</v>
      </c>
      <c r="X19" s="29" t="str">
        <f ca="1">IF(RR_Rebal_Test=1,Close-(AVERAGE(SOE_1,SOE_2)-Close),"")</f>
        <v/>
      </c>
      <c r="Y19" s="3"/>
      <c r="Z19" s="3"/>
      <c r="AA19" s="3" t="s">
        <v>33</v>
      </c>
      <c r="AB19" s="3" t="s">
        <v>1</v>
      </c>
      <c r="AC19" s="3" t="s">
        <v>58</v>
      </c>
    </row>
    <row r="20" spans="1:29" x14ac:dyDescent="0.25">
      <c r="A20" s="13"/>
      <c r="B20" s="8"/>
      <c r="C20" s="8"/>
      <c r="D20" s="8"/>
      <c r="E20" s="2"/>
      <c r="F20" s="2"/>
      <c r="G20" s="8"/>
      <c r="H20" s="23"/>
      <c r="I20" s="8"/>
      <c r="J20" s="8"/>
      <c r="K20" s="8"/>
      <c r="L20" s="2"/>
      <c r="M20" s="8">
        <f>IF(EXACT(L20,N20),I20,O20)</f>
        <v>-0.03</v>
      </c>
      <c r="N20" s="14" t="b">
        <f>IF(AND(L20="*Soft stop*",D20&lt;=I20),CONCATENATE("Setting hard stop at $",O20),IF(AND(L20="*Soft stop*",D20&gt;I20,E20=1),CONCATENATE("Setting hard stop for ½R at $",O20,"; Soft stop for ½R at $",I20),IF(AND(L20="*Soft stop*",D20&gt;I20,F20=1),CONCATENATE("Setting hard stop at $",O20),IF(AND(L20="*Hard stop*",D20&lt;=I20),"Hit stop",IF(AND(L20="*Hard stop*",D20&gt;I20,E20=1),IF(AND(O20&gt;I20,R20&lt;&gt;I20),CONCATENATE("Trail hard stop for ½R to $",O20,"; Hard stop for ½R at $",I20),L20),IF(AND(L20="*Hard stop*",D20&gt;I20,F20=1),IF(AND(O20&gt;I20,R20&lt;&gt;I20),CONCATENATE("Trail hard stop to $",O20),L20),IF(AND(LEFT(L20,12)="*Hard stop f",LEFT(Q20,5)=" Hard",D20&gt;I20,F20=1),IF(AND(O20&gt;I20,R20&lt;&gt;I20),CONCATENATE("Trail stop for entire position to $",O20),L20),IF(AND(LEFT(L20,12)="*Hard stop f",LEFT(Q20,5)=" Soft",D20&gt;I20,F20=1),CONCATENATE("Setting hard stop for entire position at $",O20),IF(AND(LEFT(L20,12)="*Hard stop f",LEFT(Q20,5)=" Hard",I20&gt;P20,D20&lt;=I20,D20&gt;P20),CONCATENATE("Hit stop for ½R at $",I20,"; Hard stop for ½R at $",P20),IF(AND(LEFT(L20,12)="*Hard stop f",LEFT(Q20,5)=" Hard",D20&lt;=I20,D20&lt;=P20),"Hit stop",IF(AND(LEFT(L20,12)="*Hard stop f",LEFT(Q20,5)=" Hard",D20&gt;I20,E20=1),IF(AND(O20&gt;I20,R20&lt;&gt;I20),CONCATENATE("Trail hard stop for ½R to $",O20,"; Hard stop for ½R at $",P20),L20),IF(AND(LEFT(L20,12)="*Hard stop f",LEFT(Q20,5)=" Soft",I20&gt;P20,D20&lt;=I20,D20&gt;P20),CONCATENATE("Hit stop for ½R at $",I20,"; Soft stop for ½R at $",P20),IF(AND(LEFT(L20,12)="*Hard stop f",LEFT(Q20,5)=" Soft",D20&lt;=I20,D20&lt;=P20),CONCATENATE("Hit stop for ½R at $",I20,"; Setting hard stop for ½R at $",O20),IF(AND(LEFT(L20,12)="*Hard stop f",LEFT(Q20,5)=" Soft",D20&gt;I20,E20=1),IF(AND(O20&gt;I20,R20&lt;&gt;I20),CONCATENATE("Trail hard stop for ½R to $",O20,"; Soft stop for ½R at $",P20),L20),IF(AND(LEFT(L20,12)="*Hard stop f",LEFT(Q20,5)=" Hard",I20=P20,D20&lt;=I20),"Hit stop",IF(AND(LEFT(L20,12)="*Hard stop f",LEFT(Q20,5)=" Hard",I20=P20,D20&gt;I20,E20=1),IF(AND(O20&gt;I20,R20&lt;&gt;I20),CONCATENATE("Trail hard stop for ½R to $",O20,"; Hard stop for ½R at $",P20),L20),IF(AND(LEFT(L20,12)="*Hard stop f",LEFT(Q20,5)=" Soft",I20=P20,D20&lt;=I20),CONCATENATE("Hit stop for ½R at $",I20,"; Setting hard stop for ½R at $",O20),IF(AND(LEFT(L20,12)="*Hard stop f",LEFT(Q20,5)=" Soft",I20=P20,D20&gt;I20,E20=1),IF(AND(O20&gt;I20,R20&lt;&gt;I20),CONCATENATE("Trail hard stop for ½R to $",O20,"; Soft stop for ½R at $",P20),L20),IF(AND(D20&gt;I20,E20=0,F20=0),L20)))))))))))))))))))</f>
        <v>0</v>
      </c>
      <c r="O20" s="15">
        <f>IF(AND(R20&lt;=S20,R20&gt;U20),T20,R20)</f>
        <v>-0.03</v>
      </c>
      <c r="P20" s="16" t="str">
        <f>IFERROR(VALUE(RIGHT(Q20,LEN(Q20)-FIND("$",Q20,1))),"")</f>
        <v/>
      </c>
      <c r="Q20" s="5" t="str">
        <f>IFERROR(LEFT(RIGHT(L20,FIND("*",L20,2)-FIND(";",L20,1)),FIND("*",RIGHT(L20,FIND("*",L20,2)-FIND(";",L20,1)),2)-1),"")</f>
        <v/>
      </c>
      <c r="R20" s="16">
        <f>IF(F20=1,MIN(ROUNDDOWN(G20*0.995,2)*100/100-VLOOKUP(VALUE(RIGHT(ROUNDDOWN(G20*0.995,2)*100,1)),$Y$2:$Z$11,2)/100,ROUNDDOWN(D20*0.995,2)*100/100-VLOOKUP(VALUE(RIGHT(ROUNDDOWN(D20*0.995,2)*100,1)),$Y$2:$Z$11,2)/100),ROUNDDOWN(D20*0.995,2)*100/100-VLOOKUP(VALUE(RIGHT(ROUNDDOWN(D20*0.995,2)*100,1)),$Y$2:$Z$11,2)/100)</f>
        <v>-0.03</v>
      </c>
      <c r="S20" s="16">
        <f>IF(AND(D20&gt;1,D20&lt;=2),1,IF(AND(D20&gt;2,D20&lt;=3),2,IF(AND(D20&gt;3,D20&lt;=4),3,IF(AND(D20&gt;4,D20&lt;=5),4,IF(AND(D20&gt;5,D20&lt;=6),5,IF(AND(D20&gt;6,D20&lt;=7),6,IF(AND(D20&gt;7,D20&lt;=8),7,IF(AND(D20&gt;8,D20&lt;=10),8,IF(AND(D20&gt;10,D20&lt;=15),10,IF(AND(D20&gt;15,D20&lt;=20),15,IF(AND(D20&gt;20,D20&lt;=25),20,IF(AND(D20&gt;25,D20&lt;=30),25,IF(AND(D20&gt;30,D20&lt;=35),30,IF(AND(D20&gt;35,D20&lt;=40),35,IF(AND(D20&gt;40,D20&lt;=50),40,IF(AND(D20&gt;50,D20&lt;=60),50,IF(AND(D20&gt;60,D20&lt;=70),60,IF(AND(D20&gt;70,D20&lt;=80),70,IF(AND(D20&gt;80,D20&lt;=100),80,IF(AND(D20&gt;100,D20&lt;=120),100,IF(AND(D20&gt;120,D20&lt;=140),120,IF(AND(D20&gt;140,D20&lt;=150),140,IF(AND(D20&gt;150,D20&lt;=200),150,IF(AND(D20&gt;200,D20&lt;=250),200,IF(AND(D20&gt;250,D20&lt;=300),250,IF(AND(D20&gt;300,D20&lt;=350),300,IF(AND(D20&gt;350,D20&lt;=400),350,IF(AND(D20&gt;400,D20&lt;=500),400,IF(AND(D20&gt;500,D20&lt;=600),500,IF(AND(D20&gt;600,D20&lt;=700),600,IF(AND(D20&gt;700,D20&lt;=800),700,IF(AND(D20&gt;800,D20&lt;=1000),800,IF(AND(D20&gt;1000,D20&lt;=1200),1000,IF(AND(D20&gt;1200,D20&lt;=1400),1200,IF(AND(D20&gt;1400,D20&lt;=1500),1400,0.1)))))))))))))))))))))))))))))))))))*1.01</f>
        <v>0.10100000000000001</v>
      </c>
      <c r="T20" s="16">
        <f>U20-V20</f>
        <v>6.9999999999999993E-2</v>
      </c>
      <c r="U20" s="18">
        <f>ROUNDUP(IF(AND(D20&gt;1,D20&lt;=2),1,IF(AND(D20&gt;2,D20&lt;=3),2,IF(AND(D20&gt;3,D20&lt;=4),3,IF(AND(D20&gt;4,D20&lt;=5),4,IF(AND(D20&gt;5,D20&lt;=6),5,IF(AND(D20&gt;6,D20&lt;=7),6,IF(AND(D20&gt;7,D20&lt;=8),7,IF(AND(D20&gt;8,D20&lt;=10),8,IF(AND(D20&gt;10,D20&lt;=15),10,IF(AND(D20&gt;15,D20&lt;=20),15,IF(AND(D20&gt;20,D20&lt;=25),20,IF(AND(D20&gt;25,D20&lt;=30),25,IF(AND(D20&gt;30,D20&lt;=35),30,IF(AND(D20&gt;35,D20&lt;=40),35,IF(AND(D20&gt;40,D20&lt;=50),40,IF(AND(D20&gt;50,D20&lt;=60),50,IF(AND(D20&gt;60,D20&lt;=70),60,IF(AND(D20&gt;70,D20&lt;=80),70,IF(AND(D20&gt;80,D20&lt;=100),80,IF(AND(D20&gt;100,D20&lt;=120),100,IF(AND(D20&gt;120,D20&lt;=140),120,IF(AND(D20&gt;140,D20&lt;=150),140,IF(AND(D20&gt;150,D20&lt;=200),150,IF(AND(D20&gt;200,D20&lt;=250),200,IF(AND(D20&gt;250,D20&lt;=300),250,IF(AND(D20&gt;300,D20&lt;=350),300,IF(AND(D20&gt;350,D20&lt;=400),350,IF(AND(D20&gt;400,D20&lt;=500),400,IF(AND(D20&gt;500,D20&lt;=600),500,IF(AND(D20&gt;600,D20&lt;=700),600,IF(AND(D20&gt;700,D20&lt;=800),700,IF(AND(D20&gt;800,D20&lt;=1000),800,IF(AND(D20&gt;1000,D20&lt;=1200),1000,IF(AND(D20&gt;1200,D20&lt;=1400),1200,IF(AND(D20&gt;1400,D20&lt;=1500),1400,0.1)))))))))))))))))))))))))))))))))))*0.995,2)</f>
        <v>9.9999999999999992E-2</v>
      </c>
      <c r="V20" s="16">
        <f>VLOOKUP(VALUE(RIGHT(U20*100,1)),$Y$2:$Z$11,2)/100</f>
        <v>0.03</v>
      </c>
      <c r="W20" s="19">
        <f ca="1">IFERROR(IF(AVERAGE(SOE_1,SOE_2)-Close&lt;Close-Current_Stop,1,0),0)</f>
        <v>0</v>
      </c>
      <c r="X20" s="29" t="str">
        <f ca="1">IF(RR_Rebal_Test=1,Close-(AVERAGE(SOE_1,SOE_2)-Close),"")</f>
        <v/>
      </c>
      <c r="Y20" s="3"/>
      <c r="Z20" s="3"/>
      <c r="AA20" s="3"/>
      <c r="AB20" s="17" t="s">
        <v>28</v>
      </c>
      <c r="AC20" s="3" t="s">
        <v>67</v>
      </c>
    </row>
    <row r="21" spans="1:29" x14ac:dyDescent="0.25">
      <c r="A21" s="13"/>
      <c r="B21" s="8"/>
      <c r="C21" s="8"/>
      <c r="D21" s="8"/>
      <c r="E21" s="2"/>
      <c r="F21" s="2"/>
      <c r="G21" s="8"/>
      <c r="H21" s="23"/>
      <c r="I21" s="8"/>
      <c r="J21" s="8"/>
      <c r="K21" s="8"/>
      <c r="L21" s="2"/>
      <c r="M21" s="8">
        <f>IF(EXACT(L21,N21),I21,O21)</f>
        <v>-0.03</v>
      </c>
      <c r="N21" s="14" t="b">
        <f>IF(AND(L21="*Soft stop*",D21&lt;=I21),CONCATENATE("Setting hard stop at $",O21),IF(AND(L21="*Soft stop*",D21&gt;I21,E21=1),CONCATENATE("Setting hard stop for ½R at $",O21,"; Soft stop for ½R at $",I21),IF(AND(L21="*Soft stop*",D21&gt;I21,F21=1),CONCATENATE("Setting hard stop at $",O21),IF(AND(L21="*Hard stop*",D21&lt;=I21),"Hit stop",IF(AND(L21="*Hard stop*",D21&gt;I21,E21=1),IF(AND(O21&gt;I21,R21&lt;&gt;I21),CONCATENATE("Trail hard stop for ½R to $",O21,"; Hard stop for ½R at $",I21),L21),IF(AND(L21="*Hard stop*",D21&gt;I21,F21=1),IF(AND(O21&gt;I21,R21&lt;&gt;I21),CONCATENATE("Trail hard stop to $",O21),L21),IF(AND(LEFT(L21,12)="*Hard stop f",LEFT(Q21,5)=" Hard",D21&gt;I21,F21=1),IF(AND(O21&gt;I21,R21&lt;&gt;I21),CONCATENATE("Trail stop for entire position to $",O21),L21),IF(AND(LEFT(L21,12)="*Hard stop f",LEFT(Q21,5)=" Soft",D21&gt;I21,F21=1),CONCATENATE("Setting hard stop for entire position at $",O21),IF(AND(LEFT(L21,12)="*Hard stop f",LEFT(Q21,5)=" Hard",I21&gt;P21,D21&lt;=I21,D21&gt;P21),CONCATENATE("Hit stop for ½R at $",I21,"; Hard stop for ½R at $",P21),IF(AND(LEFT(L21,12)="*Hard stop f",LEFT(Q21,5)=" Hard",D21&lt;=I21,D21&lt;=P21),"Hit stop",IF(AND(LEFT(L21,12)="*Hard stop f",LEFT(Q21,5)=" Hard",D21&gt;I21,E21=1),IF(AND(O21&gt;I21,R21&lt;&gt;I21),CONCATENATE("Trail hard stop for ½R to $",O21,"; Hard stop for ½R at $",P21),L21),IF(AND(LEFT(L21,12)="*Hard stop f",LEFT(Q21,5)=" Soft",I21&gt;P21,D21&lt;=I21,D21&gt;P21),CONCATENATE("Hit stop for ½R at $",I21,"; Soft stop for ½R at $",P21),IF(AND(LEFT(L21,12)="*Hard stop f",LEFT(Q21,5)=" Soft",D21&lt;=I21,D21&lt;=P21),CONCATENATE("Hit stop for ½R at $",I21,"; Setting hard stop for ½R at $",O21),IF(AND(LEFT(L21,12)="*Hard stop f",LEFT(Q21,5)=" Soft",D21&gt;I21,E21=1),IF(AND(O21&gt;I21,R21&lt;&gt;I21),CONCATENATE("Trail hard stop for ½R to $",O21,"; Soft stop for ½R at $",P21),L21),IF(AND(LEFT(L21,12)="*Hard stop f",LEFT(Q21,5)=" Hard",I21=P21,D21&lt;=I21),"Hit stop",IF(AND(LEFT(L21,12)="*Hard stop f",LEFT(Q21,5)=" Hard",I21=P21,D21&gt;I21,E21=1),IF(AND(O21&gt;I21,R21&lt;&gt;I21),CONCATENATE("Trail hard stop for ½R to $",O21,"; Hard stop for ½R at $",P21),L21),IF(AND(LEFT(L21,12)="*Hard stop f",LEFT(Q21,5)=" Soft",I21=P21,D21&lt;=I21),CONCATENATE("Hit stop for ½R at $",I21,"; Setting hard stop for ½R at $",O21),IF(AND(LEFT(L21,12)="*Hard stop f",LEFT(Q21,5)=" Soft",I21=P21,D21&gt;I21,E21=1),IF(AND(O21&gt;I21,R21&lt;&gt;I21),CONCATENATE("Trail hard stop for ½R to $",O21,"; Soft stop for ½R at $",P21),L21),IF(AND(D21&gt;I21,E21=0,F21=0),L21)))))))))))))))))))</f>
        <v>0</v>
      </c>
      <c r="O21" s="15">
        <f>IF(AND(R21&lt;=S21,R21&gt;U21),T21,R21)</f>
        <v>-0.03</v>
      </c>
      <c r="P21" s="16" t="str">
        <f>IFERROR(VALUE(RIGHT(Q21,LEN(Q21)-FIND("$",Q21,1))),"")</f>
        <v/>
      </c>
      <c r="Q21" s="6" t="str">
        <f>IFERROR(LEFT(RIGHT(L21,FIND("*",L21,2)-FIND(";",L21,1)),FIND("*",RIGHT(L21,FIND("*",L21,2)-FIND(";",L21,1)),2)-1),"")</f>
        <v/>
      </c>
      <c r="R21" s="16">
        <f>IF(F21=1,MIN(ROUNDDOWN(G21*0.995,2)*100/100-VLOOKUP(VALUE(RIGHT(ROUNDDOWN(G21*0.995,2)*100,1)),$Y$2:$Z$11,2)/100,ROUNDDOWN(D21*0.995,2)*100/100-VLOOKUP(VALUE(RIGHT(ROUNDDOWN(D21*0.995,2)*100,1)),$Y$2:$Z$11,2)/100),ROUNDDOWN(D21*0.995,2)*100/100-VLOOKUP(VALUE(RIGHT(ROUNDDOWN(D21*0.995,2)*100,1)),$Y$2:$Z$11,2)/100)</f>
        <v>-0.03</v>
      </c>
      <c r="S21" s="16">
        <f>IF(AND(D21&gt;1,D21&lt;=2),1,IF(AND(D21&gt;2,D21&lt;=3),2,IF(AND(D21&gt;3,D21&lt;=4),3,IF(AND(D21&gt;4,D21&lt;=5),4,IF(AND(D21&gt;5,D21&lt;=6),5,IF(AND(D21&gt;6,D21&lt;=7),6,IF(AND(D21&gt;7,D21&lt;=8),7,IF(AND(D21&gt;8,D21&lt;=10),8,IF(AND(D21&gt;10,D21&lt;=15),10,IF(AND(D21&gt;15,D21&lt;=20),15,IF(AND(D21&gt;20,D21&lt;=25),20,IF(AND(D21&gt;25,D21&lt;=30),25,IF(AND(D21&gt;30,D21&lt;=35),30,IF(AND(D21&gt;35,D21&lt;=40),35,IF(AND(D21&gt;40,D21&lt;=50),40,IF(AND(D21&gt;50,D21&lt;=60),50,IF(AND(D21&gt;60,D21&lt;=70),60,IF(AND(D21&gt;70,D21&lt;=80),70,IF(AND(D21&gt;80,D21&lt;=100),80,IF(AND(D21&gt;100,D21&lt;=120),100,IF(AND(D21&gt;120,D21&lt;=140),120,IF(AND(D21&gt;140,D21&lt;=150),140,IF(AND(D21&gt;150,D21&lt;=200),150,IF(AND(D21&gt;200,D21&lt;=250),200,IF(AND(D21&gt;250,D21&lt;=300),250,IF(AND(D21&gt;300,D21&lt;=350),300,IF(AND(D21&gt;350,D21&lt;=400),350,IF(AND(D21&gt;400,D21&lt;=500),400,IF(AND(D21&gt;500,D21&lt;=600),500,IF(AND(D21&gt;600,D21&lt;=700),600,IF(AND(D21&gt;700,D21&lt;=800),700,IF(AND(D21&gt;800,D21&lt;=1000),800,IF(AND(D21&gt;1000,D21&lt;=1200),1000,IF(AND(D21&gt;1200,D21&lt;=1400),1200,IF(AND(D21&gt;1400,D21&lt;=1500),1400,0.1)))))))))))))))))))))))))))))))))))*1.01</f>
        <v>0.10100000000000001</v>
      </c>
      <c r="T21" s="16">
        <f>U21-V21</f>
        <v>6.9999999999999993E-2</v>
      </c>
      <c r="U21" s="18">
        <f>ROUNDUP(IF(AND(D21&gt;1,D21&lt;=2),1,IF(AND(D21&gt;2,D21&lt;=3),2,IF(AND(D21&gt;3,D21&lt;=4),3,IF(AND(D21&gt;4,D21&lt;=5),4,IF(AND(D21&gt;5,D21&lt;=6),5,IF(AND(D21&gt;6,D21&lt;=7),6,IF(AND(D21&gt;7,D21&lt;=8),7,IF(AND(D21&gt;8,D21&lt;=10),8,IF(AND(D21&gt;10,D21&lt;=15),10,IF(AND(D21&gt;15,D21&lt;=20),15,IF(AND(D21&gt;20,D21&lt;=25),20,IF(AND(D21&gt;25,D21&lt;=30),25,IF(AND(D21&gt;30,D21&lt;=35),30,IF(AND(D21&gt;35,D21&lt;=40),35,IF(AND(D21&gt;40,D21&lt;=50),40,IF(AND(D21&gt;50,D21&lt;=60),50,IF(AND(D21&gt;60,D21&lt;=70),60,IF(AND(D21&gt;70,D21&lt;=80),70,IF(AND(D21&gt;80,D21&lt;=100),80,IF(AND(D21&gt;100,D21&lt;=120),100,IF(AND(D21&gt;120,D21&lt;=140),120,IF(AND(D21&gt;140,D21&lt;=150),140,IF(AND(D21&gt;150,D21&lt;=200),150,IF(AND(D21&gt;200,D21&lt;=250),200,IF(AND(D21&gt;250,D21&lt;=300),250,IF(AND(D21&gt;300,D21&lt;=350),300,IF(AND(D21&gt;350,D21&lt;=400),350,IF(AND(D21&gt;400,D21&lt;=500),400,IF(AND(D21&gt;500,D21&lt;=600),500,IF(AND(D21&gt;600,D21&lt;=700),600,IF(AND(D21&gt;700,D21&lt;=800),700,IF(AND(D21&gt;800,D21&lt;=1000),800,IF(AND(D21&gt;1000,D21&lt;=1200),1000,IF(AND(D21&gt;1200,D21&lt;=1400),1200,IF(AND(D21&gt;1400,D21&lt;=1500),1400,0.1)))))))))))))))))))))))))))))))))))*0.995,2)</f>
        <v>9.9999999999999992E-2</v>
      </c>
      <c r="V21" s="16">
        <f>VLOOKUP(VALUE(RIGHT(U21*100,1)),$Y$2:$Z$11,2)/100</f>
        <v>0.03</v>
      </c>
      <c r="W21" s="19">
        <f ca="1">IFERROR(IF(AVERAGE(SOE_1,SOE_2)-Close&lt;Close-Current_Stop,1,0),0)</f>
        <v>0</v>
      </c>
      <c r="X21" s="29" t="str">
        <f ca="1">IF(RR_Rebal_Test=1,Close-(AVERAGE(SOE_1,SOE_2)-Close),"")</f>
        <v/>
      </c>
      <c r="Y21" s="3"/>
      <c r="Z21" s="3"/>
      <c r="AA21" s="3" t="s">
        <v>34</v>
      </c>
      <c r="AB21" s="3" t="s">
        <v>38</v>
      </c>
      <c r="AC21" s="3" t="s">
        <v>59</v>
      </c>
    </row>
    <row r="22" spans="1:29" x14ac:dyDescent="0.25">
      <c r="A22" s="13"/>
      <c r="B22" s="8"/>
      <c r="C22" s="8"/>
      <c r="D22" s="8"/>
      <c r="E22" s="2"/>
      <c r="F22" s="2"/>
      <c r="G22" s="8"/>
      <c r="H22" s="23"/>
      <c r="I22" s="8"/>
      <c r="J22" s="8"/>
      <c r="K22" s="8"/>
      <c r="L22" s="2"/>
      <c r="M22" s="8">
        <f>IF(EXACT(L22,N22),I22,O22)</f>
        <v>-0.03</v>
      </c>
      <c r="N22" s="14" t="b">
        <f>IF(AND(L22="*Soft stop*",D22&lt;=I22),CONCATENATE("Setting hard stop at $",O22),IF(AND(L22="*Soft stop*",D22&gt;I22,E22=1),CONCATENATE("Setting hard stop for ½R at $",O22,"; Soft stop for ½R at $",I22),IF(AND(L22="*Soft stop*",D22&gt;I22,F22=1),CONCATENATE("Setting hard stop at $",O22),IF(AND(L22="*Hard stop*",D22&lt;=I22),"Hit stop",IF(AND(L22="*Hard stop*",D22&gt;I22,E22=1),IF(AND(O22&gt;I22,R22&lt;&gt;I22),CONCATENATE("Trail hard stop for ½R to $",O22,"; Hard stop for ½R at $",I22),L22),IF(AND(L22="*Hard stop*",D22&gt;I22,F22=1),IF(AND(O22&gt;I22,R22&lt;&gt;I22),CONCATENATE("Trail hard stop to $",O22),L22),IF(AND(LEFT(L22,12)="*Hard stop f",LEFT(Q22,5)=" Hard",D22&gt;I22,F22=1),IF(AND(O22&gt;I22,R22&lt;&gt;I22),CONCATENATE("Trail stop for entire position to $",O22),L22),IF(AND(LEFT(L22,12)="*Hard stop f",LEFT(Q22,5)=" Soft",D22&gt;I22,F22=1),CONCATENATE("Setting hard stop for entire position at $",O22),IF(AND(LEFT(L22,12)="*Hard stop f",LEFT(Q22,5)=" Hard",I22&gt;P22,D22&lt;=I22,D22&gt;P22),CONCATENATE("Hit stop for ½R at $",I22,"; Hard stop for ½R at $",P22),IF(AND(LEFT(L22,12)="*Hard stop f",LEFT(Q22,5)=" Hard",D22&lt;=I22,D22&lt;=P22),"Hit stop",IF(AND(LEFT(L22,12)="*Hard stop f",LEFT(Q22,5)=" Hard",D22&gt;I22,E22=1),IF(AND(O22&gt;I22,R22&lt;&gt;I22),CONCATENATE("Trail hard stop for ½R to $",O22,"; Hard stop for ½R at $",P22),L22),IF(AND(LEFT(L22,12)="*Hard stop f",LEFT(Q22,5)=" Soft",I22&gt;P22,D22&lt;=I22,D22&gt;P22),CONCATENATE("Hit stop for ½R at $",I22,"; Soft stop for ½R at $",P22),IF(AND(LEFT(L22,12)="*Hard stop f",LEFT(Q22,5)=" Soft",D22&lt;=I22,D22&lt;=P22),CONCATENATE("Hit stop for ½R at $",I22,"; Setting hard stop for ½R at $",O22),IF(AND(LEFT(L22,12)="*Hard stop f",LEFT(Q22,5)=" Soft",D22&gt;I22,E22=1),IF(AND(O22&gt;I22,R22&lt;&gt;I22),CONCATENATE("Trail hard stop for ½R to $",O22,"; Soft stop for ½R at $",P22),L22),IF(AND(LEFT(L22,12)="*Hard stop f",LEFT(Q22,5)=" Hard",I22=P22,D22&lt;=I22),"Hit stop",IF(AND(LEFT(L22,12)="*Hard stop f",LEFT(Q22,5)=" Hard",I22=P22,D22&gt;I22,E22=1),IF(AND(O22&gt;I22,R22&lt;&gt;I22),CONCATENATE("Trail hard stop for ½R to $",O22,"; Hard stop for ½R at $",P22),L22),IF(AND(LEFT(L22,12)="*Hard stop f",LEFT(Q22,5)=" Soft",I22=P22,D22&lt;=I22),CONCATENATE("Hit stop for ½R at $",I22,"; Setting hard stop for ½R at $",O22),IF(AND(LEFT(L22,12)="*Hard stop f",LEFT(Q22,5)=" Soft",I22=P22,D22&gt;I22,E22=1),IF(AND(O22&gt;I22,R22&lt;&gt;I22),CONCATENATE("Trail hard stop for ½R to $",O22,"; Soft stop for ½R at $",P22),L22),IF(AND(D22&gt;I22,E22=0,F22=0),L22)))))))))))))))))))</f>
        <v>0</v>
      </c>
      <c r="O22" s="15">
        <f>IF(AND(R22&lt;=S22,R22&gt;U22),T22,R22)</f>
        <v>-0.03</v>
      </c>
      <c r="P22" s="16" t="str">
        <f>IFERROR(VALUE(RIGHT(Q22,LEN(Q22)-FIND("$",Q22,1))),"")</f>
        <v/>
      </c>
      <c r="Q22" s="6" t="str">
        <f>IFERROR(LEFT(RIGHT(L22,FIND("*",L22,2)-FIND(";",L22,1)),FIND("*",RIGHT(L22,FIND("*",L22,2)-FIND(";",L22,1)),2)-1),"")</f>
        <v/>
      </c>
      <c r="R22" s="16">
        <f>IF(F22=1,MIN(ROUNDDOWN(G22*0.995,2)*100/100-VLOOKUP(VALUE(RIGHT(ROUNDDOWN(G22*0.995,2)*100,1)),$Y$2:$Z$11,2)/100,ROUNDDOWN(D22*0.995,2)*100/100-VLOOKUP(VALUE(RIGHT(ROUNDDOWN(D22*0.995,2)*100,1)),$Y$2:$Z$11,2)/100),ROUNDDOWN(D22*0.995,2)*100/100-VLOOKUP(VALUE(RIGHT(ROUNDDOWN(D22*0.995,2)*100,1)),$Y$2:$Z$11,2)/100)</f>
        <v>-0.03</v>
      </c>
      <c r="S22" s="16">
        <f>IF(AND(D22&gt;1,D22&lt;=2),1,IF(AND(D22&gt;2,D22&lt;=3),2,IF(AND(D22&gt;3,D22&lt;=4),3,IF(AND(D22&gt;4,D22&lt;=5),4,IF(AND(D22&gt;5,D22&lt;=6),5,IF(AND(D22&gt;6,D22&lt;=7),6,IF(AND(D22&gt;7,D22&lt;=8),7,IF(AND(D22&gt;8,D22&lt;=10),8,IF(AND(D22&gt;10,D22&lt;=15),10,IF(AND(D22&gt;15,D22&lt;=20),15,IF(AND(D22&gt;20,D22&lt;=25),20,IF(AND(D22&gt;25,D22&lt;=30),25,IF(AND(D22&gt;30,D22&lt;=35),30,IF(AND(D22&gt;35,D22&lt;=40),35,IF(AND(D22&gt;40,D22&lt;=50),40,IF(AND(D22&gt;50,D22&lt;=60),50,IF(AND(D22&gt;60,D22&lt;=70),60,IF(AND(D22&gt;70,D22&lt;=80),70,IF(AND(D22&gt;80,D22&lt;=100),80,IF(AND(D22&gt;100,D22&lt;=120),100,IF(AND(D22&gt;120,D22&lt;=140),120,IF(AND(D22&gt;140,D22&lt;=150),140,IF(AND(D22&gt;150,D22&lt;=200),150,IF(AND(D22&gt;200,D22&lt;=250),200,IF(AND(D22&gt;250,D22&lt;=300),250,IF(AND(D22&gt;300,D22&lt;=350),300,IF(AND(D22&gt;350,D22&lt;=400),350,IF(AND(D22&gt;400,D22&lt;=500),400,IF(AND(D22&gt;500,D22&lt;=600),500,IF(AND(D22&gt;600,D22&lt;=700),600,IF(AND(D22&gt;700,D22&lt;=800),700,IF(AND(D22&gt;800,D22&lt;=1000),800,IF(AND(D22&gt;1000,D22&lt;=1200),1000,IF(AND(D22&gt;1200,D22&lt;=1400),1200,IF(AND(D22&gt;1400,D22&lt;=1500),1400,0.1)))))))))))))))))))))))))))))))))))*1.01</f>
        <v>0.10100000000000001</v>
      </c>
      <c r="T22" s="16">
        <f>U22-V22</f>
        <v>6.9999999999999993E-2</v>
      </c>
      <c r="U22" s="18">
        <f>ROUNDUP(IF(AND(D22&gt;1,D22&lt;=2),1,IF(AND(D22&gt;2,D22&lt;=3),2,IF(AND(D22&gt;3,D22&lt;=4),3,IF(AND(D22&gt;4,D22&lt;=5),4,IF(AND(D22&gt;5,D22&lt;=6),5,IF(AND(D22&gt;6,D22&lt;=7),6,IF(AND(D22&gt;7,D22&lt;=8),7,IF(AND(D22&gt;8,D22&lt;=10),8,IF(AND(D22&gt;10,D22&lt;=15),10,IF(AND(D22&gt;15,D22&lt;=20),15,IF(AND(D22&gt;20,D22&lt;=25),20,IF(AND(D22&gt;25,D22&lt;=30),25,IF(AND(D22&gt;30,D22&lt;=35),30,IF(AND(D22&gt;35,D22&lt;=40),35,IF(AND(D22&gt;40,D22&lt;=50),40,IF(AND(D22&gt;50,D22&lt;=60),50,IF(AND(D22&gt;60,D22&lt;=70),60,IF(AND(D22&gt;70,D22&lt;=80),70,IF(AND(D22&gt;80,D22&lt;=100),80,IF(AND(D22&gt;100,D22&lt;=120),100,IF(AND(D22&gt;120,D22&lt;=140),120,IF(AND(D22&gt;140,D22&lt;=150),140,IF(AND(D22&gt;150,D22&lt;=200),150,IF(AND(D22&gt;200,D22&lt;=250),200,IF(AND(D22&gt;250,D22&lt;=300),250,IF(AND(D22&gt;300,D22&lt;=350),300,IF(AND(D22&gt;350,D22&lt;=400),350,IF(AND(D22&gt;400,D22&lt;=500),400,IF(AND(D22&gt;500,D22&lt;=600),500,IF(AND(D22&gt;600,D22&lt;=700),600,IF(AND(D22&gt;700,D22&lt;=800),700,IF(AND(D22&gt;800,D22&lt;=1000),800,IF(AND(D22&gt;1000,D22&lt;=1200),1000,IF(AND(D22&gt;1200,D22&lt;=1400),1200,IF(AND(D22&gt;1400,D22&lt;=1500),1400,0.1)))))))))))))))))))))))))))))))))))*0.995,2)</f>
        <v>9.9999999999999992E-2</v>
      </c>
      <c r="V22" s="16">
        <f>VLOOKUP(VALUE(RIGHT(U22*100,1)),$Y$2:$Z$11,2)/100</f>
        <v>0.03</v>
      </c>
      <c r="W22" s="19">
        <f ca="1">IFERROR(IF(AVERAGE(SOE_1,SOE_2)-Close&lt;Close-Current_Stop,1,0),0)</f>
        <v>0</v>
      </c>
      <c r="X22" s="29" t="str">
        <f ca="1">IF(RR_Rebal_Test=1,Close-(AVERAGE(SOE_1,SOE_2)-Close),"")</f>
        <v/>
      </c>
      <c r="Y22" s="3"/>
      <c r="Z22" s="3"/>
      <c r="AA22" s="3"/>
      <c r="AB22" s="17" t="s">
        <v>39</v>
      </c>
      <c r="AC22" s="3" t="s">
        <v>68</v>
      </c>
    </row>
    <row r="23" spans="1:29" x14ac:dyDescent="0.25">
      <c r="A23" s="13"/>
      <c r="B23" s="8"/>
      <c r="C23" s="8"/>
      <c r="D23" s="8"/>
      <c r="E23" s="2"/>
      <c r="F23" s="2"/>
      <c r="G23" s="8"/>
      <c r="H23" s="23"/>
      <c r="I23" s="8"/>
      <c r="J23" s="8"/>
      <c r="K23" s="8"/>
      <c r="L23" s="2"/>
      <c r="M23" s="8">
        <f>IF(EXACT(L23,N23),I23,O23)</f>
        <v>-0.03</v>
      </c>
      <c r="N23" s="14" t="b">
        <f>IF(AND(L23="*Soft stop*",D23&lt;=I23),CONCATENATE("Setting hard stop at $",O23),IF(AND(L23="*Soft stop*",D23&gt;I23,E23=1),CONCATENATE("Setting hard stop for ½R at $",O23,"; Soft stop for ½R at $",I23),IF(AND(L23="*Soft stop*",D23&gt;I23,F23=1),CONCATENATE("Setting hard stop at $",O23),IF(AND(L23="*Hard stop*",D23&lt;=I23),"Hit stop",IF(AND(L23="*Hard stop*",D23&gt;I23,E23=1),IF(AND(O23&gt;I23,R23&lt;&gt;I23),CONCATENATE("Trail hard stop for ½R to $",O23,"; Hard stop for ½R at $",I23),L23),IF(AND(L23="*Hard stop*",D23&gt;I23,F23=1),IF(AND(O23&gt;I23,R23&lt;&gt;I23),CONCATENATE("Trail hard stop to $",O23),L23),IF(AND(LEFT(L23,12)="*Hard stop f",LEFT(Q23,5)=" Hard",D23&gt;I23,F23=1),IF(AND(O23&gt;I23,R23&lt;&gt;I23),CONCATENATE("Trail stop for entire position to $",O23),L23),IF(AND(LEFT(L23,12)="*Hard stop f",LEFT(Q23,5)=" Soft",D23&gt;I23,F23=1),CONCATENATE("Setting hard stop for entire position at $",O23),IF(AND(LEFT(L23,12)="*Hard stop f",LEFT(Q23,5)=" Hard",I23&gt;P23,D23&lt;=I23,D23&gt;P23),CONCATENATE("Hit stop for ½R at $",I23,"; Hard stop for ½R at $",P23),IF(AND(LEFT(L23,12)="*Hard stop f",LEFT(Q23,5)=" Hard",D23&lt;=I23,D23&lt;=P23),"Hit stop",IF(AND(LEFT(L23,12)="*Hard stop f",LEFT(Q23,5)=" Hard",D23&gt;I23,E23=1),IF(AND(O23&gt;I23,R23&lt;&gt;I23),CONCATENATE("Trail hard stop for ½R to $",O23,"; Hard stop for ½R at $",P23),L23),IF(AND(LEFT(L23,12)="*Hard stop f",LEFT(Q23,5)=" Soft",I23&gt;P23,D23&lt;=I23,D23&gt;P23),CONCATENATE("Hit stop for ½R at $",I23,"; Soft stop for ½R at $",P23),IF(AND(LEFT(L23,12)="*Hard stop f",LEFT(Q23,5)=" Soft",D23&lt;=I23,D23&lt;=P23),CONCATENATE("Hit stop for ½R at $",I23,"; Setting hard stop for ½R at $",O23),IF(AND(LEFT(L23,12)="*Hard stop f",LEFT(Q23,5)=" Soft",D23&gt;I23,E23=1),IF(AND(O23&gt;I23,R23&lt;&gt;I23),CONCATENATE("Trail hard stop for ½R to $",O23,"; Soft stop for ½R at $",P23),L23),IF(AND(LEFT(L23,12)="*Hard stop f",LEFT(Q23,5)=" Hard",I23=P23,D23&lt;=I23),"Hit stop",IF(AND(LEFT(L23,12)="*Hard stop f",LEFT(Q23,5)=" Hard",I23=P23,D23&gt;I23,E23=1),IF(AND(O23&gt;I23,R23&lt;&gt;I23),CONCATENATE("Trail hard stop for ½R to $",O23,"; Hard stop for ½R at $",P23),L23),IF(AND(LEFT(L23,12)="*Hard stop f",LEFT(Q23,5)=" Soft",I23=P23,D23&lt;=I23),CONCATENATE("Hit stop for ½R at $",I23,"; Setting hard stop for ½R at $",O23),IF(AND(LEFT(L23,12)="*Hard stop f",LEFT(Q23,5)=" Soft",I23=P23,D23&gt;I23,E23=1),IF(AND(O23&gt;I23,R23&lt;&gt;I23),CONCATENATE("Trail hard stop for ½R to $",O23,"; Soft stop for ½R at $",P23),L23),IF(AND(D23&gt;I23,E23=0,F23=0),L23)))))))))))))))))))</f>
        <v>0</v>
      </c>
      <c r="O23" s="15">
        <f>IF(AND(R23&lt;=S23,R23&gt;U23),T23,R23)</f>
        <v>-0.03</v>
      </c>
      <c r="P23" s="16" t="str">
        <f>IFERROR(VALUE(RIGHT(Q23,LEN(Q23)-FIND("$",Q23,1))),"")</f>
        <v/>
      </c>
      <c r="Q23" s="6" t="str">
        <f>IFERROR(LEFT(RIGHT(L23,FIND("*",L23,2)-FIND(";",L23,1)),FIND("*",RIGHT(L23,FIND("*",L23,2)-FIND(";",L23,1)),2)-1),"")</f>
        <v/>
      </c>
      <c r="R23" s="16">
        <f>IF(F23=1,MIN(ROUNDDOWN(G23*0.995,2)*100/100-VLOOKUP(VALUE(RIGHT(ROUNDDOWN(G23*0.995,2)*100,1)),$Y$2:$Z$11,2)/100,ROUNDDOWN(D23*0.995,2)*100/100-VLOOKUP(VALUE(RIGHT(ROUNDDOWN(D23*0.995,2)*100,1)),$Y$2:$Z$11,2)/100),ROUNDDOWN(D23*0.995,2)*100/100-VLOOKUP(VALUE(RIGHT(ROUNDDOWN(D23*0.995,2)*100,1)),$Y$2:$Z$11,2)/100)</f>
        <v>-0.03</v>
      </c>
      <c r="S23" s="16">
        <f>IF(AND(D23&gt;1,D23&lt;=2),1,IF(AND(D23&gt;2,D23&lt;=3),2,IF(AND(D23&gt;3,D23&lt;=4),3,IF(AND(D23&gt;4,D23&lt;=5),4,IF(AND(D23&gt;5,D23&lt;=6),5,IF(AND(D23&gt;6,D23&lt;=7),6,IF(AND(D23&gt;7,D23&lt;=8),7,IF(AND(D23&gt;8,D23&lt;=10),8,IF(AND(D23&gt;10,D23&lt;=15),10,IF(AND(D23&gt;15,D23&lt;=20),15,IF(AND(D23&gt;20,D23&lt;=25),20,IF(AND(D23&gt;25,D23&lt;=30),25,IF(AND(D23&gt;30,D23&lt;=35),30,IF(AND(D23&gt;35,D23&lt;=40),35,IF(AND(D23&gt;40,D23&lt;=50),40,IF(AND(D23&gt;50,D23&lt;=60),50,IF(AND(D23&gt;60,D23&lt;=70),60,IF(AND(D23&gt;70,D23&lt;=80),70,IF(AND(D23&gt;80,D23&lt;=100),80,IF(AND(D23&gt;100,D23&lt;=120),100,IF(AND(D23&gt;120,D23&lt;=140),120,IF(AND(D23&gt;140,D23&lt;=150),140,IF(AND(D23&gt;150,D23&lt;=200),150,IF(AND(D23&gt;200,D23&lt;=250),200,IF(AND(D23&gt;250,D23&lt;=300),250,IF(AND(D23&gt;300,D23&lt;=350),300,IF(AND(D23&gt;350,D23&lt;=400),350,IF(AND(D23&gt;400,D23&lt;=500),400,IF(AND(D23&gt;500,D23&lt;=600),500,IF(AND(D23&gt;600,D23&lt;=700),600,IF(AND(D23&gt;700,D23&lt;=800),700,IF(AND(D23&gt;800,D23&lt;=1000),800,IF(AND(D23&gt;1000,D23&lt;=1200),1000,IF(AND(D23&gt;1200,D23&lt;=1400),1200,IF(AND(D23&gt;1400,D23&lt;=1500),1400,0.1)))))))))))))))))))))))))))))))))))*1.01</f>
        <v>0.10100000000000001</v>
      </c>
      <c r="T23" s="16">
        <f>U23-V23</f>
        <v>6.9999999999999993E-2</v>
      </c>
      <c r="U23" s="18">
        <f>ROUNDUP(IF(AND(D23&gt;1,D23&lt;=2),1,IF(AND(D23&gt;2,D23&lt;=3),2,IF(AND(D23&gt;3,D23&lt;=4),3,IF(AND(D23&gt;4,D23&lt;=5),4,IF(AND(D23&gt;5,D23&lt;=6),5,IF(AND(D23&gt;6,D23&lt;=7),6,IF(AND(D23&gt;7,D23&lt;=8),7,IF(AND(D23&gt;8,D23&lt;=10),8,IF(AND(D23&gt;10,D23&lt;=15),10,IF(AND(D23&gt;15,D23&lt;=20),15,IF(AND(D23&gt;20,D23&lt;=25),20,IF(AND(D23&gt;25,D23&lt;=30),25,IF(AND(D23&gt;30,D23&lt;=35),30,IF(AND(D23&gt;35,D23&lt;=40),35,IF(AND(D23&gt;40,D23&lt;=50),40,IF(AND(D23&gt;50,D23&lt;=60),50,IF(AND(D23&gt;60,D23&lt;=70),60,IF(AND(D23&gt;70,D23&lt;=80),70,IF(AND(D23&gt;80,D23&lt;=100),80,IF(AND(D23&gt;100,D23&lt;=120),100,IF(AND(D23&gt;120,D23&lt;=140),120,IF(AND(D23&gt;140,D23&lt;=150),140,IF(AND(D23&gt;150,D23&lt;=200),150,IF(AND(D23&gt;200,D23&lt;=250),200,IF(AND(D23&gt;250,D23&lt;=300),250,IF(AND(D23&gt;300,D23&lt;=350),300,IF(AND(D23&gt;350,D23&lt;=400),350,IF(AND(D23&gt;400,D23&lt;=500),400,IF(AND(D23&gt;500,D23&lt;=600),500,IF(AND(D23&gt;600,D23&lt;=700),600,IF(AND(D23&gt;700,D23&lt;=800),700,IF(AND(D23&gt;800,D23&lt;=1000),800,IF(AND(D23&gt;1000,D23&lt;=1200),1000,IF(AND(D23&gt;1200,D23&lt;=1400),1200,IF(AND(D23&gt;1400,D23&lt;=1500),1400,0.1)))))))))))))))))))))))))))))))))))*0.995,2)</f>
        <v>9.9999999999999992E-2</v>
      </c>
      <c r="V23" s="16">
        <f>VLOOKUP(VALUE(RIGHT(U23*100,1)),$Y$2:$Z$11,2)/100</f>
        <v>0.03</v>
      </c>
      <c r="W23" s="19">
        <f ca="1">IFERROR(IF(AVERAGE(SOE_1,SOE_2)-Close&lt;Close-Current_Stop,1,0),0)</f>
        <v>0</v>
      </c>
      <c r="X23" s="29" t="str">
        <f ca="1">IF(RR_Rebal_Test=1,Close-(AVERAGE(SOE_1,SOE_2)-Close),"")</f>
        <v/>
      </c>
      <c r="Y23" s="3"/>
      <c r="Z23" s="3"/>
      <c r="AA23" s="3" t="s">
        <v>40</v>
      </c>
      <c r="AB23" s="3" t="s">
        <v>21</v>
      </c>
      <c r="AC23" s="3" t="s">
        <v>60</v>
      </c>
    </row>
    <row r="24" spans="1:29" x14ac:dyDescent="0.25">
      <c r="A24" s="13"/>
      <c r="B24" s="8"/>
      <c r="C24" s="8"/>
      <c r="D24" s="8"/>
      <c r="E24" s="2"/>
      <c r="F24" s="2"/>
      <c r="G24" s="8"/>
      <c r="H24" s="23"/>
      <c r="I24" s="8"/>
      <c r="J24" s="8"/>
      <c r="K24" s="8"/>
      <c r="L24" s="2"/>
      <c r="M24" s="8">
        <f>IF(EXACT(L24,N24),I24,O24)</f>
        <v>-0.03</v>
      </c>
      <c r="N24" s="14" t="b">
        <f>IF(AND(L24="*Soft stop*",D24&lt;=I24),CONCATENATE("Setting hard stop at $",O24),IF(AND(L24="*Soft stop*",D24&gt;I24,E24=1),CONCATENATE("Setting hard stop for ½R at $",O24,"; Soft stop for ½R at $",I24),IF(AND(L24="*Soft stop*",D24&gt;I24,F24=1),CONCATENATE("Setting hard stop at $",O24),IF(AND(L24="*Hard stop*",D24&lt;=I24),"Hit stop",IF(AND(L24="*Hard stop*",D24&gt;I24,E24=1),IF(AND(O24&gt;I24,R24&lt;&gt;I24),CONCATENATE("Trail hard stop for ½R to $",O24,"; Hard stop for ½R at $",I24),L24),IF(AND(L24="*Hard stop*",D24&gt;I24,F24=1),IF(AND(O24&gt;I24,R24&lt;&gt;I24),CONCATENATE("Trail hard stop to $",O24),L24),IF(AND(LEFT(L24,12)="*Hard stop f",LEFT(Q24,5)=" Hard",D24&gt;I24,F24=1),IF(AND(O24&gt;I24,R24&lt;&gt;I24),CONCATENATE("Trail stop for entire position to $",O24),L24),IF(AND(LEFT(L24,12)="*Hard stop f",LEFT(Q24,5)=" Soft",D24&gt;I24,F24=1),CONCATENATE("Setting hard stop for entire position at $",O24),IF(AND(LEFT(L24,12)="*Hard stop f",LEFT(Q24,5)=" Hard",I24&gt;P24,D24&lt;=I24,D24&gt;P24),CONCATENATE("Hit stop for ½R at $",I24,"; Hard stop for ½R at $",P24),IF(AND(LEFT(L24,12)="*Hard stop f",LEFT(Q24,5)=" Hard",D24&lt;=I24,D24&lt;=P24),"Hit stop",IF(AND(LEFT(L24,12)="*Hard stop f",LEFT(Q24,5)=" Hard",D24&gt;I24,E24=1),IF(AND(O24&gt;I24,R24&lt;&gt;I24),CONCATENATE("Trail hard stop for ½R to $",O24,"; Hard stop for ½R at $",P24),L24),IF(AND(LEFT(L24,12)="*Hard stop f",LEFT(Q24,5)=" Soft",I24&gt;P24,D24&lt;=I24,D24&gt;P24),CONCATENATE("Hit stop for ½R at $",I24,"; Soft stop for ½R at $",P24),IF(AND(LEFT(L24,12)="*Hard stop f",LEFT(Q24,5)=" Soft",D24&lt;=I24,D24&lt;=P24),CONCATENATE("Hit stop for ½R at $",I24,"; Setting hard stop for ½R at $",O24),IF(AND(LEFT(L24,12)="*Hard stop f",LEFT(Q24,5)=" Soft",D24&gt;I24,E24=1),IF(AND(O24&gt;I24,R24&lt;&gt;I24),CONCATENATE("Trail hard stop for ½R to $",O24,"; Soft stop for ½R at $",P24),L24),IF(AND(LEFT(L24,12)="*Hard stop f",LEFT(Q24,5)=" Hard",I24=P24,D24&lt;=I24),"Hit stop",IF(AND(LEFT(L24,12)="*Hard stop f",LEFT(Q24,5)=" Hard",I24=P24,D24&gt;I24,E24=1),IF(AND(O24&gt;I24,R24&lt;&gt;I24),CONCATENATE("Trail hard stop for ½R to $",O24,"; Hard stop for ½R at $",P24),L24),IF(AND(LEFT(L24,12)="*Hard stop f",LEFT(Q24,5)=" Soft",I24=P24,D24&lt;=I24),CONCATENATE("Hit stop for ½R at $",I24,"; Setting hard stop for ½R at $",O24),IF(AND(LEFT(L24,12)="*Hard stop f",LEFT(Q24,5)=" Soft",I24=P24,D24&gt;I24,E24=1),IF(AND(O24&gt;I24,R24&lt;&gt;I24),CONCATENATE("Trail hard stop for ½R to $",O24,"; Soft stop for ½R at $",P24),L24),IF(AND(D24&gt;I24,E24=0,F24=0),L24)))))))))))))))))))</f>
        <v>0</v>
      </c>
      <c r="O24" s="15">
        <f>IF(AND(R24&lt;=S24,R24&gt;U24),T24,R24)</f>
        <v>-0.03</v>
      </c>
      <c r="P24" s="16" t="str">
        <f>IFERROR(VALUE(RIGHT(Q24,LEN(Q24)-FIND("$",Q24,1))),"")</f>
        <v/>
      </c>
      <c r="Q24" s="6" t="str">
        <f>IFERROR(LEFT(RIGHT(L24,FIND("*",L24,2)-FIND(";",L24,1)),FIND("*",RIGHT(L24,FIND("*",L24,2)-FIND(";",L24,1)),2)-1),"")</f>
        <v/>
      </c>
      <c r="R24" s="16">
        <f>IF(F24=1,MIN(ROUNDDOWN(G24*0.995,2)*100/100-VLOOKUP(VALUE(RIGHT(ROUNDDOWN(G24*0.995,2)*100,1)),$Y$2:$Z$11,2)/100,ROUNDDOWN(D24*0.995,2)*100/100-VLOOKUP(VALUE(RIGHT(ROUNDDOWN(D24*0.995,2)*100,1)),$Y$2:$Z$11,2)/100),ROUNDDOWN(D24*0.995,2)*100/100-VLOOKUP(VALUE(RIGHT(ROUNDDOWN(D24*0.995,2)*100,1)),$Y$2:$Z$11,2)/100)</f>
        <v>-0.03</v>
      </c>
      <c r="S24" s="16">
        <f>IF(AND(D24&gt;1,D24&lt;=2),1,IF(AND(D24&gt;2,D24&lt;=3),2,IF(AND(D24&gt;3,D24&lt;=4),3,IF(AND(D24&gt;4,D24&lt;=5),4,IF(AND(D24&gt;5,D24&lt;=6),5,IF(AND(D24&gt;6,D24&lt;=7),6,IF(AND(D24&gt;7,D24&lt;=8),7,IF(AND(D24&gt;8,D24&lt;=10),8,IF(AND(D24&gt;10,D24&lt;=15),10,IF(AND(D24&gt;15,D24&lt;=20),15,IF(AND(D24&gt;20,D24&lt;=25),20,IF(AND(D24&gt;25,D24&lt;=30),25,IF(AND(D24&gt;30,D24&lt;=35),30,IF(AND(D24&gt;35,D24&lt;=40),35,IF(AND(D24&gt;40,D24&lt;=50),40,IF(AND(D24&gt;50,D24&lt;=60),50,IF(AND(D24&gt;60,D24&lt;=70),60,IF(AND(D24&gt;70,D24&lt;=80),70,IF(AND(D24&gt;80,D24&lt;=100),80,IF(AND(D24&gt;100,D24&lt;=120),100,IF(AND(D24&gt;120,D24&lt;=140),120,IF(AND(D24&gt;140,D24&lt;=150),140,IF(AND(D24&gt;150,D24&lt;=200),150,IF(AND(D24&gt;200,D24&lt;=250),200,IF(AND(D24&gt;250,D24&lt;=300),250,IF(AND(D24&gt;300,D24&lt;=350),300,IF(AND(D24&gt;350,D24&lt;=400),350,IF(AND(D24&gt;400,D24&lt;=500),400,IF(AND(D24&gt;500,D24&lt;=600),500,IF(AND(D24&gt;600,D24&lt;=700),600,IF(AND(D24&gt;700,D24&lt;=800),700,IF(AND(D24&gt;800,D24&lt;=1000),800,IF(AND(D24&gt;1000,D24&lt;=1200),1000,IF(AND(D24&gt;1200,D24&lt;=1400),1200,IF(AND(D24&gt;1400,D24&lt;=1500),1400,0.1)))))))))))))))))))))))))))))))))))*1.01</f>
        <v>0.10100000000000001</v>
      </c>
      <c r="T24" s="16">
        <f>U24-V24</f>
        <v>6.9999999999999993E-2</v>
      </c>
      <c r="U24" s="18">
        <f>ROUNDUP(IF(AND(D24&gt;1,D24&lt;=2),1,IF(AND(D24&gt;2,D24&lt;=3),2,IF(AND(D24&gt;3,D24&lt;=4),3,IF(AND(D24&gt;4,D24&lt;=5),4,IF(AND(D24&gt;5,D24&lt;=6),5,IF(AND(D24&gt;6,D24&lt;=7),6,IF(AND(D24&gt;7,D24&lt;=8),7,IF(AND(D24&gt;8,D24&lt;=10),8,IF(AND(D24&gt;10,D24&lt;=15),10,IF(AND(D24&gt;15,D24&lt;=20),15,IF(AND(D24&gt;20,D24&lt;=25),20,IF(AND(D24&gt;25,D24&lt;=30),25,IF(AND(D24&gt;30,D24&lt;=35),30,IF(AND(D24&gt;35,D24&lt;=40),35,IF(AND(D24&gt;40,D24&lt;=50),40,IF(AND(D24&gt;50,D24&lt;=60),50,IF(AND(D24&gt;60,D24&lt;=70),60,IF(AND(D24&gt;70,D24&lt;=80),70,IF(AND(D24&gt;80,D24&lt;=100),80,IF(AND(D24&gt;100,D24&lt;=120),100,IF(AND(D24&gt;120,D24&lt;=140),120,IF(AND(D24&gt;140,D24&lt;=150),140,IF(AND(D24&gt;150,D24&lt;=200),150,IF(AND(D24&gt;200,D24&lt;=250),200,IF(AND(D24&gt;250,D24&lt;=300),250,IF(AND(D24&gt;300,D24&lt;=350),300,IF(AND(D24&gt;350,D24&lt;=400),350,IF(AND(D24&gt;400,D24&lt;=500),400,IF(AND(D24&gt;500,D24&lt;=600),500,IF(AND(D24&gt;600,D24&lt;=700),600,IF(AND(D24&gt;700,D24&lt;=800),700,IF(AND(D24&gt;800,D24&lt;=1000),800,IF(AND(D24&gt;1000,D24&lt;=1200),1000,IF(AND(D24&gt;1200,D24&lt;=1400),1200,IF(AND(D24&gt;1400,D24&lt;=1500),1400,0.1)))))))))))))))))))))))))))))))))))*0.995,2)</f>
        <v>9.9999999999999992E-2</v>
      </c>
      <c r="V24" s="16">
        <f>VLOOKUP(VALUE(RIGHT(U24*100,1)),$Y$2:$Z$11,2)/100</f>
        <v>0.03</v>
      </c>
      <c r="W24" s="19">
        <f ca="1">IFERROR(IF(AVERAGE(SOE_1,SOE_2)-Close&lt;Close-Current_Stop,1,0),0)</f>
        <v>0</v>
      </c>
      <c r="X24" s="29" t="str">
        <f ca="1">IF(RR_Rebal_Test=1,Close-(AVERAGE(SOE_1,SOE_2)-Close),"")</f>
        <v/>
      </c>
      <c r="Y24" s="3"/>
      <c r="Z24" s="3"/>
      <c r="AA24" s="3"/>
      <c r="AB24" s="3"/>
      <c r="AC24" s="3"/>
    </row>
    <row r="25" spans="1:29" x14ac:dyDescent="0.25">
      <c r="A25" s="13"/>
      <c r="B25" s="8"/>
      <c r="C25" s="8"/>
      <c r="D25" s="8"/>
      <c r="E25" s="2"/>
      <c r="F25" s="2"/>
      <c r="G25" s="8"/>
      <c r="H25" s="23"/>
      <c r="I25" s="8"/>
      <c r="J25" s="8"/>
      <c r="K25" s="8"/>
      <c r="L25" s="2"/>
      <c r="M25" s="8">
        <f>IF(EXACT(L25,N25),I25,O25)</f>
        <v>-0.03</v>
      </c>
      <c r="N25" s="14" t="b">
        <f>IF(AND(L25="*Soft stop*",D25&lt;=I25),CONCATENATE("Setting hard stop at $",O25),IF(AND(L25="*Soft stop*",D25&gt;I25,E25=1),CONCATENATE("Setting hard stop for ½R at $",O25,"; Soft stop for ½R at $",I25),IF(AND(L25="*Soft stop*",D25&gt;I25,F25=1),CONCATENATE("Setting hard stop at $",O25),IF(AND(L25="*Hard stop*",D25&lt;=I25),"Hit stop",IF(AND(L25="*Hard stop*",D25&gt;I25,E25=1),IF(AND(O25&gt;I25,R25&lt;&gt;I25),CONCATENATE("Trail hard stop for ½R to $",O25,"; Hard stop for ½R at $",I25),L25),IF(AND(L25="*Hard stop*",D25&gt;I25,F25=1),IF(AND(O25&gt;I25,R25&lt;&gt;I25),CONCATENATE("Trail hard stop to $",O25),L25),IF(AND(LEFT(L25,12)="*Hard stop f",LEFT(Q25,5)=" Hard",D25&gt;I25,F25=1),IF(AND(O25&gt;I25,R25&lt;&gt;I25),CONCATENATE("Trail stop for entire position to $",O25),L25),IF(AND(LEFT(L25,12)="*Hard stop f",LEFT(Q25,5)=" Soft",D25&gt;I25,F25=1),CONCATENATE("Setting hard stop for entire position at $",O25),IF(AND(LEFT(L25,12)="*Hard stop f",LEFT(Q25,5)=" Hard",I25&gt;P25,D25&lt;=I25,D25&gt;P25),CONCATENATE("Hit stop for ½R at $",I25,"; Hard stop for ½R at $",P25),IF(AND(LEFT(L25,12)="*Hard stop f",LEFT(Q25,5)=" Hard",D25&lt;=I25,D25&lt;=P25),"Hit stop",IF(AND(LEFT(L25,12)="*Hard stop f",LEFT(Q25,5)=" Hard",D25&gt;I25,E25=1),IF(AND(O25&gt;I25,R25&lt;&gt;I25),CONCATENATE("Trail hard stop for ½R to $",O25,"; Hard stop for ½R at $",P25),L25),IF(AND(LEFT(L25,12)="*Hard stop f",LEFT(Q25,5)=" Soft",I25&gt;P25,D25&lt;=I25,D25&gt;P25),CONCATENATE("Hit stop for ½R at $",I25,"; Soft stop for ½R at $",P25),IF(AND(LEFT(L25,12)="*Hard stop f",LEFT(Q25,5)=" Soft",D25&lt;=I25,D25&lt;=P25),CONCATENATE("Hit stop for ½R at $",I25,"; Setting hard stop for ½R at $",O25),IF(AND(LEFT(L25,12)="*Hard stop f",LEFT(Q25,5)=" Soft",D25&gt;I25,E25=1),IF(AND(O25&gt;I25,R25&lt;&gt;I25),CONCATENATE("Trail hard stop for ½R to $",O25,"; Soft stop for ½R at $",P25),L25),IF(AND(LEFT(L25,12)="*Hard stop f",LEFT(Q25,5)=" Hard",I25=P25,D25&lt;=I25),"Hit stop",IF(AND(LEFT(L25,12)="*Hard stop f",LEFT(Q25,5)=" Hard",I25=P25,D25&gt;I25,E25=1),IF(AND(O25&gt;I25,R25&lt;&gt;I25),CONCATENATE("Trail hard stop for ½R to $",O25,"; Hard stop for ½R at $",P25),L25),IF(AND(LEFT(L25,12)="*Hard stop f",LEFT(Q25,5)=" Soft",I25=P25,D25&lt;=I25),CONCATENATE("Hit stop for ½R at $",I25,"; Setting hard stop for ½R at $",O25),IF(AND(LEFT(L25,12)="*Hard stop f",LEFT(Q25,5)=" Soft",I25=P25,D25&gt;I25,E25=1),IF(AND(O25&gt;I25,R25&lt;&gt;I25),CONCATENATE("Trail hard stop for ½R to $",O25,"; Soft stop for ½R at $",P25),L25),IF(AND(D25&gt;I25,E25=0,F25=0),L25)))))))))))))))))))</f>
        <v>0</v>
      </c>
      <c r="O25" s="15">
        <f>IF(AND(R25&lt;=S25,R25&gt;U25),T25,R25)</f>
        <v>-0.03</v>
      </c>
      <c r="P25" s="16" t="str">
        <f>IFERROR(VALUE(RIGHT(Q25,LEN(Q25)-FIND("$",Q25,1))),"")</f>
        <v/>
      </c>
      <c r="Q25" s="6" t="str">
        <f>IFERROR(LEFT(RIGHT(L25,FIND("*",L25,2)-FIND(";",L25,1)),FIND("*",RIGHT(L25,FIND("*",L25,2)-FIND(";",L25,1)),2)-1),"")</f>
        <v/>
      </c>
      <c r="R25" s="16">
        <f>IF(F25=1,MIN(ROUNDDOWN(G25*0.995,2)*100/100-VLOOKUP(VALUE(RIGHT(ROUNDDOWN(G25*0.995,2)*100,1)),$Y$2:$Z$11,2)/100,ROUNDDOWN(D25*0.995,2)*100/100-VLOOKUP(VALUE(RIGHT(ROUNDDOWN(D25*0.995,2)*100,1)),$Y$2:$Z$11,2)/100),ROUNDDOWN(D25*0.995,2)*100/100-VLOOKUP(VALUE(RIGHT(ROUNDDOWN(D25*0.995,2)*100,1)),$Y$2:$Z$11,2)/100)</f>
        <v>-0.03</v>
      </c>
      <c r="S25" s="16">
        <f>IF(AND(D25&gt;1,D25&lt;=2),1,IF(AND(D25&gt;2,D25&lt;=3),2,IF(AND(D25&gt;3,D25&lt;=4),3,IF(AND(D25&gt;4,D25&lt;=5),4,IF(AND(D25&gt;5,D25&lt;=6),5,IF(AND(D25&gt;6,D25&lt;=7),6,IF(AND(D25&gt;7,D25&lt;=8),7,IF(AND(D25&gt;8,D25&lt;=10),8,IF(AND(D25&gt;10,D25&lt;=15),10,IF(AND(D25&gt;15,D25&lt;=20),15,IF(AND(D25&gt;20,D25&lt;=25),20,IF(AND(D25&gt;25,D25&lt;=30),25,IF(AND(D25&gt;30,D25&lt;=35),30,IF(AND(D25&gt;35,D25&lt;=40),35,IF(AND(D25&gt;40,D25&lt;=50),40,IF(AND(D25&gt;50,D25&lt;=60),50,IF(AND(D25&gt;60,D25&lt;=70),60,IF(AND(D25&gt;70,D25&lt;=80),70,IF(AND(D25&gt;80,D25&lt;=100),80,IF(AND(D25&gt;100,D25&lt;=120),100,IF(AND(D25&gt;120,D25&lt;=140),120,IF(AND(D25&gt;140,D25&lt;=150),140,IF(AND(D25&gt;150,D25&lt;=200),150,IF(AND(D25&gt;200,D25&lt;=250),200,IF(AND(D25&gt;250,D25&lt;=300),250,IF(AND(D25&gt;300,D25&lt;=350),300,IF(AND(D25&gt;350,D25&lt;=400),350,IF(AND(D25&gt;400,D25&lt;=500),400,IF(AND(D25&gt;500,D25&lt;=600),500,IF(AND(D25&gt;600,D25&lt;=700),600,IF(AND(D25&gt;700,D25&lt;=800),700,IF(AND(D25&gt;800,D25&lt;=1000),800,IF(AND(D25&gt;1000,D25&lt;=1200),1000,IF(AND(D25&gt;1200,D25&lt;=1400),1200,IF(AND(D25&gt;1400,D25&lt;=1500),1400,0.1)))))))))))))))))))))))))))))))))))*1.01</f>
        <v>0.10100000000000001</v>
      </c>
      <c r="T25" s="16">
        <f>U25-V25</f>
        <v>6.9999999999999993E-2</v>
      </c>
      <c r="U25" s="18">
        <f>ROUNDUP(IF(AND(D25&gt;1,D25&lt;=2),1,IF(AND(D25&gt;2,D25&lt;=3),2,IF(AND(D25&gt;3,D25&lt;=4),3,IF(AND(D25&gt;4,D25&lt;=5),4,IF(AND(D25&gt;5,D25&lt;=6),5,IF(AND(D25&gt;6,D25&lt;=7),6,IF(AND(D25&gt;7,D25&lt;=8),7,IF(AND(D25&gt;8,D25&lt;=10),8,IF(AND(D25&gt;10,D25&lt;=15),10,IF(AND(D25&gt;15,D25&lt;=20),15,IF(AND(D25&gt;20,D25&lt;=25),20,IF(AND(D25&gt;25,D25&lt;=30),25,IF(AND(D25&gt;30,D25&lt;=35),30,IF(AND(D25&gt;35,D25&lt;=40),35,IF(AND(D25&gt;40,D25&lt;=50),40,IF(AND(D25&gt;50,D25&lt;=60),50,IF(AND(D25&gt;60,D25&lt;=70),60,IF(AND(D25&gt;70,D25&lt;=80),70,IF(AND(D25&gt;80,D25&lt;=100),80,IF(AND(D25&gt;100,D25&lt;=120),100,IF(AND(D25&gt;120,D25&lt;=140),120,IF(AND(D25&gt;140,D25&lt;=150),140,IF(AND(D25&gt;150,D25&lt;=200),150,IF(AND(D25&gt;200,D25&lt;=250),200,IF(AND(D25&gt;250,D25&lt;=300),250,IF(AND(D25&gt;300,D25&lt;=350),300,IF(AND(D25&gt;350,D25&lt;=400),350,IF(AND(D25&gt;400,D25&lt;=500),400,IF(AND(D25&gt;500,D25&lt;=600),500,IF(AND(D25&gt;600,D25&lt;=700),600,IF(AND(D25&gt;700,D25&lt;=800),700,IF(AND(D25&gt;800,D25&lt;=1000),800,IF(AND(D25&gt;1000,D25&lt;=1200),1000,IF(AND(D25&gt;1200,D25&lt;=1400),1200,IF(AND(D25&gt;1400,D25&lt;=1500),1400,0.1)))))))))))))))))))))))))))))))))))*0.995,2)</f>
        <v>9.9999999999999992E-2</v>
      </c>
      <c r="V25" s="16">
        <f>VLOOKUP(VALUE(RIGHT(U25*100,1)),$Y$2:$Z$11,2)/100</f>
        <v>0.03</v>
      </c>
      <c r="W25" s="19">
        <f ca="1">IFERROR(IF(AVERAGE(SOE_1,SOE_2)-Close&lt;Close-Current_Stop,1,0),0)</f>
        <v>0</v>
      </c>
      <c r="X25" s="29" t="str">
        <f ca="1">IF(RR_Rebal_Test=1,Close-(AVERAGE(SOE_1,SOE_2)-Close),"")</f>
        <v/>
      </c>
      <c r="Y25" s="3"/>
      <c r="Z25" s="3"/>
      <c r="AA25" s="3"/>
      <c r="AB25" s="3"/>
      <c r="AC25" s="3"/>
    </row>
    <row r="26" spans="1:29" x14ac:dyDescent="0.25">
      <c r="A26" s="13"/>
      <c r="B26" s="8"/>
      <c r="C26" s="8"/>
      <c r="D26" s="8"/>
      <c r="E26" s="2"/>
      <c r="F26" s="2"/>
      <c r="G26" s="8"/>
      <c r="H26" s="23"/>
      <c r="I26" s="8"/>
      <c r="J26" s="8"/>
      <c r="K26" s="8"/>
      <c r="L26" s="2"/>
      <c r="M26" s="8">
        <f>IF(EXACT(L26,N26),I26,O26)</f>
        <v>-0.03</v>
      </c>
      <c r="N26" s="14" t="b">
        <f>IF(AND(L26="*Soft stop*",D26&lt;=I26),CONCATENATE("Setting hard stop at $",O26),IF(AND(L26="*Soft stop*",D26&gt;I26,E26=1),CONCATENATE("Setting hard stop for ½R at $",O26,"; Soft stop for ½R at $",I26),IF(AND(L26="*Soft stop*",D26&gt;I26,F26=1),CONCATENATE("Setting hard stop at $",O26),IF(AND(L26="*Hard stop*",D26&lt;=I26),"Hit stop",IF(AND(L26="*Hard stop*",D26&gt;I26,E26=1),IF(AND(O26&gt;I26,R26&lt;&gt;I26),CONCATENATE("Trail hard stop for ½R to $",O26,"; Hard stop for ½R at $",I26),L26),IF(AND(L26="*Hard stop*",D26&gt;I26,F26=1),IF(AND(O26&gt;I26,R26&lt;&gt;I26),CONCATENATE("Trail hard stop to $",O26),L26),IF(AND(LEFT(L26,12)="*Hard stop f",LEFT(Q26,5)=" Hard",D26&gt;I26,F26=1),IF(AND(O26&gt;I26,R26&lt;&gt;I26),CONCATENATE("Trail stop for entire position to $",O26),L26),IF(AND(LEFT(L26,12)="*Hard stop f",LEFT(Q26,5)=" Soft",D26&gt;I26,F26=1),CONCATENATE("Setting hard stop for entire position at $",O26),IF(AND(LEFT(L26,12)="*Hard stop f",LEFT(Q26,5)=" Hard",I26&gt;P26,D26&lt;=I26,D26&gt;P26),CONCATENATE("Hit stop for ½R at $",I26,"; Hard stop for ½R at $",P26),IF(AND(LEFT(L26,12)="*Hard stop f",LEFT(Q26,5)=" Hard",D26&lt;=I26,D26&lt;=P26),"Hit stop",IF(AND(LEFT(L26,12)="*Hard stop f",LEFT(Q26,5)=" Hard",D26&gt;I26,E26=1),IF(AND(O26&gt;I26,R26&lt;&gt;I26),CONCATENATE("Trail hard stop for ½R to $",O26,"; Hard stop for ½R at $",P26),L26),IF(AND(LEFT(L26,12)="*Hard stop f",LEFT(Q26,5)=" Soft",I26&gt;P26,D26&lt;=I26,D26&gt;P26),CONCATENATE("Hit stop for ½R at $",I26,"; Soft stop for ½R at $",P26),IF(AND(LEFT(L26,12)="*Hard stop f",LEFT(Q26,5)=" Soft",D26&lt;=I26,D26&lt;=P26),CONCATENATE("Hit stop for ½R at $",I26,"; Setting hard stop for ½R at $",O26),IF(AND(LEFT(L26,12)="*Hard stop f",LEFT(Q26,5)=" Soft",D26&gt;I26,E26=1),IF(AND(O26&gt;I26,R26&lt;&gt;I26),CONCATENATE("Trail hard stop for ½R to $",O26,"; Soft stop for ½R at $",P26),L26),IF(AND(LEFT(L26,12)="*Hard stop f",LEFT(Q26,5)=" Hard",I26=P26,D26&lt;=I26),"Hit stop",IF(AND(LEFT(L26,12)="*Hard stop f",LEFT(Q26,5)=" Hard",I26=P26,D26&gt;I26,E26=1),IF(AND(O26&gt;I26,R26&lt;&gt;I26),CONCATENATE("Trail hard stop for ½R to $",O26,"; Hard stop for ½R at $",P26),L26),IF(AND(LEFT(L26,12)="*Hard stop f",LEFT(Q26,5)=" Soft",I26=P26,D26&lt;=I26),CONCATENATE("Hit stop for ½R at $",I26,"; Setting hard stop for ½R at $",O26),IF(AND(LEFT(L26,12)="*Hard stop f",LEFT(Q26,5)=" Soft",I26=P26,D26&gt;I26,E26=1),IF(AND(O26&gt;I26,R26&lt;&gt;I26),CONCATENATE("Trail hard stop for ½R to $",O26,"; Soft stop for ½R at $",P26),L26),IF(AND(D26&gt;I26,E26=0,F26=0),L26)))))))))))))))))))</f>
        <v>0</v>
      </c>
      <c r="O26" s="15">
        <f>IF(AND(R26&lt;=S26,R26&gt;U26),T26,R26)</f>
        <v>-0.03</v>
      </c>
      <c r="P26" s="16" t="str">
        <f>IFERROR(VALUE(RIGHT(Q26,LEN(Q26)-FIND("$",Q26,1))),"")</f>
        <v/>
      </c>
      <c r="Q26" s="6" t="str">
        <f>IFERROR(LEFT(RIGHT(L26,FIND("*",L26,2)-FIND(";",L26,1)),FIND("*",RIGHT(L26,FIND("*",L26,2)-FIND(";",L26,1)),2)-1),"")</f>
        <v/>
      </c>
      <c r="R26" s="16">
        <f>IF(F26=1,MIN(ROUNDDOWN(G26*0.995,2)*100/100-VLOOKUP(VALUE(RIGHT(ROUNDDOWN(G26*0.995,2)*100,1)),$Y$2:$Z$11,2)/100,ROUNDDOWN(D26*0.995,2)*100/100-VLOOKUP(VALUE(RIGHT(ROUNDDOWN(D26*0.995,2)*100,1)),$Y$2:$Z$11,2)/100),ROUNDDOWN(D26*0.995,2)*100/100-VLOOKUP(VALUE(RIGHT(ROUNDDOWN(D26*0.995,2)*100,1)),$Y$2:$Z$11,2)/100)</f>
        <v>-0.03</v>
      </c>
      <c r="S26" s="16">
        <f>IF(AND(D26&gt;1,D26&lt;=2),1,IF(AND(D26&gt;2,D26&lt;=3),2,IF(AND(D26&gt;3,D26&lt;=4),3,IF(AND(D26&gt;4,D26&lt;=5),4,IF(AND(D26&gt;5,D26&lt;=6),5,IF(AND(D26&gt;6,D26&lt;=7),6,IF(AND(D26&gt;7,D26&lt;=8),7,IF(AND(D26&gt;8,D26&lt;=10),8,IF(AND(D26&gt;10,D26&lt;=15),10,IF(AND(D26&gt;15,D26&lt;=20),15,IF(AND(D26&gt;20,D26&lt;=25),20,IF(AND(D26&gt;25,D26&lt;=30),25,IF(AND(D26&gt;30,D26&lt;=35),30,IF(AND(D26&gt;35,D26&lt;=40),35,IF(AND(D26&gt;40,D26&lt;=50),40,IF(AND(D26&gt;50,D26&lt;=60),50,IF(AND(D26&gt;60,D26&lt;=70),60,IF(AND(D26&gt;70,D26&lt;=80),70,IF(AND(D26&gt;80,D26&lt;=100),80,IF(AND(D26&gt;100,D26&lt;=120),100,IF(AND(D26&gt;120,D26&lt;=140),120,IF(AND(D26&gt;140,D26&lt;=150),140,IF(AND(D26&gt;150,D26&lt;=200),150,IF(AND(D26&gt;200,D26&lt;=250),200,IF(AND(D26&gt;250,D26&lt;=300),250,IF(AND(D26&gt;300,D26&lt;=350),300,IF(AND(D26&gt;350,D26&lt;=400),350,IF(AND(D26&gt;400,D26&lt;=500),400,IF(AND(D26&gt;500,D26&lt;=600),500,IF(AND(D26&gt;600,D26&lt;=700),600,IF(AND(D26&gt;700,D26&lt;=800),700,IF(AND(D26&gt;800,D26&lt;=1000),800,IF(AND(D26&gt;1000,D26&lt;=1200),1000,IF(AND(D26&gt;1200,D26&lt;=1400),1200,IF(AND(D26&gt;1400,D26&lt;=1500),1400,0.1)))))))))))))))))))))))))))))))))))*1.01</f>
        <v>0.10100000000000001</v>
      </c>
      <c r="T26" s="16">
        <f>U26-V26</f>
        <v>6.9999999999999993E-2</v>
      </c>
      <c r="U26" s="18">
        <f>ROUNDUP(IF(AND(D26&gt;1,D26&lt;=2),1,IF(AND(D26&gt;2,D26&lt;=3),2,IF(AND(D26&gt;3,D26&lt;=4),3,IF(AND(D26&gt;4,D26&lt;=5),4,IF(AND(D26&gt;5,D26&lt;=6),5,IF(AND(D26&gt;6,D26&lt;=7),6,IF(AND(D26&gt;7,D26&lt;=8),7,IF(AND(D26&gt;8,D26&lt;=10),8,IF(AND(D26&gt;10,D26&lt;=15),10,IF(AND(D26&gt;15,D26&lt;=20),15,IF(AND(D26&gt;20,D26&lt;=25),20,IF(AND(D26&gt;25,D26&lt;=30),25,IF(AND(D26&gt;30,D26&lt;=35),30,IF(AND(D26&gt;35,D26&lt;=40),35,IF(AND(D26&gt;40,D26&lt;=50),40,IF(AND(D26&gt;50,D26&lt;=60),50,IF(AND(D26&gt;60,D26&lt;=70),60,IF(AND(D26&gt;70,D26&lt;=80),70,IF(AND(D26&gt;80,D26&lt;=100),80,IF(AND(D26&gt;100,D26&lt;=120),100,IF(AND(D26&gt;120,D26&lt;=140),120,IF(AND(D26&gt;140,D26&lt;=150),140,IF(AND(D26&gt;150,D26&lt;=200),150,IF(AND(D26&gt;200,D26&lt;=250),200,IF(AND(D26&gt;250,D26&lt;=300),250,IF(AND(D26&gt;300,D26&lt;=350),300,IF(AND(D26&gt;350,D26&lt;=400),350,IF(AND(D26&gt;400,D26&lt;=500),400,IF(AND(D26&gt;500,D26&lt;=600),500,IF(AND(D26&gt;600,D26&lt;=700),600,IF(AND(D26&gt;700,D26&lt;=800),700,IF(AND(D26&gt;800,D26&lt;=1000),800,IF(AND(D26&gt;1000,D26&lt;=1200),1000,IF(AND(D26&gt;1200,D26&lt;=1400),1200,IF(AND(D26&gt;1400,D26&lt;=1500),1400,0.1)))))))))))))))))))))))))))))))))))*0.995,2)</f>
        <v>9.9999999999999992E-2</v>
      </c>
      <c r="V26" s="16">
        <f>VLOOKUP(VALUE(RIGHT(U26*100,1)),$Y$2:$Z$11,2)/100</f>
        <v>0.03</v>
      </c>
      <c r="W26" s="19">
        <f ca="1">IFERROR(IF(AVERAGE(SOE_1,SOE_2)-Close&lt;Close-Current_Stop,1,0),0)</f>
        <v>0</v>
      </c>
      <c r="X26" s="29" t="str">
        <f ca="1">IF(RR_Rebal_Test=1,Close-(AVERAGE(SOE_1,SOE_2)-Close),"")</f>
        <v/>
      </c>
      <c r="Y26" s="3"/>
      <c r="Z26" s="3"/>
      <c r="AA26" s="3" t="s">
        <v>69</v>
      </c>
      <c r="AB26" s="3"/>
      <c r="AC26" s="3"/>
    </row>
    <row r="27" spans="1:29" x14ac:dyDescent="0.25">
      <c r="A27" s="13"/>
      <c r="B27" s="8"/>
      <c r="C27" s="8"/>
      <c r="D27" s="8"/>
      <c r="E27" s="2"/>
      <c r="F27" s="2"/>
      <c r="G27" s="8"/>
      <c r="H27" s="23"/>
      <c r="I27" s="8"/>
      <c r="J27" s="8"/>
      <c r="K27" s="8"/>
      <c r="L27" s="2"/>
      <c r="M27" s="8">
        <f>IF(EXACT(L27,N27),I27,O27)</f>
        <v>-0.03</v>
      </c>
      <c r="N27" s="14" t="b">
        <f>IF(AND(L27="*Soft stop*",D27&lt;=I27),CONCATENATE("Setting hard stop at $",O27),IF(AND(L27="*Soft stop*",D27&gt;I27,E27=1),CONCATENATE("Setting hard stop for ½R at $",O27,"; Soft stop for ½R at $",I27),IF(AND(L27="*Soft stop*",D27&gt;I27,F27=1),CONCATENATE("Setting hard stop at $",O27),IF(AND(L27="*Hard stop*",D27&lt;=I27),"Hit stop",IF(AND(L27="*Hard stop*",D27&gt;I27,E27=1),IF(AND(O27&gt;I27,R27&lt;&gt;I27),CONCATENATE("Trail hard stop for ½R to $",O27,"; Hard stop for ½R at $",I27),L27),IF(AND(L27="*Hard stop*",D27&gt;I27,F27=1),IF(AND(O27&gt;I27,R27&lt;&gt;I27),CONCATENATE("Trail hard stop to $",O27),L27),IF(AND(LEFT(L27,12)="*Hard stop f",LEFT(Q27,5)=" Hard",D27&gt;I27,F27=1),IF(AND(O27&gt;I27,R27&lt;&gt;I27),CONCATENATE("Trail stop for entire position to $",O27),L27),IF(AND(LEFT(L27,12)="*Hard stop f",LEFT(Q27,5)=" Soft",D27&gt;I27,F27=1),CONCATENATE("Setting hard stop for entire position at $",O27),IF(AND(LEFT(L27,12)="*Hard stop f",LEFT(Q27,5)=" Hard",I27&gt;P27,D27&lt;=I27,D27&gt;P27),CONCATENATE("Hit stop for ½R at $",I27,"; Hard stop for ½R at $",P27),IF(AND(LEFT(L27,12)="*Hard stop f",LEFT(Q27,5)=" Hard",D27&lt;=I27,D27&lt;=P27),"Hit stop",IF(AND(LEFT(L27,12)="*Hard stop f",LEFT(Q27,5)=" Hard",D27&gt;I27,E27=1),IF(AND(O27&gt;I27,R27&lt;&gt;I27),CONCATENATE("Trail hard stop for ½R to $",O27,"; Hard stop for ½R at $",P27),L27),IF(AND(LEFT(L27,12)="*Hard stop f",LEFT(Q27,5)=" Soft",I27&gt;P27,D27&lt;=I27,D27&gt;P27),CONCATENATE("Hit stop for ½R at $",I27,"; Soft stop for ½R at $",P27),IF(AND(LEFT(L27,12)="*Hard stop f",LEFT(Q27,5)=" Soft",D27&lt;=I27,D27&lt;=P27),CONCATENATE("Hit stop for ½R at $",I27,"; Setting hard stop for ½R at $",O27),IF(AND(LEFT(L27,12)="*Hard stop f",LEFT(Q27,5)=" Soft",D27&gt;I27,E27=1),IF(AND(O27&gt;I27,R27&lt;&gt;I27),CONCATENATE("Trail hard stop for ½R to $",O27,"; Soft stop for ½R at $",P27),L27),IF(AND(LEFT(L27,12)="*Hard stop f",LEFT(Q27,5)=" Hard",I27=P27,D27&lt;=I27),"Hit stop",IF(AND(LEFT(L27,12)="*Hard stop f",LEFT(Q27,5)=" Hard",I27=P27,D27&gt;I27,E27=1),IF(AND(O27&gt;I27,R27&lt;&gt;I27),CONCATENATE("Trail hard stop for ½R to $",O27,"; Hard stop for ½R at $",P27),L27),IF(AND(LEFT(L27,12)="*Hard stop f",LEFT(Q27,5)=" Soft",I27=P27,D27&lt;=I27),CONCATENATE("Hit stop for ½R at $",I27,"; Setting hard stop for ½R at $",O27),IF(AND(LEFT(L27,12)="*Hard stop f",LEFT(Q27,5)=" Soft",I27=P27,D27&gt;I27,E27=1),IF(AND(O27&gt;I27,R27&lt;&gt;I27),CONCATENATE("Trail hard stop for ½R to $",O27,"; Soft stop for ½R at $",P27),L27),IF(AND(D27&gt;I27,E27=0,F27=0),L27)))))))))))))))))))</f>
        <v>0</v>
      </c>
      <c r="O27" s="15">
        <f>IF(AND(R27&lt;=S27,R27&gt;U27),T27,R27)</f>
        <v>-0.03</v>
      </c>
      <c r="P27" s="16" t="str">
        <f>IFERROR(VALUE(RIGHT(Q27,LEN(Q27)-FIND("$",Q27,1))),"")</f>
        <v/>
      </c>
      <c r="Q27" s="6" t="str">
        <f>IFERROR(LEFT(RIGHT(L27,FIND("*",L27,2)-FIND(";",L27,1)),FIND("*",RIGHT(L27,FIND("*",L27,2)-FIND(";",L27,1)),2)-1),"")</f>
        <v/>
      </c>
      <c r="R27" s="16">
        <f>IF(F27=1,MIN(ROUNDDOWN(G27*0.995,2)*100/100-VLOOKUP(VALUE(RIGHT(ROUNDDOWN(G27*0.995,2)*100,1)),$Y$2:$Z$11,2)/100,ROUNDDOWN(D27*0.995,2)*100/100-VLOOKUP(VALUE(RIGHT(ROUNDDOWN(D27*0.995,2)*100,1)),$Y$2:$Z$11,2)/100),ROUNDDOWN(D27*0.995,2)*100/100-VLOOKUP(VALUE(RIGHT(ROUNDDOWN(D27*0.995,2)*100,1)),$Y$2:$Z$11,2)/100)</f>
        <v>-0.03</v>
      </c>
      <c r="S27" s="16">
        <f>IF(AND(D27&gt;1,D27&lt;=2),1,IF(AND(D27&gt;2,D27&lt;=3),2,IF(AND(D27&gt;3,D27&lt;=4),3,IF(AND(D27&gt;4,D27&lt;=5),4,IF(AND(D27&gt;5,D27&lt;=6),5,IF(AND(D27&gt;6,D27&lt;=7),6,IF(AND(D27&gt;7,D27&lt;=8),7,IF(AND(D27&gt;8,D27&lt;=10),8,IF(AND(D27&gt;10,D27&lt;=15),10,IF(AND(D27&gt;15,D27&lt;=20),15,IF(AND(D27&gt;20,D27&lt;=25),20,IF(AND(D27&gt;25,D27&lt;=30),25,IF(AND(D27&gt;30,D27&lt;=35),30,IF(AND(D27&gt;35,D27&lt;=40),35,IF(AND(D27&gt;40,D27&lt;=50),40,IF(AND(D27&gt;50,D27&lt;=60),50,IF(AND(D27&gt;60,D27&lt;=70),60,IF(AND(D27&gt;70,D27&lt;=80),70,IF(AND(D27&gt;80,D27&lt;=100),80,IF(AND(D27&gt;100,D27&lt;=120),100,IF(AND(D27&gt;120,D27&lt;=140),120,IF(AND(D27&gt;140,D27&lt;=150),140,IF(AND(D27&gt;150,D27&lt;=200),150,IF(AND(D27&gt;200,D27&lt;=250),200,IF(AND(D27&gt;250,D27&lt;=300),250,IF(AND(D27&gt;300,D27&lt;=350),300,IF(AND(D27&gt;350,D27&lt;=400),350,IF(AND(D27&gt;400,D27&lt;=500),400,IF(AND(D27&gt;500,D27&lt;=600),500,IF(AND(D27&gt;600,D27&lt;=700),600,IF(AND(D27&gt;700,D27&lt;=800),700,IF(AND(D27&gt;800,D27&lt;=1000),800,IF(AND(D27&gt;1000,D27&lt;=1200),1000,IF(AND(D27&gt;1200,D27&lt;=1400),1200,IF(AND(D27&gt;1400,D27&lt;=1500),1400,0.1)))))))))))))))))))))))))))))))))))*1.01</f>
        <v>0.10100000000000001</v>
      </c>
      <c r="T27" s="16">
        <f>U27-V27</f>
        <v>6.9999999999999993E-2</v>
      </c>
      <c r="U27" s="18">
        <f>ROUNDUP(IF(AND(D27&gt;1,D27&lt;=2),1,IF(AND(D27&gt;2,D27&lt;=3),2,IF(AND(D27&gt;3,D27&lt;=4),3,IF(AND(D27&gt;4,D27&lt;=5),4,IF(AND(D27&gt;5,D27&lt;=6),5,IF(AND(D27&gt;6,D27&lt;=7),6,IF(AND(D27&gt;7,D27&lt;=8),7,IF(AND(D27&gt;8,D27&lt;=10),8,IF(AND(D27&gt;10,D27&lt;=15),10,IF(AND(D27&gt;15,D27&lt;=20),15,IF(AND(D27&gt;20,D27&lt;=25),20,IF(AND(D27&gt;25,D27&lt;=30),25,IF(AND(D27&gt;30,D27&lt;=35),30,IF(AND(D27&gt;35,D27&lt;=40),35,IF(AND(D27&gt;40,D27&lt;=50),40,IF(AND(D27&gt;50,D27&lt;=60),50,IF(AND(D27&gt;60,D27&lt;=70),60,IF(AND(D27&gt;70,D27&lt;=80),70,IF(AND(D27&gt;80,D27&lt;=100),80,IF(AND(D27&gt;100,D27&lt;=120),100,IF(AND(D27&gt;120,D27&lt;=140),120,IF(AND(D27&gt;140,D27&lt;=150),140,IF(AND(D27&gt;150,D27&lt;=200),150,IF(AND(D27&gt;200,D27&lt;=250),200,IF(AND(D27&gt;250,D27&lt;=300),250,IF(AND(D27&gt;300,D27&lt;=350),300,IF(AND(D27&gt;350,D27&lt;=400),350,IF(AND(D27&gt;400,D27&lt;=500),400,IF(AND(D27&gt;500,D27&lt;=600),500,IF(AND(D27&gt;600,D27&lt;=700),600,IF(AND(D27&gt;700,D27&lt;=800),700,IF(AND(D27&gt;800,D27&lt;=1000),800,IF(AND(D27&gt;1000,D27&lt;=1200),1000,IF(AND(D27&gt;1200,D27&lt;=1400),1200,IF(AND(D27&gt;1400,D27&lt;=1500),1400,0.1)))))))))))))))))))))))))))))))))))*0.995,2)</f>
        <v>9.9999999999999992E-2</v>
      </c>
      <c r="V27" s="16">
        <f>VLOOKUP(VALUE(RIGHT(U27*100,1)),$Y$2:$Z$11,2)/100</f>
        <v>0.03</v>
      </c>
      <c r="W27" s="19">
        <f ca="1">IFERROR(IF(AVERAGE(SOE_1,SOE_2)-Close&lt;Close-Current_Stop,1,0),0)</f>
        <v>0</v>
      </c>
      <c r="X27" s="29" t="str">
        <f ca="1">IF(RR_Rebal_Test=1,Close-(AVERAGE(SOE_1,SOE_2)-Close),"")</f>
        <v/>
      </c>
      <c r="Y27" s="3"/>
      <c r="Z27" s="3"/>
      <c r="AA27" s="3" t="s">
        <v>70</v>
      </c>
      <c r="AB27" s="3"/>
      <c r="AC27" s="3"/>
    </row>
    <row r="28" spans="1:29" x14ac:dyDescent="0.25">
      <c r="A28" s="13"/>
      <c r="B28" s="8"/>
      <c r="C28" s="8"/>
      <c r="D28" s="8"/>
      <c r="E28" s="2"/>
      <c r="F28" s="2"/>
      <c r="G28" s="8"/>
      <c r="H28" s="23"/>
      <c r="I28" s="8"/>
      <c r="J28" s="8"/>
      <c r="K28" s="8"/>
      <c r="L28" s="2"/>
      <c r="M28" s="8">
        <f>IF(EXACT(L28,N28),I28,O28)</f>
        <v>-0.03</v>
      </c>
      <c r="N28" s="14" t="b">
        <f>IF(AND(L28="*Soft stop*",D28&lt;=I28),CONCATENATE("Setting hard stop at $",O28),IF(AND(L28="*Soft stop*",D28&gt;I28,E28=1),CONCATENATE("Setting hard stop for ½R at $",O28,"; Soft stop for ½R at $",I28),IF(AND(L28="*Soft stop*",D28&gt;I28,F28=1),CONCATENATE("Setting hard stop at $",O28),IF(AND(L28="*Hard stop*",D28&lt;=I28),"Hit stop",IF(AND(L28="*Hard stop*",D28&gt;I28,E28=1),IF(AND(O28&gt;I28,R28&lt;&gt;I28),CONCATENATE("Trail hard stop for ½R to $",O28,"; Hard stop for ½R at $",I28),L28),IF(AND(L28="*Hard stop*",D28&gt;I28,F28=1),IF(AND(O28&gt;I28,R28&lt;&gt;I28),CONCATENATE("Trail hard stop to $",O28),L28),IF(AND(LEFT(L28,12)="*Hard stop f",LEFT(Q28,5)=" Hard",D28&gt;I28,F28=1),IF(AND(O28&gt;I28,R28&lt;&gt;I28),CONCATENATE("Trail stop for entire position to $",O28),L28),IF(AND(LEFT(L28,12)="*Hard stop f",LEFT(Q28,5)=" Soft",D28&gt;I28,F28=1),CONCATENATE("Setting hard stop for entire position at $",O28),IF(AND(LEFT(L28,12)="*Hard stop f",LEFT(Q28,5)=" Hard",I28&gt;P28,D28&lt;=I28,D28&gt;P28),CONCATENATE("Hit stop for ½R at $",I28,"; Hard stop for ½R at $",P28),IF(AND(LEFT(L28,12)="*Hard stop f",LEFT(Q28,5)=" Hard",D28&lt;=I28,D28&lt;=P28),"Hit stop",IF(AND(LEFT(L28,12)="*Hard stop f",LEFT(Q28,5)=" Hard",D28&gt;I28,E28=1),IF(AND(O28&gt;I28,R28&lt;&gt;I28),CONCATENATE("Trail hard stop for ½R to $",O28,"; Hard stop for ½R at $",P28),L28),IF(AND(LEFT(L28,12)="*Hard stop f",LEFT(Q28,5)=" Soft",I28&gt;P28,D28&lt;=I28,D28&gt;P28),CONCATENATE("Hit stop for ½R at $",I28,"; Soft stop for ½R at $",P28),IF(AND(LEFT(L28,12)="*Hard stop f",LEFT(Q28,5)=" Soft",D28&lt;=I28,D28&lt;=P28),CONCATENATE("Hit stop for ½R at $",I28,"; Setting hard stop for ½R at $",O28),IF(AND(LEFT(L28,12)="*Hard stop f",LEFT(Q28,5)=" Soft",D28&gt;I28,E28=1),IF(AND(O28&gt;I28,R28&lt;&gt;I28),CONCATENATE("Trail hard stop for ½R to $",O28,"; Soft stop for ½R at $",P28),L28),IF(AND(LEFT(L28,12)="*Hard stop f",LEFT(Q28,5)=" Hard",I28=P28,D28&lt;=I28),"Hit stop",IF(AND(LEFT(L28,12)="*Hard stop f",LEFT(Q28,5)=" Hard",I28=P28,D28&gt;I28,E28=1),IF(AND(O28&gt;I28,R28&lt;&gt;I28),CONCATENATE("Trail hard stop for ½R to $",O28,"; Hard stop for ½R at $",P28),L28),IF(AND(LEFT(L28,12)="*Hard stop f",LEFT(Q28,5)=" Soft",I28=P28,D28&lt;=I28),CONCATENATE("Hit stop for ½R at $",I28,"; Setting hard stop for ½R at $",O28),IF(AND(LEFT(L28,12)="*Hard stop f",LEFT(Q28,5)=" Soft",I28=P28,D28&gt;I28,E28=1),IF(AND(O28&gt;I28,R28&lt;&gt;I28),CONCATENATE("Trail hard stop for ½R to $",O28,"; Soft stop for ½R at $",P28),L28),IF(AND(D28&gt;I28,E28=0,F28=0),L28)))))))))))))))))))</f>
        <v>0</v>
      </c>
      <c r="O28" s="15">
        <f>IF(AND(R28&lt;=S28,R28&gt;U28),T28,R28)</f>
        <v>-0.03</v>
      </c>
      <c r="P28" s="16" t="str">
        <f>IFERROR(VALUE(RIGHT(Q28,LEN(Q28)-FIND("$",Q28,1))),"")</f>
        <v/>
      </c>
      <c r="Q28" s="6" t="str">
        <f>IFERROR(LEFT(RIGHT(L28,FIND("*",L28,2)-FIND(";",L28,1)),FIND("*",RIGHT(L28,FIND("*",L28,2)-FIND(";",L28,1)),2)-1),"")</f>
        <v/>
      </c>
      <c r="R28" s="16">
        <f>IF(F28=1,MIN(ROUNDDOWN(G28*0.995,2)*100/100-VLOOKUP(VALUE(RIGHT(ROUNDDOWN(G28*0.995,2)*100,1)),$Y$2:$Z$11,2)/100,ROUNDDOWN(D28*0.995,2)*100/100-VLOOKUP(VALUE(RIGHT(ROUNDDOWN(D28*0.995,2)*100,1)),$Y$2:$Z$11,2)/100),ROUNDDOWN(D28*0.995,2)*100/100-VLOOKUP(VALUE(RIGHT(ROUNDDOWN(D28*0.995,2)*100,1)),$Y$2:$Z$11,2)/100)</f>
        <v>-0.03</v>
      </c>
      <c r="S28" s="16">
        <f>IF(AND(D28&gt;1,D28&lt;=2),1,IF(AND(D28&gt;2,D28&lt;=3),2,IF(AND(D28&gt;3,D28&lt;=4),3,IF(AND(D28&gt;4,D28&lt;=5),4,IF(AND(D28&gt;5,D28&lt;=6),5,IF(AND(D28&gt;6,D28&lt;=7),6,IF(AND(D28&gt;7,D28&lt;=8),7,IF(AND(D28&gt;8,D28&lt;=10),8,IF(AND(D28&gt;10,D28&lt;=15),10,IF(AND(D28&gt;15,D28&lt;=20),15,IF(AND(D28&gt;20,D28&lt;=25),20,IF(AND(D28&gt;25,D28&lt;=30),25,IF(AND(D28&gt;30,D28&lt;=35),30,IF(AND(D28&gt;35,D28&lt;=40),35,IF(AND(D28&gt;40,D28&lt;=50),40,IF(AND(D28&gt;50,D28&lt;=60),50,IF(AND(D28&gt;60,D28&lt;=70),60,IF(AND(D28&gt;70,D28&lt;=80),70,IF(AND(D28&gt;80,D28&lt;=100),80,IF(AND(D28&gt;100,D28&lt;=120),100,IF(AND(D28&gt;120,D28&lt;=140),120,IF(AND(D28&gt;140,D28&lt;=150),140,IF(AND(D28&gt;150,D28&lt;=200),150,IF(AND(D28&gt;200,D28&lt;=250),200,IF(AND(D28&gt;250,D28&lt;=300),250,IF(AND(D28&gt;300,D28&lt;=350),300,IF(AND(D28&gt;350,D28&lt;=400),350,IF(AND(D28&gt;400,D28&lt;=500),400,IF(AND(D28&gt;500,D28&lt;=600),500,IF(AND(D28&gt;600,D28&lt;=700),600,IF(AND(D28&gt;700,D28&lt;=800),700,IF(AND(D28&gt;800,D28&lt;=1000),800,IF(AND(D28&gt;1000,D28&lt;=1200),1000,IF(AND(D28&gt;1200,D28&lt;=1400),1200,IF(AND(D28&gt;1400,D28&lt;=1500),1400,0.1)))))))))))))))))))))))))))))))))))*1.01</f>
        <v>0.10100000000000001</v>
      </c>
      <c r="T28" s="16">
        <f>U28-V28</f>
        <v>6.9999999999999993E-2</v>
      </c>
      <c r="U28" s="18">
        <f>ROUNDUP(IF(AND(D28&gt;1,D28&lt;=2),1,IF(AND(D28&gt;2,D28&lt;=3),2,IF(AND(D28&gt;3,D28&lt;=4),3,IF(AND(D28&gt;4,D28&lt;=5),4,IF(AND(D28&gt;5,D28&lt;=6),5,IF(AND(D28&gt;6,D28&lt;=7),6,IF(AND(D28&gt;7,D28&lt;=8),7,IF(AND(D28&gt;8,D28&lt;=10),8,IF(AND(D28&gt;10,D28&lt;=15),10,IF(AND(D28&gt;15,D28&lt;=20),15,IF(AND(D28&gt;20,D28&lt;=25),20,IF(AND(D28&gt;25,D28&lt;=30),25,IF(AND(D28&gt;30,D28&lt;=35),30,IF(AND(D28&gt;35,D28&lt;=40),35,IF(AND(D28&gt;40,D28&lt;=50),40,IF(AND(D28&gt;50,D28&lt;=60),50,IF(AND(D28&gt;60,D28&lt;=70),60,IF(AND(D28&gt;70,D28&lt;=80),70,IF(AND(D28&gt;80,D28&lt;=100),80,IF(AND(D28&gt;100,D28&lt;=120),100,IF(AND(D28&gt;120,D28&lt;=140),120,IF(AND(D28&gt;140,D28&lt;=150),140,IF(AND(D28&gt;150,D28&lt;=200),150,IF(AND(D28&gt;200,D28&lt;=250),200,IF(AND(D28&gt;250,D28&lt;=300),250,IF(AND(D28&gt;300,D28&lt;=350),300,IF(AND(D28&gt;350,D28&lt;=400),350,IF(AND(D28&gt;400,D28&lt;=500),400,IF(AND(D28&gt;500,D28&lt;=600),500,IF(AND(D28&gt;600,D28&lt;=700),600,IF(AND(D28&gt;700,D28&lt;=800),700,IF(AND(D28&gt;800,D28&lt;=1000),800,IF(AND(D28&gt;1000,D28&lt;=1200),1000,IF(AND(D28&gt;1200,D28&lt;=1400),1200,IF(AND(D28&gt;1400,D28&lt;=1500),1400,0.1)))))))))))))))))))))))))))))))))))*0.995,2)</f>
        <v>9.9999999999999992E-2</v>
      </c>
      <c r="V28" s="16">
        <f>VLOOKUP(VALUE(RIGHT(U28*100,1)),$Y$2:$Z$11,2)/100</f>
        <v>0.03</v>
      </c>
      <c r="W28" s="19">
        <f ca="1">IFERROR(IF(AVERAGE(SOE_1,SOE_2)-Close&lt;Close-Current_Stop,1,0),0)</f>
        <v>0</v>
      </c>
      <c r="X28" s="29" t="str">
        <f ca="1">IF(RR_Rebal_Test=1,Close-(AVERAGE(SOE_1,SOE_2)-Close),"")</f>
        <v/>
      </c>
      <c r="Y28" s="3"/>
      <c r="Z28" s="3"/>
      <c r="AA28" s="3"/>
      <c r="AB28" s="3"/>
      <c r="AC28" s="3"/>
    </row>
    <row r="29" spans="1:29" x14ac:dyDescent="0.25">
      <c r="A29" s="13"/>
      <c r="B29" s="8"/>
      <c r="C29" s="8"/>
      <c r="D29" s="8"/>
      <c r="E29" s="2"/>
      <c r="F29" s="2"/>
      <c r="G29" s="8"/>
      <c r="H29" s="23"/>
      <c r="I29" s="8"/>
      <c r="J29" s="8"/>
      <c r="K29" s="8"/>
      <c r="L29" s="2"/>
      <c r="M29" s="8">
        <f>IF(EXACT(L29,N29),I29,O29)</f>
        <v>-0.03</v>
      </c>
      <c r="N29" s="14" t="b">
        <f>IF(AND(L29="*Soft stop*",D29&lt;=I29),CONCATENATE("Setting hard stop at $",O29),IF(AND(L29="*Soft stop*",D29&gt;I29,E29=1),CONCATENATE("Setting hard stop for ½R at $",O29,"; Soft stop for ½R at $",I29),IF(AND(L29="*Soft stop*",D29&gt;I29,F29=1),CONCATENATE("Setting hard stop at $",O29),IF(AND(L29="*Hard stop*",D29&lt;=I29),"Hit stop",IF(AND(L29="*Hard stop*",D29&gt;I29,E29=1),IF(AND(O29&gt;I29,R29&lt;&gt;I29),CONCATENATE("Trail hard stop for ½R to $",O29,"; Hard stop for ½R at $",I29),L29),IF(AND(L29="*Hard stop*",D29&gt;I29,F29=1),IF(AND(O29&gt;I29,R29&lt;&gt;I29),CONCATENATE("Trail hard stop to $",O29),L29),IF(AND(LEFT(L29,12)="*Hard stop f",LEFT(Q29,5)=" Hard",D29&gt;I29,F29=1),IF(AND(O29&gt;I29,R29&lt;&gt;I29),CONCATENATE("Trail stop for entire position to $",O29),L29),IF(AND(LEFT(L29,12)="*Hard stop f",LEFT(Q29,5)=" Soft",D29&gt;I29,F29=1),CONCATENATE("Setting hard stop for entire position at $",O29),IF(AND(LEFT(L29,12)="*Hard stop f",LEFT(Q29,5)=" Hard",I29&gt;P29,D29&lt;=I29,D29&gt;P29),CONCATENATE("Hit stop for ½R at $",I29,"; Hard stop for ½R at $",P29),IF(AND(LEFT(L29,12)="*Hard stop f",LEFT(Q29,5)=" Hard",D29&lt;=I29,D29&lt;=P29),"Hit stop",IF(AND(LEFT(L29,12)="*Hard stop f",LEFT(Q29,5)=" Hard",D29&gt;I29,E29=1),IF(AND(O29&gt;I29,R29&lt;&gt;I29),CONCATENATE("Trail hard stop for ½R to $",O29,"; Hard stop for ½R at $",P29),L29),IF(AND(LEFT(L29,12)="*Hard stop f",LEFT(Q29,5)=" Soft",I29&gt;P29,D29&lt;=I29,D29&gt;P29),CONCATENATE("Hit stop for ½R at $",I29,"; Soft stop for ½R at $",P29),IF(AND(LEFT(L29,12)="*Hard stop f",LEFT(Q29,5)=" Soft",D29&lt;=I29,D29&lt;=P29),CONCATENATE("Hit stop for ½R at $",I29,"; Setting hard stop for ½R at $",O29),IF(AND(LEFT(L29,12)="*Hard stop f",LEFT(Q29,5)=" Soft",D29&gt;I29,E29=1),IF(AND(O29&gt;I29,R29&lt;&gt;I29),CONCATENATE("Trail hard stop for ½R to $",O29,"; Soft stop for ½R at $",P29),L29),IF(AND(LEFT(L29,12)="*Hard stop f",LEFT(Q29,5)=" Hard",I29=P29,D29&lt;=I29),"Hit stop",IF(AND(LEFT(L29,12)="*Hard stop f",LEFT(Q29,5)=" Hard",I29=P29,D29&gt;I29,E29=1),IF(AND(O29&gt;I29,R29&lt;&gt;I29),CONCATENATE("Trail hard stop for ½R to $",O29,"; Hard stop for ½R at $",P29),L29),IF(AND(LEFT(L29,12)="*Hard stop f",LEFT(Q29,5)=" Soft",I29=P29,D29&lt;=I29),CONCATENATE("Hit stop for ½R at $",I29,"; Setting hard stop for ½R at $",O29),IF(AND(LEFT(L29,12)="*Hard stop f",LEFT(Q29,5)=" Soft",I29=P29,D29&gt;I29,E29=1),IF(AND(O29&gt;I29,R29&lt;&gt;I29),CONCATENATE("Trail hard stop for ½R to $",O29,"; Soft stop for ½R at $",P29),L29),IF(AND(D29&gt;I29,E29=0,F29=0),L29)))))))))))))))))))</f>
        <v>0</v>
      </c>
      <c r="O29" s="15">
        <f>IF(AND(R29&lt;=S29,R29&gt;U29),T29,R29)</f>
        <v>-0.03</v>
      </c>
      <c r="P29" s="16" t="str">
        <f>IFERROR(VALUE(RIGHT(Q29,LEN(Q29)-FIND("$",Q29,1))),"")</f>
        <v/>
      </c>
      <c r="Q29" s="6" t="str">
        <f>IFERROR(LEFT(RIGHT(L29,FIND("*",L29,2)-FIND(";",L29,1)),FIND("*",RIGHT(L29,FIND("*",L29,2)-FIND(";",L29,1)),2)-1),"")</f>
        <v/>
      </c>
      <c r="R29" s="16">
        <f>IF(F29=1,MIN(ROUNDDOWN(G29*0.995,2)*100/100-VLOOKUP(VALUE(RIGHT(ROUNDDOWN(G29*0.995,2)*100,1)),$Y$2:$Z$11,2)/100,ROUNDDOWN(D29*0.995,2)*100/100-VLOOKUP(VALUE(RIGHT(ROUNDDOWN(D29*0.995,2)*100,1)),$Y$2:$Z$11,2)/100),ROUNDDOWN(D29*0.995,2)*100/100-VLOOKUP(VALUE(RIGHT(ROUNDDOWN(D29*0.995,2)*100,1)),$Y$2:$Z$11,2)/100)</f>
        <v>-0.03</v>
      </c>
      <c r="S29" s="16">
        <f>IF(AND(D29&gt;1,D29&lt;=2),1,IF(AND(D29&gt;2,D29&lt;=3),2,IF(AND(D29&gt;3,D29&lt;=4),3,IF(AND(D29&gt;4,D29&lt;=5),4,IF(AND(D29&gt;5,D29&lt;=6),5,IF(AND(D29&gt;6,D29&lt;=7),6,IF(AND(D29&gt;7,D29&lt;=8),7,IF(AND(D29&gt;8,D29&lt;=10),8,IF(AND(D29&gt;10,D29&lt;=15),10,IF(AND(D29&gt;15,D29&lt;=20),15,IF(AND(D29&gt;20,D29&lt;=25),20,IF(AND(D29&gt;25,D29&lt;=30),25,IF(AND(D29&gt;30,D29&lt;=35),30,IF(AND(D29&gt;35,D29&lt;=40),35,IF(AND(D29&gt;40,D29&lt;=50),40,IF(AND(D29&gt;50,D29&lt;=60),50,IF(AND(D29&gt;60,D29&lt;=70),60,IF(AND(D29&gt;70,D29&lt;=80),70,IF(AND(D29&gt;80,D29&lt;=100),80,IF(AND(D29&gt;100,D29&lt;=120),100,IF(AND(D29&gt;120,D29&lt;=140),120,IF(AND(D29&gt;140,D29&lt;=150),140,IF(AND(D29&gt;150,D29&lt;=200),150,IF(AND(D29&gt;200,D29&lt;=250),200,IF(AND(D29&gt;250,D29&lt;=300),250,IF(AND(D29&gt;300,D29&lt;=350),300,IF(AND(D29&gt;350,D29&lt;=400),350,IF(AND(D29&gt;400,D29&lt;=500),400,IF(AND(D29&gt;500,D29&lt;=600),500,IF(AND(D29&gt;600,D29&lt;=700),600,IF(AND(D29&gt;700,D29&lt;=800),700,IF(AND(D29&gt;800,D29&lt;=1000),800,IF(AND(D29&gt;1000,D29&lt;=1200),1000,IF(AND(D29&gt;1200,D29&lt;=1400),1200,IF(AND(D29&gt;1400,D29&lt;=1500),1400,0.1)))))))))))))))))))))))))))))))))))*1.01</f>
        <v>0.10100000000000001</v>
      </c>
      <c r="T29" s="16">
        <f>U29-V29</f>
        <v>6.9999999999999993E-2</v>
      </c>
      <c r="U29" s="18">
        <f>ROUNDUP(IF(AND(D29&gt;1,D29&lt;=2),1,IF(AND(D29&gt;2,D29&lt;=3),2,IF(AND(D29&gt;3,D29&lt;=4),3,IF(AND(D29&gt;4,D29&lt;=5),4,IF(AND(D29&gt;5,D29&lt;=6),5,IF(AND(D29&gt;6,D29&lt;=7),6,IF(AND(D29&gt;7,D29&lt;=8),7,IF(AND(D29&gt;8,D29&lt;=10),8,IF(AND(D29&gt;10,D29&lt;=15),10,IF(AND(D29&gt;15,D29&lt;=20),15,IF(AND(D29&gt;20,D29&lt;=25),20,IF(AND(D29&gt;25,D29&lt;=30),25,IF(AND(D29&gt;30,D29&lt;=35),30,IF(AND(D29&gt;35,D29&lt;=40),35,IF(AND(D29&gt;40,D29&lt;=50),40,IF(AND(D29&gt;50,D29&lt;=60),50,IF(AND(D29&gt;60,D29&lt;=70),60,IF(AND(D29&gt;70,D29&lt;=80),70,IF(AND(D29&gt;80,D29&lt;=100),80,IF(AND(D29&gt;100,D29&lt;=120),100,IF(AND(D29&gt;120,D29&lt;=140),120,IF(AND(D29&gt;140,D29&lt;=150),140,IF(AND(D29&gt;150,D29&lt;=200),150,IF(AND(D29&gt;200,D29&lt;=250),200,IF(AND(D29&gt;250,D29&lt;=300),250,IF(AND(D29&gt;300,D29&lt;=350),300,IF(AND(D29&gt;350,D29&lt;=400),350,IF(AND(D29&gt;400,D29&lt;=500),400,IF(AND(D29&gt;500,D29&lt;=600),500,IF(AND(D29&gt;600,D29&lt;=700),600,IF(AND(D29&gt;700,D29&lt;=800),700,IF(AND(D29&gt;800,D29&lt;=1000),800,IF(AND(D29&gt;1000,D29&lt;=1200),1000,IF(AND(D29&gt;1200,D29&lt;=1400),1200,IF(AND(D29&gt;1400,D29&lt;=1500),1400,0.1)))))))))))))))))))))))))))))))))))*0.995,2)</f>
        <v>9.9999999999999992E-2</v>
      </c>
      <c r="V29" s="16">
        <f>VLOOKUP(VALUE(RIGHT(U29*100,1)),$Y$2:$Z$11,2)/100</f>
        <v>0.03</v>
      </c>
      <c r="W29" s="19">
        <f ca="1">IFERROR(IF(AVERAGE(SOE_1,SOE_2)-Close&lt;Close-Current_Stop,1,0),0)</f>
        <v>0</v>
      </c>
      <c r="X29" s="29" t="str">
        <f ca="1">IF(RR_Rebal_Test=1,Close-(AVERAGE(SOE_1,SOE_2)-Close),"")</f>
        <v/>
      </c>
      <c r="Y29" s="3"/>
      <c r="Z29" s="3"/>
      <c r="AA29" s="3"/>
      <c r="AB29" s="3"/>
      <c r="AC29" s="3"/>
    </row>
    <row r="30" spans="1:29" x14ac:dyDescent="0.25">
      <c r="A30" s="13"/>
      <c r="B30" s="8"/>
      <c r="C30" s="8"/>
      <c r="D30" s="8"/>
      <c r="E30" s="2"/>
      <c r="F30" s="2"/>
      <c r="G30" s="8"/>
      <c r="H30" s="23"/>
      <c r="I30" s="8"/>
      <c r="J30" s="8"/>
      <c r="K30" s="8"/>
      <c r="L30" s="2"/>
      <c r="M30" s="8">
        <f>IF(EXACT(L30,N30),I30,O30)</f>
        <v>-0.03</v>
      </c>
      <c r="N30" s="14" t="b">
        <f>IF(AND(L30="*Soft stop*",D30&lt;=I30),CONCATENATE("Setting hard stop at $",O30),IF(AND(L30="*Soft stop*",D30&gt;I30,E30=1),CONCATENATE("Setting hard stop for ½R at $",O30,"; Soft stop for ½R at $",I30),IF(AND(L30="*Soft stop*",D30&gt;I30,F30=1),CONCATENATE("Setting hard stop at $",O30),IF(AND(L30="*Hard stop*",D30&lt;=I30),"Hit stop",IF(AND(L30="*Hard stop*",D30&gt;I30,E30=1),IF(AND(O30&gt;I30,R30&lt;&gt;I30),CONCATENATE("Trail hard stop for ½R to $",O30,"; Hard stop for ½R at $",I30),L30),IF(AND(L30="*Hard stop*",D30&gt;I30,F30=1),IF(AND(O30&gt;I30,R30&lt;&gt;I30),CONCATENATE("Trail hard stop to $",O30),L30),IF(AND(LEFT(L30,12)="*Hard stop f",LEFT(Q30,5)=" Hard",D30&gt;I30,F30=1),IF(AND(O30&gt;I30,R30&lt;&gt;I30),CONCATENATE("Trail stop for entire position to $",O30),L30),IF(AND(LEFT(L30,12)="*Hard stop f",LEFT(Q30,5)=" Soft",D30&gt;I30,F30=1),CONCATENATE("Setting hard stop for entire position at $",O30),IF(AND(LEFT(L30,12)="*Hard stop f",LEFT(Q30,5)=" Hard",I30&gt;P30,D30&lt;=I30,D30&gt;P30),CONCATENATE("Hit stop for ½R at $",I30,"; Hard stop for ½R at $",P30),IF(AND(LEFT(L30,12)="*Hard stop f",LEFT(Q30,5)=" Hard",D30&lt;=I30,D30&lt;=P30),"Hit stop",IF(AND(LEFT(L30,12)="*Hard stop f",LEFT(Q30,5)=" Hard",D30&gt;I30,E30=1),IF(AND(O30&gt;I30,R30&lt;&gt;I30),CONCATENATE("Trail hard stop for ½R to $",O30,"; Hard stop for ½R at $",P30),L30),IF(AND(LEFT(L30,12)="*Hard stop f",LEFT(Q30,5)=" Soft",I30&gt;P30,D30&lt;=I30,D30&gt;P30),CONCATENATE("Hit stop for ½R at $",I30,"; Soft stop for ½R at $",P30),IF(AND(LEFT(L30,12)="*Hard stop f",LEFT(Q30,5)=" Soft",D30&lt;=I30,D30&lt;=P30),CONCATENATE("Hit stop for ½R at $",I30,"; Setting hard stop for ½R at $",O30),IF(AND(LEFT(L30,12)="*Hard stop f",LEFT(Q30,5)=" Soft",D30&gt;I30,E30=1),IF(AND(O30&gt;I30,R30&lt;&gt;I30),CONCATENATE("Trail hard stop for ½R to $",O30,"; Soft stop for ½R at $",P30),L30),IF(AND(LEFT(L30,12)="*Hard stop f",LEFT(Q30,5)=" Hard",I30=P30,D30&lt;=I30),"Hit stop",IF(AND(LEFT(L30,12)="*Hard stop f",LEFT(Q30,5)=" Hard",I30=P30,D30&gt;I30,E30=1),IF(AND(O30&gt;I30,R30&lt;&gt;I30),CONCATENATE("Trail hard stop for ½R to $",O30,"; Hard stop for ½R at $",P30),L30),IF(AND(LEFT(L30,12)="*Hard stop f",LEFT(Q30,5)=" Soft",I30=P30,D30&lt;=I30),CONCATENATE("Hit stop for ½R at $",I30,"; Setting hard stop for ½R at $",O30),IF(AND(LEFT(L30,12)="*Hard stop f",LEFT(Q30,5)=" Soft",I30=P30,D30&gt;I30,E30=1),IF(AND(O30&gt;I30,R30&lt;&gt;I30),CONCATENATE("Trail hard stop for ½R to $",O30,"; Soft stop for ½R at $",P30),L30),IF(AND(D30&gt;I30,E30=0,F30=0),L30)))))))))))))))))))</f>
        <v>0</v>
      </c>
      <c r="O30" s="15">
        <f>IF(AND(R30&lt;=S30,R30&gt;U30),T30,R30)</f>
        <v>-0.03</v>
      </c>
      <c r="P30" s="16" t="str">
        <f>IFERROR(VALUE(RIGHT(Q30,LEN(Q30)-FIND("$",Q30,1))),"")</f>
        <v/>
      </c>
      <c r="Q30" s="6" t="str">
        <f>IFERROR(LEFT(RIGHT(L30,FIND("*",L30,2)-FIND(";",L30,1)),FIND("*",RIGHT(L30,FIND("*",L30,2)-FIND(";",L30,1)),2)-1),"")</f>
        <v/>
      </c>
      <c r="R30" s="16">
        <f>IF(F30=1,MIN(ROUNDDOWN(G30*0.995,2)*100/100-VLOOKUP(VALUE(RIGHT(ROUNDDOWN(G30*0.995,2)*100,1)),$Y$2:$Z$11,2)/100,ROUNDDOWN(D30*0.995,2)*100/100-VLOOKUP(VALUE(RIGHT(ROUNDDOWN(D30*0.995,2)*100,1)),$Y$2:$Z$11,2)/100),ROUNDDOWN(D30*0.995,2)*100/100-VLOOKUP(VALUE(RIGHT(ROUNDDOWN(D30*0.995,2)*100,1)),$Y$2:$Z$11,2)/100)</f>
        <v>-0.03</v>
      </c>
      <c r="S30" s="16">
        <f>IF(AND(D30&gt;1,D30&lt;=2),1,IF(AND(D30&gt;2,D30&lt;=3),2,IF(AND(D30&gt;3,D30&lt;=4),3,IF(AND(D30&gt;4,D30&lt;=5),4,IF(AND(D30&gt;5,D30&lt;=6),5,IF(AND(D30&gt;6,D30&lt;=7),6,IF(AND(D30&gt;7,D30&lt;=8),7,IF(AND(D30&gt;8,D30&lt;=10),8,IF(AND(D30&gt;10,D30&lt;=15),10,IF(AND(D30&gt;15,D30&lt;=20),15,IF(AND(D30&gt;20,D30&lt;=25),20,IF(AND(D30&gt;25,D30&lt;=30),25,IF(AND(D30&gt;30,D30&lt;=35),30,IF(AND(D30&gt;35,D30&lt;=40),35,IF(AND(D30&gt;40,D30&lt;=50),40,IF(AND(D30&gt;50,D30&lt;=60),50,IF(AND(D30&gt;60,D30&lt;=70),60,IF(AND(D30&gt;70,D30&lt;=80),70,IF(AND(D30&gt;80,D30&lt;=100),80,IF(AND(D30&gt;100,D30&lt;=120),100,IF(AND(D30&gt;120,D30&lt;=140),120,IF(AND(D30&gt;140,D30&lt;=150),140,IF(AND(D30&gt;150,D30&lt;=200),150,IF(AND(D30&gt;200,D30&lt;=250),200,IF(AND(D30&gt;250,D30&lt;=300),250,IF(AND(D30&gt;300,D30&lt;=350),300,IF(AND(D30&gt;350,D30&lt;=400),350,IF(AND(D30&gt;400,D30&lt;=500),400,IF(AND(D30&gt;500,D30&lt;=600),500,IF(AND(D30&gt;600,D30&lt;=700),600,IF(AND(D30&gt;700,D30&lt;=800),700,IF(AND(D30&gt;800,D30&lt;=1000),800,IF(AND(D30&gt;1000,D30&lt;=1200),1000,IF(AND(D30&gt;1200,D30&lt;=1400),1200,IF(AND(D30&gt;1400,D30&lt;=1500),1400,0.1)))))))))))))))))))))))))))))))))))*1.01</f>
        <v>0.10100000000000001</v>
      </c>
      <c r="T30" s="16">
        <f>U30-V30</f>
        <v>6.9999999999999993E-2</v>
      </c>
      <c r="U30" s="18">
        <f>ROUNDUP(IF(AND(D30&gt;1,D30&lt;=2),1,IF(AND(D30&gt;2,D30&lt;=3),2,IF(AND(D30&gt;3,D30&lt;=4),3,IF(AND(D30&gt;4,D30&lt;=5),4,IF(AND(D30&gt;5,D30&lt;=6),5,IF(AND(D30&gt;6,D30&lt;=7),6,IF(AND(D30&gt;7,D30&lt;=8),7,IF(AND(D30&gt;8,D30&lt;=10),8,IF(AND(D30&gt;10,D30&lt;=15),10,IF(AND(D30&gt;15,D30&lt;=20),15,IF(AND(D30&gt;20,D30&lt;=25),20,IF(AND(D30&gt;25,D30&lt;=30),25,IF(AND(D30&gt;30,D30&lt;=35),30,IF(AND(D30&gt;35,D30&lt;=40),35,IF(AND(D30&gt;40,D30&lt;=50),40,IF(AND(D30&gt;50,D30&lt;=60),50,IF(AND(D30&gt;60,D30&lt;=70),60,IF(AND(D30&gt;70,D30&lt;=80),70,IF(AND(D30&gt;80,D30&lt;=100),80,IF(AND(D30&gt;100,D30&lt;=120),100,IF(AND(D30&gt;120,D30&lt;=140),120,IF(AND(D30&gt;140,D30&lt;=150),140,IF(AND(D30&gt;150,D30&lt;=200),150,IF(AND(D30&gt;200,D30&lt;=250),200,IF(AND(D30&gt;250,D30&lt;=300),250,IF(AND(D30&gt;300,D30&lt;=350),300,IF(AND(D30&gt;350,D30&lt;=400),350,IF(AND(D30&gt;400,D30&lt;=500),400,IF(AND(D30&gt;500,D30&lt;=600),500,IF(AND(D30&gt;600,D30&lt;=700),600,IF(AND(D30&gt;700,D30&lt;=800),700,IF(AND(D30&gt;800,D30&lt;=1000),800,IF(AND(D30&gt;1000,D30&lt;=1200),1000,IF(AND(D30&gt;1200,D30&lt;=1400),1200,IF(AND(D30&gt;1400,D30&lt;=1500),1400,0.1)))))))))))))))))))))))))))))))))))*0.995,2)</f>
        <v>9.9999999999999992E-2</v>
      </c>
      <c r="V30" s="16">
        <f>VLOOKUP(VALUE(RIGHT(U30*100,1)),$Y$2:$Z$11,2)/100</f>
        <v>0.03</v>
      </c>
      <c r="W30" s="19">
        <f ca="1">IFERROR(IF(AVERAGE(SOE_1,SOE_2)-Close&lt;Close-Current_Stop,1,0),0)</f>
        <v>0</v>
      </c>
      <c r="X30" s="29" t="str">
        <f ca="1">IF(RR_Rebal_Test=1,Close-(AVERAGE(SOE_1,SOE_2)-Close),"")</f>
        <v/>
      </c>
      <c r="Y30" s="3"/>
      <c r="Z30" s="3"/>
      <c r="AA30" s="3"/>
      <c r="AB30" s="3"/>
      <c r="AC30" s="3"/>
    </row>
    <row r="31" spans="1:29" x14ac:dyDescent="0.25">
      <c r="A31" s="13"/>
      <c r="B31" s="8"/>
      <c r="C31" s="8"/>
      <c r="D31" s="8"/>
      <c r="E31" s="2"/>
      <c r="F31" s="2"/>
      <c r="G31" s="8"/>
      <c r="H31" s="23"/>
      <c r="I31" s="8"/>
      <c r="J31" s="8"/>
      <c r="K31" s="8"/>
      <c r="L31" s="2"/>
      <c r="M31" s="8">
        <f>IF(EXACT(L31,N31),I31,O31)</f>
        <v>-0.03</v>
      </c>
      <c r="N31" s="14" t="b">
        <f>IF(AND(L31="*Soft stop*",D31&lt;=I31),CONCATENATE("Setting hard stop at $",O31),IF(AND(L31="*Soft stop*",D31&gt;I31,E31=1),CONCATENATE("Setting hard stop for ½R at $",O31,"; Soft stop for ½R at $",I31),IF(AND(L31="*Soft stop*",D31&gt;I31,F31=1),CONCATENATE("Setting hard stop at $",O31),IF(AND(L31="*Hard stop*",D31&lt;=I31),"Hit stop",IF(AND(L31="*Hard stop*",D31&gt;I31,E31=1),IF(AND(O31&gt;I31,R31&lt;&gt;I31),CONCATENATE("Trail hard stop for ½R to $",O31,"; Hard stop for ½R at $",I31),L31),IF(AND(L31="*Hard stop*",D31&gt;I31,F31=1),IF(AND(O31&gt;I31,R31&lt;&gt;I31),CONCATENATE("Trail hard stop to $",O31),L31),IF(AND(LEFT(L31,12)="*Hard stop f",LEFT(Q31,5)=" Hard",D31&gt;I31,F31=1),IF(AND(O31&gt;I31,R31&lt;&gt;I31),CONCATENATE("Trail stop for entire position to $",O31),L31),IF(AND(LEFT(L31,12)="*Hard stop f",LEFT(Q31,5)=" Soft",D31&gt;I31,F31=1),CONCATENATE("Setting hard stop for entire position at $",O31),IF(AND(LEFT(L31,12)="*Hard stop f",LEFT(Q31,5)=" Hard",I31&gt;P31,D31&lt;=I31,D31&gt;P31),CONCATENATE("Hit stop for ½R at $",I31,"; Hard stop for ½R at $",P31),IF(AND(LEFT(L31,12)="*Hard stop f",LEFT(Q31,5)=" Hard",D31&lt;=I31,D31&lt;=P31),"Hit stop",IF(AND(LEFT(L31,12)="*Hard stop f",LEFT(Q31,5)=" Hard",D31&gt;I31,E31=1),IF(AND(O31&gt;I31,R31&lt;&gt;I31),CONCATENATE("Trail hard stop for ½R to $",O31,"; Hard stop for ½R at $",P31),L31),IF(AND(LEFT(L31,12)="*Hard stop f",LEFT(Q31,5)=" Soft",I31&gt;P31,D31&lt;=I31,D31&gt;P31),CONCATENATE("Hit stop for ½R at $",I31,"; Soft stop for ½R at $",P31),IF(AND(LEFT(L31,12)="*Hard stop f",LEFT(Q31,5)=" Soft",D31&lt;=I31,D31&lt;=P31),CONCATENATE("Hit stop for ½R at $",I31,"; Setting hard stop for ½R at $",O31),IF(AND(LEFT(L31,12)="*Hard stop f",LEFT(Q31,5)=" Soft",D31&gt;I31,E31=1),IF(AND(O31&gt;I31,R31&lt;&gt;I31),CONCATENATE("Trail hard stop for ½R to $",O31,"; Soft stop for ½R at $",P31),L31),IF(AND(LEFT(L31,12)="*Hard stop f",LEFT(Q31,5)=" Hard",I31=P31,D31&lt;=I31),"Hit stop",IF(AND(LEFT(L31,12)="*Hard stop f",LEFT(Q31,5)=" Hard",I31=P31,D31&gt;I31,E31=1),IF(AND(O31&gt;I31,R31&lt;&gt;I31),CONCATENATE("Trail hard stop for ½R to $",O31,"; Hard stop for ½R at $",P31),L31),IF(AND(LEFT(L31,12)="*Hard stop f",LEFT(Q31,5)=" Soft",I31=P31,D31&lt;=I31),CONCATENATE("Hit stop for ½R at $",I31,"; Setting hard stop for ½R at $",O31),IF(AND(LEFT(L31,12)="*Hard stop f",LEFT(Q31,5)=" Soft",I31=P31,D31&gt;I31,E31=1),IF(AND(O31&gt;I31,R31&lt;&gt;I31),CONCATENATE("Trail hard stop for ½R to $",O31,"; Soft stop for ½R at $",P31),L31),IF(AND(D31&gt;I31,E31=0,F31=0),L31)))))))))))))))))))</f>
        <v>0</v>
      </c>
      <c r="O31" s="15">
        <f>IF(AND(R31&lt;=S31,R31&gt;U31),T31,R31)</f>
        <v>-0.03</v>
      </c>
      <c r="P31" s="16" t="str">
        <f>IFERROR(VALUE(RIGHT(Q31,LEN(Q31)-FIND("$",Q31,1))),"")</f>
        <v/>
      </c>
      <c r="Q31" s="6" t="str">
        <f>IFERROR(LEFT(RIGHT(L31,FIND("*",L31,2)-FIND(";",L31,1)),FIND("*",RIGHT(L31,FIND("*",L31,2)-FIND(";",L31,1)),2)-1),"")</f>
        <v/>
      </c>
      <c r="R31" s="16">
        <f>IF(F31=1,MIN(ROUNDDOWN(G31*0.995,2)*100/100-VLOOKUP(VALUE(RIGHT(ROUNDDOWN(G31*0.995,2)*100,1)),$Y$2:$Z$11,2)/100,ROUNDDOWN(D31*0.995,2)*100/100-VLOOKUP(VALUE(RIGHT(ROUNDDOWN(D31*0.995,2)*100,1)),$Y$2:$Z$11,2)/100),ROUNDDOWN(D31*0.995,2)*100/100-VLOOKUP(VALUE(RIGHT(ROUNDDOWN(D31*0.995,2)*100,1)),$Y$2:$Z$11,2)/100)</f>
        <v>-0.03</v>
      </c>
      <c r="S31" s="16">
        <f>IF(AND(D31&gt;1,D31&lt;=2),1,IF(AND(D31&gt;2,D31&lt;=3),2,IF(AND(D31&gt;3,D31&lt;=4),3,IF(AND(D31&gt;4,D31&lt;=5),4,IF(AND(D31&gt;5,D31&lt;=6),5,IF(AND(D31&gt;6,D31&lt;=7),6,IF(AND(D31&gt;7,D31&lt;=8),7,IF(AND(D31&gt;8,D31&lt;=10),8,IF(AND(D31&gt;10,D31&lt;=15),10,IF(AND(D31&gt;15,D31&lt;=20),15,IF(AND(D31&gt;20,D31&lt;=25),20,IF(AND(D31&gt;25,D31&lt;=30),25,IF(AND(D31&gt;30,D31&lt;=35),30,IF(AND(D31&gt;35,D31&lt;=40),35,IF(AND(D31&gt;40,D31&lt;=50),40,IF(AND(D31&gt;50,D31&lt;=60),50,IF(AND(D31&gt;60,D31&lt;=70),60,IF(AND(D31&gt;70,D31&lt;=80),70,IF(AND(D31&gt;80,D31&lt;=100),80,IF(AND(D31&gt;100,D31&lt;=120),100,IF(AND(D31&gt;120,D31&lt;=140),120,IF(AND(D31&gt;140,D31&lt;=150),140,IF(AND(D31&gt;150,D31&lt;=200),150,IF(AND(D31&gt;200,D31&lt;=250),200,IF(AND(D31&gt;250,D31&lt;=300),250,IF(AND(D31&gt;300,D31&lt;=350),300,IF(AND(D31&gt;350,D31&lt;=400),350,IF(AND(D31&gt;400,D31&lt;=500),400,IF(AND(D31&gt;500,D31&lt;=600),500,IF(AND(D31&gt;600,D31&lt;=700),600,IF(AND(D31&gt;700,D31&lt;=800),700,IF(AND(D31&gt;800,D31&lt;=1000),800,IF(AND(D31&gt;1000,D31&lt;=1200),1000,IF(AND(D31&gt;1200,D31&lt;=1400),1200,IF(AND(D31&gt;1400,D31&lt;=1500),1400,0.1)))))))))))))))))))))))))))))))))))*1.01</f>
        <v>0.10100000000000001</v>
      </c>
      <c r="T31" s="16">
        <f>U31-V31</f>
        <v>6.9999999999999993E-2</v>
      </c>
      <c r="U31" s="18">
        <f>ROUNDUP(IF(AND(D31&gt;1,D31&lt;=2),1,IF(AND(D31&gt;2,D31&lt;=3),2,IF(AND(D31&gt;3,D31&lt;=4),3,IF(AND(D31&gt;4,D31&lt;=5),4,IF(AND(D31&gt;5,D31&lt;=6),5,IF(AND(D31&gt;6,D31&lt;=7),6,IF(AND(D31&gt;7,D31&lt;=8),7,IF(AND(D31&gt;8,D31&lt;=10),8,IF(AND(D31&gt;10,D31&lt;=15),10,IF(AND(D31&gt;15,D31&lt;=20),15,IF(AND(D31&gt;20,D31&lt;=25),20,IF(AND(D31&gt;25,D31&lt;=30),25,IF(AND(D31&gt;30,D31&lt;=35),30,IF(AND(D31&gt;35,D31&lt;=40),35,IF(AND(D31&gt;40,D31&lt;=50),40,IF(AND(D31&gt;50,D31&lt;=60),50,IF(AND(D31&gt;60,D31&lt;=70),60,IF(AND(D31&gt;70,D31&lt;=80),70,IF(AND(D31&gt;80,D31&lt;=100),80,IF(AND(D31&gt;100,D31&lt;=120),100,IF(AND(D31&gt;120,D31&lt;=140),120,IF(AND(D31&gt;140,D31&lt;=150),140,IF(AND(D31&gt;150,D31&lt;=200),150,IF(AND(D31&gt;200,D31&lt;=250),200,IF(AND(D31&gt;250,D31&lt;=300),250,IF(AND(D31&gt;300,D31&lt;=350),300,IF(AND(D31&gt;350,D31&lt;=400),350,IF(AND(D31&gt;400,D31&lt;=500),400,IF(AND(D31&gt;500,D31&lt;=600),500,IF(AND(D31&gt;600,D31&lt;=700),600,IF(AND(D31&gt;700,D31&lt;=800),700,IF(AND(D31&gt;800,D31&lt;=1000),800,IF(AND(D31&gt;1000,D31&lt;=1200),1000,IF(AND(D31&gt;1200,D31&lt;=1400),1200,IF(AND(D31&gt;1400,D31&lt;=1500),1400,0.1)))))))))))))))))))))))))))))))))))*0.995,2)</f>
        <v>9.9999999999999992E-2</v>
      </c>
      <c r="V31" s="16">
        <f>VLOOKUP(VALUE(RIGHT(U31*100,1)),$Y$2:$Z$11,2)/100</f>
        <v>0.03</v>
      </c>
      <c r="W31" s="19">
        <f ca="1">IFERROR(IF(AVERAGE(SOE_1,SOE_2)-Close&lt;Close-Current_Stop,1,0),0)</f>
        <v>0</v>
      </c>
      <c r="X31" s="29" t="str">
        <f ca="1">IF(RR_Rebal_Test=1,Close-(AVERAGE(SOE_1,SOE_2)-Close),"")</f>
        <v/>
      </c>
      <c r="Y31" s="3"/>
      <c r="Z31" s="3"/>
      <c r="AA31" s="3"/>
      <c r="AB31" s="3"/>
      <c r="AC31" s="3"/>
    </row>
    <row r="32" spans="1:29" x14ac:dyDescent="0.25">
      <c r="A32" s="13"/>
      <c r="B32" s="8"/>
      <c r="C32" s="8"/>
      <c r="D32" s="8"/>
      <c r="E32" s="2"/>
      <c r="F32" s="2"/>
      <c r="G32" s="8"/>
      <c r="H32" s="23"/>
      <c r="I32" s="8"/>
      <c r="J32" s="8"/>
      <c r="K32" s="8"/>
      <c r="L32" s="2"/>
      <c r="M32" s="8">
        <f>IF(EXACT(L32,N32),I32,O32)</f>
        <v>-0.03</v>
      </c>
      <c r="N32" s="14" t="b">
        <f>IF(AND(L32="*Soft stop*",D32&lt;=I32),CONCATENATE("Setting hard stop at $",O32),IF(AND(L32="*Soft stop*",D32&gt;I32,E32=1),CONCATENATE("Setting hard stop for ½R at $",O32,"; Soft stop for ½R at $",I32),IF(AND(L32="*Soft stop*",D32&gt;I32,F32=1),CONCATENATE("Setting hard stop at $",O32),IF(AND(L32="*Hard stop*",D32&lt;=I32),"Hit stop",IF(AND(L32="*Hard stop*",D32&gt;I32,E32=1),IF(AND(O32&gt;I32,R32&lt;&gt;I32),CONCATENATE("Trail hard stop for ½R to $",O32,"; Hard stop for ½R at $",I32),L32),IF(AND(L32="*Hard stop*",D32&gt;I32,F32=1),IF(AND(O32&gt;I32,R32&lt;&gt;I32),CONCATENATE("Trail hard stop to $",O32),L32),IF(AND(LEFT(L32,12)="*Hard stop f",LEFT(Q32,5)=" Hard",D32&gt;I32,F32=1),IF(AND(O32&gt;I32,R32&lt;&gt;I32),CONCATENATE("Trail stop for entire position to $",O32),L32),IF(AND(LEFT(L32,12)="*Hard stop f",LEFT(Q32,5)=" Soft",D32&gt;I32,F32=1),CONCATENATE("Setting hard stop for entire position at $",O32),IF(AND(LEFT(L32,12)="*Hard stop f",LEFT(Q32,5)=" Hard",I32&gt;P32,D32&lt;=I32,D32&gt;P32),CONCATENATE("Hit stop for ½R at $",I32,"; Hard stop for ½R at $",P32),IF(AND(LEFT(L32,12)="*Hard stop f",LEFT(Q32,5)=" Hard",D32&lt;=I32,D32&lt;=P32),"Hit stop",IF(AND(LEFT(L32,12)="*Hard stop f",LEFT(Q32,5)=" Hard",D32&gt;I32,E32=1),IF(AND(O32&gt;I32,R32&lt;&gt;I32),CONCATENATE("Trail hard stop for ½R to $",O32,"; Hard stop for ½R at $",P32),L32),IF(AND(LEFT(L32,12)="*Hard stop f",LEFT(Q32,5)=" Soft",I32&gt;P32,D32&lt;=I32,D32&gt;P32),CONCATENATE("Hit stop for ½R at $",I32,"; Soft stop for ½R at $",P32),IF(AND(LEFT(L32,12)="*Hard stop f",LEFT(Q32,5)=" Soft",D32&lt;=I32,D32&lt;=P32),CONCATENATE("Hit stop for ½R at $",I32,"; Setting hard stop for ½R at $",O32),IF(AND(LEFT(L32,12)="*Hard stop f",LEFT(Q32,5)=" Soft",D32&gt;I32,E32=1),IF(AND(O32&gt;I32,R32&lt;&gt;I32),CONCATENATE("Trail hard stop for ½R to $",O32,"; Soft stop for ½R at $",P32),L32),IF(AND(LEFT(L32,12)="*Hard stop f",LEFT(Q32,5)=" Hard",I32=P32,D32&lt;=I32),"Hit stop",IF(AND(LEFT(L32,12)="*Hard stop f",LEFT(Q32,5)=" Hard",I32=P32,D32&gt;I32,E32=1),IF(AND(O32&gt;I32,R32&lt;&gt;I32),CONCATENATE("Trail hard stop for ½R to $",O32,"; Hard stop for ½R at $",P32),L32),IF(AND(LEFT(L32,12)="*Hard stop f",LEFT(Q32,5)=" Soft",I32=P32,D32&lt;=I32),CONCATENATE("Hit stop for ½R at $",I32,"; Setting hard stop for ½R at $",O32),IF(AND(LEFT(L32,12)="*Hard stop f",LEFT(Q32,5)=" Soft",I32=P32,D32&gt;I32,E32=1),IF(AND(O32&gt;I32,R32&lt;&gt;I32),CONCATENATE("Trail hard stop for ½R to $",O32,"; Soft stop for ½R at $",P32),L32),IF(AND(D32&gt;I32,E32=0,F32=0),L32)))))))))))))))))))</f>
        <v>0</v>
      </c>
      <c r="O32" s="15">
        <f>IF(AND(R32&lt;=S32,R32&gt;U32),T32,R32)</f>
        <v>-0.03</v>
      </c>
      <c r="P32" s="16" t="str">
        <f>IFERROR(VALUE(RIGHT(Q32,LEN(Q32)-FIND("$",Q32,1))),"")</f>
        <v/>
      </c>
      <c r="Q32" s="6" t="str">
        <f>IFERROR(LEFT(RIGHT(L32,FIND("*",L32,2)-FIND(";",L32,1)),FIND("*",RIGHT(L32,FIND("*",L32,2)-FIND(";",L32,1)),2)-1),"")</f>
        <v/>
      </c>
      <c r="R32" s="16">
        <f>IF(F32=1,MIN(ROUNDDOWN(G32*0.995,2)*100/100-VLOOKUP(VALUE(RIGHT(ROUNDDOWN(G32*0.995,2)*100,1)),$Y$2:$Z$11,2)/100,ROUNDDOWN(D32*0.995,2)*100/100-VLOOKUP(VALUE(RIGHT(ROUNDDOWN(D32*0.995,2)*100,1)),$Y$2:$Z$11,2)/100),ROUNDDOWN(D32*0.995,2)*100/100-VLOOKUP(VALUE(RIGHT(ROUNDDOWN(D32*0.995,2)*100,1)),$Y$2:$Z$11,2)/100)</f>
        <v>-0.03</v>
      </c>
      <c r="S32" s="16">
        <f>IF(AND(D32&gt;1,D32&lt;=2),1,IF(AND(D32&gt;2,D32&lt;=3),2,IF(AND(D32&gt;3,D32&lt;=4),3,IF(AND(D32&gt;4,D32&lt;=5),4,IF(AND(D32&gt;5,D32&lt;=6),5,IF(AND(D32&gt;6,D32&lt;=7),6,IF(AND(D32&gt;7,D32&lt;=8),7,IF(AND(D32&gt;8,D32&lt;=10),8,IF(AND(D32&gt;10,D32&lt;=15),10,IF(AND(D32&gt;15,D32&lt;=20),15,IF(AND(D32&gt;20,D32&lt;=25),20,IF(AND(D32&gt;25,D32&lt;=30),25,IF(AND(D32&gt;30,D32&lt;=35),30,IF(AND(D32&gt;35,D32&lt;=40),35,IF(AND(D32&gt;40,D32&lt;=50),40,IF(AND(D32&gt;50,D32&lt;=60),50,IF(AND(D32&gt;60,D32&lt;=70),60,IF(AND(D32&gt;70,D32&lt;=80),70,IF(AND(D32&gt;80,D32&lt;=100),80,IF(AND(D32&gt;100,D32&lt;=120),100,IF(AND(D32&gt;120,D32&lt;=140),120,IF(AND(D32&gt;140,D32&lt;=150),140,IF(AND(D32&gt;150,D32&lt;=200),150,IF(AND(D32&gt;200,D32&lt;=250),200,IF(AND(D32&gt;250,D32&lt;=300),250,IF(AND(D32&gt;300,D32&lt;=350),300,IF(AND(D32&gt;350,D32&lt;=400),350,IF(AND(D32&gt;400,D32&lt;=500),400,IF(AND(D32&gt;500,D32&lt;=600),500,IF(AND(D32&gt;600,D32&lt;=700),600,IF(AND(D32&gt;700,D32&lt;=800),700,IF(AND(D32&gt;800,D32&lt;=1000),800,IF(AND(D32&gt;1000,D32&lt;=1200),1000,IF(AND(D32&gt;1200,D32&lt;=1400),1200,IF(AND(D32&gt;1400,D32&lt;=1500),1400,0.1)))))))))))))))))))))))))))))))))))*1.01</f>
        <v>0.10100000000000001</v>
      </c>
      <c r="T32" s="16">
        <f>U32-V32</f>
        <v>6.9999999999999993E-2</v>
      </c>
      <c r="U32" s="18">
        <f>ROUNDUP(IF(AND(D32&gt;1,D32&lt;=2),1,IF(AND(D32&gt;2,D32&lt;=3),2,IF(AND(D32&gt;3,D32&lt;=4),3,IF(AND(D32&gt;4,D32&lt;=5),4,IF(AND(D32&gt;5,D32&lt;=6),5,IF(AND(D32&gt;6,D32&lt;=7),6,IF(AND(D32&gt;7,D32&lt;=8),7,IF(AND(D32&gt;8,D32&lt;=10),8,IF(AND(D32&gt;10,D32&lt;=15),10,IF(AND(D32&gt;15,D32&lt;=20),15,IF(AND(D32&gt;20,D32&lt;=25),20,IF(AND(D32&gt;25,D32&lt;=30),25,IF(AND(D32&gt;30,D32&lt;=35),30,IF(AND(D32&gt;35,D32&lt;=40),35,IF(AND(D32&gt;40,D32&lt;=50),40,IF(AND(D32&gt;50,D32&lt;=60),50,IF(AND(D32&gt;60,D32&lt;=70),60,IF(AND(D32&gt;70,D32&lt;=80),70,IF(AND(D32&gt;80,D32&lt;=100),80,IF(AND(D32&gt;100,D32&lt;=120),100,IF(AND(D32&gt;120,D32&lt;=140),120,IF(AND(D32&gt;140,D32&lt;=150),140,IF(AND(D32&gt;150,D32&lt;=200),150,IF(AND(D32&gt;200,D32&lt;=250),200,IF(AND(D32&gt;250,D32&lt;=300),250,IF(AND(D32&gt;300,D32&lt;=350),300,IF(AND(D32&gt;350,D32&lt;=400),350,IF(AND(D32&gt;400,D32&lt;=500),400,IF(AND(D32&gt;500,D32&lt;=600),500,IF(AND(D32&gt;600,D32&lt;=700),600,IF(AND(D32&gt;700,D32&lt;=800),700,IF(AND(D32&gt;800,D32&lt;=1000),800,IF(AND(D32&gt;1000,D32&lt;=1200),1000,IF(AND(D32&gt;1200,D32&lt;=1400),1200,IF(AND(D32&gt;1400,D32&lt;=1500),1400,0.1)))))))))))))))))))))))))))))))))))*0.995,2)</f>
        <v>9.9999999999999992E-2</v>
      </c>
      <c r="V32" s="16">
        <f>VLOOKUP(VALUE(RIGHT(U32*100,1)),$Y$2:$Z$11,2)/100</f>
        <v>0.03</v>
      </c>
      <c r="W32" s="19">
        <f ca="1">IFERROR(IF(AVERAGE(SOE_1,SOE_2)-Close&lt;Close-Current_Stop,1,0),0)</f>
        <v>0</v>
      </c>
      <c r="X32" s="29" t="str">
        <f ca="1">IF(RR_Rebal_Test=1,Close-(AVERAGE(SOE_1,SOE_2)-Close),"")</f>
        <v/>
      </c>
      <c r="Y32" s="3"/>
      <c r="Z32" s="3"/>
      <c r="AA32" s="3"/>
      <c r="AB32" s="3"/>
      <c r="AC32" s="3"/>
    </row>
    <row r="33" spans="1:29" x14ac:dyDescent="0.25">
      <c r="A33" s="13"/>
      <c r="B33" s="8"/>
      <c r="C33" s="8"/>
      <c r="D33" s="8"/>
      <c r="E33" s="2"/>
      <c r="F33" s="2"/>
      <c r="G33" s="8"/>
      <c r="H33" s="23"/>
      <c r="I33" s="8"/>
      <c r="J33" s="8"/>
      <c r="K33" s="8"/>
      <c r="L33" s="2"/>
      <c r="M33" s="8">
        <f>IF(EXACT(L33,N33),I33,O33)</f>
        <v>-0.03</v>
      </c>
      <c r="N33" s="14" t="b">
        <f>IF(AND(L33="*Soft stop*",D33&lt;=I33),CONCATENATE("Setting hard stop at $",O33),IF(AND(L33="*Soft stop*",D33&gt;I33,E33=1),CONCATENATE("Setting hard stop for ½R at $",O33,"; Soft stop for ½R at $",I33),IF(AND(L33="*Soft stop*",D33&gt;I33,F33=1),CONCATENATE("Setting hard stop at $",O33),IF(AND(L33="*Hard stop*",D33&lt;=I33),"Hit stop",IF(AND(L33="*Hard stop*",D33&gt;I33,E33=1),IF(AND(O33&gt;I33,R33&lt;&gt;I33),CONCATENATE("Trail hard stop for ½R to $",O33,"; Hard stop for ½R at $",I33),L33),IF(AND(L33="*Hard stop*",D33&gt;I33,F33=1),IF(AND(O33&gt;I33,R33&lt;&gt;I33),CONCATENATE("Trail hard stop to $",O33),L33),IF(AND(LEFT(L33,12)="*Hard stop f",LEFT(Q33,5)=" Hard",D33&gt;I33,F33=1),IF(AND(O33&gt;I33,R33&lt;&gt;I33),CONCATENATE("Trail stop for entire position to $",O33),L33),IF(AND(LEFT(L33,12)="*Hard stop f",LEFT(Q33,5)=" Soft",D33&gt;I33,F33=1),CONCATENATE("Setting hard stop for entire position at $",O33),IF(AND(LEFT(L33,12)="*Hard stop f",LEFT(Q33,5)=" Hard",I33&gt;P33,D33&lt;=I33,D33&gt;P33),CONCATENATE("Hit stop for ½R at $",I33,"; Hard stop for ½R at $",P33),IF(AND(LEFT(L33,12)="*Hard stop f",LEFT(Q33,5)=" Hard",D33&lt;=I33,D33&lt;=P33),"Hit stop",IF(AND(LEFT(L33,12)="*Hard stop f",LEFT(Q33,5)=" Hard",D33&gt;I33,E33=1),IF(AND(O33&gt;I33,R33&lt;&gt;I33),CONCATENATE("Trail hard stop for ½R to $",O33,"; Hard stop for ½R at $",P33),L33),IF(AND(LEFT(L33,12)="*Hard stop f",LEFT(Q33,5)=" Soft",I33&gt;P33,D33&lt;=I33,D33&gt;P33),CONCATENATE("Hit stop for ½R at $",I33,"; Soft stop for ½R at $",P33),IF(AND(LEFT(L33,12)="*Hard stop f",LEFT(Q33,5)=" Soft",D33&lt;=I33,D33&lt;=P33),CONCATENATE("Hit stop for ½R at $",I33,"; Setting hard stop for ½R at $",O33),IF(AND(LEFT(L33,12)="*Hard stop f",LEFT(Q33,5)=" Soft",D33&gt;I33,E33=1),IF(AND(O33&gt;I33,R33&lt;&gt;I33),CONCATENATE("Trail hard stop for ½R to $",O33,"; Soft stop for ½R at $",P33),L33),IF(AND(LEFT(L33,12)="*Hard stop f",LEFT(Q33,5)=" Hard",I33=P33,D33&lt;=I33),"Hit stop",IF(AND(LEFT(L33,12)="*Hard stop f",LEFT(Q33,5)=" Hard",I33=P33,D33&gt;I33,E33=1),IF(AND(O33&gt;I33,R33&lt;&gt;I33),CONCATENATE("Trail hard stop for ½R to $",O33,"; Hard stop for ½R at $",P33),L33),IF(AND(LEFT(L33,12)="*Hard stop f",LEFT(Q33,5)=" Soft",I33=P33,D33&lt;=I33),CONCATENATE("Hit stop for ½R at $",I33,"; Setting hard stop for ½R at $",O33),IF(AND(LEFT(L33,12)="*Hard stop f",LEFT(Q33,5)=" Soft",I33=P33,D33&gt;I33,E33=1),IF(AND(O33&gt;I33,R33&lt;&gt;I33),CONCATENATE("Trail hard stop for ½R to $",O33,"; Soft stop for ½R at $",P33),L33),IF(AND(D33&gt;I33,E33=0,F33=0),L33)))))))))))))))))))</f>
        <v>0</v>
      </c>
      <c r="O33" s="15">
        <f>IF(AND(R33&lt;=S33,R33&gt;U33),T33,R33)</f>
        <v>-0.03</v>
      </c>
      <c r="P33" s="16" t="str">
        <f>IFERROR(VALUE(RIGHT(Q33,LEN(Q33)-FIND("$",Q33,1))),"")</f>
        <v/>
      </c>
      <c r="Q33" s="6" t="str">
        <f>IFERROR(LEFT(RIGHT(L33,FIND("*",L33,2)-FIND(";",L33,1)),FIND("*",RIGHT(L33,FIND("*",L33,2)-FIND(";",L33,1)),2)-1),"")</f>
        <v/>
      </c>
      <c r="R33" s="16">
        <f>IF(F33=1,MIN(ROUNDDOWN(G33*0.995,2)*100/100-VLOOKUP(VALUE(RIGHT(ROUNDDOWN(G33*0.995,2)*100,1)),$Y$2:$Z$11,2)/100,ROUNDDOWN(D33*0.995,2)*100/100-VLOOKUP(VALUE(RIGHT(ROUNDDOWN(D33*0.995,2)*100,1)),$Y$2:$Z$11,2)/100),ROUNDDOWN(D33*0.995,2)*100/100-VLOOKUP(VALUE(RIGHT(ROUNDDOWN(D33*0.995,2)*100,1)),$Y$2:$Z$11,2)/100)</f>
        <v>-0.03</v>
      </c>
      <c r="S33" s="16">
        <f>IF(AND(D33&gt;1,D33&lt;=2),1,IF(AND(D33&gt;2,D33&lt;=3),2,IF(AND(D33&gt;3,D33&lt;=4),3,IF(AND(D33&gt;4,D33&lt;=5),4,IF(AND(D33&gt;5,D33&lt;=6),5,IF(AND(D33&gt;6,D33&lt;=7),6,IF(AND(D33&gt;7,D33&lt;=8),7,IF(AND(D33&gt;8,D33&lt;=10),8,IF(AND(D33&gt;10,D33&lt;=15),10,IF(AND(D33&gt;15,D33&lt;=20),15,IF(AND(D33&gt;20,D33&lt;=25),20,IF(AND(D33&gt;25,D33&lt;=30),25,IF(AND(D33&gt;30,D33&lt;=35),30,IF(AND(D33&gt;35,D33&lt;=40),35,IF(AND(D33&gt;40,D33&lt;=50),40,IF(AND(D33&gt;50,D33&lt;=60),50,IF(AND(D33&gt;60,D33&lt;=70),60,IF(AND(D33&gt;70,D33&lt;=80),70,IF(AND(D33&gt;80,D33&lt;=100),80,IF(AND(D33&gt;100,D33&lt;=120),100,IF(AND(D33&gt;120,D33&lt;=140),120,IF(AND(D33&gt;140,D33&lt;=150),140,IF(AND(D33&gt;150,D33&lt;=200),150,IF(AND(D33&gt;200,D33&lt;=250),200,IF(AND(D33&gt;250,D33&lt;=300),250,IF(AND(D33&gt;300,D33&lt;=350),300,IF(AND(D33&gt;350,D33&lt;=400),350,IF(AND(D33&gt;400,D33&lt;=500),400,IF(AND(D33&gt;500,D33&lt;=600),500,IF(AND(D33&gt;600,D33&lt;=700),600,IF(AND(D33&gt;700,D33&lt;=800),700,IF(AND(D33&gt;800,D33&lt;=1000),800,IF(AND(D33&gt;1000,D33&lt;=1200),1000,IF(AND(D33&gt;1200,D33&lt;=1400),1200,IF(AND(D33&gt;1400,D33&lt;=1500),1400,0.1)))))))))))))))))))))))))))))))))))*1.01</f>
        <v>0.10100000000000001</v>
      </c>
      <c r="T33" s="16">
        <f>U33-V33</f>
        <v>6.9999999999999993E-2</v>
      </c>
      <c r="U33" s="18">
        <f>ROUNDUP(IF(AND(D33&gt;1,D33&lt;=2),1,IF(AND(D33&gt;2,D33&lt;=3),2,IF(AND(D33&gt;3,D33&lt;=4),3,IF(AND(D33&gt;4,D33&lt;=5),4,IF(AND(D33&gt;5,D33&lt;=6),5,IF(AND(D33&gt;6,D33&lt;=7),6,IF(AND(D33&gt;7,D33&lt;=8),7,IF(AND(D33&gt;8,D33&lt;=10),8,IF(AND(D33&gt;10,D33&lt;=15),10,IF(AND(D33&gt;15,D33&lt;=20),15,IF(AND(D33&gt;20,D33&lt;=25),20,IF(AND(D33&gt;25,D33&lt;=30),25,IF(AND(D33&gt;30,D33&lt;=35),30,IF(AND(D33&gt;35,D33&lt;=40),35,IF(AND(D33&gt;40,D33&lt;=50),40,IF(AND(D33&gt;50,D33&lt;=60),50,IF(AND(D33&gt;60,D33&lt;=70),60,IF(AND(D33&gt;70,D33&lt;=80),70,IF(AND(D33&gt;80,D33&lt;=100),80,IF(AND(D33&gt;100,D33&lt;=120),100,IF(AND(D33&gt;120,D33&lt;=140),120,IF(AND(D33&gt;140,D33&lt;=150),140,IF(AND(D33&gt;150,D33&lt;=200),150,IF(AND(D33&gt;200,D33&lt;=250),200,IF(AND(D33&gt;250,D33&lt;=300),250,IF(AND(D33&gt;300,D33&lt;=350),300,IF(AND(D33&gt;350,D33&lt;=400),350,IF(AND(D33&gt;400,D33&lt;=500),400,IF(AND(D33&gt;500,D33&lt;=600),500,IF(AND(D33&gt;600,D33&lt;=700),600,IF(AND(D33&gt;700,D33&lt;=800),700,IF(AND(D33&gt;800,D33&lt;=1000),800,IF(AND(D33&gt;1000,D33&lt;=1200),1000,IF(AND(D33&gt;1200,D33&lt;=1400),1200,IF(AND(D33&gt;1400,D33&lt;=1500),1400,0.1)))))))))))))))))))))))))))))))))))*0.995,2)</f>
        <v>9.9999999999999992E-2</v>
      </c>
      <c r="V33" s="16">
        <f>VLOOKUP(VALUE(RIGHT(U33*100,1)),$Y$2:$Z$11,2)/100</f>
        <v>0.03</v>
      </c>
      <c r="W33" s="19">
        <f ca="1">IFERROR(IF(AVERAGE(SOE_1,SOE_2)-Close&lt;Close-Current_Stop,1,0),0)</f>
        <v>0</v>
      </c>
      <c r="X33" s="29" t="str">
        <f ca="1">IF(RR_Rebal_Test=1,Close-(AVERAGE(SOE_1,SOE_2)-Close),"")</f>
        <v/>
      </c>
      <c r="Y33" s="3"/>
      <c r="Z33" s="3"/>
      <c r="AA33" s="3"/>
      <c r="AB33" s="3"/>
      <c r="AC33" s="3"/>
    </row>
    <row r="34" spans="1:29" x14ac:dyDescent="0.25">
      <c r="A34" s="13"/>
      <c r="B34" s="8"/>
      <c r="C34" s="8"/>
      <c r="D34" s="8"/>
      <c r="E34" s="2"/>
      <c r="F34" s="2"/>
      <c r="G34" s="8"/>
      <c r="H34" s="23"/>
      <c r="I34" s="8"/>
      <c r="J34" s="8"/>
      <c r="K34" s="8"/>
      <c r="L34" s="2"/>
      <c r="M34" s="8">
        <f>IF(EXACT(L34,N34),I34,O34)</f>
        <v>-0.03</v>
      </c>
      <c r="N34" s="14" t="b">
        <f>IF(AND(L34="*Soft stop*",D34&lt;=I34),CONCATENATE("Setting hard stop at $",O34),IF(AND(L34="*Soft stop*",D34&gt;I34,E34=1),CONCATENATE("Setting hard stop for ½R at $",O34,"; Soft stop for ½R at $",I34),IF(AND(L34="*Soft stop*",D34&gt;I34,F34=1),CONCATENATE("Setting hard stop at $",O34),IF(AND(L34="*Hard stop*",D34&lt;=I34),"Hit stop",IF(AND(L34="*Hard stop*",D34&gt;I34,E34=1),IF(AND(O34&gt;I34,R34&lt;&gt;I34),CONCATENATE("Trail hard stop for ½R to $",O34,"; Hard stop for ½R at $",I34),L34),IF(AND(L34="*Hard stop*",D34&gt;I34,F34=1),IF(AND(O34&gt;I34,R34&lt;&gt;I34),CONCATENATE("Trail hard stop to $",O34),L34),IF(AND(LEFT(L34,12)="*Hard stop f",LEFT(Q34,5)=" Hard",D34&gt;I34,F34=1),IF(AND(O34&gt;I34,R34&lt;&gt;I34),CONCATENATE("Trail stop for entire position to $",O34),L34),IF(AND(LEFT(L34,12)="*Hard stop f",LEFT(Q34,5)=" Soft",D34&gt;I34,F34=1),CONCATENATE("Setting hard stop for entire position at $",O34),IF(AND(LEFT(L34,12)="*Hard stop f",LEFT(Q34,5)=" Hard",I34&gt;P34,D34&lt;=I34,D34&gt;P34),CONCATENATE("Hit stop for ½R at $",I34,"; Hard stop for ½R at $",P34),IF(AND(LEFT(L34,12)="*Hard stop f",LEFT(Q34,5)=" Hard",D34&lt;=I34,D34&lt;=P34),"Hit stop",IF(AND(LEFT(L34,12)="*Hard stop f",LEFT(Q34,5)=" Hard",D34&gt;I34,E34=1),IF(AND(O34&gt;I34,R34&lt;&gt;I34),CONCATENATE("Trail hard stop for ½R to $",O34,"; Hard stop for ½R at $",P34),L34),IF(AND(LEFT(L34,12)="*Hard stop f",LEFT(Q34,5)=" Soft",I34&gt;P34,D34&lt;=I34,D34&gt;P34),CONCATENATE("Hit stop for ½R at $",I34,"; Soft stop for ½R at $",P34),IF(AND(LEFT(L34,12)="*Hard stop f",LEFT(Q34,5)=" Soft",D34&lt;=I34,D34&lt;=P34),CONCATENATE("Hit stop for ½R at $",I34,"; Setting hard stop for ½R at $",O34),IF(AND(LEFT(L34,12)="*Hard stop f",LEFT(Q34,5)=" Soft",D34&gt;I34,E34=1),IF(AND(O34&gt;I34,R34&lt;&gt;I34),CONCATENATE("Trail hard stop for ½R to $",O34,"; Soft stop for ½R at $",P34),L34),IF(AND(LEFT(L34,12)="*Hard stop f",LEFT(Q34,5)=" Hard",I34=P34,D34&lt;=I34),"Hit stop",IF(AND(LEFT(L34,12)="*Hard stop f",LEFT(Q34,5)=" Hard",I34=P34,D34&gt;I34,E34=1),IF(AND(O34&gt;I34,R34&lt;&gt;I34),CONCATENATE("Trail hard stop for ½R to $",O34,"; Hard stop for ½R at $",P34),L34),IF(AND(LEFT(L34,12)="*Hard stop f",LEFT(Q34,5)=" Soft",I34=P34,D34&lt;=I34),CONCATENATE("Hit stop for ½R at $",I34,"; Setting hard stop for ½R at $",O34),IF(AND(LEFT(L34,12)="*Hard stop f",LEFT(Q34,5)=" Soft",I34=P34,D34&gt;I34,E34=1),IF(AND(O34&gt;I34,R34&lt;&gt;I34),CONCATENATE("Trail hard stop for ½R to $",O34,"; Soft stop for ½R at $",P34),L34),IF(AND(D34&gt;I34,E34=0,F34=0),L34)))))))))))))))))))</f>
        <v>0</v>
      </c>
      <c r="O34" s="15">
        <f>IF(AND(R34&lt;=S34,R34&gt;U34),T34,R34)</f>
        <v>-0.03</v>
      </c>
      <c r="P34" s="16" t="str">
        <f>IFERROR(VALUE(RIGHT(Q34,LEN(Q34)-FIND("$",Q34,1))),"")</f>
        <v/>
      </c>
      <c r="Q34" s="6" t="str">
        <f>IFERROR(LEFT(RIGHT(L34,FIND("*",L34,2)-FIND(";",L34,1)),FIND("*",RIGHT(L34,FIND("*",L34,2)-FIND(";",L34,1)),2)-1),"")</f>
        <v/>
      </c>
      <c r="R34" s="16">
        <f>IF(F34=1,MIN(ROUNDDOWN(G34*0.995,2)*100/100-VLOOKUP(VALUE(RIGHT(ROUNDDOWN(G34*0.995,2)*100,1)),$Y$2:$Z$11,2)/100,ROUNDDOWN(D34*0.995,2)*100/100-VLOOKUP(VALUE(RIGHT(ROUNDDOWN(D34*0.995,2)*100,1)),$Y$2:$Z$11,2)/100),ROUNDDOWN(D34*0.995,2)*100/100-VLOOKUP(VALUE(RIGHT(ROUNDDOWN(D34*0.995,2)*100,1)),$Y$2:$Z$11,2)/100)</f>
        <v>-0.03</v>
      </c>
      <c r="S34" s="16">
        <f>IF(AND(D34&gt;1,D34&lt;=2),1,IF(AND(D34&gt;2,D34&lt;=3),2,IF(AND(D34&gt;3,D34&lt;=4),3,IF(AND(D34&gt;4,D34&lt;=5),4,IF(AND(D34&gt;5,D34&lt;=6),5,IF(AND(D34&gt;6,D34&lt;=7),6,IF(AND(D34&gt;7,D34&lt;=8),7,IF(AND(D34&gt;8,D34&lt;=10),8,IF(AND(D34&gt;10,D34&lt;=15),10,IF(AND(D34&gt;15,D34&lt;=20),15,IF(AND(D34&gt;20,D34&lt;=25),20,IF(AND(D34&gt;25,D34&lt;=30),25,IF(AND(D34&gt;30,D34&lt;=35),30,IF(AND(D34&gt;35,D34&lt;=40),35,IF(AND(D34&gt;40,D34&lt;=50),40,IF(AND(D34&gt;50,D34&lt;=60),50,IF(AND(D34&gt;60,D34&lt;=70),60,IF(AND(D34&gt;70,D34&lt;=80),70,IF(AND(D34&gt;80,D34&lt;=100),80,IF(AND(D34&gt;100,D34&lt;=120),100,IF(AND(D34&gt;120,D34&lt;=140),120,IF(AND(D34&gt;140,D34&lt;=150),140,IF(AND(D34&gt;150,D34&lt;=200),150,IF(AND(D34&gt;200,D34&lt;=250),200,IF(AND(D34&gt;250,D34&lt;=300),250,IF(AND(D34&gt;300,D34&lt;=350),300,IF(AND(D34&gt;350,D34&lt;=400),350,IF(AND(D34&gt;400,D34&lt;=500),400,IF(AND(D34&gt;500,D34&lt;=600),500,IF(AND(D34&gt;600,D34&lt;=700),600,IF(AND(D34&gt;700,D34&lt;=800),700,IF(AND(D34&gt;800,D34&lt;=1000),800,IF(AND(D34&gt;1000,D34&lt;=1200),1000,IF(AND(D34&gt;1200,D34&lt;=1400),1200,IF(AND(D34&gt;1400,D34&lt;=1500),1400,0.1)))))))))))))))))))))))))))))))))))*1.01</f>
        <v>0.10100000000000001</v>
      </c>
      <c r="T34" s="16">
        <f>U34-V34</f>
        <v>6.9999999999999993E-2</v>
      </c>
      <c r="U34" s="18">
        <f>ROUNDUP(IF(AND(D34&gt;1,D34&lt;=2),1,IF(AND(D34&gt;2,D34&lt;=3),2,IF(AND(D34&gt;3,D34&lt;=4),3,IF(AND(D34&gt;4,D34&lt;=5),4,IF(AND(D34&gt;5,D34&lt;=6),5,IF(AND(D34&gt;6,D34&lt;=7),6,IF(AND(D34&gt;7,D34&lt;=8),7,IF(AND(D34&gt;8,D34&lt;=10),8,IF(AND(D34&gt;10,D34&lt;=15),10,IF(AND(D34&gt;15,D34&lt;=20),15,IF(AND(D34&gt;20,D34&lt;=25),20,IF(AND(D34&gt;25,D34&lt;=30),25,IF(AND(D34&gt;30,D34&lt;=35),30,IF(AND(D34&gt;35,D34&lt;=40),35,IF(AND(D34&gt;40,D34&lt;=50),40,IF(AND(D34&gt;50,D34&lt;=60),50,IF(AND(D34&gt;60,D34&lt;=70),60,IF(AND(D34&gt;70,D34&lt;=80),70,IF(AND(D34&gt;80,D34&lt;=100),80,IF(AND(D34&gt;100,D34&lt;=120),100,IF(AND(D34&gt;120,D34&lt;=140),120,IF(AND(D34&gt;140,D34&lt;=150),140,IF(AND(D34&gt;150,D34&lt;=200),150,IF(AND(D34&gt;200,D34&lt;=250),200,IF(AND(D34&gt;250,D34&lt;=300),250,IF(AND(D34&gt;300,D34&lt;=350),300,IF(AND(D34&gt;350,D34&lt;=400),350,IF(AND(D34&gt;400,D34&lt;=500),400,IF(AND(D34&gt;500,D34&lt;=600),500,IF(AND(D34&gt;600,D34&lt;=700),600,IF(AND(D34&gt;700,D34&lt;=800),700,IF(AND(D34&gt;800,D34&lt;=1000),800,IF(AND(D34&gt;1000,D34&lt;=1200),1000,IF(AND(D34&gt;1200,D34&lt;=1400),1200,IF(AND(D34&gt;1400,D34&lt;=1500),1400,0.1)))))))))))))))))))))))))))))))))))*0.995,2)</f>
        <v>9.9999999999999992E-2</v>
      </c>
      <c r="V34" s="16">
        <f>VLOOKUP(VALUE(RIGHT(U34*100,1)),$Y$2:$Z$11,2)/100</f>
        <v>0.03</v>
      </c>
      <c r="W34" s="19">
        <f ca="1">IFERROR(IF(AVERAGE(SOE_1,SOE_2)-Close&lt;Close-Current_Stop,1,0),0)</f>
        <v>0</v>
      </c>
      <c r="X34" s="29" t="str">
        <f ca="1">IF(RR_Rebal_Test=1,Close-(AVERAGE(SOE_1,SOE_2)-Close),"")</f>
        <v/>
      </c>
      <c r="Y34" s="3"/>
      <c r="Z34" s="3"/>
      <c r="AA34" s="3"/>
      <c r="AB34" s="3"/>
      <c r="AC34" s="3"/>
    </row>
    <row r="35" spans="1:29" x14ac:dyDescent="0.25">
      <c r="A35" s="13"/>
      <c r="B35" s="8"/>
      <c r="C35" s="8"/>
      <c r="D35" s="8"/>
      <c r="E35" s="2"/>
      <c r="F35" s="2"/>
      <c r="G35" s="8"/>
      <c r="H35" s="23"/>
      <c r="I35" s="8"/>
      <c r="J35" s="8"/>
      <c r="K35" s="8"/>
      <c r="L35" s="2"/>
      <c r="M35" s="8">
        <f>IF(EXACT(L35,N35),I35,O35)</f>
        <v>-0.03</v>
      </c>
      <c r="N35" s="14" t="b">
        <f>IF(AND(L35="*Soft stop*",D35&lt;=I35),CONCATENATE("Setting hard stop at $",O35),IF(AND(L35="*Soft stop*",D35&gt;I35,E35=1),CONCATENATE("Setting hard stop for ½R at $",O35,"; Soft stop for ½R at $",I35),IF(AND(L35="*Soft stop*",D35&gt;I35,F35=1),CONCATENATE("Setting hard stop at $",O35),IF(AND(L35="*Hard stop*",D35&lt;=I35),"Hit stop",IF(AND(L35="*Hard stop*",D35&gt;I35,E35=1),IF(AND(O35&gt;I35,R35&lt;&gt;I35),CONCATENATE("Trail hard stop for ½R to $",O35,"; Hard stop for ½R at $",I35),L35),IF(AND(L35="*Hard stop*",D35&gt;I35,F35=1),IF(AND(O35&gt;I35,R35&lt;&gt;I35),CONCATENATE("Trail hard stop to $",O35),L35),IF(AND(LEFT(L35,12)="*Hard stop f",LEFT(Q35,5)=" Hard",D35&gt;I35,F35=1),IF(AND(O35&gt;I35,R35&lt;&gt;I35),CONCATENATE("Trail stop for entire position to $",O35),L35),IF(AND(LEFT(L35,12)="*Hard stop f",LEFT(Q35,5)=" Soft",D35&gt;I35,F35=1),CONCATENATE("Setting hard stop for entire position at $",O35),IF(AND(LEFT(L35,12)="*Hard stop f",LEFT(Q35,5)=" Hard",I35&gt;P35,D35&lt;=I35,D35&gt;P35),CONCATENATE("Hit stop for ½R at $",I35,"; Hard stop for ½R at $",P35),IF(AND(LEFT(L35,12)="*Hard stop f",LEFT(Q35,5)=" Hard",D35&lt;=I35,D35&lt;=P35),"Hit stop",IF(AND(LEFT(L35,12)="*Hard stop f",LEFT(Q35,5)=" Hard",D35&gt;I35,E35=1),IF(AND(O35&gt;I35,R35&lt;&gt;I35),CONCATENATE("Trail hard stop for ½R to $",O35,"; Hard stop for ½R at $",P35),L35),IF(AND(LEFT(L35,12)="*Hard stop f",LEFT(Q35,5)=" Soft",I35&gt;P35,D35&lt;=I35,D35&gt;P35),CONCATENATE("Hit stop for ½R at $",I35,"; Soft stop for ½R at $",P35),IF(AND(LEFT(L35,12)="*Hard stop f",LEFT(Q35,5)=" Soft",D35&lt;=I35,D35&lt;=P35),CONCATENATE("Hit stop for ½R at $",I35,"; Setting hard stop for ½R at $",O35),IF(AND(LEFT(L35,12)="*Hard stop f",LEFT(Q35,5)=" Soft",D35&gt;I35,E35=1),IF(AND(O35&gt;I35,R35&lt;&gt;I35),CONCATENATE("Trail hard stop for ½R to $",O35,"; Soft stop for ½R at $",P35),L35),IF(AND(LEFT(L35,12)="*Hard stop f",LEFT(Q35,5)=" Hard",I35=P35,D35&lt;=I35),"Hit stop",IF(AND(LEFT(L35,12)="*Hard stop f",LEFT(Q35,5)=" Hard",I35=P35,D35&gt;I35,E35=1),IF(AND(O35&gt;I35,R35&lt;&gt;I35),CONCATENATE("Trail hard stop for ½R to $",O35,"; Hard stop for ½R at $",P35),L35),IF(AND(LEFT(L35,12)="*Hard stop f",LEFT(Q35,5)=" Soft",I35=P35,D35&lt;=I35),CONCATENATE("Hit stop for ½R at $",I35,"; Setting hard stop for ½R at $",O35),IF(AND(LEFT(L35,12)="*Hard stop f",LEFT(Q35,5)=" Soft",I35=P35,D35&gt;I35,E35=1),IF(AND(O35&gt;I35,R35&lt;&gt;I35),CONCATENATE("Trail hard stop for ½R to $",O35,"; Soft stop for ½R at $",P35),L35),IF(AND(D35&gt;I35,E35=0,F35=0),L35)))))))))))))))))))</f>
        <v>0</v>
      </c>
      <c r="O35" s="15">
        <f>IF(AND(R35&lt;=S35,R35&gt;U35),T35,R35)</f>
        <v>-0.03</v>
      </c>
      <c r="P35" s="16" t="str">
        <f>IFERROR(VALUE(RIGHT(Q35,LEN(Q35)-FIND("$",Q35,1))),"")</f>
        <v/>
      </c>
      <c r="Q35" s="6" t="str">
        <f>IFERROR(LEFT(RIGHT(L35,FIND("*",L35,2)-FIND(";",L35,1)),FIND("*",RIGHT(L35,FIND("*",L35,2)-FIND(";",L35,1)),2)-1),"")</f>
        <v/>
      </c>
      <c r="R35" s="16">
        <f>IF(F35=1,MIN(ROUNDDOWN(G35*0.995,2)*100/100-VLOOKUP(VALUE(RIGHT(ROUNDDOWN(G35*0.995,2)*100,1)),$Y$2:$Z$11,2)/100,ROUNDDOWN(D35*0.995,2)*100/100-VLOOKUP(VALUE(RIGHT(ROUNDDOWN(D35*0.995,2)*100,1)),$Y$2:$Z$11,2)/100),ROUNDDOWN(D35*0.995,2)*100/100-VLOOKUP(VALUE(RIGHT(ROUNDDOWN(D35*0.995,2)*100,1)),$Y$2:$Z$11,2)/100)</f>
        <v>-0.03</v>
      </c>
      <c r="S35" s="16">
        <f>IF(AND(D35&gt;1,D35&lt;=2),1,IF(AND(D35&gt;2,D35&lt;=3),2,IF(AND(D35&gt;3,D35&lt;=4),3,IF(AND(D35&gt;4,D35&lt;=5),4,IF(AND(D35&gt;5,D35&lt;=6),5,IF(AND(D35&gt;6,D35&lt;=7),6,IF(AND(D35&gt;7,D35&lt;=8),7,IF(AND(D35&gt;8,D35&lt;=10),8,IF(AND(D35&gt;10,D35&lt;=15),10,IF(AND(D35&gt;15,D35&lt;=20),15,IF(AND(D35&gt;20,D35&lt;=25),20,IF(AND(D35&gt;25,D35&lt;=30),25,IF(AND(D35&gt;30,D35&lt;=35),30,IF(AND(D35&gt;35,D35&lt;=40),35,IF(AND(D35&gt;40,D35&lt;=50),40,IF(AND(D35&gt;50,D35&lt;=60),50,IF(AND(D35&gt;60,D35&lt;=70),60,IF(AND(D35&gt;70,D35&lt;=80),70,IF(AND(D35&gt;80,D35&lt;=100),80,IF(AND(D35&gt;100,D35&lt;=120),100,IF(AND(D35&gt;120,D35&lt;=140),120,IF(AND(D35&gt;140,D35&lt;=150),140,IF(AND(D35&gt;150,D35&lt;=200),150,IF(AND(D35&gt;200,D35&lt;=250),200,IF(AND(D35&gt;250,D35&lt;=300),250,IF(AND(D35&gt;300,D35&lt;=350),300,IF(AND(D35&gt;350,D35&lt;=400),350,IF(AND(D35&gt;400,D35&lt;=500),400,IF(AND(D35&gt;500,D35&lt;=600),500,IF(AND(D35&gt;600,D35&lt;=700),600,IF(AND(D35&gt;700,D35&lt;=800),700,IF(AND(D35&gt;800,D35&lt;=1000),800,IF(AND(D35&gt;1000,D35&lt;=1200),1000,IF(AND(D35&gt;1200,D35&lt;=1400),1200,IF(AND(D35&gt;1400,D35&lt;=1500),1400,0.1)))))))))))))))))))))))))))))))))))*1.01</f>
        <v>0.10100000000000001</v>
      </c>
      <c r="T35" s="16">
        <f>U35-V35</f>
        <v>6.9999999999999993E-2</v>
      </c>
      <c r="U35" s="18">
        <f>ROUNDUP(IF(AND(D35&gt;1,D35&lt;=2),1,IF(AND(D35&gt;2,D35&lt;=3),2,IF(AND(D35&gt;3,D35&lt;=4),3,IF(AND(D35&gt;4,D35&lt;=5),4,IF(AND(D35&gt;5,D35&lt;=6),5,IF(AND(D35&gt;6,D35&lt;=7),6,IF(AND(D35&gt;7,D35&lt;=8),7,IF(AND(D35&gt;8,D35&lt;=10),8,IF(AND(D35&gt;10,D35&lt;=15),10,IF(AND(D35&gt;15,D35&lt;=20),15,IF(AND(D35&gt;20,D35&lt;=25),20,IF(AND(D35&gt;25,D35&lt;=30),25,IF(AND(D35&gt;30,D35&lt;=35),30,IF(AND(D35&gt;35,D35&lt;=40),35,IF(AND(D35&gt;40,D35&lt;=50),40,IF(AND(D35&gt;50,D35&lt;=60),50,IF(AND(D35&gt;60,D35&lt;=70),60,IF(AND(D35&gt;70,D35&lt;=80),70,IF(AND(D35&gt;80,D35&lt;=100),80,IF(AND(D35&gt;100,D35&lt;=120),100,IF(AND(D35&gt;120,D35&lt;=140),120,IF(AND(D35&gt;140,D35&lt;=150),140,IF(AND(D35&gt;150,D35&lt;=200),150,IF(AND(D35&gt;200,D35&lt;=250),200,IF(AND(D35&gt;250,D35&lt;=300),250,IF(AND(D35&gt;300,D35&lt;=350),300,IF(AND(D35&gt;350,D35&lt;=400),350,IF(AND(D35&gt;400,D35&lt;=500),400,IF(AND(D35&gt;500,D35&lt;=600),500,IF(AND(D35&gt;600,D35&lt;=700),600,IF(AND(D35&gt;700,D35&lt;=800),700,IF(AND(D35&gt;800,D35&lt;=1000),800,IF(AND(D35&gt;1000,D35&lt;=1200),1000,IF(AND(D35&gt;1200,D35&lt;=1400),1200,IF(AND(D35&gt;1400,D35&lt;=1500),1400,0.1)))))))))))))))))))))))))))))))))))*0.995,2)</f>
        <v>9.9999999999999992E-2</v>
      </c>
      <c r="V35" s="16">
        <f>VLOOKUP(VALUE(RIGHT(U35*100,1)),$Y$2:$Z$11,2)/100</f>
        <v>0.03</v>
      </c>
      <c r="W35" s="19">
        <f ca="1">IFERROR(IF(AVERAGE(SOE_1,SOE_2)-Close&lt;Close-Current_Stop,1,0),0)</f>
        <v>0</v>
      </c>
      <c r="X35" s="29" t="str">
        <f ca="1">IF(RR_Rebal_Test=1,Close-(AVERAGE(SOE_1,SOE_2)-Close),"")</f>
        <v/>
      </c>
      <c r="Y35" s="3"/>
      <c r="Z35" s="3"/>
      <c r="AA35" s="3"/>
      <c r="AB35" s="3"/>
      <c r="AC35" s="3"/>
    </row>
    <row r="36" spans="1:29" x14ac:dyDescent="0.25">
      <c r="A36" s="13"/>
      <c r="B36" s="8"/>
      <c r="C36" s="8"/>
      <c r="D36" s="8"/>
      <c r="E36" s="2"/>
      <c r="F36" s="2"/>
      <c r="G36" s="8"/>
      <c r="H36" s="23"/>
      <c r="I36" s="8"/>
      <c r="J36" s="8"/>
      <c r="K36" s="8"/>
      <c r="L36" s="2"/>
      <c r="M36" s="8">
        <f>IF(EXACT(L36,N36),I36,O36)</f>
        <v>-0.03</v>
      </c>
      <c r="N36" s="14" t="b">
        <f>IF(AND(L36="*Soft stop*",D36&lt;=I36),CONCATENATE("Setting hard stop at $",O36),IF(AND(L36="*Soft stop*",D36&gt;I36,E36=1),CONCATENATE("Setting hard stop for ½R at $",O36,"; Soft stop for ½R at $",I36),IF(AND(L36="*Soft stop*",D36&gt;I36,F36=1),CONCATENATE("Setting hard stop at $",O36),IF(AND(L36="*Hard stop*",D36&lt;=I36),"Hit stop",IF(AND(L36="*Hard stop*",D36&gt;I36,E36=1),IF(AND(O36&gt;I36,R36&lt;&gt;I36),CONCATENATE("Trail hard stop for ½R to $",O36,"; Hard stop for ½R at $",I36),L36),IF(AND(L36="*Hard stop*",D36&gt;I36,F36=1),IF(AND(O36&gt;I36,R36&lt;&gt;I36),CONCATENATE("Trail hard stop to $",O36),L36),IF(AND(LEFT(L36,12)="*Hard stop f",LEFT(Q36,5)=" Hard",D36&gt;I36,F36=1),IF(AND(O36&gt;I36,R36&lt;&gt;I36),CONCATENATE("Trail stop for entire position to $",O36),L36),IF(AND(LEFT(L36,12)="*Hard stop f",LEFT(Q36,5)=" Soft",D36&gt;I36,F36=1),CONCATENATE("Setting hard stop for entire position at $",O36),IF(AND(LEFT(L36,12)="*Hard stop f",LEFT(Q36,5)=" Hard",I36&gt;P36,D36&lt;=I36,D36&gt;P36),CONCATENATE("Hit stop for ½R at $",I36,"; Hard stop for ½R at $",P36),IF(AND(LEFT(L36,12)="*Hard stop f",LEFT(Q36,5)=" Hard",D36&lt;=I36,D36&lt;=P36),"Hit stop",IF(AND(LEFT(L36,12)="*Hard stop f",LEFT(Q36,5)=" Hard",D36&gt;I36,E36=1),IF(AND(O36&gt;I36,R36&lt;&gt;I36),CONCATENATE("Trail hard stop for ½R to $",O36,"; Hard stop for ½R at $",P36),L36),IF(AND(LEFT(L36,12)="*Hard stop f",LEFT(Q36,5)=" Soft",I36&gt;P36,D36&lt;=I36,D36&gt;P36),CONCATENATE("Hit stop for ½R at $",I36,"; Soft stop for ½R at $",P36),IF(AND(LEFT(L36,12)="*Hard stop f",LEFT(Q36,5)=" Soft",D36&lt;=I36,D36&lt;=P36),CONCATENATE("Hit stop for ½R at $",I36,"; Setting hard stop for ½R at $",O36),IF(AND(LEFT(L36,12)="*Hard stop f",LEFT(Q36,5)=" Soft",D36&gt;I36,E36=1),IF(AND(O36&gt;I36,R36&lt;&gt;I36),CONCATENATE("Trail hard stop for ½R to $",O36,"; Soft stop for ½R at $",P36),L36),IF(AND(LEFT(L36,12)="*Hard stop f",LEFT(Q36,5)=" Hard",I36=P36,D36&lt;=I36),"Hit stop",IF(AND(LEFT(L36,12)="*Hard stop f",LEFT(Q36,5)=" Hard",I36=P36,D36&gt;I36,E36=1),IF(AND(O36&gt;I36,R36&lt;&gt;I36),CONCATENATE("Trail hard stop for ½R to $",O36,"; Hard stop for ½R at $",P36),L36),IF(AND(LEFT(L36,12)="*Hard stop f",LEFT(Q36,5)=" Soft",I36=P36,D36&lt;=I36),CONCATENATE("Hit stop for ½R at $",I36,"; Setting hard stop for ½R at $",O36),IF(AND(LEFT(L36,12)="*Hard stop f",LEFT(Q36,5)=" Soft",I36=P36,D36&gt;I36,E36=1),IF(AND(O36&gt;I36,R36&lt;&gt;I36),CONCATENATE("Trail hard stop for ½R to $",O36,"; Soft stop for ½R at $",P36),L36),IF(AND(D36&gt;I36,E36=0,F36=0),L36)))))))))))))))))))</f>
        <v>0</v>
      </c>
      <c r="O36" s="15">
        <f>IF(AND(R36&lt;=S36,R36&gt;U36),T36,R36)</f>
        <v>-0.03</v>
      </c>
      <c r="P36" s="16" t="str">
        <f>IFERROR(VALUE(RIGHT(Q36,LEN(Q36)-FIND("$",Q36,1))),"")</f>
        <v/>
      </c>
      <c r="Q36" s="6" t="str">
        <f>IFERROR(LEFT(RIGHT(L36,FIND("*",L36,2)-FIND(";",L36,1)),FIND("*",RIGHT(L36,FIND("*",L36,2)-FIND(";",L36,1)),2)-1),"")</f>
        <v/>
      </c>
      <c r="R36" s="16">
        <f>IF(F36=1,MIN(ROUNDDOWN(G36*0.995,2)*100/100-VLOOKUP(VALUE(RIGHT(ROUNDDOWN(G36*0.995,2)*100,1)),$Y$2:$Z$11,2)/100,ROUNDDOWN(D36*0.995,2)*100/100-VLOOKUP(VALUE(RIGHT(ROUNDDOWN(D36*0.995,2)*100,1)),$Y$2:$Z$11,2)/100),ROUNDDOWN(D36*0.995,2)*100/100-VLOOKUP(VALUE(RIGHT(ROUNDDOWN(D36*0.995,2)*100,1)),$Y$2:$Z$11,2)/100)</f>
        <v>-0.03</v>
      </c>
      <c r="S36" s="16">
        <f>IF(AND(D36&gt;1,D36&lt;=2),1,IF(AND(D36&gt;2,D36&lt;=3),2,IF(AND(D36&gt;3,D36&lt;=4),3,IF(AND(D36&gt;4,D36&lt;=5),4,IF(AND(D36&gt;5,D36&lt;=6),5,IF(AND(D36&gt;6,D36&lt;=7),6,IF(AND(D36&gt;7,D36&lt;=8),7,IF(AND(D36&gt;8,D36&lt;=10),8,IF(AND(D36&gt;10,D36&lt;=15),10,IF(AND(D36&gt;15,D36&lt;=20),15,IF(AND(D36&gt;20,D36&lt;=25),20,IF(AND(D36&gt;25,D36&lt;=30),25,IF(AND(D36&gt;30,D36&lt;=35),30,IF(AND(D36&gt;35,D36&lt;=40),35,IF(AND(D36&gt;40,D36&lt;=50),40,IF(AND(D36&gt;50,D36&lt;=60),50,IF(AND(D36&gt;60,D36&lt;=70),60,IF(AND(D36&gt;70,D36&lt;=80),70,IF(AND(D36&gt;80,D36&lt;=100),80,IF(AND(D36&gt;100,D36&lt;=120),100,IF(AND(D36&gt;120,D36&lt;=140),120,IF(AND(D36&gt;140,D36&lt;=150),140,IF(AND(D36&gt;150,D36&lt;=200),150,IF(AND(D36&gt;200,D36&lt;=250),200,IF(AND(D36&gt;250,D36&lt;=300),250,IF(AND(D36&gt;300,D36&lt;=350),300,IF(AND(D36&gt;350,D36&lt;=400),350,IF(AND(D36&gt;400,D36&lt;=500),400,IF(AND(D36&gt;500,D36&lt;=600),500,IF(AND(D36&gt;600,D36&lt;=700),600,IF(AND(D36&gt;700,D36&lt;=800),700,IF(AND(D36&gt;800,D36&lt;=1000),800,IF(AND(D36&gt;1000,D36&lt;=1200),1000,IF(AND(D36&gt;1200,D36&lt;=1400),1200,IF(AND(D36&gt;1400,D36&lt;=1500),1400,0.1)))))))))))))))))))))))))))))))))))*1.01</f>
        <v>0.10100000000000001</v>
      </c>
      <c r="T36" s="16">
        <f>U36-V36</f>
        <v>6.9999999999999993E-2</v>
      </c>
      <c r="U36" s="18">
        <f>ROUNDUP(IF(AND(D36&gt;1,D36&lt;=2),1,IF(AND(D36&gt;2,D36&lt;=3),2,IF(AND(D36&gt;3,D36&lt;=4),3,IF(AND(D36&gt;4,D36&lt;=5),4,IF(AND(D36&gt;5,D36&lt;=6),5,IF(AND(D36&gt;6,D36&lt;=7),6,IF(AND(D36&gt;7,D36&lt;=8),7,IF(AND(D36&gt;8,D36&lt;=10),8,IF(AND(D36&gt;10,D36&lt;=15),10,IF(AND(D36&gt;15,D36&lt;=20),15,IF(AND(D36&gt;20,D36&lt;=25),20,IF(AND(D36&gt;25,D36&lt;=30),25,IF(AND(D36&gt;30,D36&lt;=35),30,IF(AND(D36&gt;35,D36&lt;=40),35,IF(AND(D36&gt;40,D36&lt;=50),40,IF(AND(D36&gt;50,D36&lt;=60),50,IF(AND(D36&gt;60,D36&lt;=70),60,IF(AND(D36&gt;70,D36&lt;=80),70,IF(AND(D36&gt;80,D36&lt;=100),80,IF(AND(D36&gt;100,D36&lt;=120),100,IF(AND(D36&gt;120,D36&lt;=140),120,IF(AND(D36&gt;140,D36&lt;=150),140,IF(AND(D36&gt;150,D36&lt;=200),150,IF(AND(D36&gt;200,D36&lt;=250),200,IF(AND(D36&gt;250,D36&lt;=300),250,IF(AND(D36&gt;300,D36&lt;=350),300,IF(AND(D36&gt;350,D36&lt;=400),350,IF(AND(D36&gt;400,D36&lt;=500),400,IF(AND(D36&gt;500,D36&lt;=600),500,IF(AND(D36&gt;600,D36&lt;=700),600,IF(AND(D36&gt;700,D36&lt;=800),700,IF(AND(D36&gt;800,D36&lt;=1000),800,IF(AND(D36&gt;1000,D36&lt;=1200),1000,IF(AND(D36&gt;1200,D36&lt;=1400),1200,IF(AND(D36&gt;1400,D36&lt;=1500),1400,0.1)))))))))))))))))))))))))))))))))))*0.995,2)</f>
        <v>9.9999999999999992E-2</v>
      </c>
      <c r="V36" s="16">
        <f>VLOOKUP(VALUE(RIGHT(U36*100,1)),$Y$2:$Z$11,2)/100</f>
        <v>0.03</v>
      </c>
      <c r="W36" s="19">
        <f ca="1">IFERROR(IF(AVERAGE(SOE_1,SOE_2)-Close&lt;Close-Current_Stop,1,0),0)</f>
        <v>0</v>
      </c>
      <c r="X36" s="29" t="str">
        <f ca="1">IF(RR_Rebal_Test=1,Close-(AVERAGE(SOE_1,SOE_2)-Close),"")</f>
        <v/>
      </c>
      <c r="Y36" s="3"/>
      <c r="Z36" s="3"/>
      <c r="AA36" s="3"/>
      <c r="AB36" s="3"/>
      <c r="AC36" s="3"/>
    </row>
    <row r="37" spans="1:29" x14ac:dyDescent="0.25">
      <c r="A37" s="13"/>
      <c r="B37" s="8"/>
      <c r="C37" s="8"/>
      <c r="D37" s="8"/>
      <c r="E37" s="2"/>
      <c r="F37" s="2"/>
      <c r="G37" s="8"/>
      <c r="H37" s="23"/>
      <c r="I37" s="8"/>
      <c r="J37" s="8"/>
      <c r="K37" s="8"/>
      <c r="L37" s="2"/>
      <c r="M37" s="8">
        <f>IF(EXACT(L37,N37),I37,O37)</f>
        <v>-0.03</v>
      </c>
      <c r="N37" s="14" t="b">
        <f>IF(AND(L37="*Soft stop*",D37&lt;=I37),CONCATENATE("Setting hard stop at $",O37),IF(AND(L37="*Soft stop*",D37&gt;I37,E37=1),CONCATENATE("Setting hard stop for ½R at $",O37,"; Soft stop for ½R at $",I37),IF(AND(L37="*Soft stop*",D37&gt;I37,F37=1),CONCATENATE("Setting hard stop at $",O37),IF(AND(L37="*Hard stop*",D37&lt;=I37),"Hit stop",IF(AND(L37="*Hard stop*",D37&gt;I37,E37=1),IF(AND(O37&gt;I37,R37&lt;&gt;I37),CONCATENATE("Trail hard stop for ½R to $",O37,"; Hard stop for ½R at $",I37),L37),IF(AND(L37="*Hard stop*",D37&gt;I37,F37=1),IF(AND(O37&gt;I37,R37&lt;&gt;I37),CONCATENATE("Trail hard stop to $",O37),L37),IF(AND(LEFT(L37,12)="*Hard stop f",LEFT(Q37,5)=" Hard",D37&gt;I37,F37=1),IF(AND(O37&gt;I37,R37&lt;&gt;I37),CONCATENATE("Trail stop for entire position to $",O37),L37),IF(AND(LEFT(L37,12)="*Hard stop f",LEFT(Q37,5)=" Soft",D37&gt;I37,F37=1),CONCATENATE("Setting hard stop for entire position at $",O37),IF(AND(LEFT(L37,12)="*Hard stop f",LEFT(Q37,5)=" Hard",I37&gt;P37,D37&lt;=I37,D37&gt;P37),CONCATENATE("Hit stop for ½R at $",I37,"; Hard stop for ½R at $",P37),IF(AND(LEFT(L37,12)="*Hard stop f",LEFT(Q37,5)=" Hard",D37&lt;=I37,D37&lt;=P37),"Hit stop",IF(AND(LEFT(L37,12)="*Hard stop f",LEFT(Q37,5)=" Hard",D37&gt;I37,E37=1),IF(AND(O37&gt;I37,R37&lt;&gt;I37),CONCATENATE("Trail hard stop for ½R to $",O37,"; Hard stop for ½R at $",P37),L37),IF(AND(LEFT(L37,12)="*Hard stop f",LEFT(Q37,5)=" Soft",I37&gt;P37,D37&lt;=I37,D37&gt;P37),CONCATENATE("Hit stop for ½R at $",I37,"; Soft stop for ½R at $",P37),IF(AND(LEFT(L37,12)="*Hard stop f",LEFT(Q37,5)=" Soft",D37&lt;=I37,D37&lt;=P37),CONCATENATE("Hit stop for ½R at $",I37,"; Setting hard stop for ½R at $",O37),IF(AND(LEFT(L37,12)="*Hard stop f",LEFT(Q37,5)=" Soft",D37&gt;I37,E37=1),IF(AND(O37&gt;I37,R37&lt;&gt;I37),CONCATENATE("Trail hard stop for ½R to $",O37,"; Soft stop for ½R at $",P37),L37),IF(AND(LEFT(L37,12)="*Hard stop f",LEFT(Q37,5)=" Hard",I37=P37,D37&lt;=I37),"Hit stop",IF(AND(LEFT(L37,12)="*Hard stop f",LEFT(Q37,5)=" Hard",I37=P37,D37&gt;I37,E37=1),IF(AND(O37&gt;I37,R37&lt;&gt;I37),CONCATENATE("Trail hard stop for ½R to $",O37,"; Hard stop for ½R at $",P37),L37),IF(AND(LEFT(L37,12)="*Hard stop f",LEFT(Q37,5)=" Soft",I37=P37,D37&lt;=I37),CONCATENATE("Hit stop for ½R at $",I37,"; Setting hard stop for ½R at $",O37),IF(AND(LEFT(L37,12)="*Hard stop f",LEFT(Q37,5)=" Soft",I37=P37,D37&gt;I37,E37=1),IF(AND(O37&gt;I37,R37&lt;&gt;I37),CONCATENATE("Trail hard stop for ½R to $",O37,"; Soft stop for ½R at $",P37),L37),IF(AND(D37&gt;I37,E37=0,F37=0),L37)))))))))))))))))))</f>
        <v>0</v>
      </c>
      <c r="O37" s="15">
        <f>IF(AND(R37&lt;=S37,R37&gt;U37),T37,R37)</f>
        <v>-0.03</v>
      </c>
      <c r="P37" s="16" t="str">
        <f>IFERROR(VALUE(RIGHT(Q37,LEN(Q37)-FIND("$",Q37,1))),"")</f>
        <v/>
      </c>
      <c r="Q37" s="6" t="str">
        <f>IFERROR(LEFT(RIGHT(L37,FIND("*",L37,2)-FIND(";",L37,1)),FIND("*",RIGHT(L37,FIND("*",L37,2)-FIND(";",L37,1)),2)-1),"")</f>
        <v/>
      </c>
      <c r="R37" s="16">
        <f>IF(F37=1,MIN(ROUNDDOWN(G37*0.995,2)*100/100-VLOOKUP(VALUE(RIGHT(ROUNDDOWN(G37*0.995,2)*100,1)),$Y$2:$Z$11,2)/100,ROUNDDOWN(D37*0.995,2)*100/100-VLOOKUP(VALUE(RIGHT(ROUNDDOWN(D37*0.995,2)*100,1)),$Y$2:$Z$11,2)/100),ROUNDDOWN(D37*0.995,2)*100/100-VLOOKUP(VALUE(RIGHT(ROUNDDOWN(D37*0.995,2)*100,1)),$Y$2:$Z$11,2)/100)</f>
        <v>-0.03</v>
      </c>
      <c r="S37" s="16">
        <f>IF(AND(D37&gt;1,D37&lt;=2),1,IF(AND(D37&gt;2,D37&lt;=3),2,IF(AND(D37&gt;3,D37&lt;=4),3,IF(AND(D37&gt;4,D37&lt;=5),4,IF(AND(D37&gt;5,D37&lt;=6),5,IF(AND(D37&gt;6,D37&lt;=7),6,IF(AND(D37&gt;7,D37&lt;=8),7,IF(AND(D37&gt;8,D37&lt;=10),8,IF(AND(D37&gt;10,D37&lt;=15),10,IF(AND(D37&gt;15,D37&lt;=20),15,IF(AND(D37&gt;20,D37&lt;=25),20,IF(AND(D37&gt;25,D37&lt;=30),25,IF(AND(D37&gt;30,D37&lt;=35),30,IF(AND(D37&gt;35,D37&lt;=40),35,IF(AND(D37&gt;40,D37&lt;=50),40,IF(AND(D37&gt;50,D37&lt;=60),50,IF(AND(D37&gt;60,D37&lt;=70),60,IF(AND(D37&gt;70,D37&lt;=80),70,IF(AND(D37&gt;80,D37&lt;=100),80,IF(AND(D37&gt;100,D37&lt;=120),100,IF(AND(D37&gt;120,D37&lt;=140),120,IF(AND(D37&gt;140,D37&lt;=150),140,IF(AND(D37&gt;150,D37&lt;=200),150,IF(AND(D37&gt;200,D37&lt;=250),200,IF(AND(D37&gt;250,D37&lt;=300),250,IF(AND(D37&gt;300,D37&lt;=350),300,IF(AND(D37&gt;350,D37&lt;=400),350,IF(AND(D37&gt;400,D37&lt;=500),400,IF(AND(D37&gt;500,D37&lt;=600),500,IF(AND(D37&gt;600,D37&lt;=700),600,IF(AND(D37&gt;700,D37&lt;=800),700,IF(AND(D37&gt;800,D37&lt;=1000),800,IF(AND(D37&gt;1000,D37&lt;=1200),1000,IF(AND(D37&gt;1200,D37&lt;=1400),1200,IF(AND(D37&gt;1400,D37&lt;=1500),1400,0.1)))))))))))))))))))))))))))))))))))*1.01</f>
        <v>0.10100000000000001</v>
      </c>
      <c r="T37" s="16">
        <f>U37-V37</f>
        <v>6.9999999999999993E-2</v>
      </c>
      <c r="U37" s="18">
        <f>ROUNDUP(IF(AND(D37&gt;1,D37&lt;=2),1,IF(AND(D37&gt;2,D37&lt;=3),2,IF(AND(D37&gt;3,D37&lt;=4),3,IF(AND(D37&gt;4,D37&lt;=5),4,IF(AND(D37&gt;5,D37&lt;=6),5,IF(AND(D37&gt;6,D37&lt;=7),6,IF(AND(D37&gt;7,D37&lt;=8),7,IF(AND(D37&gt;8,D37&lt;=10),8,IF(AND(D37&gt;10,D37&lt;=15),10,IF(AND(D37&gt;15,D37&lt;=20),15,IF(AND(D37&gt;20,D37&lt;=25),20,IF(AND(D37&gt;25,D37&lt;=30),25,IF(AND(D37&gt;30,D37&lt;=35),30,IF(AND(D37&gt;35,D37&lt;=40),35,IF(AND(D37&gt;40,D37&lt;=50),40,IF(AND(D37&gt;50,D37&lt;=60),50,IF(AND(D37&gt;60,D37&lt;=70),60,IF(AND(D37&gt;70,D37&lt;=80),70,IF(AND(D37&gt;80,D37&lt;=100),80,IF(AND(D37&gt;100,D37&lt;=120),100,IF(AND(D37&gt;120,D37&lt;=140),120,IF(AND(D37&gt;140,D37&lt;=150),140,IF(AND(D37&gt;150,D37&lt;=200),150,IF(AND(D37&gt;200,D37&lt;=250),200,IF(AND(D37&gt;250,D37&lt;=300),250,IF(AND(D37&gt;300,D37&lt;=350),300,IF(AND(D37&gt;350,D37&lt;=400),350,IF(AND(D37&gt;400,D37&lt;=500),400,IF(AND(D37&gt;500,D37&lt;=600),500,IF(AND(D37&gt;600,D37&lt;=700),600,IF(AND(D37&gt;700,D37&lt;=800),700,IF(AND(D37&gt;800,D37&lt;=1000),800,IF(AND(D37&gt;1000,D37&lt;=1200),1000,IF(AND(D37&gt;1200,D37&lt;=1400),1200,IF(AND(D37&gt;1400,D37&lt;=1500),1400,0.1)))))))))))))))))))))))))))))))))))*0.995,2)</f>
        <v>9.9999999999999992E-2</v>
      </c>
      <c r="V37" s="16">
        <f>VLOOKUP(VALUE(RIGHT(U37*100,1)),$Y$2:$Z$11,2)/100</f>
        <v>0.03</v>
      </c>
      <c r="W37" s="19">
        <f ca="1">IFERROR(IF(AVERAGE(SOE_1,SOE_2)-Close&lt;Close-Current_Stop,1,0),0)</f>
        <v>0</v>
      </c>
      <c r="X37" s="29" t="str">
        <f ca="1">IF(RR_Rebal_Test=1,Close-(AVERAGE(SOE_1,SOE_2)-Close),"")</f>
        <v/>
      </c>
      <c r="Y37" s="3"/>
      <c r="Z37" s="3"/>
      <c r="AA37" s="3"/>
      <c r="AB37" s="3"/>
      <c r="AC37" s="3"/>
    </row>
    <row r="38" spans="1:29" x14ac:dyDescent="0.25">
      <c r="A38" s="13"/>
      <c r="B38" s="8"/>
      <c r="C38" s="8"/>
      <c r="D38" s="8"/>
      <c r="E38" s="2"/>
      <c r="F38" s="2"/>
      <c r="G38" s="8"/>
      <c r="H38" s="23"/>
      <c r="I38" s="8"/>
      <c r="J38" s="8"/>
      <c r="K38" s="8"/>
      <c r="L38" s="2"/>
      <c r="M38" s="8">
        <f>IF(EXACT(L38,N38),I38,O38)</f>
        <v>-0.03</v>
      </c>
      <c r="N38" s="14" t="b">
        <f>IF(AND(L38="*Soft stop*",D38&lt;=I38),CONCATENATE("Setting hard stop at $",O38),IF(AND(L38="*Soft stop*",D38&gt;I38,E38=1),CONCATENATE("Setting hard stop for ½R at $",O38,"; Soft stop for ½R at $",I38),IF(AND(L38="*Soft stop*",D38&gt;I38,F38=1),CONCATENATE("Setting hard stop at $",O38),IF(AND(L38="*Hard stop*",D38&lt;=I38),"Hit stop",IF(AND(L38="*Hard stop*",D38&gt;I38,E38=1),IF(AND(O38&gt;I38,R38&lt;&gt;I38),CONCATENATE("Trail hard stop for ½R to $",O38,"; Hard stop for ½R at $",I38),L38),IF(AND(L38="*Hard stop*",D38&gt;I38,F38=1),IF(AND(O38&gt;I38,R38&lt;&gt;I38),CONCATENATE("Trail hard stop to $",O38),L38),IF(AND(LEFT(L38,12)="*Hard stop f",LEFT(Q38,5)=" Hard",D38&gt;I38,F38=1),IF(AND(O38&gt;I38,R38&lt;&gt;I38),CONCATENATE("Trail stop for entire position to $",O38),L38),IF(AND(LEFT(L38,12)="*Hard stop f",LEFT(Q38,5)=" Soft",D38&gt;I38,F38=1),CONCATENATE("Setting hard stop for entire position at $",O38),IF(AND(LEFT(L38,12)="*Hard stop f",LEFT(Q38,5)=" Hard",I38&gt;P38,D38&lt;=I38,D38&gt;P38),CONCATENATE("Hit stop for ½R at $",I38,"; Hard stop for ½R at $",P38),IF(AND(LEFT(L38,12)="*Hard stop f",LEFT(Q38,5)=" Hard",D38&lt;=I38,D38&lt;=P38),"Hit stop",IF(AND(LEFT(L38,12)="*Hard stop f",LEFT(Q38,5)=" Hard",D38&gt;I38,E38=1),IF(AND(O38&gt;I38,R38&lt;&gt;I38),CONCATENATE("Trail hard stop for ½R to $",O38,"; Hard stop for ½R at $",P38),L38),IF(AND(LEFT(L38,12)="*Hard stop f",LEFT(Q38,5)=" Soft",I38&gt;P38,D38&lt;=I38,D38&gt;P38),CONCATENATE("Hit stop for ½R at $",I38,"; Soft stop for ½R at $",P38),IF(AND(LEFT(L38,12)="*Hard stop f",LEFT(Q38,5)=" Soft",D38&lt;=I38,D38&lt;=P38),CONCATENATE("Hit stop for ½R at $",I38,"; Setting hard stop for ½R at $",O38),IF(AND(LEFT(L38,12)="*Hard stop f",LEFT(Q38,5)=" Soft",D38&gt;I38,E38=1),IF(AND(O38&gt;I38,R38&lt;&gt;I38),CONCATENATE("Trail hard stop for ½R to $",O38,"; Soft stop for ½R at $",P38),L38),IF(AND(LEFT(L38,12)="*Hard stop f",LEFT(Q38,5)=" Hard",I38=P38,D38&lt;=I38),"Hit stop",IF(AND(LEFT(L38,12)="*Hard stop f",LEFT(Q38,5)=" Hard",I38=P38,D38&gt;I38,E38=1),IF(AND(O38&gt;I38,R38&lt;&gt;I38),CONCATENATE("Trail hard stop for ½R to $",O38,"; Hard stop for ½R at $",P38),L38),IF(AND(LEFT(L38,12)="*Hard stop f",LEFT(Q38,5)=" Soft",I38=P38,D38&lt;=I38),CONCATENATE("Hit stop for ½R at $",I38,"; Setting hard stop for ½R at $",O38),IF(AND(LEFT(L38,12)="*Hard stop f",LEFT(Q38,5)=" Soft",I38=P38,D38&gt;I38,E38=1),IF(AND(O38&gt;I38,R38&lt;&gt;I38),CONCATENATE("Trail hard stop for ½R to $",O38,"; Soft stop for ½R at $",P38),L38),IF(AND(D38&gt;I38,E38=0,F38=0),L38)))))))))))))))))))</f>
        <v>0</v>
      </c>
      <c r="O38" s="15">
        <f>IF(AND(R38&lt;=S38,R38&gt;U38),T38,R38)</f>
        <v>-0.03</v>
      </c>
      <c r="P38" s="16" t="str">
        <f>IFERROR(VALUE(RIGHT(Q38,LEN(Q38)-FIND("$",Q38,1))),"")</f>
        <v/>
      </c>
      <c r="Q38" s="6" t="str">
        <f>IFERROR(LEFT(RIGHT(L38,FIND("*",L38,2)-FIND(";",L38,1)),FIND("*",RIGHT(L38,FIND("*",L38,2)-FIND(";",L38,1)),2)-1),"")</f>
        <v/>
      </c>
      <c r="R38" s="16">
        <f>IF(F38=1,MIN(ROUNDDOWN(G38*0.995,2)*100/100-VLOOKUP(VALUE(RIGHT(ROUNDDOWN(G38*0.995,2)*100,1)),$Y$2:$Z$11,2)/100,ROUNDDOWN(D38*0.995,2)*100/100-VLOOKUP(VALUE(RIGHT(ROUNDDOWN(D38*0.995,2)*100,1)),$Y$2:$Z$11,2)/100),ROUNDDOWN(D38*0.995,2)*100/100-VLOOKUP(VALUE(RIGHT(ROUNDDOWN(D38*0.995,2)*100,1)),$Y$2:$Z$11,2)/100)</f>
        <v>-0.03</v>
      </c>
      <c r="S38" s="16">
        <f>IF(AND(D38&gt;1,D38&lt;=2),1,IF(AND(D38&gt;2,D38&lt;=3),2,IF(AND(D38&gt;3,D38&lt;=4),3,IF(AND(D38&gt;4,D38&lt;=5),4,IF(AND(D38&gt;5,D38&lt;=6),5,IF(AND(D38&gt;6,D38&lt;=7),6,IF(AND(D38&gt;7,D38&lt;=8),7,IF(AND(D38&gt;8,D38&lt;=10),8,IF(AND(D38&gt;10,D38&lt;=15),10,IF(AND(D38&gt;15,D38&lt;=20),15,IF(AND(D38&gt;20,D38&lt;=25),20,IF(AND(D38&gt;25,D38&lt;=30),25,IF(AND(D38&gt;30,D38&lt;=35),30,IF(AND(D38&gt;35,D38&lt;=40),35,IF(AND(D38&gt;40,D38&lt;=50),40,IF(AND(D38&gt;50,D38&lt;=60),50,IF(AND(D38&gt;60,D38&lt;=70),60,IF(AND(D38&gt;70,D38&lt;=80),70,IF(AND(D38&gt;80,D38&lt;=100),80,IF(AND(D38&gt;100,D38&lt;=120),100,IF(AND(D38&gt;120,D38&lt;=140),120,IF(AND(D38&gt;140,D38&lt;=150),140,IF(AND(D38&gt;150,D38&lt;=200),150,IF(AND(D38&gt;200,D38&lt;=250),200,IF(AND(D38&gt;250,D38&lt;=300),250,IF(AND(D38&gt;300,D38&lt;=350),300,IF(AND(D38&gt;350,D38&lt;=400),350,IF(AND(D38&gt;400,D38&lt;=500),400,IF(AND(D38&gt;500,D38&lt;=600),500,IF(AND(D38&gt;600,D38&lt;=700),600,IF(AND(D38&gt;700,D38&lt;=800),700,IF(AND(D38&gt;800,D38&lt;=1000),800,IF(AND(D38&gt;1000,D38&lt;=1200),1000,IF(AND(D38&gt;1200,D38&lt;=1400),1200,IF(AND(D38&gt;1400,D38&lt;=1500),1400,0.1)))))))))))))))))))))))))))))))))))*1.01</f>
        <v>0.10100000000000001</v>
      </c>
      <c r="T38" s="16">
        <f>U38-V38</f>
        <v>6.9999999999999993E-2</v>
      </c>
      <c r="U38" s="18">
        <f>ROUNDUP(IF(AND(D38&gt;1,D38&lt;=2),1,IF(AND(D38&gt;2,D38&lt;=3),2,IF(AND(D38&gt;3,D38&lt;=4),3,IF(AND(D38&gt;4,D38&lt;=5),4,IF(AND(D38&gt;5,D38&lt;=6),5,IF(AND(D38&gt;6,D38&lt;=7),6,IF(AND(D38&gt;7,D38&lt;=8),7,IF(AND(D38&gt;8,D38&lt;=10),8,IF(AND(D38&gt;10,D38&lt;=15),10,IF(AND(D38&gt;15,D38&lt;=20),15,IF(AND(D38&gt;20,D38&lt;=25),20,IF(AND(D38&gt;25,D38&lt;=30),25,IF(AND(D38&gt;30,D38&lt;=35),30,IF(AND(D38&gt;35,D38&lt;=40),35,IF(AND(D38&gt;40,D38&lt;=50),40,IF(AND(D38&gt;50,D38&lt;=60),50,IF(AND(D38&gt;60,D38&lt;=70),60,IF(AND(D38&gt;70,D38&lt;=80),70,IF(AND(D38&gt;80,D38&lt;=100),80,IF(AND(D38&gt;100,D38&lt;=120),100,IF(AND(D38&gt;120,D38&lt;=140),120,IF(AND(D38&gt;140,D38&lt;=150),140,IF(AND(D38&gt;150,D38&lt;=200),150,IF(AND(D38&gt;200,D38&lt;=250),200,IF(AND(D38&gt;250,D38&lt;=300),250,IF(AND(D38&gt;300,D38&lt;=350),300,IF(AND(D38&gt;350,D38&lt;=400),350,IF(AND(D38&gt;400,D38&lt;=500),400,IF(AND(D38&gt;500,D38&lt;=600),500,IF(AND(D38&gt;600,D38&lt;=700),600,IF(AND(D38&gt;700,D38&lt;=800),700,IF(AND(D38&gt;800,D38&lt;=1000),800,IF(AND(D38&gt;1000,D38&lt;=1200),1000,IF(AND(D38&gt;1200,D38&lt;=1400),1200,IF(AND(D38&gt;1400,D38&lt;=1500),1400,0.1)))))))))))))))))))))))))))))))))))*0.995,2)</f>
        <v>9.9999999999999992E-2</v>
      </c>
      <c r="V38" s="16">
        <f>VLOOKUP(VALUE(RIGHT(U38*100,1)),$Y$2:$Z$11,2)/100</f>
        <v>0.03</v>
      </c>
      <c r="W38" s="19">
        <f ca="1">IFERROR(IF(AVERAGE(SOE_1,SOE_2)-Close&lt;Close-Current_Stop,1,0),0)</f>
        <v>0</v>
      </c>
      <c r="X38" s="29" t="str">
        <f ca="1">IF(RR_Rebal_Test=1,Close-(AVERAGE(SOE_1,SOE_2)-Close),"")</f>
        <v/>
      </c>
      <c r="Y38" s="3"/>
      <c r="Z38" s="3"/>
      <c r="AA38" s="3"/>
      <c r="AB38" s="3"/>
      <c r="AC38" s="3"/>
    </row>
    <row r="39" spans="1:29" x14ac:dyDescent="0.25">
      <c r="A39" s="13"/>
      <c r="B39" s="8"/>
      <c r="C39" s="8"/>
      <c r="D39" s="8"/>
      <c r="E39" s="2"/>
      <c r="F39" s="2"/>
      <c r="G39" s="8"/>
      <c r="H39" s="23"/>
      <c r="I39" s="8"/>
      <c r="J39" s="8"/>
      <c r="K39" s="8"/>
      <c r="L39" s="2"/>
      <c r="M39" s="8">
        <f>IF(EXACT(L39,N39),I39,O39)</f>
        <v>-0.03</v>
      </c>
      <c r="N39" s="14" t="b">
        <f>IF(AND(L39="*Soft stop*",D39&lt;=I39),CONCATENATE("Setting hard stop at $",O39),IF(AND(L39="*Soft stop*",D39&gt;I39,E39=1),CONCATENATE("Setting hard stop for ½R at $",O39,"; Soft stop for ½R at $",I39),IF(AND(L39="*Soft stop*",D39&gt;I39,F39=1),CONCATENATE("Setting hard stop at $",O39),IF(AND(L39="*Hard stop*",D39&lt;=I39),"Hit stop",IF(AND(L39="*Hard stop*",D39&gt;I39,E39=1),IF(AND(O39&gt;I39,R39&lt;&gt;I39),CONCATENATE("Trail hard stop for ½R to $",O39,"; Hard stop for ½R at $",I39),L39),IF(AND(L39="*Hard stop*",D39&gt;I39,F39=1),IF(AND(O39&gt;I39,R39&lt;&gt;I39),CONCATENATE("Trail hard stop to $",O39),L39),IF(AND(LEFT(L39,12)="*Hard stop f",LEFT(Q39,5)=" Hard",D39&gt;I39,F39=1),IF(AND(O39&gt;I39,R39&lt;&gt;I39),CONCATENATE("Trail stop for entire position to $",O39),L39),IF(AND(LEFT(L39,12)="*Hard stop f",LEFT(Q39,5)=" Soft",D39&gt;I39,F39=1),CONCATENATE("Setting hard stop for entire position at $",O39),IF(AND(LEFT(L39,12)="*Hard stop f",LEFT(Q39,5)=" Hard",I39&gt;P39,D39&lt;=I39,D39&gt;P39),CONCATENATE("Hit stop for ½R at $",I39,"; Hard stop for ½R at $",P39),IF(AND(LEFT(L39,12)="*Hard stop f",LEFT(Q39,5)=" Hard",D39&lt;=I39,D39&lt;=P39),"Hit stop",IF(AND(LEFT(L39,12)="*Hard stop f",LEFT(Q39,5)=" Hard",D39&gt;I39,E39=1),IF(AND(O39&gt;I39,R39&lt;&gt;I39),CONCATENATE("Trail hard stop for ½R to $",O39,"; Hard stop for ½R at $",P39),L39),IF(AND(LEFT(L39,12)="*Hard stop f",LEFT(Q39,5)=" Soft",I39&gt;P39,D39&lt;=I39,D39&gt;P39),CONCATENATE("Hit stop for ½R at $",I39,"; Soft stop for ½R at $",P39),IF(AND(LEFT(L39,12)="*Hard stop f",LEFT(Q39,5)=" Soft",D39&lt;=I39,D39&lt;=P39),CONCATENATE("Hit stop for ½R at $",I39,"; Setting hard stop for ½R at $",O39),IF(AND(LEFT(L39,12)="*Hard stop f",LEFT(Q39,5)=" Soft",D39&gt;I39,E39=1),IF(AND(O39&gt;I39,R39&lt;&gt;I39),CONCATENATE("Trail hard stop for ½R to $",O39,"; Soft stop for ½R at $",P39),L39),IF(AND(LEFT(L39,12)="*Hard stop f",LEFT(Q39,5)=" Hard",I39=P39,D39&lt;=I39),"Hit stop",IF(AND(LEFT(L39,12)="*Hard stop f",LEFT(Q39,5)=" Hard",I39=P39,D39&gt;I39,E39=1),IF(AND(O39&gt;I39,R39&lt;&gt;I39),CONCATENATE("Trail hard stop for ½R to $",O39,"; Hard stop for ½R at $",P39),L39),IF(AND(LEFT(L39,12)="*Hard stop f",LEFT(Q39,5)=" Soft",I39=P39,D39&lt;=I39),CONCATENATE("Hit stop for ½R at $",I39,"; Setting hard stop for ½R at $",O39),IF(AND(LEFT(L39,12)="*Hard stop f",LEFT(Q39,5)=" Soft",I39=P39,D39&gt;I39,E39=1),IF(AND(O39&gt;I39,R39&lt;&gt;I39),CONCATENATE("Trail hard stop for ½R to $",O39,"; Soft stop for ½R at $",P39),L39),IF(AND(D39&gt;I39,E39=0,F39=0),L39)))))))))))))))))))</f>
        <v>0</v>
      </c>
      <c r="O39" s="15">
        <f>IF(AND(R39&lt;=S39,R39&gt;U39),T39,R39)</f>
        <v>-0.03</v>
      </c>
      <c r="P39" s="16" t="str">
        <f>IFERROR(VALUE(RIGHT(Q39,LEN(Q39)-FIND("$",Q39,1))),"")</f>
        <v/>
      </c>
      <c r="Q39" s="6" t="str">
        <f>IFERROR(LEFT(RIGHT(L39,FIND("*",L39,2)-FIND(";",L39,1)),FIND("*",RIGHT(L39,FIND("*",L39,2)-FIND(";",L39,1)),2)-1),"")</f>
        <v/>
      </c>
      <c r="R39" s="16">
        <f>IF(F39=1,MIN(ROUNDDOWN(G39*0.995,2)*100/100-VLOOKUP(VALUE(RIGHT(ROUNDDOWN(G39*0.995,2)*100,1)),$Y$2:$Z$11,2)/100,ROUNDDOWN(D39*0.995,2)*100/100-VLOOKUP(VALUE(RIGHT(ROUNDDOWN(D39*0.995,2)*100,1)),$Y$2:$Z$11,2)/100),ROUNDDOWN(D39*0.995,2)*100/100-VLOOKUP(VALUE(RIGHT(ROUNDDOWN(D39*0.995,2)*100,1)),$Y$2:$Z$11,2)/100)</f>
        <v>-0.03</v>
      </c>
      <c r="S39" s="16">
        <f>IF(AND(D39&gt;1,D39&lt;=2),1,IF(AND(D39&gt;2,D39&lt;=3),2,IF(AND(D39&gt;3,D39&lt;=4),3,IF(AND(D39&gt;4,D39&lt;=5),4,IF(AND(D39&gt;5,D39&lt;=6),5,IF(AND(D39&gt;6,D39&lt;=7),6,IF(AND(D39&gt;7,D39&lt;=8),7,IF(AND(D39&gt;8,D39&lt;=10),8,IF(AND(D39&gt;10,D39&lt;=15),10,IF(AND(D39&gt;15,D39&lt;=20),15,IF(AND(D39&gt;20,D39&lt;=25),20,IF(AND(D39&gt;25,D39&lt;=30),25,IF(AND(D39&gt;30,D39&lt;=35),30,IF(AND(D39&gt;35,D39&lt;=40),35,IF(AND(D39&gt;40,D39&lt;=50),40,IF(AND(D39&gt;50,D39&lt;=60),50,IF(AND(D39&gt;60,D39&lt;=70),60,IF(AND(D39&gt;70,D39&lt;=80),70,IF(AND(D39&gt;80,D39&lt;=100),80,IF(AND(D39&gt;100,D39&lt;=120),100,IF(AND(D39&gt;120,D39&lt;=140),120,IF(AND(D39&gt;140,D39&lt;=150),140,IF(AND(D39&gt;150,D39&lt;=200),150,IF(AND(D39&gt;200,D39&lt;=250),200,IF(AND(D39&gt;250,D39&lt;=300),250,IF(AND(D39&gt;300,D39&lt;=350),300,IF(AND(D39&gt;350,D39&lt;=400),350,IF(AND(D39&gt;400,D39&lt;=500),400,IF(AND(D39&gt;500,D39&lt;=600),500,IF(AND(D39&gt;600,D39&lt;=700),600,IF(AND(D39&gt;700,D39&lt;=800),700,IF(AND(D39&gt;800,D39&lt;=1000),800,IF(AND(D39&gt;1000,D39&lt;=1200),1000,IF(AND(D39&gt;1200,D39&lt;=1400),1200,IF(AND(D39&gt;1400,D39&lt;=1500),1400,0.1)))))))))))))))))))))))))))))))))))*1.01</f>
        <v>0.10100000000000001</v>
      </c>
      <c r="T39" s="16">
        <f>U39-V39</f>
        <v>6.9999999999999993E-2</v>
      </c>
      <c r="U39" s="18">
        <f>ROUNDUP(IF(AND(D39&gt;1,D39&lt;=2),1,IF(AND(D39&gt;2,D39&lt;=3),2,IF(AND(D39&gt;3,D39&lt;=4),3,IF(AND(D39&gt;4,D39&lt;=5),4,IF(AND(D39&gt;5,D39&lt;=6),5,IF(AND(D39&gt;6,D39&lt;=7),6,IF(AND(D39&gt;7,D39&lt;=8),7,IF(AND(D39&gt;8,D39&lt;=10),8,IF(AND(D39&gt;10,D39&lt;=15),10,IF(AND(D39&gt;15,D39&lt;=20),15,IF(AND(D39&gt;20,D39&lt;=25),20,IF(AND(D39&gt;25,D39&lt;=30),25,IF(AND(D39&gt;30,D39&lt;=35),30,IF(AND(D39&gt;35,D39&lt;=40),35,IF(AND(D39&gt;40,D39&lt;=50),40,IF(AND(D39&gt;50,D39&lt;=60),50,IF(AND(D39&gt;60,D39&lt;=70),60,IF(AND(D39&gt;70,D39&lt;=80),70,IF(AND(D39&gt;80,D39&lt;=100),80,IF(AND(D39&gt;100,D39&lt;=120),100,IF(AND(D39&gt;120,D39&lt;=140),120,IF(AND(D39&gt;140,D39&lt;=150),140,IF(AND(D39&gt;150,D39&lt;=200),150,IF(AND(D39&gt;200,D39&lt;=250),200,IF(AND(D39&gt;250,D39&lt;=300),250,IF(AND(D39&gt;300,D39&lt;=350),300,IF(AND(D39&gt;350,D39&lt;=400),350,IF(AND(D39&gt;400,D39&lt;=500),400,IF(AND(D39&gt;500,D39&lt;=600),500,IF(AND(D39&gt;600,D39&lt;=700),600,IF(AND(D39&gt;700,D39&lt;=800),700,IF(AND(D39&gt;800,D39&lt;=1000),800,IF(AND(D39&gt;1000,D39&lt;=1200),1000,IF(AND(D39&gt;1200,D39&lt;=1400),1200,IF(AND(D39&gt;1400,D39&lt;=1500),1400,0.1)))))))))))))))))))))))))))))))))))*0.995,2)</f>
        <v>9.9999999999999992E-2</v>
      </c>
      <c r="V39" s="16">
        <f>VLOOKUP(VALUE(RIGHT(U39*100,1)),$Y$2:$Z$11,2)/100</f>
        <v>0.03</v>
      </c>
      <c r="W39" s="19">
        <f ca="1">IFERROR(IF(AVERAGE(SOE_1,SOE_2)-Close&lt;Close-Current_Stop,1,0),0)</f>
        <v>0</v>
      </c>
      <c r="X39" s="29" t="str">
        <f ca="1">IF(RR_Rebal_Test=1,Close-(AVERAGE(SOE_1,SOE_2)-Close),"")</f>
        <v/>
      </c>
      <c r="Y39" s="3"/>
      <c r="Z39" s="3"/>
      <c r="AA39" s="3"/>
      <c r="AB39" s="3"/>
      <c r="AC39" s="3"/>
    </row>
    <row r="40" spans="1:29" x14ac:dyDescent="0.25">
      <c r="A40" s="13"/>
      <c r="B40" s="8"/>
      <c r="C40" s="8"/>
      <c r="D40" s="8"/>
      <c r="E40" s="2"/>
      <c r="F40" s="2"/>
      <c r="G40" s="8"/>
      <c r="H40" s="23"/>
      <c r="I40" s="8"/>
      <c r="J40" s="8"/>
      <c r="K40" s="8"/>
      <c r="L40" s="2"/>
      <c r="M40" s="8">
        <f>IF(EXACT(L40,N40),I40,O40)</f>
        <v>-0.03</v>
      </c>
      <c r="N40" s="14" t="b">
        <f>IF(AND(L40="*Soft stop*",D40&lt;=I40),CONCATENATE("Setting hard stop at $",O40),IF(AND(L40="*Soft stop*",D40&gt;I40,E40=1),CONCATENATE("Setting hard stop for ½R at $",O40,"; Soft stop for ½R at $",I40),IF(AND(L40="*Soft stop*",D40&gt;I40,F40=1),CONCATENATE("Setting hard stop at $",O40),IF(AND(L40="*Hard stop*",D40&lt;=I40),"Hit stop",IF(AND(L40="*Hard stop*",D40&gt;I40,E40=1),IF(AND(O40&gt;I40,R40&lt;&gt;I40),CONCATENATE("Trail hard stop for ½R to $",O40,"; Hard stop for ½R at $",I40),L40),IF(AND(L40="*Hard stop*",D40&gt;I40,F40=1),IF(AND(O40&gt;I40,R40&lt;&gt;I40),CONCATENATE("Trail hard stop to $",O40),L40),IF(AND(LEFT(L40,12)="*Hard stop f",LEFT(Q40,5)=" Hard",D40&gt;I40,F40=1),IF(AND(O40&gt;I40,R40&lt;&gt;I40),CONCATENATE("Trail stop for entire position to $",O40),L40),IF(AND(LEFT(L40,12)="*Hard stop f",LEFT(Q40,5)=" Soft",D40&gt;I40,F40=1),CONCATENATE("Setting hard stop for entire position at $",O40),IF(AND(LEFT(L40,12)="*Hard stop f",LEFT(Q40,5)=" Hard",I40&gt;P40,D40&lt;=I40,D40&gt;P40),CONCATENATE("Hit stop for ½R at $",I40,"; Hard stop for ½R at $",P40),IF(AND(LEFT(L40,12)="*Hard stop f",LEFT(Q40,5)=" Hard",D40&lt;=I40,D40&lt;=P40),"Hit stop",IF(AND(LEFT(L40,12)="*Hard stop f",LEFT(Q40,5)=" Hard",D40&gt;I40,E40=1),IF(AND(O40&gt;I40,R40&lt;&gt;I40),CONCATENATE("Trail hard stop for ½R to $",O40,"; Hard stop for ½R at $",P40),L40),IF(AND(LEFT(L40,12)="*Hard stop f",LEFT(Q40,5)=" Soft",I40&gt;P40,D40&lt;=I40,D40&gt;P40),CONCATENATE("Hit stop for ½R at $",I40,"; Soft stop for ½R at $",P40),IF(AND(LEFT(L40,12)="*Hard stop f",LEFT(Q40,5)=" Soft",D40&lt;=I40,D40&lt;=P40),CONCATENATE("Hit stop for ½R at $",I40,"; Setting hard stop for ½R at $",O40),IF(AND(LEFT(L40,12)="*Hard stop f",LEFT(Q40,5)=" Soft",D40&gt;I40,E40=1),IF(AND(O40&gt;I40,R40&lt;&gt;I40),CONCATENATE("Trail hard stop for ½R to $",O40,"; Soft stop for ½R at $",P40),L40),IF(AND(LEFT(L40,12)="*Hard stop f",LEFT(Q40,5)=" Hard",I40=P40,D40&lt;=I40),"Hit stop",IF(AND(LEFT(L40,12)="*Hard stop f",LEFT(Q40,5)=" Hard",I40=P40,D40&gt;I40,E40=1),IF(AND(O40&gt;I40,R40&lt;&gt;I40),CONCATENATE("Trail hard stop for ½R to $",O40,"; Hard stop for ½R at $",P40),L40),IF(AND(LEFT(L40,12)="*Hard stop f",LEFT(Q40,5)=" Soft",I40=P40,D40&lt;=I40),CONCATENATE("Hit stop for ½R at $",I40,"; Setting hard stop for ½R at $",O40),IF(AND(LEFT(L40,12)="*Hard stop f",LEFT(Q40,5)=" Soft",I40=P40,D40&gt;I40,E40=1),IF(AND(O40&gt;I40,R40&lt;&gt;I40),CONCATENATE("Trail hard stop for ½R to $",O40,"; Soft stop for ½R at $",P40),L40),IF(AND(D40&gt;I40,E40=0,F40=0),L40)))))))))))))))))))</f>
        <v>0</v>
      </c>
      <c r="O40" s="15">
        <f>IF(AND(R40&lt;=S40,R40&gt;U40),T40,R40)</f>
        <v>-0.03</v>
      </c>
      <c r="P40" s="16" t="str">
        <f>IFERROR(VALUE(RIGHT(Q40,LEN(Q40)-FIND("$",Q40,1))),"")</f>
        <v/>
      </c>
      <c r="Q40" s="6" t="str">
        <f>IFERROR(LEFT(RIGHT(L40,FIND("*",L40,2)-FIND(";",L40,1)),FIND("*",RIGHT(L40,FIND("*",L40,2)-FIND(";",L40,1)),2)-1),"")</f>
        <v/>
      </c>
      <c r="R40" s="16">
        <f>IF(F40=1,MIN(ROUNDDOWN(G40*0.995,2)*100/100-VLOOKUP(VALUE(RIGHT(ROUNDDOWN(G40*0.995,2)*100,1)),$Y$2:$Z$11,2)/100,ROUNDDOWN(D40*0.995,2)*100/100-VLOOKUP(VALUE(RIGHT(ROUNDDOWN(D40*0.995,2)*100,1)),$Y$2:$Z$11,2)/100),ROUNDDOWN(D40*0.995,2)*100/100-VLOOKUP(VALUE(RIGHT(ROUNDDOWN(D40*0.995,2)*100,1)),$Y$2:$Z$11,2)/100)</f>
        <v>-0.03</v>
      </c>
      <c r="S40" s="16">
        <f>IF(AND(D40&gt;1,D40&lt;=2),1,IF(AND(D40&gt;2,D40&lt;=3),2,IF(AND(D40&gt;3,D40&lt;=4),3,IF(AND(D40&gt;4,D40&lt;=5),4,IF(AND(D40&gt;5,D40&lt;=6),5,IF(AND(D40&gt;6,D40&lt;=7),6,IF(AND(D40&gt;7,D40&lt;=8),7,IF(AND(D40&gt;8,D40&lt;=10),8,IF(AND(D40&gt;10,D40&lt;=15),10,IF(AND(D40&gt;15,D40&lt;=20),15,IF(AND(D40&gt;20,D40&lt;=25),20,IF(AND(D40&gt;25,D40&lt;=30),25,IF(AND(D40&gt;30,D40&lt;=35),30,IF(AND(D40&gt;35,D40&lt;=40),35,IF(AND(D40&gt;40,D40&lt;=50),40,IF(AND(D40&gt;50,D40&lt;=60),50,IF(AND(D40&gt;60,D40&lt;=70),60,IF(AND(D40&gt;70,D40&lt;=80),70,IF(AND(D40&gt;80,D40&lt;=100),80,IF(AND(D40&gt;100,D40&lt;=120),100,IF(AND(D40&gt;120,D40&lt;=140),120,IF(AND(D40&gt;140,D40&lt;=150),140,IF(AND(D40&gt;150,D40&lt;=200),150,IF(AND(D40&gt;200,D40&lt;=250),200,IF(AND(D40&gt;250,D40&lt;=300),250,IF(AND(D40&gt;300,D40&lt;=350),300,IF(AND(D40&gt;350,D40&lt;=400),350,IF(AND(D40&gt;400,D40&lt;=500),400,IF(AND(D40&gt;500,D40&lt;=600),500,IF(AND(D40&gt;600,D40&lt;=700),600,IF(AND(D40&gt;700,D40&lt;=800),700,IF(AND(D40&gt;800,D40&lt;=1000),800,IF(AND(D40&gt;1000,D40&lt;=1200),1000,IF(AND(D40&gt;1200,D40&lt;=1400),1200,IF(AND(D40&gt;1400,D40&lt;=1500),1400,0.1)))))))))))))))))))))))))))))))))))*1.01</f>
        <v>0.10100000000000001</v>
      </c>
      <c r="T40" s="16">
        <f>U40-V40</f>
        <v>6.9999999999999993E-2</v>
      </c>
      <c r="U40" s="18">
        <f>ROUNDUP(IF(AND(D40&gt;1,D40&lt;=2),1,IF(AND(D40&gt;2,D40&lt;=3),2,IF(AND(D40&gt;3,D40&lt;=4),3,IF(AND(D40&gt;4,D40&lt;=5),4,IF(AND(D40&gt;5,D40&lt;=6),5,IF(AND(D40&gt;6,D40&lt;=7),6,IF(AND(D40&gt;7,D40&lt;=8),7,IF(AND(D40&gt;8,D40&lt;=10),8,IF(AND(D40&gt;10,D40&lt;=15),10,IF(AND(D40&gt;15,D40&lt;=20),15,IF(AND(D40&gt;20,D40&lt;=25),20,IF(AND(D40&gt;25,D40&lt;=30),25,IF(AND(D40&gt;30,D40&lt;=35),30,IF(AND(D40&gt;35,D40&lt;=40),35,IF(AND(D40&gt;40,D40&lt;=50),40,IF(AND(D40&gt;50,D40&lt;=60),50,IF(AND(D40&gt;60,D40&lt;=70),60,IF(AND(D40&gt;70,D40&lt;=80),70,IF(AND(D40&gt;80,D40&lt;=100),80,IF(AND(D40&gt;100,D40&lt;=120),100,IF(AND(D40&gt;120,D40&lt;=140),120,IF(AND(D40&gt;140,D40&lt;=150),140,IF(AND(D40&gt;150,D40&lt;=200),150,IF(AND(D40&gt;200,D40&lt;=250),200,IF(AND(D40&gt;250,D40&lt;=300),250,IF(AND(D40&gt;300,D40&lt;=350),300,IF(AND(D40&gt;350,D40&lt;=400),350,IF(AND(D40&gt;400,D40&lt;=500),400,IF(AND(D40&gt;500,D40&lt;=600),500,IF(AND(D40&gt;600,D40&lt;=700),600,IF(AND(D40&gt;700,D40&lt;=800),700,IF(AND(D40&gt;800,D40&lt;=1000),800,IF(AND(D40&gt;1000,D40&lt;=1200),1000,IF(AND(D40&gt;1200,D40&lt;=1400),1200,IF(AND(D40&gt;1400,D40&lt;=1500),1400,0.1)))))))))))))))))))))))))))))))))))*0.995,2)</f>
        <v>9.9999999999999992E-2</v>
      </c>
      <c r="V40" s="16">
        <f>VLOOKUP(VALUE(RIGHT(U40*100,1)),$Y$2:$Z$11,2)/100</f>
        <v>0.03</v>
      </c>
      <c r="W40" s="19">
        <f ca="1">IFERROR(IF(AVERAGE(SOE_1,SOE_2)-Close&lt;Close-Current_Stop,1,0),0)</f>
        <v>0</v>
      </c>
      <c r="X40" s="29" t="str">
        <f ca="1">IF(RR_Rebal_Test=1,Close-(AVERAGE(SOE_1,SOE_2)-Close),"")</f>
        <v/>
      </c>
      <c r="Y40" s="3"/>
      <c r="Z40" s="3"/>
      <c r="AA40" s="3"/>
      <c r="AB40" s="3"/>
      <c r="AC40" s="3"/>
    </row>
    <row r="41" spans="1:29" x14ac:dyDescent="0.25">
      <c r="A41" s="13"/>
      <c r="B41" s="8"/>
      <c r="C41" s="8"/>
      <c r="D41" s="8"/>
      <c r="E41" s="2"/>
      <c r="F41" s="2"/>
      <c r="G41" s="8"/>
      <c r="H41" s="23"/>
      <c r="I41" s="8"/>
      <c r="J41" s="8"/>
      <c r="K41" s="8"/>
      <c r="L41" s="2"/>
      <c r="M41" s="8">
        <f>IF(EXACT(L41,N41),I41,O41)</f>
        <v>-0.03</v>
      </c>
      <c r="N41" s="14" t="b">
        <f>IF(AND(L41="*Soft stop*",D41&lt;=I41),CONCATENATE("Setting hard stop at $",O41),IF(AND(L41="*Soft stop*",D41&gt;I41,E41=1),CONCATENATE("Setting hard stop for ½R at $",O41,"; Soft stop for ½R at $",I41),IF(AND(L41="*Soft stop*",D41&gt;I41,F41=1),CONCATENATE("Setting hard stop at $",O41),IF(AND(L41="*Hard stop*",D41&lt;=I41),"Hit stop",IF(AND(L41="*Hard stop*",D41&gt;I41,E41=1),IF(AND(O41&gt;I41,R41&lt;&gt;I41),CONCATENATE("Trail hard stop for ½R to $",O41,"; Hard stop for ½R at $",I41),L41),IF(AND(L41="*Hard stop*",D41&gt;I41,F41=1),IF(AND(O41&gt;I41,R41&lt;&gt;I41),CONCATENATE("Trail hard stop to $",O41),L41),IF(AND(LEFT(L41,12)="*Hard stop f",LEFT(Q41,5)=" Hard",D41&gt;I41,F41=1),IF(AND(O41&gt;I41,R41&lt;&gt;I41),CONCATENATE("Trail stop for entire position to $",O41),L41),IF(AND(LEFT(L41,12)="*Hard stop f",LEFT(Q41,5)=" Soft",D41&gt;I41,F41=1),CONCATENATE("Setting hard stop for entire position at $",O41),IF(AND(LEFT(L41,12)="*Hard stop f",LEFT(Q41,5)=" Hard",I41&gt;P41,D41&lt;=I41,D41&gt;P41),CONCATENATE("Hit stop for ½R at $",I41,"; Hard stop for ½R at $",P41),IF(AND(LEFT(L41,12)="*Hard stop f",LEFT(Q41,5)=" Hard",D41&lt;=I41,D41&lt;=P41),"Hit stop",IF(AND(LEFT(L41,12)="*Hard stop f",LEFT(Q41,5)=" Hard",D41&gt;I41,E41=1),IF(AND(O41&gt;I41,R41&lt;&gt;I41),CONCATENATE("Trail hard stop for ½R to $",O41,"; Hard stop for ½R at $",P41),L41),IF(AND(LEFT(L41,12)="*Hard stop f",LEFT(Q41,5)=" Soft",I41&gt;P41,D41&lt;=I41,D41&gt;P41),CONCATENATE("Hit stop for ½R at $",I41,"; Soft stop for ½R at $",P41),IF(AND(LEFT(L41,12)="*Hard stop f",LEFT(Q41,5)=" Soft",D41&lt;=I41,D41&lt;=P41),CONCATENATE("Hit stop for ½R at $",I41,"; Setting hard stop for ½R at $",O41),IF(AND(LEFT(L41,12)="*Hard stop f",LEFT(Q41,5)=" Soft",D41&gt;I41,E41=1),IF(AND(O41&gt;I41,R41&lt;&gt;I41),CONCATENATE("Trail hard stop for ½R to $",O41,"; Soft stop for ½R at $",P41),L41),IF(AND(LEFT(L41,12)="*Hard stop f",LEFT(Q41,5)=" Hard",I41=P41,D41&lt;=I41),"Hit stop",IF(AND(LEFT(L41,12)="*Hard stop f",LEFT(Q41,5)=" Hard",I41=P41,D41&gt;I41,E41=1),IF(AND(O41&gt;I41,R41&lt;&gt;I41),CONCATENATE("Trail hard stop for ½R to $",O41,"; Hard stop for ½R at $",P41),L41),IF(AND(LEFT(L41,12)="*Hard stop f",LEFT(Q41,5)=" Soft",I41=P41,D41&lt;=I41),CONCATENATE("Hit stop for ½R at $",I41,"; Setting hard stop for ½R at $",O41),IF(AND(LEFT(L41,12)="*Hard stop f",LEFT(Q41,5)=" Soft",I41=P41,D41&gt;I41,E41=1),IF(AND(O41&gt;I41,R41&lt;&gt;I41),CONCATENATE("Trail hard stop for ½R to $",O41,"; Soft stop for ½R at $",P41),L41),IF(AND(D41&gt;I41,E41=0,F41=0),L41)))))))))))))))))))</f>
        <v>0</v>
      </c>
      <c r="O41" s="15">
        <f>IF(AND(R41&lt;=S41,R41&gt;U41),T41,R41)</f>
        <v>-0.03</v>
      </c>
      <c r="P41" s="16" t="str">
        <f>IFERROR(VALUE(RIGHT(Q41,LEN(Q41)-FIND("$",Q41,1))),"")</f>
        <v/>
      </c>
      <c r="Q41" s="6" t="str">
        <f>IFERROR(LEFT(RIGHT(L41,FIND("*",L41,2)-FIND(";",L41,1)),FIND("*",RIGHT(L41,FIND("*",L41,2)-FIND(";",L41,1)),2)-1),"")</f>
        <v/>
      </c>
      <c r="R41" s="16">
        <f>IF(F41=1,MIN(ROUNDDOWN(G41*0.995,2)*100/100-VLOOKUP(VALUE(RIGHT(ROUNDDOWN(G41*0.995,2)*100,1)),$Y$2:$Z$11,2)/100,ROUNDDOWN(D41*0.995,2)*100/100-VLOOKUP(VALUE(RIGHT(ROUNDDOWN(D41*0.995,2)*100,1)),$Y$2:$Z$11,2)/100),ROUNDDOWN(D41*0.995,2)*100/100-VLOOKUP(VALUE(RIGHT(ROUNDDOWN(D41*0.995,2)*100,1)),$Y$2:$Z$11,2)/100)</f>
        <v>-0.03</v>
      </c>
      <c r="S41" s="16">
        <f>IF(AND(D41&gt;1,D41&lt;=2),1,IF(AND(D41&gt;2,D41&lt;=3),2,IF(AND(D41&gt;3,D41&lt;=4),3,IF(AND(D41&gt;4,D41&lt;=5),4,IF(AND(D41&gt;5,D41&lt;=6),5,IF(AND(D41&gt;6,D41&lt;=7),6,IF(AND(D41&gt;7,D41&lt;=8),7,IF(AND(D41&gt;8,D41&lt;=10),8,IF(AND(D41&gt;10,D41&lt;=15),10,IF(AND(D41&gt;15,D41&lt;=20),15,IF(AND(D41&gt;20,D41&lt;=25),20,IF(AND(D41&gt;25,D41&lt;=30),25,IF(AND(D41&gt;30,D41&lt;=35),30,IF(AND(D41&gt;35,D41&lt;=40),35,IF(AND(D41&gt;40,D41&lt;=50),40,IF(AND(D41&gt;50,D41&lt;=60),50,IF(AND(D41&gt;60,D41&lt;=70),60,IF(AND(D41&gt;70,D41&lt;=80),70,IF(AND(D41&gt;80,D41&lt;=100),80,IF(AND(D41&gt;100,D41&lt;=120),100,IF(AND(D41&gt;120,D41&lt;=140),120,IF(AND(D41&gt;140,D41&lt;=150),140,IF(AND(D41&gt;150,D41&lt;=200),150,IF(AND(D41&gt;200,D41&lt;=250),200,IF(AND(D41&gt;250,D41&lt;=300),250,IF(AND(D41&gt;300,D41&lt;=350),300,IF(AND(D41&gt;350,D41&lt;=400),350,IF(AND(D41&gt;400,D41&lt;=500),400,IF(AND(D41&gt;500,D41&lt;=600),500,IF(AND(D41&gt;600,D41&lt;=700),600,IF(AND(D41&gt;700,D41&lt;=800),700,IF(AND(D41&gt;800,D41&lt;=1000),800,IF(AND(D41&gt;1000,D41&lt;=1200),1000,IF(AND(D41&gt;1200,D41&lt;=1400),1200,IF(AND(D41&gt;1400,D41&lt;=1500),1400,0.1)))))))))))))))))))))))))))))))))))*1.01</f>
        <v>0.10100000000000001</v>
      </c>
      <c r="T41" s="16">
        <f>U41-V41</f>
        <v>6.9999999999999993E-2</v>
      </c>
      <c r="U41" s="18">
        <f>ROUNDUP(IF(AND(D41&gt;1,D41&lt;=2),1,IF(AND(D41&gt;2,D41&lt;=3),2,IF(AND(D41&gt;3,D41&lt;=4),3,IF(AND(D41&gt;4,D41&lt;=5),4,IF(AND(D41&gt;5,D41&lt;=6),5,IF(AND(D41&gt;6,D41&lt;=7),6,IF(AND(D41&gt;7,D41&lt;=8),7,IF(AND(D41&gt;8,D41&lt;=10),8,IF(AND(D41&gt;10,D41&lt;=15),10,IF(AND(D41&gt;15,D41&lt;=20),15,IF(AND(D41&gt;20,D41&lt;=25),20,IF(AND(D41&gt;25,D41&lt;=30),25,IF(AND(D41&gt;30,D41&lt;=35),30,IF(AND(D41&gt;35,D41&lt;=40),35,IF(AND(D41&gt;40,D41&lt;=50),40,IF(AND(D41&gt;50,D41&lt;=60),50,IF(AND(D41&gt;60,D41&lt;=70),60,IF(AND(D41&gt;70,D41&lt;=80),70,IF(AND(D41&gt;80,D41&lt;=100),80,IF(AND(D41&gt;100,D41&lt;=120),100,IF(AND(D41&gt;120,D41&lt;=140),120,IF(AND(D41&gt;140,D41&lt;=150),140,IF(AND(D41&gt;150,D41&lt;=200),150,IF(AND(D41&gt;200,D41&lt;=250),200,IF(AND(D41&gt;250,D41&lt;=300),250,IF(AND(D41&gt;300,D41&lt;=350),300,IF(AND(D41&gt;350,D41&lt;=400),350,IF(AND(D41&gt;400,D41&lt;=500),400,IF(AND(D41&gt;500,D41&lt;=600),500,IF(AND(D41&gt;600,D41&lt;=700),600,IF(AND(D41&gt;700,D41&lt;=800),700,IF(AND(D41&gt;800,D41&lt;=1000),800,IF(AND(D41&gt;1000,D41&lt;=1200),1000,IF(AND(D41&gt;1200,D41&lt;=1400),1200,IF(AND(D41&gt;1400,D41&lt;=1500),1400,0.1)))))))))))))))))))))))))))))))))))*0.995,2)</f>
        <v>9.9999999999999992E-2</v>
      </c>
      <c r="V41" s="16">
        <f>VLOOKUP(VALUE(RIGHT(U41*100,1)),$Y$2:$Z$11,2)/100</f>
        <v>0.03</v>
      </c>
      <c r="W41" s="19">
        <f ca="1">IFERROR(IF(AVERAGE(SOE_1,SOE_2)-Close&lt;Close-Current_Stop,1,0),0)</f>
        <v>0</v>
      </c>
      <c r="X41" s="29" t="str">
        <f ca="1">IF(RR_Rebal_Test=1,Close-(AVERAGE(SOE_1,SOE_2)-Close),"")</f>
        <v/>
      </c>
      <c r="Y41" s="3"/>
      <c r="Z41" s="3"/>
      <c r="AA41" s="3"/>
      <c r="AB41" s="3"/>
      <c r="AC41" s="3"/>
    </row>
    <row r="42" spans="1:29" x14ac:dyDescent="0.25">
      <c r="A42" s="13"/>
      <c r="B42" s="8"/>
      <c r="C42" s="8"/>
      <c r="D42" s="8"/>
      <c r="E42" s="2"/>
      <c r="F42" s="2"/>
      <c r="G42" s="8"/>
      <c r="H42" s="23"/>
      <c r="I42" s="8"/>
      <c r="J42" s="8"/>
      <c r="K42" s="8"/>
      <c r="L42" s="2"/>
      <c r="M42" s="8">
        <f>IF(EXACT(L42,N42),I42,O42)</f>
        <v>-0.03</v>
      </c>
      <c r="N42" s="14" t="b">
        <f>IF(AND(L42="*Soft stop*",D42&lt;=I42),CONCATENATE("Setting hard stop at $",O42),IF(AND(L42="*Soft stop*",D42&gt;I42,E42=1),CONCATENATE("Setting hard stop for ½R at $",O42,"; Soft stop for ½R at $",I42),IF(AND(L42="*Soft stop*",D42&gt;I42,F42=1),CONCATENATE("Setting hard stop at $",O42),IF(AND(L42="*Hard stop*",D42&lt;=I42),"Hit stop",IF(AND(L42="*Hard stop*",D42&gt;I42,E42=1),IF(AND(O42&gt;I42,R42&lt;&gt;I42),CONCATENATE("Trail hard stop for ½R to $",O42,"; Hard stop for ½R at $",I42),L42),IF(AND(L42="*Hard stop*",D42&gt;I42,F42=1),IF(AND(O42&gt;I42,R42&lt;&gt;I42),CONCATENATE("Trail hard stop to $",O42),L42),IF(AND(LEFT(L42,12)="*Hard stop f",LEFT(Q42,5)=" Hard",D42&gt;I42,F42=1),IF(AND(O42&gt;I42,R42&lt;&gt;I42),CONCATENATE("Trail stop for entire position to $",O42),L42),IF(AND(LEFT(L42,12)="*Hard stop f",LEFT(Q42,5)=" Soft",D42&gt;I42,F42=1),CONCATENATE("Setting hard stop for entire position at $",O42),IF(AND(LEFT(L42,12)="*Hard stop f",LEFT(Q42,5)=" Hard",I42&gt;P42,D42&lt;=I42,D42&gt;P42),CONCATENATE("Hit stop for ½R at $",I42,"; Hard stop for ½R at $",P42),IF(AND(LEFT(L42,12)="*Hard stop f",LEFT(Q42,5)=" Hard",D42&lt;=I42,D42&lt;=P42),"Hit stop",IF(AND(LEFT(L42,12)="*Hard stop f",LEFT(Q42,5)=" Hard",D42&gt;I42,E42=1),IF(AND(O42&gt;I42,R42&lt;&gt;I42),CONCATENATE("Trail hard stop for ½R to $",O42,"; Hard stop for ½R at $",P42),L42),IF(AND(LEFT(L42,12)="*Hard stop f",LEFT(Q42,5)=" Soft",I42&gt;P42,D42&lt;=I42,D42&gt;P42),CONCATENATE("Hit stop for ½R at $",I42,"; Soft stop for ½R at $",P42),IF(AND(LEFT(L42,12)="*Hard stop f",LEFT(Q42,5)=" Soft",D42&lt;=I42,D42&lt;=P42),CONCATENATE("Hit stop for ½R at $",I42,"; Setting hard stop for ½R at $",O42),IF(AND(LEFT(L42,12)="*Hard stop f",LEFT(Q42,5)=" Soft",D42&gt;I42,E42=1),IF(AND(O42&gt;I42,R42&lt;&gt;I42),CONCATENATE("Trail hard stop for ½R to $",O42,"; Soft stop for ½R at $",P42),L42),IF(AND(LEFT(L42,12)="*Hard stop f",LEFT(Q42,5)=" Hard",I42=P42,D42&lt;=I42),"Hit stop",IF(AND(LEFT(L42,12)="*Hard stop f",LEFT(Q42,5)=" Hard",I42=P42,D42&gt;I42,E42=1),IF(AND(O42&gt;I42,R42&lt;&gt;I42),CONCATENATE("Trail hard stop for ½R to $",O42,"; Hard stop for ½R at $",P42),L42),IF(AND(LEFT(L42,12)="*Hard stop f",LEFT(Q42,5)=" Soft",I42=P42,D42&lt;=I42),CONCATENATE("Hit stop for ½R at $",I42,"; Setting hard stop for ½R at $",O42),IF(AND(LEFT(L42,12)="*Hard stop f",LEFT(Q42,5)=" Soft",I42=P42,D42&gt;I42,E42=1),IF(AND(O42&gt;I42,R42&lt;&gt;I42),CONCATENATE("Trail hard stop for ½R to $",O42,"; Soft stop for ½R at $",P42),L42),IF(AND(D42&gt;I42,E42=0,F42=0),L42)))))))))))))))))))</f>
        <v>0</v>
      </c>
      <c r="O42" s="15">
        <f>IF(AND(R42&lt;=S42,R42&gt;U42),T42,R42)</f>
        <v>-0.03</v>
      </c>
      <c r="P42" s="16" t="str">
        <f>IFERROR(VALUE(RIGHT(Q42,LEN(Q42)-FIND("$",Q42,1))),"")</f>
        <v/>
      </c>
      <c r="Q42" s="6" t="str">
        <f>IFERROR(LEFT(RIGHT(L42,FIND("*",L42,2)-FIND(";",L42,1)),FIND("*",RIGHT(L42,FIND("*",L42,2)-FIND(";",L42,1)),2)-1),"")</f>
        <v/>
      </c>
      <c r="R42" s="16">
        <f>IF(F42=1,MIN(ROUNDDOWN(G42*0.995,2)*100/100-VLOOKUP(VALUE(RIGHT(ROUNDDOWN(G42*0.995,2)*100,1)),$Y$2:$Z$11,2)/100,ROUNDDOWN(D42*0.995,2)*100/100-VLOOKUP(VALUE(RIGHT(ROUNDDOWN(D42*0.995,2)*100,1)),$Y$2:$Z$11,2)/100),ROUNDDOWN(D42*0.995,2)*100/100-VLOOKUP(VALUE(RIGHT(ROUNDDOWN(D42*0.995,2)*100,1)),$Y$2:$Z$11,2)/100)</f>
        <v>-0.03</v>
      </c>
      <c r="S42" s="16">
        <f>IF(AND(D42&gt;1,D42&lt;=2),1,IF(AND(D42&gt;2,D42&lt;=3),2,IF(AND(D42&gt;3,D42&lt;=4),3,IF(AND(D42&gt;4,D42&lt;=5),4,IF(AND(D42&gt;5,D42&lt;=6),5,IF(AND(D42&gt;6,D42&lt;=7),6,IF(AND(D42&gt;7,D42&lt;=8),7,IF(AND(D42&gt;8,D42&lt;=10),8,IF(AND(D42&gt;10,D42&lt;=15),10,IF(AND(D42&gt;15,D42&lt;=20),15,IF(AND(D42&gt;20,D42&lt;=25),20,IF(AND(D42&gt;25,D42&lt;=30),25,IF(AND(D42&gt;30,D42&lt;=35),30,IF(AND(D42&gt;35,D42&lt;=40),35,IF(AND(D42&gt;40,D42&lt;=50),40,IF(AND(D42&gt;50,D42&lt;=60),50,IF(AND(D42&gt;60,D42&lt;=70),60,IF(AND(D42&gt;70,D42&lt;=80),70,IF(AND(D42&gt;80,D42&lt;=100),80,IF(AND(D42&gt;100,D42&lt;=120),100,IF(AND(D42&gt;120,D42&lt;=140),120,IF(AND(D42&gt;140,D42&lt;=150),140,IF(AND(D42&gt;150,D42&lt;=200),150,IF(AND(D42&gt;200,D42&lt;=250),200,IF(AND(D42&gt;250,D42&lt;=300),250,IF(AND(D42&gt;300,D42&lt;=350),300,IF(AND(D42&gt;350,D42&lt;=400),350,IF(AND(D42&gt;400,D42&lt;=500),400,IF(AND(D42&gt;500,D42&lt;=600),500,IF(AND(D42&gt;600,D42&lt;=700),600,IF(AND(D42&gt;700,D42&lt;=800),700,IF(AND(D42&gt;800,D42&lt;=1000),800,IF(AND(D42&gt;1000,D42&lt;=1200),1000,IF(AND(D42&gt;1200,D42&lt;=1400),1200,IF(AND(D42&gt;1400,D42&lt;=1500),1400,0.1)))))))))))))))))))))))))))))))))))*1.01</f>
        <v>0.10100000000000001</v>
      </c>
      <c r="T42" s="16">
        <f>U42-V42</f>
        <v>6.9999999999999993E-2</v>
      </c>
      <c r="U42" s="18">
        <f>ROUNDUP(IF(AND(D42&gt;1,D42&lt;=2),1,IF(AND(D42&gt;2,D42&lt;=3),2,IF(AND(D42&gt;3,D42&lt;=4),3,IF(AND(D42&gt;4,D42&lt;=5),4,IF(AND(D42&gt;5,D42&lt;=6),5,IF(AND(D42&gt;6,D42&lt;=7),6,IF(AND(D42&gt;7,D42&lt;=8),7,IF(AND(D42&gt;8,D42&lt;=10),8,IF(AND(D42&gt;10,D42&lt;=15),10,IF(AND(D42&gt;15,D42&lt;=20),15,IF(AND(D42&gt;20,D42&lt;=25),20,IF(AND(D42&gt;25,D42&lt;=30),25,IF(AND(D42&gt;30,D42&lt;=35),30,IF(AND(D42&gt;35,D42&lt;=40),35,IF(AND(D42&gt;40,D42&lt;=50),40,IF(AND(D42&gt;50,D42&lt;=60),50,IF(AND(D42&gt;60,D42&lt;=70),60,IF(AND(D42&gt;70,D42&lt;=80),70,IF(AND(D42&gt;80,D42&lt;=100),80,IF(AND(D42&gt;100,D42&lt;=120),100,IF(AND(D42&gt;120,D42&lt;=140),120,IF(AND(D42&gt;140,D42&lt;=150),140,IF(AND(D42&gt;150,D42&lt;=200),150,IF(AND(D42&gt;200,D42&lt;=250),200,IF(AND(D42&gt;250,D42&lt;=300),250,IF(AND(D42&gt;300,D42&lt;=350),300,IF(AND(D42&gt;350,D42&lt;=400),350,IF(AND(D42&gt;400,D42&lt;=500),400,IF(AND(D42&gt;500,D42&lt;=600),500,IF(AND(D42&gt;600,D42&lt;=700),600,IF(AND(D42&gt;700,D42&lt;=800),700,IF(AND(D42&gt;800,D42&lt;=1000),800,IF(AND(D42&gt;1000,D42&lt;=1200),1000,IF(AND(D42&gt;1200,D42&lt;=1400),1200,IF(AND(D42&gt;1400,D42&lt;=1500),1400,0.1)))))))))))))))))))))))))))))))))))*0.995,2)</f>
        <v>9.9999999999999992E-2</v>
      </c>
      <c r="V42" s="16">
        <f>VLOOKUP(VALUE(RIGHT(U42*100,1)),$Y$2:$Z$11,2)/100</f>
        <v>0.03</v>
      </c>
      <c r="W42" s="19">
        <f ca="1">IFERROR(IF(AVERAGE(SOE_1,SOE_2)-Close&lt;Close-Current_Stop,1,0),0)</f>
        <v>0</v>
      </c>
      <c r="X42" s="29" t="str">
        <f ca="1">IF(RR_Rebal_Test=1,Close-(AVERAGE(SOE_1,SOE_2)-Close),"")</f>
        <v/>
      </c>
      <c r="Y42" s="3"/>
      <c r="Z42" s="3"/>
      <c r="AA42" s="3"/>
      <c r="AB42" s="3"/>
      <c r="AC42" s="3"/>
    </row>
    <row r="43" spans="1:29" x14ac:dyDescent="0.25">
      <c r="A43" s="13"/>
      <c r="B43" s="8"/>
      <c r="C43" s="8"/>
      <c r="D43" s="8"/>
      <c r="E43" s="2"/>
      <c r="F43" s="2"/>
      <c r="G43" s="8"/>
      <c r="H43" s="23"/>
      <c r="I43" s="8"/>
      <c r="J43" s="8"/>
      <c r="K43" s="8"/>
      <c r="L43" s="2"/>
      <c r="M43" s="8">
        <f>IF(EXACT(L43,N43),I43,O43)</f>
        <v>-0.03</v>
      </c>
      <c r="N43" s="14" t="b">
        <f>IF(AND(L43="*Soft stop*",D43&lt;=I43),CONCATENATE("Setting hard stop at $",O43),IF(AND(L43="*Soft stop*",D43&gt;I43,E43=1),CONCATENATE("Setting hard stop for ½R at $",O43,"; Soft stop for ½R at $",I43),IF(AND(L43="*Soft stop*",D43&gt;I43,F43=1),CONCATENATE("Setting hard stop at $",O43),IF(AND(L43="*Hard stop*",D43&lt;=I43),"Hit stop",IF(AND(L43="*Hard stop*",D43&gt;I43,E43=1),IF(AND(O43&gt;I43,R43&lt;&gt;I43),CONCATENATE("Trail hard stop for ½R to $",O43,"; Hard stop for ½R at $",I43),L43),IF(AND(L43="*Hard stop*",D43&gt;I43,F43=1),IF(AND(O43&gt;I43,R43&lt;&gt;I43),CONCATENATE("Trail hard stop to $",O43),L43),IF(AND(LEFT(L43,12)="*Hard stop f",LEFT(Q43,5)=" Hard",D43&gt;I43,F43=1),IF(AND(O43&gt;I43,R43&lt;&gt;I43),CONCATENATE("Trail stop for entire position to $",O43),L43),IF(AND(LEFT(L43,12)="*Hard stop f",LEFT(Q43,5)=" Soft",D43&gt;I43,F43=1),CONCATENATE("Setting hard stop for entire position at $",O43),IF(AND(LEFT(L43,12)="*Hard stop f",LEFT(Q43,5)=" Hard",I43&gt;P43,D43&lt;=I43,D43&gt;P43),CONCATENATE("Hit stop for ½R at $",I43,"; Hard stop for ½R at $",P43),IF(AND(LEFT(L43,12)="*Hard stop f",LEFT(Q43,5)=" Hard",D43&lt;=I43,D43&lt;=P43),"Hit stop",IF(AND(LEFT(L43,12)="*Hard stop f",LEFT(Q43,5)=" Hard",D43&gt;I43,E43=1),IF(AND(O43&gt;I43,R43&lt;&gt;I43),CONCATENATE("Trail hard stop for ½R to $",O43,"; Hard stop for ½R at $",P43),L43),IF(AND(LEFT(L43,12)="*Hard stop f",LEFT(Q43,5)=" Soft",I43&gt;P43,D43&lt;=I43,D43&gt;P43),CONCATENATE("Hit stop for ½R at $",I43,"; Soft stop for ½R at $",P43),IF(AND(LEFT(L43,12)="*Hard stop f",LEFT(Q43,5)=" Soft",D43&lt;=I43,D43&lt;=P43),CONCATENATE("Hit stop for ½R at $",I43,"; Setting hard stop for ½R at $",O43),IF(AND(LEFT(L43,12)="*Hard stop f",LEFT(Q43,5)=" Soft",D43&gt;I43,E43=1),IF(AND(O43&gt;I43,R43&lt;&gt;I43),CONCATENATE("Trail hard stop for ½R to $",O43,"; Soft stop for ½R at $",P43),L43),IF(AND(LEFT(L43,12)="*Hard stop f",LEFT(Q43,5)=" Hard",I43=P43,D43&lt;=I43),"Hit stop",IF(AND(LEFT(L43,12)="*Hard stop f",LEFT(Q43,5)=" Hard",I43=P43,D43&gt;I43,E43=1),IF(AND(O43&gt;I43,R43&lt;&gt;I43),CONCATENATE("Trail hard stop for ½R to $",O43,"; Hard stop for ½R at $",P43),L43),IF(AND(LEFT(L43,12)="*Hard stop f",LEFT(Q43,5)=" Soft",I43=P43,D43&lt;=I43),CONCATENATE("Hit stop for ½R at $",I43,"; Setting hard stop for ½R at $",O43),IF(AND(LEFT(L43,12)="*Hard stop f",LEFT(Q43,5)=" Soft",I43=P43,D43&gt;I43,E43=1),IF(AND(O43&gt;I43,R43&lt;&gt;I43),CONCATENATE("Trail hard stop for ½R to $",O43,"; Soft stop for ½R at $",P43),L43),IF(AND(D43&gt;I43,E43=0,F43=0),L43)))))))))))))))))))</f>
        <v>0</v>
      </c>
      <c r="O43" s="15">
        <f>IF(AND(R43&lt;=S43,R43&gt;U43),T43,R43)</f>
        <v>-0.03</v>
      </c>
      <c r="P43" s="16" t="str">
        <f>IFERROR(VALUE(RIGHT(Q43,LEN(Q43)-FIND("$",Q43,1))),"")</f>
        <v/>
      </c>
      <c r="Q43" s="6" t="str">
        <f>IFERROR(LEFT(RIGHT(L43,FIND("*",L43,2)-FIND(";",L43,1)),FIND("*",RIGHT(L43,FIND("*",L43,2)-FIND(";",L43,1)),2)-1),"")</f>
        <v/>
      </c>
      <c r="R43" s="16">
        <f>IF(F43=1,MIN(ROUNDDOWN(G43*0.995,2)*100/100-VLOOKUP(VALUE(RIGHT(ROUNDDOWN(G43*0.995,2)*100,1)),$Y$2:$Z$11,2)/100,ROUNDDOWN(D43*0.995,2)*100/100-VLOOKUP(VALUE(RIGHT(ROUNDDOWN(D43*0.995,2)*100,1)),$Y$2:$Z$11,2)/100),ROUNDDOWN(D43*0.995,2)*100/100-VLOOKUP(VALUE(RIGHT(ROUNDDOWN(D43*0.995,2)*100,1)),$Y$2:$Z$11,2)/100)</f>
        <v>-0.03</v>
      </c>
      <c r="S43" s="16">
        <f>IF(AND(D43&gt;1,D43&lt;=2),1,IF(AND(D43&gt;2,D43&lt;=3),2,IF(AND(D43&gt;3,D43&lt;=4),3,IF(AND(D43&gt;4,D43&lt;=5),4,IF(AND(D43&gt;5,D43&lt;=6),5,IF(AND(D43&gt;6,D43&lt;=7),6,IF(AND(D43&gt;7,D43&lt;=8),7,IF(AND(D43&gt;8,D43&lt;=10),8,IF(AND(D43&gt;10,D43&lt;=15),10,IF(AND(D43&gt;15,D43&lt;=20),15,IF(AND(D43&gt;20,D43&lt;=25),20,IF(AND(D43&gt;25,D43&lt;=30),25,IF(AND(D43&gt;30,D43&lt;=35),30,IF(AND(D43&gt;35,D43&lt;=40),35,IF(AND(D43&gt;40,D43&lt;=50),40,IF(AND(D43&gt;50,D43&lt;=60),50,IF(AND(D43&gt;60,D43&lt;=70),60,IF(AND(D43&gt;70,D43&lt;=80),70,IF(AND(D43&gt;80,D43&lt;=100),80,IF(AND(D43&gt;100,D43&lt;=120),100,IF(AND(D43&gt;120,D43&lt;=140),120,IF(AND(D43&gt;140,D43&lt;=150),140,IF(AND(D43&gt;150,D43&lt;=200),150,IF(AND(D43&gt;200,D43&lt;=250),200,IF(AND(D43&gt;250,D43&lt;=300),250,IF(AND(D43&gt;300,D43&lt;=350),300,IF(AND(D43&gt;350,D43&lt;=400),350,IF(AND(D43&gt;400,D43&lt;=500),400,IF(AND(D43&gt;500,D43&lt;=600),500,IF(AND(D43&gt;600,D43&lt;=700),600,IF(AND(D43&gt;700,D43&lt;=800),700,IF(AND(D43&gt;800,D43&lt;=1000),800,IF(AND(D43&gt;1000,D43&lt;=1200),1000,IF(AND(D43&gt;1200,D43&lt;=1400),1200,IF(AND(D43&gt;1400,D43&lt;=1500),1400,0.1)))))))))))))))))))))))))))))))))))*1.01</f>
        <v>0.10100000000000001</v>
      </c>
      <c r="T43" s="16">
        <f>U43-V43</f>
        <v>6.9999999999999993E-2</v>
      </c>
      <c r="U43" s="18">
        <f>ROUNDUP(IF(AND(D43&gt;1,D43&lt;=2),1,IF(AND(D43&gt;2,D43&lt;=3),2,IF(AND(D43&gt;3,D43&lt;=4),3,IF(AND(D43&gt;4,D43&lt;=5),4,IF(AND(D43&gt;5,D43&lt;=6),5,IF(AND(D43&gt;6,D43&lt;=7),6,IF(AND(D43&gt;7,D43&lt;=8),7,IF(AND(D43&gt;8,D43&lt;=10),8,IF(AND(D43&gt;10,D43&lt;=15),10,IF(AND(D43&gt;15,D43&lt;=20),15,IF(AND(D43&gt;20,D43&lt;=25),20,IF(AND(D43&gt;25,D43&lt;=30),25,IF(AND(D43&gt;30,D43&lt;=35),30,IF(AND(D43&gt;35,D43&lt;=40),35,IF(AND(D43&gt;40,D43&lt;=50),40,IF(AND(D43&gt;50,D43&lt;=60),50,IF(AND(D43&gt;60,D43&lt;=70),60,IF(AND(D43&gt;70,D43&lt;=80),70,IF(AND(D43&gt;80,D43&lt;=100),80,IF(AND(D43&gt;100,D43&lt;=120),100,IF(AND(D43&gt;120,D43&lt;=140),120,IF(AND(D43&gt;140,D43&lt;=150),140,IF(AND(D43&gt;150,D43&lt;=200),150,IF(AND(D43&gt;200,D43&lt;=250),200,IF(AND(D43&gt;250,D43&lt;=300),250,IF(AND(D43&gt;300,D43&lt;=350),300,IF(AND(D43&gt;350,D43&lt;=400),350,IF(AND(D43&gt;400,D43&lt;=500),400,IF(AND(D43&gt;500,D43&lt;=600),500,IF(AND(D43&gt;600,D43&lt;=700),600,IF(AND(D43&gt;700,D43&lt;=800),700,IF(AND(D43&gt;800,D43&lt;=1000),800,IF(AND(D43&gt;1000,D43&lt;=1200),1000,IF(AND(D43&gt;1200,D43&lt;=1400),1200,IF(AND(D43&gt;1400,D43&lt;=1500),1400,0.1)))))))))))))))))))))))))))))))))))*0.995,2)</f>
        <v>9.9999999999999992E-2</v>
      </c>
      <c r="V43" s="16">
        <f>VLOOKUP(VALUE(RIGHT(U43*100,1)),$Y$2:$Z$11,2)/100</f>
        <v>0.03</v>
      </c>
      <c r="W43" s="19">
        <f ca="1">IFERROR(IF(AVERAGE(SOE_1,SOE_2)-Close&lt;Close-Current_Stop,1,0),0)</f>
        <v>0</v>
      </c>
      <c r="X43" s="29" t="str">
        <f ca="1">IF(RR_Rebal_Test=1,Close-(AVERAGE(SOE_1,SOE_2)-Close),"")</f>
        <v/>
      </c>
      <c r="Y43" s="3"/>
      <c r="Z43" s="3"/>
      <c r="AA43" s="3"/>
      <c r="AB43" s="3"/>
      <c r="AC43" s="3"/>
    </row>
    <row r="44" spans="1:29" x14ac:dyDescent="0.25">
      <c r="A44" s="13"/>
      <c r="B44" s="8"/>
      <c r="C44" s="8"/>
      <c r="D44" s="8"/>
      <c r="E44" s="2"/>
      <c r="F44" s="2"/>
      <c r="G44" s="8"/>
      <c r="H44" s="23"/>
      <c r="I44" s="8"/>
      <c r="J44" s="8"/>
      <c r="K44" s="8"/>
      <c r="L44" s="2"/>
      <c r="M44" s="8">
        <f>IF(EXACT(L44,N44),I44,O44)</f>
        <v>-0.03</v>
      </c>
      <c r="N44" s="14" t="b">
        <f>IF(AND(L44="*Soft stop*",D44&lt;=I44),CONCATENATE("Setting hard stop at $",O44),IF(AND(L44="*Soft stop*",D44&gt;I44,E44=1),CONCATENATE("Setting hard stop for ½R at $",O44,"; Soft stop for ½R at $",I44),IF(AND(L44="*Soft stop*",D44&gt;I44,F44=1),CONCATENATE("Setting hard stop at $",O44),IF(AND(L44="*Hard stop*",D44&lt;=I44),"Hit stop",IF(AND(L44="*Hard stop*",D44&gt;I44,E44=1),IF(AND(O44&gt;I44,R44&lt;&gt;I44),CONCATENATE("Trail hard stop for ½R to $",O44,"; Hard stop for ½R at $",I44),L44),IF(AND(L44="*Hard stop*",D44&gt;I44,F44=1),IF(AND(O44&gt;I44,R44&lt;&gt;I44),CONCATENATE("Trail hard stop to $",O44),L44),IF(AND(LEFT(L44,12)="*Hard stop f",LEFT(Q44,5)=" Hard",D44&gt;I44,F44=1),IF(AND(O44&gt;I44,R44&lt;&gt;I44),CONCATENATE("Trail stop for entire position to $",O44),L44),IF(AND(LEFT(L44,12)="*Hard stop f",LEFT(Q44,5)=" Soft",D44&gt;I44,F44=1),CONCATENATE("Setting hard stop for entire position at $",O44),IF(AND(LEFT(L44,12)="*Hard stop f",LEFT(Q44,5)=" Hard",I44&gt;P44,D44&lt;=I44,D44&gt;P44),CONCATENATE("Hit stop for ½R at $",I44,"; Hard stop for ½R at $",P44),IF(AND(LEFT(L44,12)="*Hard stop f",LEFT(Q44,5)=" Hard",D44&lt;=I44,D44&lt;=P44),"Hit stop",IF(AND(LEFT(L44,12)="*Hard stop f",LEFT(Q44,5)=" Hard",D44&gt;I44,E44=1),IF(AND(O44&gt;I44,R44&lt;&gt;I44),CONCATENATE("Trail hard stop for ½R to $",O44,"; Hard stop for ½R at $",P44),L44),IF(AND(LEFT(L44,12)="*Hard stop f",LEFT(Q44,5)=" Soft",I44&gt;P44,D44&lt;=I44,D44&gt;P44),CONCATENATE("Hit stop for ½R at $",I44,"; Soft stop for ½R at $",P44),IF(AND(LEFT(L44,12)="*Hard stop f",LEFT(Q44,5)=" Soft",D44&lt;=I44,D44&lt;=P44),CONCATENATE("Hit stop for ½R at $",I44,"; Setting hard stop for ½R at $",O44),IF(AND(LEFT(L44,12)="*Hard stop f",LEFT(Q44,5)=" Soft",D44&gt;I44,E44=1),IF(AND(O44&gt;I44,R44&lt;&gt;I44),CONCATENATE("Trail hard stop for ½R to $",O44,"; Soft stop for ½R at $",P44),L44),IF(AND(LEFT(L44,12)="*Hard stop f",LEFT(Q44,5)=" Hard",I44=P44,D44&lt;=I44),"Hit stop",IF(AND(LEFT(L44,12)="*Hard stop f",LEFT(Q44,5)=" Hard",I44=P44,D44&gt;I44,E44=1),IF(AND(O44&gt;I44,R44&lt;&gt;I44),CONCATENATE("Trail hard stop for ½R to $",O44,"; Hard stop for ½R at $",P44),L44),IF(AND(LEFT(L44,12)="*Hard stop f",LEFT(Q44,5)=" Soft",I44=P44,D44&lt;=I44),CONCATENATE("Hit stop for ½R at $",I44,"; Setting hard stop for ½R at $",O44),IF(AND(LEFT(L44,12)="*Hard stop f",LEFT(Q44,5)=" Soft",I44=P44,D44&gt;I44,E44=1),IF(AND(O44&gt;I44,R44&lt;&gt;I44),CONCATENATE("Trail hard stop for ½R to $",O44,"; Soft stop for ½R at $",P44),L44),IF(AND(D44&gt;I44,E44=0,F44=0),L44)))))))))))))))))))</f>
        <v>0</v>
      </c>
      <c r="O44" s="15">
        <f>IF(AND(R44&lt;=S44,R44&gt;U44),T44,R44)</f>
        <v>-0.03</v>
      </c>
      <c r="P44" s="16" t="str">
        <f>IFERROR(VALUE(RIGHT(Q44,LEN(Q44)-FIND("$",Q44,1))),"")</f>
        <v/>
      </c>
      <c r="Q44" s="6" t="str">
        <f>IFERROR(LEFT(RIGHT(L44,FIND("*",L44,2)-FIND(";",L44,1)),FIND("*",RIGHT(L44,FIND("*",L44,2)-FIND(";",L44,1)),2)-1),"")</f>
        <v/>
      </c>
      <c r="R44" s="16">
        <f>IF(F44=1,MIN(ROUNDDOWN(G44*0.995,2)*100/100-VLOOKUP(VALUE(RIGHT(ROUNDDOWN(G44*0.995,2)*100,1)),$Y$2:$Z$11,2)/100,ROUNDDOWN(D44*0.995,2)*100/100-VLOOKUP(VALUE(RIGHT(ROUNDDOWN(D44*0.995,2)*100,1)),$Y$2:$Z$11,2)/100),ROUNDDOWN(D44*0.995,2)*100/100-VLOOKUP(VALUE(RIGHT(ROUNDDOWN(D44*0.995,2)*100,1)),$Y$2:$Z$11,2)/100)</f>
        <v>-0.03</v>
      </c>
      <c r="S44" s="16">
        <f>IF(AND(D44&gt;1,D44&lt;=2),1,IF(AND(D44&gt;2,D44&lt;=3),2,IF(AND(D44&gt;3,D44&lt;=4),3,IF(AND(D44&gt;4,D44&lt;=5),4,IF(AND(D44&gt;5,D44&lt;=6),5,IF(AND(D44&gt;6,D44&lt;=7),6,IF(AND(D44&gt;7,D44&lt;=8),7,IF(AND(D44&gt;8,D44&lt;=10),8,IF(AND(D44&gt;10,D44&lt;=15),10,IF(AND(D44&gt;15,D44&lt;=20),15,IF(AND(D44&gt;20,D44&lt;=25),20,IF(AND(D44&gt;25,D44&lt;=30),25,IF(AND(D44&gt;30,D44&lt;=35),30,IF(AND(D44&gt;35,D44&lt;=40),35,IF(AND(D44&gt;40,D44&lt;=50),40,IF(AND(D44&gt;50,D44&lt;=60),50,IF(AND(D44&gt;60,D44&lt;=70),60,IF(AND(D44&gt;70,D44&lt;=80),70,IF(AND(D44&gt;80,D44&lt;=100),80,IF(AND(D44&gt;100,D44&lt;=120),100,IF(AND(D44&gt;120,D44&lt;=140),120,IF(AND(D44&gt;140,D44&lt;=150),140,IF(AND(D44&gt;150,D44&lt;=200),150,IF(AND(D44&gt;200,D44&lt;=250),200,IF(AND(D44&gt;250,D44&lt;=300),250,IF(AND(D44&gt;300,D44&lt;=350),300,IF(AND(D44&gt;350,D44&lt;=400),350,IF(AND(D44&gt;400,D44&lt;=500),400,IF(AND(D44&gt;500,D44&lt;=600),500,IF(AND(D44&gt;600,D44&lt;=700),600,IF(AND(D44&gt;700,D44&lt;=800),700,IF(AND(D44&gt;800,D44&lt;=1000),800,IF(AND(D44&gt;1000,D44&lt;=1200),1000,IF(AND(D44&gt;1200,D44&lt;=1400),1200,IF(AND(D44&gt;1400,D44&lt;=1500),1400,0.1)))))))))))))))))))))))))))))))))))*1.01</f>
        <v>0.10100000000000001</v>
      </c>
      <c r="T44" s="16">
        <f>U44-V44</f>
        <v>6.9999999999999993E-2</v>
      </c>
      <c r="U44" s="18">
        <f>ROUNDUP(IF(AND(D44&gt;1,D44&lt;=2),1,IF(AND(D44&gt;2,D44&lt;=3),2,IF(AND(D44&gt;3,D44&lt;=4),3,IF(AND(D44&gt;4,D44&lt;=5),4,IF(AND(D44&gt;5,D44&lt;=6),5,IF(AND(D44&gt;6,D44&lt;=7),6,IF(AND(D44&gt;7,D44&lt;=8),7,IF(AND(D44&gt;8,D44&lt;=10),8,IF(AND(D44&gt;10,D44&lt;=15),10,IF(AND(D44&gt;15,D44&lt;=20),15,IF(AND(D44&gt;20,D44&lt;=25),20,IF(AND(D44&gt;25,D44&lt;=30),25,IF(AND(D44&gt;30,D44&lt;=35),30,IF(AND(D44&gt;35,D44&lt;=40),35,IF(AND(D44&gt;40,D44&lt;=50),40,IF(AND(D44&gt;50,D44&lt;=60),50,IF(AND(D44&gt;60,D44&lt;=70),60,IF(AND(D44&gt;70,D44&lt;=80),70,IF(AND(D44&gt;80,D44&lt;=100),80,IF(AND(D44&gt;100,D44&lt;=120),100,IF(AND(D44&gt;120,D44&lt;=140),120,IF(AND(D44&gt;140,D44&lt;=150),140,IF(AND(D44&gt;150,D44&lt;=200),150,IF(AND(D44&gt;200,D44&lt;=250),200,IF(AND(D44&gt;250,D44&lt;=300),250,IF(AND(D44&gt;300,D44&lt;=350),300,IF(AND(D44&gt;350,D44&lt;=400),350,IF(AND(D44&gt;400,D44&lt;=500),400,IF(AND(D44&gt;500,D44&lt;=600),500,IF(AND(D44&gt;600,D44&lt;=700),600,IF(AND(D44&gt;700,D44&lt;=800),700,IF(AND(D44&gt;800,D44&lt;=1000),800,IF(AND(D44&gt;1000,D44&lt;=1200),1000,IF(AND(D44&gt;1200,D44&lt;=1400),1200,IF(AND(D44&gt;1400,D44&lt;=1500),1400,0.1)))))))))))))))))))))))))))))))))))*0.995,2)</f>
        <v>9.9999999999999992E-2</v>
      </c>
      <c r="V44" s="16">
        <f>VLOOKUP(VALUE(RIGHT(U44*100,1)),$Y$2:$Z$11,2)/100</f>
        <v>0.03</v>
      </c>
      <c r="W44" s="19">
        <f ca="1">IFERROR(IF(AVERAGE(SOE_1,SOE_2)-Close&lt;Close-Current_Stop,1,0),0)</f>
        <v>0</v>
      </c>
      <c r="X44" s="29" t="str">
        <f ca="1">IF(RR_Rebal_Test=1,Close-(AVERAGE(SOE_1,SOE_2)-Close),"")</f>
        <v/>
      </c>
      <c r="Y44" s="3"/>
      <c r="Z44" s="3"/>
      <c r="AA44" s="3"/>
      <c r="AB44" s="3"/>
      <c r="AC44" s="3"/>
    </row>
    <row r="45" spans="1:29" x14ac:dyDescent="0.25">
      <c r="A45" s="13"/>
      <c r="B45" s="8"/>
      <c r="C45" s="8"/>
      <c r="D45" s="8"/>
      <c r="E45" s="2"/>
      <c r="F45" s="2"/>
      <c r="G45" s="8"/>
      <c r="H45" s="23"/>
      <c r="I45" s="8"/>
      <c r="J45" s="8"/>
      <c r="K45" s="8"/>
      <c r="L45" s="2"/>
      <c r="M45" s="8">
        <f>IF(EXACT(L45,N45),I45,O45)</f>
        <v>-0.03</v>
      </c>
      <c r="N45" s="14" t="b">
        <f>IF(AND(L45="*Soft stop*",D45&lt;=I45),CONCATENATE("Setting hard stop at $",O45),IF(AND(L45="*Soft stop*",D45&gt;I45,E45=1),CONCATENATE("Setting hard stop for ½R at $",O45,"; Soft stop for ½R at $",I45),IF(AND(L45="*Soft stop*",D45&gt;I45,F45=1),CONCATENATE("Setting hard stop at $",O45),IF(AND(L45="*Hard stop*",D45&lt;=I45),"Hit stop",IF(AND(L45="*Hard stop*",D45&gt;I45,E45=1),IF(AND(O45&gt;I45,R45&lt;&gt;I45),CONCATENATE("Trail hard stop for ½R to $",O45,"; Hard stop for ½R at $",I45),L45),IF(AND(L45="*Hard stop*",D45&gt;I45,F45=1),IF(AND(O45&gt;I45,R45&lt;&gt;I45),CONCATENATE("Trail hard stop to $",O45),L45),IF(AND(LEFT(L45,12)="*Hard stop f",LEFT(Q45,5)=" Hard",D45&gt;I45,F45=1),IF(AND(O45&gt;I45,R45&lt;&gt;I45),CONCATENATE("Trail stop for entire position to $",O45),L45),IF(AND(LEFT(L45,12)="*Hard stop f",LEFT(Q45,5)=" Soft",D45&gt;I45,F45=1),CONCATENATE("Setting hard stop for entire position at $",O45),IF(AND(LEFT(L45,12)="*Hard stop f",LEFT(Q45,5)=" Hard",I45&gt;P45,D45&lt;=I45,D45&gt;P45),CONCATENATE("Hit stop for ½R at $",I45,"; Hard stop for ½R at $",P45),IF(AND(LEFT(L45,12)="*Hard stop f",LEFT(Q45,5)=" Hard",D45&lt;=I45,D45&lt;=P45),"Hit stop",IF(AND(LEFT(L45,12)="*Hard stop f",LEFT(Q45,5)=" Hard",D45&gt;I45,E45=1),IF(AND(O45&gt;I45,R45&lt;&gt;I45),CONCATENATE("Trail hard stop for ½R to $",O45,"; Hard stop for ½R at $",P45),L45),IF(AND(LEFT(L45,12)="*Hard stop f",LEFT(Q45,5)=" Soft",I45&gt;P45,D45&lt;=I45,D45&gt;P45),CONCATENATE("Hit stop for ½R at $",I45,"; Soft stop for ½R at $",P45),IF(AND(LEFT(L45,12)="*Hard stop f",LEFT(Q45,5)=" Soft",D45&lt;=I45,D45&lt;=P45),CONCATENATE("Hit stop for ½R at $",I45,"; Setting hard stop for ½R at $",O45),IF(AND(LEFT(L45,12)="*Hard stop f",LEFT(Q45,5)=" Soft",D45&gt;I45,E45=1),IF(AND(O45&gt;I45,R45&lt;&gt;I45),CONCATENATE("Trail hard stop for ½R to $",O45,"; Soft stop for ½R at $",P45),L45),IF(AND(LEFT(L45,12)="*Hard stop f",LEFT(Q45,5)=" Hard",I45=P45,D45&lt;=I45),"Hit stop",IF(AND(LEFT(L45,12)="*Hard stop f",LEFT(Q45,5)=" Hard",I45=P45,D45&gt;I45,E45=1),IF(AND(O45&gt;I45,R45&lt;&gt;I45),CONCATENATE("Trail hard stop for ½R to $",O45,"; Hard stop for ½R at $",P45),L45),IF(AND(LEFT(L45,12)="*Hard stop f",LEFT(Q45,5)=" Soft",I45=P45,D45&lt;=I45),CONCATENATE("Hit stop for ½R at $",I45,"; Setting hard stop for ½R at $",O45),IF(AND(LEFT(L45,12)="*Hard stop f",LEFT(Q45,5)=" Soft",I45=P45,D45&gt;I45,E45=1),IF(AND(O45&gt;I45,R45&lt;&gt;I45),CONCATENATE("Trail hard stop for ½R to $",O45,"; Soft stop for ½R at $",P45),L45),IF(AND(D45&gt;I45,E45=0,F45=0),L45)))))))))))))))))))</f>
        <v>0</v>
      </c>
      <c r="O45" s="15">
        <f>IF(AND(R45&lt;=S45,R45&gt;U45),T45,R45)</f>
        <v>-0.03</v>
      </c>
      <c r="P45" s="16" t="str">
        <f>IFERROR(VALUE(RIGHT(Q45,LEN(Q45)-FIND("$",Q45,1))),"")</f>
        <v/>
      </c>
      <c r="Q45" s="6" t="str">
        <f>IFERROR(LEFT(RIGHT(L45,FIND("*",L45,2)-FIND(";",L45,1)),FIND("*",RIGHT(L45,FIND("*",L45,2)-FIND(";",L45,1)),2)-1),"")</f>
        <v/>
      </c>
      <c r="R45" s="16">
        <f>IF(F45=1,MIN(ROUNDDOWN(G45*0.995,2)*100/100-VLOOKUP(VALUE(RIGHT(ROUNDDOWN(G45*0.995,2)*100,1)),$Y$2:$Z$11,2)/100,ROUNDDOWN(D45*0.995,2)*100/100-VLOOKUP(VALUE(RIGHT(ROUNDDOWN(D45*0.995,2)*100,1)),$Y$2:$Z$11,2)/100),ROUNDDOWN(D45*0.995,2)*100/100-VLOOKUP(VALUE(RIGHT(ROUNDDOWN(D45*0.995,2)*100,1)),$Y$2:$Z$11,2)/100)</f>
        <v>-0.03</v>
      </c>
      <c r="S45" s="16">
        <f>IF(AND(D45&gt;1,D45&lt;=2),1,IF(AND(D45&gt;2,D45&lt;=3),2,IF(AND(D45&gt;3,D45&lt;=4),3,IF(AND(D45&gt;4,D45&lt;=5),4,IF(AND(D45&gt;5,D45&lt;=6),5,IF(AND(D45&gt;6,D45&lt;=7),6,IF(AND(D45&gt;7,D45&lt;=8),7,IF(AND(D45&gt;8,D45&lt;=10),8,IF(AND(D45&gt;10,D45&lt;=15),10,IF(AND(D45&gt;15,D45&lt;=20),15,IF(AND(D45&gt;20,D45&lt;=25),20,IF(AND(D45&gt;25,D45&lt;=30),25,IF(AND(D45&gt;30,D45&lt;=35),30,IF(AND(D45&gt;35,D45&lt;=40),35,IF(AND(D45&gt;40,D45&lt;=50),40,IF(AND(D45&gt;50,D45&lt;=60),50,IF(AND(D45&gt;60,D45&lt;=70),60,IF(AND(D45&gt;70,D45&lt;=80),70,IF(AND(D45&gt;80,D45&lt;=100),80,IF(AND(D45&gt;100,D45&lt;=120),100,IF(AND(D45&gt;120,D45&lt;=140),120,IF(AND(D45&gt;140,D45&lt;=150),140,IF(AND(D45&gt;150,D45&lt;=200),150,IF(AND(D45&gt;200,D45&lt;=250),200,IF(AND(D45&gt;250,D45&lt;=300),250,IF(AND(D45&gt;300,D45&lt;=350),300,IF(AND(D45&gt;350,D45&lt;=400),350,IF(AND(D45&gt;400,D45&lt;=500),400,IF(AND(D45&gt;500,D45&lt;=600),500,IF(AND(D45&gt;600,D45&lt;=700),600,IF(AND(D45&gt;700,D45&lt;=800),700,IF(AND(D45&gt;800,D45&lt;=1000),800,IF(AND(D45&gt;1000,D45&lt;=1200),1000,IF(AND(D45&gt;1200,D45&lt;=1400),1200,IF(AND(D45&gt;1400,D45&lt;=1500),1400,0.1)))))))))))))))))))))))))))))))))))*1.01</f>
        <v>0.10100000000000001</v>
      </c>
      <c r="T45" s="16">
        <f>U45-V45</f>
        <v>6.9999999999999993E-2</v>
      </c>
      <c r="U45" s="18">
        <f>ROUNDUP(IF(AND(D45&gt;1,D45&lt;=2),1,IF(AND(D45&gt;2,D45&lt;=3),2,IF(AND(D45&gt;3,D45&lt;=4),3,IF(AND(D45&gt;4,D45&lt;=5),4,IF(AND(D45&gt;5,D45&lt;=6),5,IF(AND(D45&gt;6,D45&lt;=7),6,IF(AND(D45&gt;7,D45&lt;=8),7,IF(AND(D45&gt;8,D45&lt;=10),8,IF(AND(D45&gt;10,D45&lt;=15),10,IF(AND(D45&gt;15,D45&lt;=20),15,IF(AND(D45&gt;20,D45&lt;=25),20,IF(AND(D45&gt;25,D45&lt;=30),25,IF(AND(D45&gt;30,D45&lt;=35),30,IF(AND(D45&gt;35,D45&lt;=40),35,IF(AND(D45&gt;40,D45&lt;=50),40,IF(AND(D45&gt;50,D45&lt;=60),50,IF(AND(D45&gt;60,D45&lt;=70),60,IF(AND(D45&gt;70,D45&lt;=80),70,IF(AND(D45&gt;80,D45&lt;=100),80,IF(AND(D45&gt;100,D45&lt;=120),100,IF(AND(D45&gt;120,D45&lt;=140),120,IF(AND(D45&gt;140,D45&lt;=150),140,IF(AND(D45&gt;150,D45&lt;=200),150,IF(AND(D45&gt;200,D45&lt;=250),200,IF(AND(D45&gt;250,D45&lt;=300),250,IF(AND(D45&gt;300,D45&lt;=350),300,IF(AND(D45&gt;350,D45&lt;=400),350,IF(AND(D45&gt;400,D45&lt;=500),400,IF(AND(D45&gt;500,D45&lt;=600),500,IF(AND(D45&gt;600,D45&lt;=700),600,IF(AND(D45&gt;700,D45&lt;=800),700,IF(AND(D45&gt;800,D45&lt;=1000),800,IF(AND(D45&gt;1000,D45&lt;=1200),1000,IF(AND(D45&gt;1200,D45&lt;=1400),1200,IF(AND(D45&gt;1400,D45&lt;=1500),1400,0.1)))))))))))))))))))))))))))))))))))*0.995,2)</f>
        <v>9.9999999999999992E-2</v>
      </c>
      <c r="V45" s="16">
        <f>VLOOKUP(VALUE(RIGHT(U45*100,1)),$Y$2:$Z$11,2)/100</f>
        <v>0.03</v>
      </c>
      <c r="W45" s="19">
        <f ca="1">IFERROR(IF(AVERAGE(SOE_1,SOE_2)-Close&lt;Close-Current_Stop,1,0),0)</f>
        <v>0</v>
      </c>
      <c r="X45" s="29" t="str">
        <f ca="1">IF(RR_Rebal_Test=1,Close-(AVERAGE(SOE_1,SOE_2)-Close),"")</f>
        <v/>
      </c>
      <c r="Y45" s="3"/>
      <c r="Z45" s="3"/>
      <c r="AA45" s="4" t="s">
        <v>13</v>
      </c>
      <c r="AB45" s="3"/>
      <c r="AC45" s="3"/>
    </row>
    <row r="46" spans="1:29" x14ac:dyDescent="0.25">
      <c r="A46" s="13"/>
      <c r="B46" s="8"/>
      <c r="C46" s="8"/>
      <c r="D46" s="8"/>
      <c r="E46" s="2"/>
      <c r="F46" s="2"/>
      <c r="G46" s="8"/>
      <c r="H46" s="23"/>
      <c r="I46" s="8"/>
      <c r="J46" s="8"/>
      <c r="K46" s="8"/>
      <c r="L46" s="2"/>
      <c r="M46" s="8">
        <f>IF(EXACT(L46,N46),I46,O46)</f>
        <v>-0.03</v>
      </c>
      <c r="N46" s="14" t="b">
        <f>IF(AND(L46="*Soft stop*",D46&lt;=I46),CONCATENATE("Setting hard stop at $",O46),IF(AND(L46="*Soft stop*",D46&gt;I46,E46=1),CONCATENATE("Setting hard stop for ½R at $",O46,"; Soft stop for ½R at $",I46),IF(AND(L46="*Soft stop*",D46&gt;I46,F46=1),CONCATENATE("Setting hard stop at $",O46),IF(AND(L46="*Hard stop*",D46&lt;=I46),"Hit stop",IF(AND(L46="*Hard stop*",D46&gt;I46,E46=1),IF(AND(O46&gt;I46,R46&lt;&gt;I46),CONCATENATE("Trail hard stop for ½R to $",O46,"; Hard stop for ½R at $",I46),L46),IF(AND(L46="*Hard stop*",D46&gt;I46,F46=1),IF(AND(O46&gt;I46,R46&lt;&gt;I46),CONCATENATE("Trail hard stop to $",O46),L46),IF(AND(LEFT(L46,12)="*Hard stop f",LEFT(Q46,5)=" Hard",D46&gt;I46,F46=1),IF(AND(O46&gt;I46,R46&lt;&gt;I46),CONCATENATE("Trail stop for entire position to $",O46),L46),IF(AND(LEFT(L46,12)="*Hard stop f",LEFT(Q46,5)=" Soft",D46&gt;I46,F46=1),CONCATENATE("Setting hard stop for entire position at $",O46),IF(AND(LEFT(L46,12)="*Hard stop f",LEFT(Q46,5)=" Hard",I46&gt;P46,D46&lt;=I46,D46&gt;P46),CONCATENATE("Hit stop for ½R at $",I46,"; Hard stop for ½R at $",P46),IF(AND(LEFT(L46,12)="*Hard stop f",LEFT(Q46,5)=" Hard",D46&lt;=I46,D46&lt;=P46),"Hit stop",IF(AND(LEFT(L46,12)="*Hard stop f",LEFT(Q46,5)=" Hard",D46&gt;I46,E46=1),IF(AND(O46&gt;I46,R46&lt;&gt;I46),CONCATENATE("Trail hard stop for ½R to $",O46,"; Hard stop for ½R at $",P46),L46),IF(AND(LEFT(L46,12)="*Hard stop f",LEFT(Q46,5)=" Soft",I46&gt;P46,D46&lt;=I46,D46&gt;P46),CONCATENATE("Hit stop for ½R at $",I46,"; Soft stop for ½R at $",P46),IF(AND(LEFT(L46,12)="*Hard stop f",LEFT(Q46,5)=" Soft",D46&lt;=I46,D46&lt;=P46),CONCATENATE("Hit stop for ½R at $",I46,"; Setting hard stop for ½R at $",O46),IF(AND(LEFT(L46,12)="*Hard stop f",LEFT(Q46,5)=" Soft",D46&gt;I46,E46=1),IF(AND(O46&gt;I46,R46&lt;&gt;I46),CONCATENATE("Trail hard stop for ½R to $",O46,"; Soft stop for ½R at $",P46),L46),IF(AND(LEFT(L46,12)="*Hard stop f",LEFT(Q46,5)=" Hard",I46=P46,D46&lt;=I46),"Hit stop",IF(AND(LEFT(L46,12)="*Hard stop f",LEFT(Q46,5)=" Hard",I46=P46,D46&gt;I46,E46=1),IF(AND(O46&gt;I46,R46&lt;&gt;I46),CONCATENATE("Trail hard stop for ½R to $",O46,"; Hard stop for ½R at $",P46),L46),IF(AND(LEFT(L46,12)="*Hard stop f",LEFT(Q46,5)=" Soft",I46=P46,D46&lt;=I46),CONCATENATE("Hit stop for ½R at $",I46,"; Setting hard stop for ½R at $",O46),IF(AND(LEFT(L46,12)="*Hard stop f",LEFT(Q46,5)=" Soft",I46=P46,D46&gt;I46,E46=1),IF(AND(O46&gt;I46,R46&lt;&gt;I46),CONCATENATE("Trail hard stop for ½R to $",O46,"; Soft stop for ½R at $",P46),L46),IF(AND(D46&gt;I46,E46=0,F46=0),L46)))))))))))))))))))</f>
        <v>0</v>
      </c>
      <c r="O46" s="15">
        <f>IF(AND(R46&lt;=S46,R46&gt;U46),T46,R46)</f>
        <v>-0.03</v>
      </c>
      <c r="P46" s="16" t="str">
        <f>IFERROR(VALUE(RIGHT(Q46,LEN(Q46)-FIND("$",Q46,1))),"")</f>
        <v/>
      </c>
      <c r="Q46" s="6" t="str">
        <f>IFERROR(LEFT(RIGHT(L46,FIND("*",L46,2)-FIND(";",L46,1)),FIND("*",RIGHT(L46,FIND("*",L46,2)-FIND(";",L46,1)),2)-1),"")</f>
        <v/>
      </c>
      <c r="R46" s="16">
        <f>IF(F46=1,MIN(ROUNDDOWN(G46*0.995,2)*100/100-VLOOKUP(VALUE(RIGHT(ROUNDDOWN(G46*0.995,2)*100,1)),$Y$2:$Z$11,2)/100,ROUNDDOWN(D46*0.995,2)*100/100-VLOOKUP(VALUE(RIGHT(ROUNDDOWN(D46*0.995,2)*100,1)),$Y$2:$Z$11,2)/100),ROUNDDOWN(D46*0.995,2)*100/100-VLOOKUP(VALUE(RIGHT(ROUNDDOWN(D46*0.995,2)*100,1)),$Y$2:$Z$11,2)/100)</f>
        <v>-0.03</v>
      </c>
      <c r="S46" s="16">
        <f>IF(AND(D46&gt;1,D46&lt;=2),1,IF(AND(D46&gt;2,D46&lt;=3),2,IF(AND(D46&gt;3,D46&lt;=4),3,IF(AND(D46&gt;4,D46&lt;=5),4,IF(AND(D46&gt;5,D46&lt;=6),5,IF(AND(D46&gt;6,D46&lt;=7),6,IF(AND(D46&gt;7,D46&lt;=8),7,IF(AND(D46&gt;8,D46&lt;=10),8,IF(AND(D46&gt;10,D46&lt;=15),10,IF(AND(D46&gt;15,D46&lt;=20),15,IF(AND(D46&gt;20,D46&lt;=25),20,IF(AND(D46&gt;25,D46&lt;=30),25,IF(AND(D46&gt;30,D46&lt;=35),30,IF(AND(D46&gt;35,D46&lt;=40),35,IF(AND(D46&gt;40,D46&lt;=50),40,IF(AND(D46&gt;50,D46&lt;=60),50,IF(AND(D46&gt;60,D46&lt;=70),60,IF(AND(D46&gt;70,D46&lt;=80),70,IF(AND(D46&gt;80,D46&lt;=100),80,IF(AND(D46&gt;100,D46&lt;=120),100,IF(AND(D46&gt;120,D46&lt;=140),120,IF(AND(D46&gt;140,D46&lt;=150),140,IF(AND(D46&gt;150,D46&lt;=200),150,IF(AND(D46&gt;200,D46&lt;=250),200,IF(AND(D46&gt;250,D46&lt;=300),250,IF(AND(D46&gt;300,D46&lt;=350),300,IF(AND(D46&gt;350,D46&lt;=400),350,IF(AND(D46&gt;400,D46&lt;=500),400,IF(AND(D46&gt;500,D46&lt;=600),500,IF(AND(D46&gt;600,D46&lt;=700),600,IF(AND(D46&gt;700,D46&lt;=800),700,IF(AND(D46&gt;800,D46&lt;=1000),800,IF(AND(D46&gt;1000,D46&lt;=1200),1000,IF(AND(D46&gt;1200,D46&lt;=1400),1200,IF(AND(D46&gt;1400,D46&lt;=1500),1400,0.1)))))))))))))))))))))))))))))))))))*1.01</f>
        <v>0.10100000000000001</v>
      </c>
      <c r="T46" s="16">
        <f>U46-V46</f>
        <v>6.9999999999999993E-2</v>
      </c>
      <c r="U46" s="18">
        <f>ROUNDUP(IF(AND(D46&gt;1,D46&lt;=2),1,IF(AND(D46&gt;2,D46&lt;=3),2,IF(AND(D46&gt;3,D46&lt;=4),3,IF(AND(D46&gt;4,D46&lt;=5),4,IF(AND(D46&gt;5,D46&lt;=6),5,IF(AND(D46&gt;6,D46&lt;=7),6,IF(AND(D46&gt;7,D46&lt;=8),7,IF(AND(D46&gt;8,D46&lt;=10),8,IF(AND(D46&gt;10,D46&lt;=15),10,IF(AND(D46&gt;15,D46&lt;=20),15,IF(AND(D46&gt;20,D46&lt;=25),20,IF(AND(D46&gt;25,D46&lt;=30),25,IF(AND(D46&gt;30,D46&lt;=35),30,IF(AND(D46&gt;35,D46&lt;=40),35,IF(AND(D46&gt;40,D46&lt;=50),40,IF(AND(D46&gt;50,D46&lt;=60),50,IF(AND(D46&gt;60,D46&lt;=70),60,IF(AND(D46&gt;70,D46&lt;=80),70,IF(AND(D46&gt;80,D46&lt;=100),80,IF(AND(D46&gt;100,D46&lt;=120),100,IF(AND(D46&gt;120,D46&lt;=140),120,IF(AND(D46&gt;140,D46&lt;=150),140,IF(AND(D46&gt;150,D46&lt;=200),150,IF(AND(D46&gt;200,D46&lt;=250),200,IF(AND(D46&gt;250,D46&lt;=300),250,IF(AND(D46&gt;300,D46&lt;=350),300,IF(AND(D46&gt;350,D46&lt;=400),350,IF(AND(D46&gt;400,D46&lt;=500),400,IF(AND(D46&gt;500,D46&lt;=600),500,IF(AND(D46&gt;600,D46&lt;=700),600,IF(AND(D46&gt;700,D46&lt;=800),700,IF(AND(D46&gt;800,D46&lt;=1000),800,IF(AND(D46&gt;1000,D46&lt;=1200),1000,IF(AND(D46&gt;1200,D46&lt;=1400),1200,IF(AND(D46&gt;1400,D46&lt;=1500),1400,0.1)))))))))))))))))))))))))))))))))))*0.995,2)</f>
        <v>9.9999999999999992E-2</v>
      </c>
      <c r="V46" s="16">
        <f>VLOOKUP(VALUE(RIGHT(U46*100,1)),$Y$2:$Z$11,2)/100</f>
        <v>0.03</v>
      </c>
      <c r="W46" s="19">
        <f ca="1">IFERROR(IF(AVERAGE(SOE_1,SOE_2)-Close&lt;Close-Current_Stop,1,0),0)</f>
        <v>0</v>
      </c>
      <c r="X46" s="29" t="str">
        <f ca="1">IF(RR_Rebal_Test=1,Close-(AVERAGE(SOE_1,SOE_2)-Close),"")</f>
        <v/>
      </c>
      <c r="Y46" s="3"/>
      <c r="Z46" s="3"/>
      <c r="AA46" s="3" t="s">
        <v>14</v>
      </c>
      <c r="AB46" s="3"/>
      <c r="AC46" s="3"/>
    </row>
    <row r="47" spans="1:29" x14ac:dyDescent="0.25">
      <c r="A47" s="13"/>
      <c r="B47" s="8"/>
      <c r="C47" s="8"/>
      <c r="D47" s="8"/>
      <c r="E47" s="2"/>
      <c r="F47" s="2"/>
      <c r="G47" s="8"/>
      <c r="H47" s="23"/>
      <c r="I47" s="8"/>
      <c r="J47" s="8"/>
      <c r="K47" s="8"/>
      <c r="L47" s="2"/>
      <c r="M47" s="8">
        <f>IF(EXACT(L47,N47),I47,O47)</f>
        <v>-0.03</v>
      </c>
      <c r="N47" s="14" t="b">
        <f>IF(AND(L47="*Soft stop*",D47&lt;=I47),CONCATENATE("Setting hard stop at $",O47),IF(AND(L47="*Soft stop*",D47&gt;I47,E47=1),CONCATENATE("Setting hard stop for ½R at $",O47,"; Soft stop for ½R at $",I47),IF(AND(L47="*Soft stop*",D47&gt;I47,F47=1),CONCATENATE("Setting hard stop at $",O47),IF(AND(L47="*Hard stop*",D47&lt;=I47),"Hit stop",IF(AND(L47="*Hard stop*",D47&gt;I47,E47=1),IF(AND(O47&gt;I47,R47&lt;&gt;I47),CONCATENATE("Trail hard stop for ½R to $",O47,"; Hard stop for ½R at $",I47),L47),IF(AND(L47="*Hard stop*",D47&gt;I47,F47=1),IF(AND(O47&gt;I47,R47&lt;&gt;I47),CONCATENATE("Trail hard stop to $",O47),L47),IF(AND(LEFT(L47,12)="*Hard stop f",LEFT(Q47,5)=" Hard",D47&gt;I47,F47=1),IF(AND(O47&gt;I47,R47&lt;&gt;I47),CONCATENATE("Trail stop for entire position to $",O47),L47),IF(AND(LEFT(L47,12)="*Hard stop f",LEFT(Q47,5)=" Soft",D47&gt;I47,F47=1),CONCATENATE("Setting hard stop for entire position at $",O47),IF(AND(LEFT(L47,12)="*Hard stop f",LEFT(Q47,5)=" Hard",I47&gt;P47,D47&lt;=I47,D47&gt;P47),CONCATENATE("Hit stop for ½R at $",I47,"; Hard stop for ½R at $",P47),IF(AND(LEFT(L47,12)="*Hard stop f",LEFT(Q47,5)=" Hard",D47&lt;=I47,D47&lt;=P47),"Hit stop",IF(AND(LEFT(L47,12)="*Hard stop f",LEFT(Q47,5)=" Hard",D47&gt;I47,E47=1),IF(AND(O47&gt;I47,R47&lt;&gt;I47),CONCATENATE("Trail hard stop for ½R to $",O47,"; Hard stop for ½R at $",P47),L47),IF(AND(LEFT(L47,12)="*Hard stop f",LEFT(Q47,5)=" Soft",I47&gt;P47,D47&lt;=I47,D47&gt;P47),CONCATENATE("Hit stop for ½R at $",I47,"; Soft stop for ½R at $",P47),IF(AND(LEFT(L47,12)="*Hard stop f",LEFT(Q47,5)=" Soft",D47&lt;=I47,D47&lt;=P47),CONCATENATE("Hit stop for ½R at $",I47,"; Setting hard stop for ½R at $",O47),IF(AND(LEFT(L47,12)="*Hard stop f",LEFT(Q47,5)=" Soft",D47&gt;I47,E47=1),IF(AND(O47&gt;I47,R47&lt;&gt;I47),CONCATENATE("Trail hard stop for ½R to $",O47,"; Soft stop for ½R at $",P47),L47),IF(AND(LEFT(L47,12)="*Hard stop f",LEFT(Q47,5)=" Hard",I47=P47,D47&lt;=I47),"Hit stop",IF(AND(LEFT(L47,12)="*Hard stop f",LEFT(Q47,5)=" Hard",I47=P47,D47&gt;I47,E47=1),IF(AND(O47&gt;I47,R47&lt;&gt;I47),CONCATENATE("Trail hard stop for ½R to $",O47,"; Hard stop for ½R at $",P47),L47),IF(AND(LEFT(L47,12)="*Hard stop f",LEFT(Q47,5)=" Soft",I47=P47,D47&lt;=I47),CONCATENATE("Hit stop for ½R at $",I47,"; Setting hard stop for ½R at $",O47),IF(AND(LEFT(L47,12)="*Hard stop f",LEFT(Q47,5)=" Soft",I47=P47,D47&gt;I47,E47=1),IF(AND(O47&gt;I47,R47&lt;&gt;I47),CONCATENATE("Trail hard stop for ½R to $",O47,"; Soft stop for ½R at $",P47),L47),IF(AND(D47&gt;I47,E47=0,F47=0),L47)))))))))))))))))))</f>
        <v>0</v>
      </c>
      <c r="O47" s="15">
        <f>IF(AND(R47&lt;=S47,R47&gt;U47),T47,R47)</f>
        <v>-0.03</v>
      </c>
      <c r="P47" s="16" t="str">
        <f>IFERROR(VALUE(RIGHT(Q47,LEN(Q47)-FIND("$",Q47,1))),"")</f>
        <v/>
      </c>
      <c r="Q47" s="6" t="str">
        <f>IFERROR(LEFT(RIGHT(L47,FIND("*",L47,2)-FIND(";",L47,1)),FIND("*",RIGHT(L47,FIND("*",L47,2)-FIND(";",L47,1)),2)-1),"")</f>
        <v/>
      </c>
      <c r="R47" s="16">
        <f>IF(F47=1,MIN(ROUNDDOWN(G47*0.995,2)*100/100-VLOOKUP(VALUE(RIGHT(ROUNDDOWN(G47*0.995,2)*100,1)),$Y$2:$Z$11,2)/100,ROUNDDOWN(D47*0.995,2)*100/100-VLOOKUP(VALUE(RIGHT(ROUNDDOWN(D47*0.995,2)*100,1)),$Y$2:$Z$11,2)/100),ROUNDDOWN(D47*0.995,2)*100/100-VLOOKUP(VALUE(RIGHT(ROUNDDOWN(D47*0.995,2)*100,1)),$Y$2:$Z$11,2)/100)</f>
        <v>-0.03</v>
      </c>
      <c r="S47" s="16">
        <f>IF(AND(D47&gt;1,D47&lt;=2),1,IF(AND(D47&gt;2,D47&lt;=3),2,IF(AND(D47&gt;3,D47&lt;=4),3,IF(AND(D47&gt;4,D47&lt;=5),4,IF(AND(D47&gt;5,D47&lt;=6),5,IF(AND(D47&gt;6,D47&lt;=7),6,IF(AND(D47&gt;7,D47&lt;=8),7,IF(AND(D47&gt;8,D47&lt;=10),8,IF(AND(D47&gt;10,D47&lt;=15),10,IF(AND(D47&gt;15,D47&lt;=20),15,IF(AND(D47&gt;20,D47&lt;=25),20,IF(AND(D47&gt;25,D47&lt;=30),25,IF(AND(D47&gt;30,D47&lt;=35),30,IF(AND(D47&gt;35,D47&lt;=40),35,IF(AND(D47&gt;40,D47&lt;=50),40,IF(AND(D47&gt;50,D47&lt;=60),50,IF(AND(D47&gt;60,D47&lt;=70),60,IF(AND(D47&gt;70,D47&lt;=80),70,IF(AND(D47&gt;80,D47&lt;=100),80,IF(AND(D47&gt;100,D47&lt;=120),100,IF(AND(D47&gt;120,D47&lt;=140),120,IF(AND(D47&gt;140,D47&lt;=150),140,IF(AND(D47&gt;150,D47&lt;=200),150,IF(AND(D47&gt;200,D47&lt;=250),200,IF(AND(D47&gt;250,D47&lt;=300),250,IF(AND(D47&gt;300,D47&lt;=350),300,IF(AND(D47&gt;350,D47&lt;=400),350,IF(AND(D47&gt;400,D47&lt;=500),400,IF(AND(D47&gt;500,D47&lt;=600),500,IF(AND(D47&gt;600,D47&lt;=700),600,IF(AND(D47&gt;700,D47&lt;=800),700,IF(AND(D47&gt;800,D47&lt;=1000),800,IF(AND(D47&gt;1000,D47&lt;=1200),1000,IF(AND(D47&gt;1200,D47&lt;=1400),1200,IF(AND(D47&gt;1400,D47&lt;=1500),1400,0.1)))))))))))))))))))))))))))))))))))*1.01</f>
        <v>0.10100000000000001</v>
      </c>
      <c r="T47" s="16">
        <f>U47-V47</f>
        <v>6.9999999999999993E-2</v>
      </c>
      <c r="U47" s="18">
        <f>ROUNDUP(IF(AND(D47&gt;1,D47&lt;=2),1,IF(AND(D47&gt;2,D47&lt;=3),2,IF(AND(D47&gt;3,D47&lt;=4),3,IF(AND(D47&gt;4,D47&lt;=5),4,IF(AND(D47&gt;5,D47&lt;=6),5,IF(AND(D47&gt;6,D47&lt;=7),6,IF(AND(D47&gt;7,D47&lt;=8),7,IF(AND(D47&gt;8,D47&lt;=10),8,IF(AND(D47&gt;10,D47&lt;=15),10,IF(AND(D47&gt;15,D47&lt;=20),15,IF(AND(D47&gt;20,D47&lt;=25),20,IF(AND(D47&gt;25,D47&lt;=30),25,IF(AND(D47&gt;30,D47&lt;=35),30,IF(AND(D47&gt;35,D47&lt;=40),35,IF(AND(D47&gt;40,D47&lt;=50),40,IF(AND(D47&gt;50,D47&lt;=60),50,IF(AND(D47&gt;60,D47&lt;=70),60,IF(AND(D47&gt;70,D47&lt;=80),70,IF(AND(D47&gt;80,D47&lt;=100),80,IF(AND(D47&gt;100,D47&lt;=120),100,IF(AND(D47&gt;120,D47&lt;=140),120,IF(AND(D47&gt;140,D47&lt;=150),140,IF(AND(D47&gt;150,D47&lt;=200),150,IF(AND(D47&gt;200,D47&lt;=250),200,IF(AND(D47&gt;250,D47&lt;=300),250,IF(AND(D47&gt;300,D47&lt;=350),300,IF(AND(D47&gt;350,D47&lt;=400),350,IF(AND(D47&gt;400,D47&lt;=500),400,IF(AND(D47&gt;500,D47&lt;=600),500,IF(AND(D47&gt;600,D47&lt;=700),600,IF(AND(D47&gt;700,D47&lt;=800),700,IF(AND(D47&gt;800,D47&lt;=1000),800,IF(AND(D47&gt;1000,D47&lt;=1200),1000,IF(AND(D47&gt;1200,D47&lt;=1400),1200,IF(AND(D47&gt;1400,D47&lt;=1500),1400,0.1)))))))))))))))))))))))))))))))))))*0.995,2)</f>
        <v>9.9999999999999992E-2</v>
      </c>
      <c r="V47" s="16">
        <f>VLOOKUP(VALUE(RIGHT(U47*100,1)),$Y$2:$Z$11,2)/100</f>
        <v>0.03</v>
      </c>
      <c r="W47" s="19">
        <f ca="1">IFERROR(IF(AVERAGE(SOE_1,SOE_2)-Close&lt;Close-Current_Stop,1,0),0)</f>
        <v>0</v>
      </c>
      <c r="X47" s="29" t="str">
        <f ca="1">IF(RR_Rebal_Test=1,Close-(AVERAGE(SOE_1,SOE_2)-Close),"")</f>
        <v/>
      </c>
      <c r="Y47" s="3"/>
      <c r="Z47" s="3"/>
      <c r="AA47" s="3" t="s">
        <v>15</v>
      </c>
      <c r="AB47" s="3"/>
      <c r="AC47" s="3"/>
    </row>
    <row r="48" spans="1:29" x14ac:dyDescent="0.25">
      <c r="A48" s="13"/>
      <c r="B48" s="8"/>
      <c r="C48" s="8"/>
      <c r="D48" s="8"/>
      <c r="E48" s="2"/>
      <c r="F48" s="2"/>
      <c r="G48" s="8"/>
      <c r="H48" s="23"/>
      <c r="I48" s="8"/>
      <c r="J48" s="8"/>
      <c r="K48" s="8"/>
      <c r="L48" s="2"/>
      <c r="M48" s="8">
        <f>IF(EXACT(L48,N48),I48,O48)</f>
        <v>-0.03</v>
      </c>
      <c r="N48" s="14" t="b">
        <f>IF(AND(L48="*Soft stop*",D48&lt;=I48),CONCATENATE("Setting hard stop at $",O48),IF(AND(L48="*Soft stop*",D48&gt;I48,E48=1),CONCATENATE("Setting hard stop for ½R at $",O48,"; Soft stop for ½R at $",I48),IF(AND(L48="*Soft stop*",D48&gt;I48,F48=1),CONCATENATE("Setting hard stop at $",O48),IF(AND(L48="*Hard stop*",D48&lt;=I48),"Hit stop",IF(AND(L48="*Hard stop*",D48&gt;I48,E48=1),IF(AND(O48&gt;I48,R48&lt;&gt;I48),CONCATENATE("Trail hard stop for ½R to $",O48,"; Hard stop for ½R at $",I48),L48),IF(AND(L48="*Hard stop*",D48&gt;I48,F48=1),IF(AND(O48&gt;I48,R48&lt;&gt;I48),CONCATENATE("Trail hard stop to $",O48),L48),IF(AND(LEFT(L48,12)="*Hard stop f",LEFT(Q48,5)=" Hard",D48&gt;I48,F48=1),IF(AND(O48&gt;I48,R48&lt;&gt;I48),CONCATENATE("Trail stop for entire position to $",O48),L48),IF(AND(LEFT(L48,12)="*Hard stop f",LEFT(Q48,5)=" Soft",D48&gt;I48,F48=1),CONCATENATE("Setting hard stop for entire position at $",O48),IF(AND(LEFT(L48,12)="*Hard stop f",LEFT(Q48,5)=" Hard",I48&gt;P48,D48&lt;=I48,D48&gt;P48),CONCATENATE("Hit stop for ½R at $",I48,"; Hard stop for ½R at $",P48),IF(AND(LEFT(L48,12)="*Hard stop f",LEFT(Q48,5)=" Hard",D48&lt;=I48,D48&lt;=P48),"Hit stop",IF(AND(LEFT(L48,12)="*Hard stop f",LEFT(Q48,5)=" Hard",D48&gt;I48,E48=1),IF(AND(O48&gt;I48,R48&lt;&gt;I48),CONCATENATE("Trail hard stop for ½R to $",O48,"; Hard stop for ½R at $",P48),L48),IF(AND(LEFT(L48,12)="*Hard stop f",LEFT(Q48,5)=" Soft",I48&gt;P48,D48&lt;=I48,D48&gt;P48),CONCATENATE("Hit stop for ½R at $",I48,"; Soft stop for ½R at $",P48),IF(AND(LEFT(L48,12)="*Hard stop f",LEFT(Q48,5)=" Soft",D48&lt;=I48,D48&lt;=P48),CONCATENATE("Hit stop for ½R at $",I48,"; Setting hard stop for ½R at $",O48),IF(AND(LEFT(L48,12)="*Hard stop f",LEFT(Q48,5)=" Soft",D48&gt;I48,E48=1),IF(AND(O48&gt;I48,R48&lt;&gt;I48),CONCATENATE("Trail hard stop for ½R to $",O48,"; Soft stop for ½R at $",P48),L48),IF(AND(LEFT(L48,12)="*Hard stop f",LEFT(Q48,5)=" Hard",I48=P48,D48&lt;=I48),"Hit stop",IF(AND(LEFT(L48,12)="*Hard stop f",LEFT(Q48,5)=" Hard",I48=P48,D48&gt;I48,E48=1),IF(AND(O48&gt;I48,R48&lt;&gt;I48),CONCATENATE("Trail hard stop for ½R to $",O48,"; Hard stop for ½R at $",P48),L48),IF(AND(LEFT(L48,12)="*Hard stop f",LEFT(Q48,5)=" Soft",I48=P48,D48&lt;=I48),CONCATENATE("Hit stop for ½R at $",I48,"; Setting hard stop for ½R at $",O48),IF(AND(LEFT(L48,12)="*Hard stop f",LEFT(Q48,5)=" Soft",I48=P48,D48&gt;I48,E48=1),IF(AND(O48&gt;I48,R48&lt;&gt;I48),CONCATENATE("Trail hard stop for ½R to $",O48,"; Soft stop for ½R at $",P48),L48),IF(AND(D48&gt;I48,E48=0,F48=0),L48)))))))))))))))))))</f>
        <v>0</v>
      </c>
      <c r="O48" s="15">
        <f>IF(AND(R48&lt;=S48,R48&gt;U48),T48,R48)</f>
        <v>-0.03</v>
      </c>
      <c r="P48" s="16" t="str">
        <f>IFERROR(VALUE(RIGHT(Q48,LEN(Q48)-FIND("$",Q48,1))),"")</f>
        <v/>
      </c>
      <c r="Q48" s="6" t="str">
        <f>IFERROR(LEFT(RIGHT(L48,FIND("*",L48,2)-FIND(";",L48,1)),FIND("*",RIGHT(L48,FIND("*",L48,2)-FIND(";",L48,1)),2)-1),"")</f>
        <v/>
      </c>
      <c r="R48" s="16">
        <f>IF(F48=1,MIN(ROUNDDOWN(G48*0.995,2)*100/100-VLOOKUP(VALUE(RIGHT(ROUNDDOWN(G48*0.995,2)*100,1)),$Y$2:$Z$11,2)/100,ROUNDDOWN(D48*0.995,2)*100/100-VLOOKUP(VALUE(RIGHT(ROUNDDOWN(D48*0.995,2)*100,1)),$Y$2:$Z$11,2)/100),ROUNDDOWN(D48*0.995,2)*100/100-VLOOKUP(VALUE(RIGHT(ROUNDDOWN(D48*0.995,2)*100,1)),$Y$2:$Z$11,2)/100)</f>
        <v>-0.03</v>
      </c>
      <c r="S48" s="16">
        <f>IF(AND(D48&gt;1,D48&lt;=2),1,IF(AND(D48&gt;2,D48&lt;=3),2,IF(AND(D48&gt;3,D48&lt;=4),3,IF(AND(D48&gt;4,D48&lt;=5),4,IF(AND(D48&gt;5,D48&lt;=6),5,IF(AND(D48&gt;6,D48&lt;=7),6,IF(AND(D48&gt;7,D48&lt;=8),7,IF(AND(D48&gt;8,D48&lt;=10),8,IF(AND(D48&gt;10,D48&lt;=15),10,IF(AND(D48&gt;15,D48&lt;=20),15,IF(AND(D48&gt;20,D48&lt;=25),20,IF(AND(D48&gt;25,D48&lt;=30),25,IF(AND(D48&gt;30,D48&lt;=35),30,IF(AND(D48&gt;35,D48&lt;=40),35,IF(AND(D48&gt;40,D48&lt;=50),40,IF(AND(D48&gt;50,D48&lt;=60),50,IF(AND(D48&gt;60,D48&lt;=70),60,IF(AND(D48&gt;70,D48&lt;=80),70,IF(AND(D48&gt;80,D48&lt;=100),80,IF(AND(D48&gt;100,D48&lt;=120),100,IF(AND(D48&gt;120,D48&lt;=140),120,IF(AND(D48&gt;140,D48&lt;=150),140,IF(AND(D48&gt;150,D48&lt;=200),150,IF(AND(D48&gt;200,D48&lt;=250),200,IF(AND(D48&gt;250,D48&lt;=300),250,IF(AND(D48&gt;300,D48&lt;=350),300,IF(AND(D48&gt;350,D48&lt;=400),350,IF(AND(D48&gt;400,D48&lt;=500),400,IF(AND(D48&gt;500,D48&lt;=600),500,IF(AND(D48&gt;600,D48&lt;=700),600,IF(AND(D48&gt;700,D48&lt;=800),700,IF(AND(D48&gt;800,D48&lt;=1000),800,IF(AND(D48&gt;1000,D48&lt;=1200),1000,IF(AND(D48&gt;1200,D48&lt;=1400),1200,IF(AND(D48&gt;1400,D48&lt;=1500),1400,0.1)))))))))))))))))))))))))))))))))))*1.01</f>
        <v>0.10100000000000001</v>
      </c>
      <c r="T48" s="16">
        <f>U48-V48</f>
        <v>6.9999999999999993E-2</v>
      </c>
      <c r="U48" s="18">
        <f>ROUNDUP(IF(AND(D48&gt;1,D48&lt;=2),1,IF(AND(D48&gt;2,D48&lt;=3),2,IF(AND(D48&gt;3,D48&lt;=4),3,IF(AND(D48&gt;4,D48&lt;=5),4,IF(AND(D48&gt;5,D48&lt;=6),5,IF(AND(D48&gt;6,D48&lt;=7),6,IF(AND(D48&gt;7,D48&lt;=8),7,IF(AND(D48&gt;8,D48&lt;=10),8,IF(AND(D48&gt;10,D48&lt;=15),10,IF(AND(D48&gt;15,D48&lt;=20),15,IF(AND(D48&gt;20,D48&lt;=25),20,IF(AND(D48&gt;25,D48&lt;=30),25,IF(AND(D48&gt;30,D48&lt;=35),30,IF(AND(D48&gt;35,D48&lt;=40),35,IF(AND(D48&gt;40,D48&lt;=50),40,IF(AND(D48&gt;50,D48&lt;=60),50,IF(AND(D48&gt;60,D48&lt;=70),60,IF(AND(D48&gt;70,D48&lt;=80),70,IF(AND(D48&gt;80,D48&lt;=100),80,IF(AND(D48&gt;100,D48&lt;=120),100,IF(AND(D48&gt;120,D48&lt;=140),120,IF(AND(D48&gt;140,D48&lt;=150),140,IF(AND(D48&gt;150,D48&lt;=200),150,IF(AND(D48&gt;200,D48&lt;=250),200,IF(AND(D48&gt;250,D48&lt;=300),250,IF(AND(D48&gt;300,D48&lt;=350),300,IF(AND(D48&gt;350,D48&lt;=400),350,IF(AND(D48&gt;400,D48&lt;=500),400,IF(AND(D48&gt;500,D48&lt;=600),500,IF(AND(D48&gt;600,D48&lt;=700),600,IF(AND(D48&gt;700,D48&lt;=800),700,IF(AND(D48&gt;800,D48&lt;=1000),800,IF(AND(D48&gt;1000,D48&lt;=1200),1000,IF(AND(D48&gt;1200,D48&lt;=1400),1200,IF(AND(D48&gt;1400,D48&lt;=1500),1400,0.1)))))))))))))))))))))))))))))))))))*0.995,2)</f>
        <v>9.9999999999999992E-2</v>
      </c>
      <c r="V48" s="16">
        <f>VLOOKUP(VALUE(RIGHT(U48*100,1)),$Y$2:$Z$11,2)/100</f>
        <v>0.03</v>
      </c>
      <c r="W48" s="19">
        <f ca="1">IFERROR(IF(AVERAGE(SOE_1,SOE_2)-Close&lt;Close-Current_Stop,1,0),0)</f>
        <v>0</v>
      </c>
      <c r="X48" s="29" t="str">
        <f ca="1">IF(RR_Rebal_Test=1,Close-(AVERAGE(SOE_1,SOE_2)-Close),"")</f>
        <v/>
      </c>
      <c r="Y48" s="3"/>
      <c r="Z48" s="3"/>
      <c r="AA48" s="3" t="s">
        <v>16</v>
      </c>
      <c r="AB48" s="3"/>
      <c r="AC48" s="3"/>
    </row>
    <row r="49" spans="1:29" x14ac:dyDescent="0.25">
      <c r="A49" s="13"/>
      <c r="B49" s="8"/>
      <c r="C49" s="8"/>
      <c r="D49" s="8"/>
      <c r="E49" s="2"/>
      <c r="F49" s="2"/>
      <c r="G49" s="8"/>
      <c r="H49" s="23"/>
      <c r="I49" s="8"/>
      <c r="J49" s="8"/>
      <c r="K49" s="8"/>
      <c r="L49" s="2"/>
      <c r="M49" s="8">
        <f>IF(EXACT(L49,N49),I49,O49)</f>
        <v>-0.03</v>
      </c>
      <c r="N49" s="14" t="b">
        <f>IF(AND(L49="*Soft stop*",D49&lt;=I49),CONCATENATE("Setting hard stop at $",O49),IF(AND(L49="*Soft stop*",D49&gt;I49,E49=1),CONCATENATE("Setting hard stop for ½R at $",O49,"; Soft stop for ½R at $",I49),IF(AND(L49="*Soft stop*",D49&gt;I49,F49=1),CONCATENATE("Setting hard stop at $",O49),IF(AND(L49="*Hard stop*",D49&lt;=I49),"Hit stop",IF(AND(L49="*Hard stop*",D49&gt;I49,E49=1),IF(AND(O49&gt;I49,R49&lt;&gt;I49),CONCATENATE("Trail hard stop for ½R to $",O49,"; Hard stop for ½R at $",I49),L49),IF(AND(L49="*Hard stop*",D49&gt;I49,F49=1),IF(AND(O49&gt;I49,R49&lt;&gt;I49),CONCATENATE("Trail hard stop to $",O49),L49),IF(AND(LEFT(L49,12)="*Hard stop f",LEFT(Q49,5)=" Hard",D49&gt;I49,F49=1),IF(AND(O49&gt;I49,R49&lt;&gt;I49),CONCATENATE("Trail stop for entire position to $",O49),L49),IF(AND(LEFT(L49,12)="*Hard stop f",LEFT(Q49,5)=" Soft",D49&gt;I49,F49=1),CONCATENATE("Setting hard stop for entire position at $",O49),IF(AND(LEFT(L49,12)="*Hard stop f",LEFT(Q49,5)=" Hard",I49&gt;P49,D49&lt;=I49,D49&gt;P49),CONCATENATE("Hit stop for ½R at $",I49,"; Hard stop for ½R at $",P49),IF(AND(LEFT(L49,12)="*Hard stop f",LEFT(Q49,5)=" Hard",D49&lt;=I49,D49&lt;=P49),"Hit stop",IF(AND(LEFT(L49,12)="*Hard stop f",LEFT(Q49,5)=" Hard",D49&gt;I49,E49=1),IF(AND(O49&gt;I49,R49&lt;&gt;I49),CONCATENATE("Trail hard stop for ½R to $",O49,"; Hard stop for ½R at $",P49),L49),IF(AND(LEFT(L49,12)="*Hard stop f",LEFT(Q49,5)=" Soft",I49&gt;P49,D49&lt;=I49,D49&gt;P49),CONCATENATE("Hit stop for ½R at $",I49,"; Soft stop for ½R at $",P49),IF(AND(LEFT(L49,12)="*Hard stop f",LEFT(Q49,5)=" Soft",D49&lt;=I49,D49&lt;=P49),CONCATENATE("Hit stop for ½R at $",I49,"; Setting hard stop for ½R at $",O49),IF(AND(LEFT(L49,12)="*Hard stop f",LEFT(Q49,5)=" Soft",D49&gt;I49,E49=1),IF(AND(O49&gt;I49,R49&lt;&gt;I49),CONCATENATE("Trail hard stop for ½R to $",O49,"; Soft stop for ½R at $",P49),L49),IF(AND(LEFT(L49,12)="*Hard stop f",LEFT(Q49,5)=" Hard",I49=P49,D49&lt;=I49),"Hit stop",IF(AND(LEFT(L49,12)="*Hard stop f",LEFT(Q49,5)=" Hard",I49=P49,D49&gt;I49,E49=1),IF(AND(O49&gt;I49,R49&lt;&gt;I49),CONCATENATE("Trail hard stop for ½R to $",O49,"; Hard stop for ½R at $",P49),L49),IF(AND(LEFT(L49,12)="*Hard stop f",LEFT(Q49,5)=" Soft",I49=P49,D49&lt;=I49),CONCATENATE("Hit stop for ½R at $",I49,"; Setting hard stop for ½R at $",O49),IF(AND(LEFT(L49,12)="*Hard stop f",LEFT(Q49,5)=" Soft",I49=P49,D49&gt;I49,E49=1),IF(AND(O49&gt;I49,R49&lt;&gt;I49),CONCATENATE("Trail hard stop for ½R to $",O49,"; Soft stop for ½R at $",P49),L49),IF(AND(D49&gt;I49,E49=0,F49=0),L49)))))))))))))))))))</f>
        <v>0</v>
      </c>
      <c r="O49" s="15">
        <f>IF(AND(R49&lt;=S49,R49&gt;U49),T49,R49)</f>
        <v>-0.03</v>
      </c>
      <c r="P49" s="16" t="str">
        <f>IFERROR(VALUE(RIGHT(Q49,LEN(Q49)-FIND("$",Q49,1))),"")</f>
        <v/>
      </c>
      <c r="Q49" s="6" t="str">
        <f>IFERROR(LEFT(RIGHT(L49,FIND("*",L49,2)-FIND(";",L49,1)),FIND("*",RIGHT(L49,FIND("*",L49,2)-FIND(";",L49,1)),2)-1),"")</f>
        <v/>
      </c>
      <c r="R49" s="16">
        <f>IF(F49=1,MIN(ROUNDDOWN(G49*0.995,2)*100/100-VLOOKUP(VALUE(RIGHT(ROUNDDOWN(G49*0.995,2)*100,1)),$Y$2:$Z$11,2)/100,ROUNDDOWN(D49*0.995,2)*100/100-VLOOKUP(VALUE(RIGHT(ROUNDDOWN(D49*0.995,2)*100,1)),$Y$2:$Z$11,2)/100),ROUNDDOWN(D49*0.995,2)*100/100-VLOOKUP(VALUE(RIGHT(ROUNDDOWN(D49*0.995,2)*100,1)),$Y$2:$Z$11,2)/100)</f>
        <v>-0.03</v>
      </c>
      <c r="S49" s="16">
        <f>IF(AND(D49&gt;1,D49&lt;=2),1,IF(AND(D49&gt;2,D49&lt;=3),2,IF(AND(D49&gt;3,D49&lt;=4),3,IF(AND(D49&gt;4,D49&lt;=5),4,IF(AND(D49&gt;5,D49&lt;=6),5,IF(AND(D49&gt;6,D49&lt;=7),6,IF(AND(D49&gt;7,D49&lt;=8),7,IF(AND(D49&gt;8,D49&lt;=10),8,IF(AND(D49&gt;10,D49&lt;=15),10,IF(AND(D49&gt;15,D49&lt;=20),15,IF(AND(D49&gt;20,D49&lt;=25),20,IF(AND(D49&gt;25,D49&lt;=30),25,IF(AND(D49&gt;30,D49&lt;=35),30,IF(AND(D49&gt;35,D49&lt;=40),35,IF(AND(D49&gt;40,D49&lt;=50),40,IF(AND(D49&gt;50,D49&lt;=60),50,IF(AND(D49&gt;60,D49&lt;=70),60,IF(AND(D49&gt;70,D49&lt;=80),70,IF(AND(D49&gt;80,D49&lt;=100),80,IF(AND(D49&gt;100,D49&lt;=120),100,IF(AND(D49&gt;120,D49&lt;=140),120,IF(AND(D49&gt;140,D49&lt;=150),140,IF(AND(D49&gt;150,D49&lt;=200),150,IF(AND(D49&gt;200,D49&lt;=250),200,IF(AND(D49&gt;250,D49&lt;=300),250,IF(AND(D49&gt;300,D49&lt;=350),300,IF(AND(D49&gt;350,D49&lt;=400),350,IF(AND(D49&gt;400,D49&lt;=500),400,IF(AND(D49&gt;500,D49&lt;=600),500,IF(AND(D49&gt;600,D49&lt;=700),600,IF(AND(D49&gt;700,D49&lt;=800),700,IF(AND(D49&gt;800,D49&lt;=1000),800,IF(AND(D49&gt;1000,D49&lt;=1200),1000,IF(AND(D49&gt;1200,D49&lt;=1400),1200,IF(AND(D49&gt;1400,D49&lt;=1500),1400,0.1)))))))))))))))))))))))))))))))))))*1.01</f>
        <v>0.10100000000000001</v>
      </c>
      <c r="T49" s="16">
        <f>U49-V49</f>
        <v>6.9999999999999993E-2</v>
      </c>
      <c r="U49" s="18">
        <f>ROUNDUP(IF(AND(D49&gt;1,D49&lt;=2),1,IF(AND(D49&gt;2,D49&lt;=3),2,IF(AND(D49&gt;3,D49&lt;=4),3,IF(AND(D49&gt;4,D49&lt;=5),4,IF(AND(D49&gt;5,D49&lt;=6),5,IF(AND(D49&gt;6,D49&lt;=7),6,IF(AND(D49&gt;7,D49&lt;=8),7,IF(AND(D49&gt;8,D49&lt;=10),8,IF(AND(D49&gt;10,D49&lt;=15),10,IF(AND(D49&gt;15,D49&lt;=20),15,IF(AND(D49&gt;20,D49&lt;=25),20,IF(AND(D49&gt;25,D49&lt;=30),25,IF(AND(D49&gt;30,D49&lt;=35),30,IF(AND(D49&gt;35,D49&lt;=40),35,IF(AND(D49&gt;40,D49&lt;=50),40,IF(AND(D49&gt;50,D49&lt;=60),50,IF(AND(D49&gt;60,D49&lt;=70),60,IF(AND(D49&gt;70,D49&lt;=80),70,IF(AND(D49&gt;80,D49&lt;=100),80,IF(AND(D49&gt;100,D49&lt;=120),100,IF(AND(D49&gt;120,D49&lt;=140),120,IF(AND(D49&gt;140,D49&lt;=150),140,IF(AND(D49&gt;150,D49&lt;=200),150,IF(AND(D49&gt;200,D49&lt;=250),200,IF(AND(D49&gt;250,D49&lt;=300),250,IF(AND(D49&gt;300,D49&lt;=350),300,IF(AND(D49&gt;350,D49&lt;=400),350,IF(AND(D49&gt;400,D49&lt;=500),400,IF(AND(D49&gt;500,D49&lt;=600),500,IF(AND(D49&gt;600,D49&lt;=700),600,IF(AND(D49&gt;700,D49&lt;=800),700,IF(AND(D49&gt;800,D49&lt;=1000),800,IF(AND(D49&gt;1000,D49&lt;=1200),1000,IF(AND(D49&gt;1200,D49&lt;=1400),1200,IF(AND(D49&gt;1400,D49&lt;=1500),1400,0.1)))))))))))))))))))))))))))))))))))*0.995,2)</f>
        <v>9.9999999999999992E-2</v>
      </c>
      <c r="V49" s="16">
        <f>VLOOKUP(VALUE(RIGHT(U49*100,1)),$Y$2:$Z$11,2)/100</f>
        <v>0.03</v>
      </c>
      <c r="W49" s="19">
        <f ca="1">IFERROR(IF(AVERAGE(SOE_1,SOE_2)-Close&lt;Close-Current_Stop,1,0),0)</f>
        <v>0</v>
      </c>
      <c r="X49" s="29" t="str">
        <f ca="1">IF(RR_Rebal_Test=1,Close-(AVERAGE(SOE_1,SOE_2)-Close),"")</f>
        <v/>
      </c>
      <c r="Y49" s="3"/>
      <c r="Z49" s="3"/>
      <c r="AA49" s="3" t="s">
        <v>41</v>
      </c>
      <c r="AB49" s="3"/>
      <c r="AC49" s="3"/>
    </row>
    <row r="50" spans="1:29" x14ac:dyDescent="0.25">
      <c r="A50" s="13"/>
      <c r="B50" s="8"/>
      <c r="C50" s="8"/>
      <c r="D50" s="8"/>
      <c r="E50" s="2"/>
      <c r="F50" s="2"/>
      <c r="G50" s="8"/>
      <c r="H50" s="23"/>
      <c r="I50" s="8"/>
      <c r="J50" s="8"/>
      <c r="K50" s="8"/>
      <c r="L50" s="2"/>
      <c r="M50" s="8">
        <f>IF(EXACT(L50,N50),I50,O50)</f>
        <v>-0.03</v>
      </c>
      <c r="N50" s="14" t="b">
        <f>IF(AND(L50="*Soft stop*",D50&lt;=I50),CONCATENATE("Setting hard stop at $",O50),IF(AND(L50="*Soft stop*",D50&gt;I50,E50=1),CONCATENATE("Setting hard stop for ½R at $",O50,"; Soft stop for ½R at $",I50),IF(AND(L50="*Soft stop*",D50&gt;I50,F50=1),CONCATENATE("Setting hard stop at $",O50),IF(AND(L50="*Hard stop*",D50&lt;=I50),"Hit stop",IF(AND(L50="*Hard stop*",D50&gt;I50,E50=1),IF(AND(O50&gt;I50,R50&lt;&gt;I50),CONCATENATE("Trail hard stop for ½R to $",O50,"; Hard stop for ½R at $",I50),L50),IF(AND(L50="*Hard stop*",D50&gt;I50,F50=1),IF(AND(O50&gt;I50,R50&lt;&gt;I50),CONCATENATE("Trail hard stop to $",O50),L50),IF(AND(LEFT(L50,12)="*Hard stop f",LEFT(Q50,5)=" Hard",D50&gt;I50,F50=1),IF(AND(O50&gt;I50,R50&lt;&gt;I50),CONCATENATE("Trail stop for entire position to $",O50),L50),IF(AND(LEFT(L50,12)="*Hard stop f",LEFT(Q50,5)=" Soft",D50&gt;I50,F50=1),CONCATENATE("Setting hard stop for entire position at $",O50),IF(AND(LEFT(L50,12)="*Hard stop f",LEFT(Q50,5)=" Hard",I50&gt;P50,D50&lt;=I50,D50&gt;P50),CONCATENATE("Hit stop for ½R at $",I50,"; Hard stop for ½R at $",P50),IF(AND(LEFT(L50,12)="*Hard stop f",LEFT(Q50,5)=" Hard",D50&lt;=I50,D50&lt;=P50),"Hit stop",IF(AND(LEFT(L50,12)="*Hard stop f",LEFT(Q50,5)=" Hard",D50&gt;I50,E50=1),IF(AND(O50&gt;I50,R50&lt;&gt;I50),CONCATENATE("Trail hard stop for ½R to $",O50,"; Hard stop for ½R at $",P50),L50),IF(AND(LEFT(L50,12)="*Hard stop f",LEFT(Q50,5)=" Soft",I50&gt;P50,D50&lt;=I50,D50&gt;P50),CONCATENATE("Hit stop for ½R at $",I50,"; Soft stop for ½R at $",P50),IF(AND(LEFT(L50,12)="*Hard stop f",LEFT(Q50,5)=" Soft",D50&lt;=I50,D50&lt;=P50),CONCATENATE("Hit stop for ½R at $",I50,"; Setting hard stop for ½R at $",O50),IF(AND(LEFT(L50,12)="*Hard stop f",LEFT(Q50,5)=" Soft",D50&gt;I50,E50=1),IF(AND(O50&gt;I50,R50&lt;&gt;I50),CONCATENATE("Trail hard stop for ½R to $",O50,"; Soft stop for ½R at $",P50),L50),IF(AND(LEFT(L50,12)="*Hard stop f",LEFT(Q50,5)=" Hard",I50=P50,D50&lt;=I50),"Hit stop",IF(AND(LEFT(L50,12)="*Hard stop f",LEFT(Q50,5)=" Hard",I50=P50,D50&gt;I50,E50=1),IF(AND(O50&gt;I50,R50&lt;&gt;I50),CONCATENATE("Trail hard stop for ½R to $",O50,"; Hard stop for ½R at $",P50),L50),IF(AND(LEFT(L50,12)="*Hard stop f",LEFT(Q50,5)=" Soft",I50=P50,D50&lt;=I50),CONCATENATE("Hit stop for ½R at $",I50,"; Setting hard stop for ½R at $",O50),IF(AND(LEFT(L50,12)="*Hard stop f",LEFT(Q50,5)=" Soft",I50=P50,D50&gt;I50,E50=1),IF(AND(O50&gt;I50,R50&lt;&gt;I50),CONCATENATE("Trail hard stop for ½R to $",O50,"; Soft stop for ½R at $",P50),L50),IF(AND(D50&gt;I50,E50=0,F50=0),L50)))))))))))))))))))</f>
        <v>0</v>
      </c>
      <c r="O50" s="15">
        <f>IF(AND(R50&lt;=S50,R50&gt;U50),T50,R50)</f>
        <v>-0.03</v>
      </c>
      <c r="P50" s="16" t="str">
        <f>IFERROR(VALUE(RIGHT(Q50,LEN(Q50)-FIND("$",Q50,1))),"")</f>
        <v/>
      </c>
      <c r="Q50" s="6" t="str">
        <f>IFERROR(LEFT(RIGHT(L50,FIND("*",L50,2)-FIND(";",L50,1)),FIND("*",RIGHT(L50,FIND("*",L50,2)-FIND(";",L50,1)),2)-1),"")</f>
        <v/>
      </c>
      <c r="R50" s="16">
        <f>IF(F50=1,MIN(ROUNDDOWN(G50*0.995,2)*100/100-VLOOKUP(VALUE(RIGHT(ROUNDDOWN(G50*0.995,2)*100,1)),$Y$2:$Z$11,2)/100,ROUNDDOWN(D50*0.995,2)*100/100-VLOOKUP(VALUE(RIGHT(ROUNDDOWN(D50*0.995,2)*100,1)),$Y$2:$Z$11,2)/100),ROUNDDOWN(D50*0.995,2)*100/100-VLOOKUP(VALUE(RIGHT(ROUNDDOWN(D50*0.995,2)*100,1)),$Y$2:$Z$11,2)/100)</f>
        <v>-0.03</v>
      </c>
      <c r="S50" s="16">
        <f>IF(AND(D50&gt;1,D50&lt;=2),1,IF(AND(D50&gt;2,D50&lt;=3),2,IF(AND(D50&gt;3,D50&lt;=4),3,IF(AND(D50&gt;4,D50&lt;=5),4,IF(AND(D50&gt;5,D50&lt;=6),5,IF(AND(D50&gt;6,D50&lt;=7),6,IF(AND(D50&gt;7,D50&lt;=8),7,IF(AND(D50&gt;8,D50&lt;=10),8,IF(AND(D50&gt;10,D50&lt;=15),10,IF(AND(D50&gt;15,D50&lt;=20),15,IF(AND(D50&gt;20,D50&lt;=25),20,IF(AND(D50&gt;25,D50&lt;=30),25,IF(AND(D50&gt;30,D50&lt;=35),30,IF(AND(D50&gt;35,D50&lt;=40),35,IF(AND(D50&gt;40,D50&lt;=50),40,IF(AND(D50&gt;50,D50&lt;=60),50,IF(AND(D50&gt;60,D50&lt;=70),60,IF(AND(D50&gt;70,D50&lt;=80),70,IF(AND(D50&gt;80,D50&lt;=100),80,IF(AND(D50&gt;100,D50&lt;=120),100,IF(AND(D50&gt;120,D50&lt;=140),120,IF(AND(D50&gt;140,D50&lt;=150),140,IF(AND(D50&gt;150,D50&lt;=200),150,IF(AND(D50&gt;200,D50&lt;=250),200,IF(AND(D50&gt;250,D50&lt;=300),250,IF(AND(D50&gt;300,D50&lt;=350),300,IF(AND(D50&gt;350,D50&lt;=400),350,IF(AND(D50&gt;400,D50&lt;=500),400,IF(AND(D50&gt;500,D50&lt;=600),500,IF(AND(D50&gt;600,D50&lt;=700),600,IF(AND(D50&gt;700,D50&lt;=800),700,IF(AND(D50&gt;800,D50&lt;=1000),800,IF(AND(D50&gt;1000,D50&lt;=1200),1000,IF(AND(D50&gt;1200,D50&lt;=1400),1200,IF(AND(D50&gt;1400,D50&lt;=1500),1400,0.1)))))))))))))))))))))))))))))))))))*1.01</f>
        <v>0.10100000000000001</v>
      </c>
      <c r="T50" s="16">
        <f>U50-V50</f>
        <v>6.9999999999999993E-2</v>
      </c>
      <c r="U50" s="18">
        <f>ROUNDUP(IF(AND(D50&gt;1,D50&lt;=2),1,IF(AND(D50&gt;2,D50&lt;=3),2,IF(AND(D50&gt;3,D50&lt;=4),3,IF(AND(D50&gt;4,D50&lt;=5),4,IF(AND(D50&gt;5,D50&lt;=6),5,IF(AND(D50&gt;6,D50&lt;=7),6,IF(AND(D50&gt;7,D50&lt;=8),7,IF(AND(D50&gt;8,D50&lt;=10),8,IF(AND(D50&gt;10,D50&lt;=15),10,IF(AND(D50&gt;15,D50&lt;=20),15,IF(AND(D50&gt;20,D50&lt;=25),20,IF(AND(D50&gt;25,D50&lt;=30),25,IF(AND(D50&gt;30,D50&lt;=35),30,IF(AND(D50&gt;35,D50&lt;=40),35,IF(AND(D50&gt;40,D50&lt;=50),40,IF(AND(D50&gt;50,D50&lt;=60),50,IF(AND(D50&gt;60,D50&lt;=70),60,IF(AND(D50&gt;70,D50&lt;=80),70,IF(AND(D50&gt;80,D50&lt;=100),80,IF(AND(D50&gt;100,D50&lt;=120),100,IF(AND(D50&gt;120,D50&lt;=140),120,IF(AND(D50&gt;140,D50&lt;=150),140,IF(AND(D50&gt;150,D50&lt;=200),150,IF(AND(D50&gt;200,D50&lt;=250),200,IF(AND(D50&gt;250,D50&lt;=300),250,IF(AND(D50&gt;300,D50&lt;=350),300,IF(AND(D50&gt;350,D50&lt;=400),350,IF(AND(D50&gt;400,D50&lt;=500),400,IF(AND(D50&gt;500,D50&lt;=600),500,IF(AND(D50&gt;600,D50&lt;=700),600,IF(AND(D50&gt;700,D50&lt;=800),700,IF(AND(D50&gt;800,D50&lt;=1000),800,IF(AND(D50&gt;1000,D50&lt;=1200),1000,IF(AND(D50&gt;1200,D50&lt;=1400),1200,IF(AND(D50&gt;1400,D50&lt;=1500),1400,0.1)))))))))))))))))))))))))))))))))))*0.995,2)</f>
        <v>9.9999999999999992E-2</v>
      </c>
      <c r="V50" s="16">
        <f>VLOOKUP(VALUE(RIGHT(U50*100,1)),$Y$2:$Z$11,2)/100</f>
        <v>0.03</v>
      </c>
      <c r="W50" s="19">
        <f ca="1">IFERROR(IF(AVERAGE(SOE_1,SOE_2)-Close&lt;Close-Current_Stop,1,0),0)</f>
        <v>0</v>
      </c>
      <c r="X50" s="29" t="str">
        <f ca="1">IF(RR_Rebal_Test=1,Close-(AVERAGE(SOE_1,SOE_2)-Close),"")</f>
        <v/>
      </c>
      <c r="Y50" s="3"/>
      <c r="Z50" s="3"/>
      <c r="AA50" s="3" t="s">
        <v>42</v>
      </c>
      <c r="AB50" s="3"/>
      <c r="AC50" s="3"/>
    </row>
    <row r="51" spans="1:29" x14ac:dyDescent="0.25">
      <c r="A51" s="13"/>
      <c r="B51" s="8"/>
      <c r="C51" s="8"/>
      <c r="D51" s="8"/>
      <c r="E51" s="2"/>
      <c r="F51" s="2"/>
      <c r="G51" s="8"/>
      <c r="H51" s="23"/>
      <c r="I51" s="8"/>
      <c r="J51" s="8"/>
      <c r="K51" s="8"/>
      <c r="L51" s="2"/>
      <c r="M51" s="8">
        <f>IF(EXACT(L51,N51),I51,O51)</f>
        <v>-0.03</v>
      </c>
      <c r="N51" s="14" t="b">
        <f>IF(AND(L51="*Soft stop*",D51&lt;=I51),CONCATENATE("Setting hard stop at $",O51),IF(AND(L51="*Soft stop*",D51&gt;I51,E51=1),CONCATENATE("Setting hard stop for ½R at $",O51,"; Soft stop for ½R at $",I51),IF(AND(L51="*Soft stop*",D51&gt;I51,F51=1),CONCATENATE("Setting hard stop at $",O51),IF(AND(L51="*Hard stop*",D51&lt;=I51),"Hit stop",IF(AND(L51="*Hard stop*",D51&gt;I51,E51=1),IF(AND(O51&gt;I51,R51&lt;&gt;I51),CONCATENATE("Trail hard stop for ½R to $",O51,"; Hard stop for ½R at $",I51),L51),IF(AND(L51="*Hard stop*",D51&gt;I51,F51=1),IF(AND(O51&gt;I51,R51&lt;&gt;I51),CONCATENATE("Trail hard stop to $",O51),L51),IF(AND(LEFT(L51,12)="*Hard stop f",LEFT(Q51,5)=" Hard",D51&gt;I51,F51=1),IF(AND(O51&gt;I51,R51&lt;&gt;I51),CONCATENATE("Trail stop for entire position to $",O51),L51),IF(AND(LEFT(L51,12)="*Hard stop f",LEFT(Q51,5)=" Soft",D51&gt;I51,F51=1),CONCATENATE("Setting hard stop for entire position at $",O51),IF(AND(LEFT(L51,12)="*Hard stop f",LEFT(Q51,5)=" Hard",I51&gt;P51,D51&lt;=I51,D51&gt;P51),CONCATENATE("Hit stop for ½R at $",I51,"; Hard stop for ½R at $",P51),IF(AND(LEFT(L51,12)="*Hard stop f",LEFT(Q51,5)=" Hard",D51&lt;=I51,D51&lt;=P51),"Hit stop",IF(AND(LEFT(L51,12)="*Hard stop f",LEFT(Q51,5)=" Hard",D51&gt;I51,E51=1),IF(AND(O51&gt;I51,R51&lt;&gt;I51),CONCATENATE("Trail hard stop for ½R to $",O51,"; Hard stop for ½R at $",P51),L51),IF(AND(LEFT(L51,12)="*Hard stop f",LEFT(Q51,5)=" Soft",I51&gt;P51,D51&lt;=I51,D51&gt;P51),CONCATENATE("Hit stop for ½R at $",I51,"; Soft stop for ½R at $",P51),IF(AND(LEFT(L51,12)="*Hard stop f",LEFT(Q51,5)=" Soft",D51&lt;=I51,D51&lt;=P51),CONCATENATE("Hit stop for ½R at $",I51,"; Setting hard stop for ½R at $",O51),IF(AND(LEFT(L51,12)="*Hard stop f",LEFT(Q51,5)=" Soft",D51&gt;I51,E51=1),IF(AND(O51&gt;I51,R51&lt;&gt;I51),CONCATENATE("Trail hard stop for ½R to $",O51,"; Soft stop for ½R at $",P51),L51),IF(AND(LEFT(L51,12)="*Hard stop f",LEFT(Q51,5)=" Hard",I51=P51,D51&lt;=I51),"Hit stop",IF(AND(LEFT(L51,12)="*Hard stop f",LEFT(Q51,5)=" Hard",I51=P51,D51&gt;I51,E51=1),IF(AND(O51&gt;I51,R51&lt;&gt;I51),CONCATENATE("Trail hard stop for ½R to $",O51,"; Hard stop for ½R at $",P51),L51),IF(AND(LEFT(L51,12)="*Hard stop f",LEFT(Q51,5)=" Soft",I51=P51,D51&lt;=I51),CONCATENATE("Hit stop for ½R at $",I51,"; Setting hard stop for ½R at $",O51),IF(AND(LEFT(L51,12)="*Hard stop f",LEFT(Q51,5)=" Soft",I51=P51,D51&gt;I51,E51=1),IF(AND(O51&gt;I51,R51&lt;&gt;I51),CONCATENATE("Trail hard stop for ½R to $",O51,"; Soft stop for ½R at $",P51),L51),IF(AND(D51&gt;I51,E51=0,F51=0),L51)))))))))))))))))))</f>
        <v>0</v>
      </c>
      <c r="O51" s="15">
        <f>IF(AND(R51&lt;=S51,R51&gt;U51),T51,R51)</f>
        <v>-0.03</v>
      </c>
      <c r="P51" s="16" t="str">
        <f>IFERROR(VALUE(RIGHT(Q51,LEN(Q51)-FIND("$",Q51,1))),"")</f>
        <v/>
      </c>
      <c r="Q51" s="6" t="str">
        <f>IFERROR(LEFT(RIGHT(L51,FIND("*",L51,2)-FIND(";",L51,1)),FIND("*",RIGHT(L51,FIND("*",L51,2)-FIND(";",L51,1)),2)-1),"")</f>
        <v/>
      </c>
      <c r="R51" s="16">
        <f>IF(F51=1,MIN(ROUNDDOWN(G51*0.995,2)*100/100-VLOOKUP(VALUE(RIGHT(ROUNDDOWN(G51*0.995,2)*100,1)),$Y$2:$Z$11,2)/100,ROUNDDOWN(D51*0.995,2)*100/100-VLOOKUP(VALUE(RIGHT(ROUNDDOWN(D51*0.995,2)*100,1)),$Y$2:$Z$11,2)/100),ROUNDDOWN(D51*0.995,2)*100/100-VLOOKUP(VALUE(RIGHT(ROUNDDOWN(D51*0.995,2)*100,1)),$Y$2:$Z$11,2)/100)</f>
        <v>-0.03</v>
      </c>
      <c r="S51" s="16">
        <f>IF(AND(D51&gt;1,D51&lt;=2),1,IF(AND(D51&gt;2,D51&lt;=3),2,IF(AND(D51&gt;3,D51&lt;=4),3,IF(AND(D51&gt;4,D51&lt;=5),4,IF(AND(D51&gt;5,D51&lt;=6),5,IF(AND(D51&gt;6,D51&lt;=7),6,IF(AND(D51&gt;7,D51&lt;=8),7,IF(AND(D51&gt;8,D51&lt;=10),8,IF(AND(D51&gt;10,D51&lt;=15),10,IF(AND(D51&gt;15,D51&lt;=20),15,IF(AND(D51&gt;20,D51&lt;=25),20,IF(AND(D51&gt;25,D51&lt;=30),25,IF(AND(D51&gt;30,D51&lt;=35),30,IF(AND(D51&gt;35,D51&lt;=40),35,IF(AND(D51&gt;40,D51&lt;=50),40,IF(AND(D51&gt;50,D51&lt;=60),50,IF(AND(D51&gt;60,D51&lt;=70),60,IF(AND(D51&gt;70,D51&lt;=80),70,IF(AND(D51&gt;80,D51&lt;=100),80,IF(AND(D51&gt;100,D51&lt;=120),100,IF(AND(D51&gt;120,D51&lt;=140),120,IF(AND(D51&gt;140,D51&lt;=150),140,IF(AND(D51&gt;150,D51&lt;=200),150,IF(AND(D51&gt;200,D51&lt;=250),200,IF(AND(D51&gt;250,D51&lt;=300),250,IF(AND(D51&gt;300,D51&lt;=350),300,IF(AND(D51&gt;350,D51&lt;=400),350,IF(AND(D51&gt;400,D51&lt;=500),400,IF(AND(D51&gt;500,D51&lt;=600),500,IF(AND(D51&gt;600,D51&lt;=700),600,IF(AND(D51&gt;700,D51&lt;=800),700,IF(AND(D51&gt;800,D51&lt;=1000),800,IF(AND(D51&gt;1000,D51&lt;=1200),1000,IF(AND(D51&gt;1200,D51&lt;=1400),1200,IF(AND(D51&gt;1400,D51&lt;=1500),1400,0.1)))))))))))))))))))))))))))))))))))*1.01</f>
        <v>0.10100000000000001</v>
      </c>
      <c r="T51" s="16">
        <f>U51-V51</f>
        <v>6.9999999999999993E-2</v>
      </c>
      <c r="U51" s="18">
        <f>ROUNDUP(IF(AND(D51&gt;1,D51&lt;=2),1,IF(AND(D51&gt;2,D51&lt;=3),2,IF(AND(D51&gt;3,D51&lt;=4),3,IF(AND(D51&gt;4,D51&lt;=5),4,IF(AND(D51&gt;5,D51&lt;=6),5,IF(AND(D51&gt;6,D51&lt;=7),6,IF(AND(D51&gt;7,D51&lt;=8),7,IF(AND(D51&gt;8,D51&lt;=10),8,IF(AND(D51&gt;10,D51&lt;=15),10,IF(AND(D51&gt;15,D51&lt;=20),15,IF(AND(D51&gt;20,D51&lt;=25),20,IF(AND(D51&gt;25,D51&lt;=30),25,IF(AND(D51&gt;30,D51&lt;=35),30,IF(AND(D51&gt;35,D51&lt;=40),35,IF(AND(D51&gt;40,D51&lt;=50),40,IF(AND(D51&gt;50,D51&lt;=60),50,IF(AND(D51&gt;60,D51&lt;=70),60,IF(AND(D51&gt;70,D51&lt;=80),70,IF(AND(D51&gt;80,D51&lt;=100),80,IF(AND(D51&gt;100,D51&lt;=120),100,IF(AND(D51&gt;120,D51&lt;=140),120,IF(AND(D51&gt;140,D51&lt;=150),140,IF(AND(D51&gt;150,D51&lt;=200),150,IF(AND(D51&gt;200,D51&lt;=250),200,IF(AND(D51&gt;250,D51&lt;=300),250,IF(AND(D51&gt;300,D51&lt;=350),300,IF(AND(D51&gt;350,D51&lt;=400),350,IF(AND(D51&gt;400,D51&lt;=500),400,IF(AND(D51&gt;500,D51&lt;=600),500,IF(AND(D51&gt;600,D51&lt;=700),600,IF(AND(D51&gt;700,D51&lt;=800),700,IF(AND(D51&gt;800,D51&lt;=1000),800,IF(AND(D51&gt;1000,D51&lt;=1200),1000,IF(AND(D51&gt;1200,D51&lt;=1400),1200,IF(AND(D51&gt;1400,D51&lt;=1500),1400,0.1)))))))))))))))))))))))))))))))))))*0.995,2)</f>
        <v>9.9999999999999992E-2</v>
      </c>
      <c r="V51" s="16">
        <f>VLOOKUP(VALUE(RIGHT(U51*100,1)),$Y$2:$Z$11,2)/100</f>
        <v>0.03</v>
      </c>
      <c r="W51" s="19">
        <f ca="1">IFERROR(IF(AVERAGE(SOE_1,SOE_2)-Close&lt;Close-Current_Stop,1,0),0)</f>
        <v>0</v>
      </c>
      <c r="X51" s="29" t="str">
        <f ca="1">IF(RR_Rebal_Test=1,Close-(AVERAGE(SOE_1,SOE_2)-Close),"")</f>
        <v/>
      </c>
      <c r="Y51" s="3"/>
      <c r="Z51" s="3"/>
      <c r="AA51" s="3" t="s">
        <v>43</v>
      </c>
      <c r="AB51" s="3"/>
      <c r="AC51" s="3"/>
    </row>
    <row r="52" spans="1:29" x14ac:dyDescent="0.25">
      <c r="A52" s="13"/>
      <c r="B52" s="8"/>
      <c r="C52" s="8"/>
      <c r="D52" s="8"/>
      <c r="E52" s="2"/>
      <c r="F52" s="2"/>
      <c r="G52" s="8"/>
      <c r="H52" s="23"/>
      <c r="I52" s="8"/>
      <c r="J52" s="8"/>
      <c r="K52" s="8"/>
      <c r="L52" s="2"/>
      <c r="M52" s="8">
        <f>IF(EXACT(L52,N52),I52,O52)</f>
        <v>-0.03</v>
      </c>
      <c r="N52" s="14" t="b">
        <f>IF(AND(L52="*Soft stop*",D52&lt;=I52),CONCATENATE("Setting hard stop at $",O52),IF(AND(L52="*Soft stop*",D52&gt;I52,E52=1),CONCATENATE("Setting hard stop for ½R at $",O52,"; Soft stop for ½R at $",I52),IF(AND(L52="*Soft stop*",D52&gt;I52,F52=1),CONCATENATE("Setting hard stop at $",O52),IF(AND(L52="*Hard stop*",D52&lt;=I52),"Hit stop",IF(AND(L52="*Hard stop*",D52&gt;I52,E52=1),IF(AND(O52&gt;I52,R52&lt;&gt;I52),CONCATENATE("Trail hard stop for ½R to $",O52,"; Hard stop for ½R at $",I52),L52),IF(AND(L52="*Hard stop*",D52&gt;I52,F52=1),IF(AND(O52&gt;I52,R52&lt;&gt;I52),CONCATENATE("Trail hard stop to $",O52),L52),IF(AND(LEFT(L52,12)="*Hard stop f",LEFT(Q52,5)=" Hard",D52&gt;I52,F52=1),IF(AND(O52&gt;I52,R52&lt;&gt;I52),CONCATENATE("Trail stop for entire position to $",O52),L52),IF(AND(LEFT(L52,12)="*Hard stop f",LEFT(Q52,5)=" Soft",D52&gt;I52,F52=1),CONCATENATE("Setting hard stop for entire position at $",O52),IF(AND(LEFT(L52,12)="*Hard stop f",LEFT(Q52,5)=" Hard",I52&gt;P52,D52&lt;=I52,D52&gt;P52),CONCATENATE("Hit stop for ½R at $",I52,"; Hard stop for ½R at $",P52),IF(AND(LEFT(L52,12)="*Hard stop f",LEFT(Q52,5)=" Hard",D52&lt;=I52,D52&lt;=P52),"Hit stop",IF(AND(LEFT(L52,12)="*Hard stop f",LEFT(Q52,5)=" Hard",D52&gt;I52,E52=1),IF(AND(O52&gt;I52,R52&lt;&gt;I52),CONCATENATE("Trail hard stop for ½R to $",O52,"; Hard stop for ½R at $",P52),L52),IF(AND(LEFT(L52,12)="*Hard stop f",LEFT(Q52,5)=" Soft",I52&gt;P52,D52&lt;=I52,D52&gt;P52),CONCATENATE("Hit stop for ½R at $",I52,"; Soft stop for ½R at $",P52),IF(AND(LEFT(L52,12)="*Hard stop f",LEFT(Q52,5)=" Soft",D52&lt;=I52,D52&lt;=P52),CONCATENATE("Hit stop for ½R at $",I52,"; Setting hard stop for ½R at $",O52),IF(AND(LEFT(L52,12)="*Hard stop f",LEFT(Q52,5)=" Soft",D52&gt;I52,E52=1),IF(AND(O52&gt;I52,R52&lt;&gt;I52),CONCATENATE("Trail hard stop for ½R to $",O52,"; Soft stop for ½R at $",P52),L52),IF(AND(LEFT(L52,12)="*Hard stop f",LEFT(Q52,5)=" Hard",I52=P52,D52&lt;=I52),"Hit stop",IF(AND(LEFT(L52,12)="*Hard stop f",LEFT(Q52,5)=" Hard",I52=P52,D52&gt;I52,E52=1),IF(AND(O52&gt;I52,R52&lt;&gt;I52),CONCATENATE("Trail hard stop for ½R to $",O52,"; Hard stop for ½R at $",P52),L52),IF(AND(LEFT(L52,12)="*Hard stop f",LEFT(Q52,5)=" Soft",I52=P52,D52&lt;=I52),CONCATENATE("Hit stop for ½R at $",I52,"; Setting hard stop for ½R at $",O52),IF(AND(LEFT(L52,12)="*Hard stop f",LEFT(Q52,5)=" Soft",I52=P52,D52&gt;I52,E52=1),IF(AND(O52&gt;I52,R52&lt;&gt;I52),CONCATENATE("Trail hard stop for ½R to $",O52,"; Soft stop for ½R at $",P52),L52),IF(AND(D52&gt;I52,E52=0,F52=0),L52)))))))))))))))))))</f>
        <v>0</v>
      </c>
      <c r="O52" s="15">
        <f>IF(AND(R52&lt;=S52,R52&gt;U52),T52,R52)</f>
        <v>-0.03</v>
      </c>
      <c r="P52" s="16" t="str">
        <f>IFERROR(VALUE(RIGHT(Q52,LEN(Q52)-FIND("$",Q52,1))),"")</f>
        <v/>
      </c>
      <c r="Q52" s="6" t="str">
        <f>IFERROR(LEFT(RIGHT(L52,FIND("*",L52,2)-FIND(";",L52,1)),FIND("*",RIGHT(L52,FIND("*",L52,2)-FIND(";",L52,1)),2)-1),"")</f>
        <v/>
      </c>
      <c r="R52" s="16">
        <f>IF(F52=1,MIN(ROUNDDOWN(G52*0.995,2)*100/100-VLOOKUP(VALUE(RIGHT(ROUNDDOWN(G52*0.995,2)*100,1)),$Y$2:$Z$11,2)/100,ROUNDDOWN(D52*0.995,2)*100/100-VLOOKUP(VALUE(RIGHT(ROUNDDOWN(D52*0.995,2)*100,1)),$Y$2:$Z$11,2)/100),ROUNDDOWN(D52*0.995,2)*100/100-VLOOKUP(VALUE(RIGHT(ROUNDDOWN(D52*0.995,2)*100,1)),$Y$2:$Z$11,2)/100)</f>
        <v>-0.03</v>
      </c>
      <c r="S52" s="16">
        <f>IF(AND(D52&gt;1,D52&lt;=2),1,IF(AND(D52&gt;2,D52&lt;=3),2,IF(AND(D52&gt;3,D52&lt;=4),3,IF(AND(D52&gt;4,D52&lt;=5),4,IF(AND(D52&gt;5,D52&lt;=6),5,IF(AND(D52&gt;6,D52&lt;=7),6,IF(AND(D52&gt;7,D52&lt;=8),7,IF(AND(D52&gt;8,D52&lt;=10),8,IF(AND(D52&gt;10,D52&lt;=15),10,IF(AND(D52&gt;15,D52&lt;=20),15,IF(AND(D52&gt;20,D52&lt;=25),20,IF(AND(D52&gt;25,D52&lt;=30),25,IF(AND(D52&gt;30,D52&lt;=35),30,IF(AND(D52&gt;35,D52&lt;=40),35,IF(AND(D52&gt;40,D52&lt;=50),40,IF(AND(D52&gt;50,D52&lt;=60),50,IF(AND(D52&gt;60,D52&lt;=70),60,IF(AND(D52&gt;70,D52&lt;=80),70,IF(AND(D52&gt;80,D52&lt;=100),80,IF(AND(D52&gt;100,D52&lt;=120),100,IF(AND(D52&gt;120,D52&lt;=140),120,IF(AND(D52&gt;140,D52&lt;=150),140,IF(AND(D52&gt;150,D52&lt;=200),150,IF(AND(D52&gt;200,D52&lt;=250),200,IF(AND(D52&gt;250,D52&lt;=300),250,IF(AND(D52&gt;300,D52&lt;=350),300,IF(AND(D52&gt;350,D52&lt;=400),350,IF(AND(D52&gt;400,D52&lt;=500),400,IF(AND(D52&gt;500,D52&lt;=600),500,IF(AND(D52&gt;600,D52&lt;=700),600,IF(AND(D52&gt;700,D52&lt;=800),700,IF(AND(D52&gt;800,D52&lt;=1000),800,IF(AND(D52&gt;1000,D52&lt;=1200),1000,IF(AND(D52&gt;1200,D52&lt;=1400),1200,IF(AND(D52&gt;1400,D52&lt;=1500),1400,0.1)))))))))))))))))))))))))))))))))))*1.01</f>
        <v>0.10100000000000001</v>
      </c>
      <c r="T52" s="16">
        <f>U52-V52</f>
        <v>6.9999999999999993E-2</v>
      </c>
      <c r="U52" s="18">
        <f>ROUNDUP(IF(AND(D52&gt;1,D52&lt;=2),1,IF(AND(D52&gt;2,D52&lt;=3),2,IF(AND(D52&gt;3,D52&lt;=4),3,IF(AND(D52&gt;4,D52&lt;=5),4,IF(AND(D52&gt;5,D52&lt;=6),5,IF(AND(D52&gt;6,D52&lt;=7),6,IF(AND(D52&gt;7,D52&lt;=8),7,IF(AND(D52&gt;8,D52&lt;=10),8,IF(AND(D52&gt;10,D52&lt;=15),10,IF(AND(D52&gt;15,D52&lt;=20),15,IF(AND(D52&gt;20,D52&lt;=25),20,IF(AND(D52&gt;25,D52&lt;=30),25,IF(AND(D52&gt;30,D52&lt;=35),30,IF(AND(D52&gt;35,D52&lt;=40),35,IF(AND(D52&gt;40,D52&lt;=50),40,IF(AND(D52&gt;50,D52&lt;=60),50,IF(AND(D52&gt;60,D52&lt;=70),60,IF(AND(D52&gt;70,D52&lt;=80),70,IF(AND(D52&gt;80,D52&lt;=100),80,IF(AND(D52&gt;100,D52&lt;=120),100,IF(AND(D52&gt;120,D52&lt;=140),120,IF(AND(D52&gt;140,D52&lt;=150),140,IF(AND(D52&gt;150,D52&lt;=200),150,IF(AND(D52&gt;200,D52&lt;=250),200,IF(AND(D52&gt;250,D52&lt;=300),250,IF(AND(D52&gt;300,D52&lt;=350),300,IF(AND(D52&gt;350,D52&lt;=400),350,IF(AND(D52&gt;400,D52&lt;=500),400,IF(AND(D52&gt;500,D52&lt;=600),500,IF(AND(D52&gt;600,D52&lt;=700),600,IF(AND(D52&gt;700,D52&lt;=800),700,IF(AND(D52&gt;800,D52&lt;=1000),800,IF(AND(D52&gt;1000,D52&lt;=1200),1000,IF(AND(D52&gt;1200,D52&lt;=1400),1200,IF(AND(D52&gt;1400,D52&lt;=1500),1400,0.1)))))))))))))))))))))))))))))))))))*0.995,2)</f>
        <v>9.9999999999999992E-2</v>
      </c>
      <c r="V52" s="16">
        <f>VLOOKUP(VALUE(RIGHT(U52*100,1)),$Y$2:$Z$11,2)/100</f>
        <v>0.03</v>
      </c>
      <c r="W52" s="19">
        <f ca="1">IFERROR(IF(AVERAGE(SOE_1,SOE_2)-Close&lt;Close-Current_Stop,1,0),0)</f>
        <v>0</v>
      </c>
      <c r="X52" s="29" t="str">
        <f ca="1">IF(RR_Rebal_Test=1,Close-(AVERAGE(SOE_1,SOE_2)-Close),"")</f>
        <v/>
      </c>
      <c r="Y52" s="3"/>
      <c r="Z52" s="3"/>
      <c r="AA52" s="3" t="s">
        <v>44</v>
      </c>
      <c r="AB52" s="3"/>
      <c r="AC52" s="3"/>
    </row>
    <row r="53" spans="1:29" x14ac:dyDescent="0.25">
      <c r="A53" s="13"/>
      <c r="B53" s="8"/>
      <c r="C53" s="8"/>
      <c r="D53" s="8"/>
      <c r="E53" s="2"/>
      <c r="F53" s="2"/>
      <c r="G53" s="8"/>
      <c r="H53" s="23"/>
      <c r="I53" s="8"/>
      <c r="J53" s="8"/>
      <c r="K53" s="8"/>
      <c r="L53" s="2"/>
      <c r="M53" s="8">
        <f>IF(EXACT(L53,N53),I53,O53)</f>
        <v>-0.03</v>
      </c>
      <c r="N53" s="14" t="b">
        <f>IF(AND(L53="*Soft stop*",D53&lt;=I53),CONCATENATE("Setting hard stop at $",O53),IF(AND(L53="*Soft stop*",D53&gt;I53,E53=1),CONCATENATE("Setting hard stop for ½R at $",O53,"; Soft stop for ½R at $",I53),IF(AND(L53="*Soft stop*",D53&gt;I53,F53=1),CONCATENATE("Setting hard stop at $",O53),IF(AND(L53="*Hard stop*",D53&lt;=I53),"Hit stop",IF(AND(L53="*Hard stop*",D53&gt;I53,E53=1),IF(AND(O53&gt;I53,R53&lt;&gt;I53),CONCATENATE("Trail hard stop for ½R to $",O53,"; Hard stop for ½R at $",I53),L53),IF(AND(L53="*Hard stop*",D53&gt;I53,F53=1),IF(AND(O53&gt;I53,R53&lt;&gt;I53),CONCATENATE("Trail hard stop to $",O53),L53),IF(AND(LEFT(L53,12)="*Hard stop f",LEFT(Q53,5)=" Hard",D53&gt;I53,F53=1),IF(AND(O53&gt;I53,R53&lt;&gt;I53),CONCATENATE("Trail stop for entire position to $",O53),L53),IF(AND(LEFT(L53,12)="*Hard stop f",LEFT(Q53,5)=" Soft",D53&gt;I53,F53=1),CONCATENATE("Setting hard stop for entire position at $",O53),IF(AND(LEFT(L53,12)="*Hard stop f",LEFT(Q53,5)=" Hard",I53&gt;P53,D53&lt;=I53,D53&gt;P53),CONCATENATE("Hit stop for ½R at $",I53,"; Hard stop for ½R at $",P53),IF(AND(LEFT(L53,12)="*Hard stop f",LEFT(Q53,5)=" Hard",D53&lt;=I53,D53&lt;=P53),"Hit stop",IF(AND(LEFT(L53,12)="*Hard stop f",LEFT(Q53,5)=" Hard",D53&gt;I53,E53=1),IF(AND(O53&gt;I53,R53&lt;&gt;I53),CONCATENATE("Trail hard stop for ½R to $",O53,"; Hard stop for ½R at $",P53),L53),IF(AND(LEFT(L53,12)="*Hard stop f",LEFT(Q53,5)=" Soft",I53&gt;P53,D53&lt;=I53,D53&gt;P53),CONCATENATE("Hit stop for ½R at $",I53,"; Soft stop for ½R at $",P53),IF(AND(LEFT(L53,12)="*Hard stop f",LEFT(Q53,5)=" Soft",D53&lt;=I53,D53&lt;=P53),CONCATENATE("Hit stop for ½R at $",I53,"; Setting hard stop for ½R at $",O53),IF(AND(LEFT(L53,12)="*Hard stop f",LEFT(Q53,5)=" Soft",D53&gt;I53,E53=1),IF(AND(O53&gt;I53,R53&lt;&gt;I53),CONCATENATE("Trail hard stop for ½R to $",O53,"; Soft stop for ½R at $",P53),L53),IF(AND(LEFT(L53,12)="*Hard stop f",LEFT(Q53,5)=" Hard",I53=P53,D53&lt;=I53),"Hit stop",IF(AND(LEFT(L53,12)="*Hard stop f",LEFT(Q53,5)=" Hard",I53=P53,D53&gt;I53,E53=1),IF(AND(O53&gt;I53,R53&lt;&gt;I53),CONCATENATE("Trail hard stop for ½R to $",O53,"; Hard stop for ½R at $",P53),L53),IF(AND(LEFT(L53,12)="*Hard stop f",LEFT(Q53,5)=" Soft",I53=P53,D53&lt;=I53),CONCATENATE("Hit stop for ½R at $",I53,"; Setting hard stop for ½R at $",O53),IF(AND(LEFT(L53,12)="*Hard stop f",LEFT(Q53,5)=" Soft",I53=P53,D53&gt;I53,E53=1),IF(AND(O53&gt;I53,R53&lt;&gt;I53),CONCATENATE("Trail hard stop for ½R to $",O53,"; Soft stop for ½R at $",P53),L53),IF(AND(D53&gt;I53,E53=0,F53=0),L53)))))))))))))))))))</f>
        <v>0</v>
      </c>
      <c r="O53" s="15">
        <f>IF(AND(R53&lt;=S53,R53&gt;U53),T53,R53)</f>
        <v>-0.03</v>
      </c>
      <c r="P53" s="16" t="str">
        <f>IFERROR(VALUE(RIGHT(Q53,LEN(Q53)-FIND("$",Q53,1))),"")</f>
        <v/>
      </c>
      <c r="Q53" s="6" t="str">
        <f>IFERROR(LEFT(RIGHT(L53,FIND("*",L53,2)-FIND(";",L53,1)),FIND("*",RIGHT(L53,FIND("*",L53,2)-FIND(";",L53,1)),2)-1),"")</f>
        <v/>
      </c>
      <c r="R53" s="16">
        <f>IF(F53=1,MIN(ROUNDDOWN(G53*0.995,2)*100/100-VLOOKUP(VALUE(RIGHT(ROUNDDOWN(G53*0.995,2)*100,1)),$Y$2:$Z$11,2)/100,ROUNDDOWN(D53*0.995,2)*100/100-VLOOKUP(VALUE(RIGHT(ROUNDDOWN(D53*0.995,2)*100,1)),$Y$2:$Z$11,2)/100),ROUNDDOWN(D53*0.995,2)*100/100-VLOOKUP(VALUE(RIGHT(ROUNDDOWN(D53*0.995,2)*100,1)),$Y$2:$Z$11,2)/100)</f>
        <v>-0.03</v>
      </c>
      <c r="S53" s="16">
        <f>IF(AND(D53&gt;1,D53&lt;=2),1,IF(AND(D53&gt;2,D53&lt;=3),2,IF(AND(D53&gt;3,D53&lt;=4),3,IF(AND(D53&gt;4,D53&lt;=5),4,IF(AND(D53&gt;5,D53&lt;=6),5,IF(AND(D53&gt;6,D53&lt;=7),6,IF(AND(D53&gt;7,D53&lt;=8),7,IF(AND(D53&gt;8,D53&lt;=10),8,IF(AND(D53&gt;10,D53&lt;=15),10,IF(AND(D53&gt;15,D53&lt;=20),15,IF(AND(D53&gt;20,D53&lt;=25),20,IF(AND(D53&gt;25,D53&lt;=30),25,IF(AND(D53&gt;30,D53&lt;=35),30,IF(AND(D53&gt;35,D53&lt;=40),35,IF(AND(D53&gt;40,D53&lt;=50),40,IF(AND(D53&gt;50,D53&lt;=60),50,IF(AND(D53&gt;60,D53&lt;=70),60,IF(AND(D53&gt;70,D53&lt;=80),70,IF(AND(D53&gt;80,D53&lt;=100),80,IF(AND(D53&gt;100,D53&lt;=120),100,IF(AND(D53&gt;120,D53&lt;=140),120,IF(AND(D53&gt;140,D53&lt;=150),140,IF(AND(D53&gt;150,D53&lt;=200),150,IF(AND(D53&gt;200,D53&lt;=250),200,IF(AND(D53&gt;250,D53&lt;=300),250,IF(AND(D53&gt;300,D53&lt;=350),300,IF(AND(D53&gt;350,D53&lt;=400),350,IF(AND(D53&gt;400,D53&lt;=500),400,IF(AND(D53&gt;500,D53&lt;=600),500,IF(AND(D53&gt;600,D53&lt;=700),600,IF(AND(D53&gt;700,D53&lt;=800),700,IF(AND(D53&gt;800,D53&lt;=1000),800,IF(AND(D53&gt;1000,D53&lt;=1200),1000,IF(AND(D53&gt;1200,D53&lt;=1400),1200,IF(AND(D53&gt;1400,D53&lt;=1500),1400,0.1)))))))))))))))))))))))))))))))))))*1.01</f>
        <v>0.10100000000000001</v>
      </c>
      <c r="T53" s="16">
        <f>U53-V53</f>
        <v>6.9999999999999993E-2</v>
      </c>
      <c r="U53" s="18">
        <f>ROUNDUP(IF(AND(D53&gt;1,D53&lt;=2),1,IF(AND(D53&gt;2,D53&lt;=3),2,IF(AND(D53&gt;3,D53&lt;=4),3,IF(AND(D53&gt;4,D53&lt;=5),4,IF(AND(D53&gt;5,D53&lt;=6),5,IF(AND(D53&gt;6,D53&lt;=7),6,IF(AND(D53&gt;7,D53&lt;=8),7,IF(AND(D53&gt;8,D53&lt;=10),8,IF(AND(D53&gt;10,D53&lt;=15),10,IF(AND(D53&gt;15,D53&lt;=20),15,IF(AND(D53&gt;20,D53&lt;=25),20,IF(AND(D53&gt;25,D53&lt;=30),25,IF(AND(D53&gt;30,D53&lt;=35),30,IF(AND(D53&gt;35,D53&lt;=40),35,IF(AND(D53&gt;40,D53&lt;=50),40,IF(AND(D53&gt;50,D53&lt;=60),50,IF(AND(D53&gt;60,D53&lt;=70),60,IF(AND(D53&gt;70,D53&lt;=80),70,IF(AND(D53&gt;80,D53&lt;=100),80,IF(AND(D53&gt;100,D53&lt;=120),100,IF(AND(D53&gt;120,D53&lt;=140),120,IF(AND(D53&gt;140,D53&lt;=150),140,IF(AND(D53&gt;150,D53&lt;=200),150,IF(AND(D53&gt;200,D53&lt;=250),200,IF(AND(D53&gt;250,D53&lt;=300),250,IF(AND(D53&gt;300,D53&lt;=350),300,IF(AND(D53&gt;350,D53&lt;=400),350,IF(AND(D53&gt;400,D53&lt;=500),400,IF(AND(D53&gt;500,D53&lt;=600),500,IF(AND(D53&gt;600,D53&lt;=700),600,IF(AND(D53&gt;700,D53&lt;=800),700,IF(AND(D53&gt;800,D53&lt;=1000),800,IF(AND(D53&gt;1000,D53&lt;=1200),1000,IF(AND(D53&gt;1200,D53&lt;=1400),1200,IF(AND(D53&gt;1400,D53&lt;=1500),1400,0.1)))))))))))))))))))))))))))))))))))*0.995,2)</f>
        <v>9.9999999999999992E-2</v>
      </c>
      <c r="V53" s="16">
        <f>VLOOKUP(VALUE(RIGHT(U53*100,1)),$Y$2:$Z$11,2)/100</f>
        <v>0.03</v>
      </c>
      <c r="W53" s="19">
        <f ca="1">IFERROR(IF(AVERAGE(SOE_1,SOE_2)-Close&lt;Close-Current_Stop,1,0),0)</f>
        <v>0</v>
      </c>
      <c r="X53" s="29" t="str">
        <f ca="1">IF(RR_Rebal_Test=1,Close-(AVERAGE(SOE_1,SOE_2)-Close),"")</f>
        <v/>
      </c>
      <c r="Y53" s="3"/>
      <c r="Z53" s="3"/>
      <c r="AA53" s="3"/>
      <c r="AB53" s="3"/>
      <c r="AC53" s="3"/>
    </row>
    <row r="54" spans="1:29" x14ac:dyDescent="0.25">
      <c r="A54" s="13"/>
      <c r="B54" s="8"/>
      <c r="C54" s="8"/>
      <c r="D54" s="8"/>
      <c r="E54" s="2"/>
      <c r="F54" s="2"/>
      <c r="G54" s="8"/>
      <c r="H54" s="23"/>
      <c r="I54" s="8"/>
      <c r="J54" s="8"/>
      <c r="K54" s="8"/>
      <c r="L54" s="2"/>
      <c r="M54" s="8">
        <f>IF(EXACT(L54,N54),I54,O54)</f>
        <v>-0.03</v>
      </c>
      <c r="N54" s="14" t="b">
        <f>IF(AND(L54="*Soft stop*",D54&lt;=I54),CONCATENATE("Setting hard stop at $",O54),IF(AND(L54="*Soft stop*",D54&gt;I54,E54=1),CONCATENATE("Setting hard stop for ½R at $",O54,"; Soft stop for ½R at $",I54),IF(AND(L54="*Soft stop*",D54&gt;I54,F54=1),CONCATENATE("Setting hard stop at $",O54),IF(AND(L54="*Hard stop*",D54&lt;=I54),"Hit stop",IF(AND(L54="*Hard stop*",D54&gt;I54,E54=1),IF(AND(O54&gt;I54,R54&lt;&gt;I54),CONCATENATE("Trail hard stop for ½R to $",O54,"; Hard stop for ½R at $",I54),L54),IF(AND(L54="*Hard stop*",D54&gt;I54,F54=1),IF(AND(O54&gt;I54,R54&lt;&gt;I54),CONCATENATE("Trail hard stop to $",O54),L54),IF(AND(LEFT(L54,12)="*Hard stop f",LEFT(Q54,5)=" Hard",D54&gt;I54,F54=1),IF(AND(O54&gt;I54,R54&lt;&gt;I54),CONCATENATE("Trail stop for entire position to $",O54),L54),IF(AND(LEFT(L54,12)="*Hard stop f",LEFT(Q54,5)=" Soft",D54&gt;I54,F54=1),CONCATENATE("Setting hard stop for entire position at $",O54),IF(AND(LEFT(L54,12)="*Hard stop f",LEFT(Q54,5)=" Hard",I54&gt;P54,D54&lt;=I54,D54&gt;P54),CONCATENATE("Hit stop for ½R at $",I54,"; Hard stop for ½R at $",P54),IF(AND(LEFT(L54,12)="*Hard stop f",LEFT(Q54,5)=" Hard",D54&lt;=I54,D54&lt;=P54),"Hit stop",IF(AND(LEFT(L54,12)="*Hard stop f",LEFT(Q54,5)=" Hard",D54&gt;I54,E54=1),IF(AND(O54&gt;I54,R54&lt;&gt;I54),CONCATENATE("Trail hard stop for ½R to $",O54,"; Hard stop for ½R at $",P54),L54),IF(AND(LEFT(L54,12)="*Hard stop f",LEFT(Q54,5)=" Soft",I54&gt;P54,D54&lt;=I54,D54&gt;P54),CONCATENATE("Hit stop for ½R at $",I54,"; Soft stop for ½R at $",P54),IF(AND(LEFT(L54,12)="*Hard stop f",LEFT(Q54,5)=" Soft",D54&lt;=I54,D54&lt;=P54),CONCATENATE("Hit stop for ½R at $",I54,"; Setting hard stop for ½R at $",O54),IF(AND(LEFT(L54,12)="*Hard stop f",LEFT(Q54,5)=" Soft",D54&gt;I54,E54=1),IF(AND(O54&gt;I54,R54&lt;&gt;I54),CONCATENATE("Trail hard stop for ½R to $",O54,"; Soft stop for ½R at $",P54),L54),IF(AND(LEFT(L54,12)="*Hard stop f",LEFT(Q54,5)=" Hard",I54=P54,D54&lt;=I54),"Hit stop",IF(AND(LEFT(L54,12)="*Hard stop f",LEFT(Q54,5)=" Hard",I54=P54,D54&gt;I54,E54=1),IF(AND(O54&gt;I54,R54&lt;&gt;I54),CONCATENATE("Trail hard stop for ½R to $",O54,"; Hard stop for ½R at $",P54),L54),IF(AND(LEFT(L54,12)="*Hard stop f",LEFT(Q54,5)=" Soft",I54=P54,D54&lt;=I54),CONCATENATE("Hit stop for ½R at $",I54,"; Setting hard stop for ½R at $",O54),IF(AND(LEFT(L54,12)="*Hard stop f",LEFT(Q54,5)=" Soft",I54=P54,D54&gt;I54,E54=1),IF(AND(O54&gt;I54,R54&lt;&gt;I54),CONCATENATE("Trail hard stop for ½R to $",O54,"; Soft stop for ½R at $",P54),L54),IF(AND(D54&gt;I54,E54=0,F54=0),L54)))))))))))))))))))</f>
        <v>0</v>
      </c>
      <c r="O54" s="15">
        <f>IF(AND(R54&lt;=S54,R54&gt;U54),T54,R54)</f>
        <v>-0.03</v>
      </c>
      <c r="P54" s="16" t="str">
        <f>IFERROR(VALUE(RIGHT(Q54,LEN(Q54)-FIND("$",Q54,1))),"")</f>
        <v/>
      </c>
      <c r="Q54" s="6" t="str">
        <f>IFERROR(LEFT(RIGHT(L54,FIND("*",L54,2)-FIND(";",L54,1)),FIND("*",RIGHT(L54,FIND("*",L54,2)-FIND(";",L54,1)),2)-1),"")</f>
        <v/>
      </c>
      <c r="R54" s="16">
        <f>IF(F54=1,MIN(ROUNDDOWN(G54*0.995,2)*100/100-VLOOKUP(VALUE(RIGHT(ROUNDDOWN(G54*0.995,2)*100,1)),$Y$2:$Z$11,2)/100,ROUNDDOWN(D54*0.995,2)*100/100-VLOOKUP(VALUE(RIGHT(ROUNDDOWN(D54*0.995,2)*100,1)),$Y$2:$Z$11,2)/100),ROUNDDOWN(D54*0.995,2)*100/100-VLOOKUP(VALUE(RIGHT(ROUNDDOWN(D54*0.995,2)*100,1)),$Y$2:$Z$11,2)/100)</f>
        <v>-0.03</v>
      </c>
      <c r="S54" s="16">
        <f>IF(AND(D54&gt;1,D54&lt;=2),1,IF(AND(D54&gt;2,D54&lt;=3),2,IF(AND(D54&gt;3,D54&lt;=4),3,IF(AND(D54&gt;4,D54&lt;=5),4,IF(AND(D54&gt;5,D54&lt;=6),5,IF(AND(D54&gt;6,D54&lt;=7),6,IF(AND(D54&gt;7,D54&lt;=8),7,IF(AND(D54&gt;8,D54&lt;=10),8,IF(AND(D54&gt;10,D54&lt;=15),10,IF(AND(D54&gt;15,D54&lt;=20),15,IF(AND(D54&gt;20,D54&lt;=25),20,IF(AND(D54&gt;25,D54&lt;=30),25,IF(AND(D54&gt;30,D54&lt;=35),30,IF(AND(D54&gt;35,D54&lt;=40),35,IF(AND(D54&gt;40,D54&lt;=50),40,IF(AND(D54&gt;50,D54&lt;=60),50,IF(AND(D54&gt;60,D54&lt;=70),60,IF(AND(D54&gt;70,D54&lt;=80),70,IF(AND(D54&gt;80,D54&lt;=100),80,IF(AND(D54&gt;100,D54&lt;=120),100,IF(AND(D54&gt;120,D54&lt;=140),120,IF(AND(D54&gt;140,D54&lt;=150),140,IF(AND(D54&gt;150,D54&lt;=200),150,IF(AND(D54&gt;200,D54&lt;=250),200,IF(AND(D54&gt;250,D54&lt;=300),250,IF(AND(D54&gt;300,D54&lt;=350),300,IF(AND(D54&gt;350,D54&lt;=400),350,IF(AND(D54&gt;400,D54&lt;=500),400,IF(AND(D54&gt;500,D54&lt;=600),500,IF(AND(D54&gt;600,D54&lt;=700),600,IF(AND(D54&gt;700,D54&lt;=800),700,IF(AND(D54&gt;800,D54&lt;=1000),800,IF(AND(D54&gt;1000,D54&lt;=1200),1000,IF(AND(D54&gt;1200,D54&lt;=1400),1200,IF(AND(D54&gt;1400,D54&lt;=1500),1400,0.1)))))))))))))))))))))))))))))))))))*1.01</f>
        <v>0.10100000000000001</v>
      </c>
      <c r="T54" s="16">
        <f>U54-V54</f>
        <v>6.9999999999999993E-2</v>
      </c>
      <c r="U54" s="18">
        <f>ROUNDUP(IF(AND(D54&gt;1,D54&lt;=2),1,IF(AND(D54&gt;2,D54&lt;=3),2,IF(AND(D54&gt;3,D54&lt;=4),3,IF(AND(D54&gt;4,D54&lt;=5),4,IF(AND(D54&gt;5,D54&lt;=6),5,IF(AND(D54&gt;6,D54&lt;=7),6,IF(AND(D54&gt;7,D54&lt;=8),7,IF(AND(D54&gt;8,D54&lt;=10),8,IF(AND(D54&gt;10,D54&lt;=15),10,IF(AND(D54&gt;15,D54&lt;=20),15,IF(AND(D54&gt;20,D54&lt;=25),20,IF(AND(D54&gt;25,D54&lt;=30),25,IF(AND(D54&gt;30,D54&lt;=35),30,IF(AND(D54&gt;35,D54&lt;=40),35,IF(AND(D54&gt;40,D54&lt;=50),40,IF(AND(D54&gt;50,D54&lt;=60),50,IF(AND(D54&gt;60,D54&lt;=70),60,IF(AND(D54&gt;70,D54&lt;=80),70,IF(AND(D54&gt;80,D54&lt;=100),80,IF(AND(D54&gt;100,D54&lt;=120),100,IF(AND(D54&gt;120,D54&lt;=140),120,IF(AND(D54&gt;140,D54&lt;=150),140,IF(AND(D54&gt;150,D54&lt;=200),150,IF(AND(D54&gt;200,D54&lt;=250),200,IF(AND(D54&gt;250,D54&lt;=300),250,IF(AND(D54&gt;300,D54&lt;=350),300,IF(AND(D54&gt;350,D54&lt;=400),350,IF(AND(D54&gt;400,D54&lt;=500),400,IF(AND(D54&gt;500,D54&lt;=600),500,IF(AND(D54&gt;600,D54&lt;=700),600,IF(AND(D54&gt;700,D54&lt;=800),700,IF(AND(D54&gt;800,D54&lt;=1000),800,IF(AND(D54&gt;1000,D54&lt;=1200),1000,IF(AND(D54&gt;1200,D54&lt;=1400),1200,IF(AND(D54&gt;1400,D54&lt;=1500),1400,0.1)))))))))))))))))))))))))))))))))))*0.995,2)</f>
        <v>9.9999999999999992E-2</v>
      </c>
      <c r="V54" s="16">
        <f>VLOOKUP(VALUE(RIGHT(U54*100,1)),$Y$2:$Z$11,2)/100</f>
        <v>0.03</v>
      </c>
      <c r="W54" s="19">
        <f ca="1">IFERROR(IF(AVERAGE(SOE_1,SOE_2)-Close&lt;Close-Current_Stop,1,0),0)</f>
        <v>0</v>
      </c>
      <c r="X54" s="29" t="str">
        <f ca="1">IF(RR_Rebal_Test=1,Close-(AVERAGE(SOE_1,SOE_2)-Close),"")</f>
        <v/>
      </c>
      <c r="Y54" s="3"/>
      <c r="Z54" s="3"/>
      <c r="AA54" s="3"/>
      <c r="AB54" s="3"/>
      <c r="AC54" s="3"/>
    </row>
    <row r="55" spans="1:29" x14ac:dyDescent="0.25">
      <c r="A55" s="13"/>
      <c r="B55" s="8"/>
      <c r="C55" s="8"/>
      <c r="D55" s="8"/>
      <c r="E55" s="2"/>
      <c r="F55" s="2"/>
      <c r="G55" s="8"/>
      <c r="H55" s="23"/>
      <c r="I55" s="8"/>
      <c r="J55" s="8"/>
      <c r="K55" s="8"/>
      <c r="L55" s="2"/>
      <c r="M55" s="8">
        <f>IF(EXACT(L55,N55),I55,O55)</f>
        <v>-0.03</v>
      </c>
      <c r="N55" s="14" t="b">
        <f>IF(AND(L55="*Soft stop*",D55&lt;=I55),CONCATENATE("Setting hard stop at $",O55),IF(AND(L55="*Soft stop*",D55&gt;I55,E55=1),CONCATENATE("Setting hard stop for ½R at $",O55,"; Soft stop for ½R at $",I55),IF(AND(L55="*Soft stop*",D55&gt;I55,F55=1),CONCATENATE("Setting hard stop at $",O55),IF(AND(L55="*Hard stop*",D55&lt;=I55),"Hit stop",IF(AND(L55="*Hard stop*",D55&gt;I55,E55=1),IF(AND(O55&gt;I55,R55&lt;&gt;I55),CONCATENATE("Trail hard stop for ½R to $",O55,"; Hard stop for ½R at $",I55),L55),IF(AND(L55="*Hard stop*",D55&gt;I55,F55=1),IF(AND(O55&gt;I55,R55&lt;&gt;I55),CONCATENATE("Trail hard stop to $",O55),L55),IF(AND(LEFT(L55,12)="*Hard stop f",LEFT(Q55,5)=" Hard",D55&gt;I55,F55=1),IF(AND(O55&gt;I55,R55&lt;&gt;I55),CONCATENATE("Trail stop for entire position to $",O55),L55),IF(AND(LEFT(L55,12)="*Hard stop f",LEFT(Q55,5)=" Soft",D55&gt;I55,F55=1),CONCATENATE("Setting hard stop for entire position at $",O55),IF(AND(LEFT(L55,12)="*Hard stop f",LEFT(Q55,5)=" Hard",I55&gt;P55,D55&lt;=I55,D55&gt;P55),CONCATENATE("Hit stop for ½R at $",I55,"; Hard stop for ½R at $",P55),IF(AND(LEFT(L55,12)="*Hard stop f",LEFT(Q55,5)=" Hard",D55&lt;=I55,D55&lt;=P55),"Hit stop",IF(AND(LEFT(L55,12)="*Hard stop f",LEFT(Q55,5)=" Hard",D55&gt;I55,E55=1),IF(AND(O55&gt;I55,R55&lt;&gt;I55),CONCATENATE("Trail hard stop for ½R to $",O55,"; Hard stop for ½R at $",P55),L55),IF(AND(LEFT(L55,12)="*Hard stop f",LEFT(Q55,5)=" Soft",I55&gt;P55,D55&lt;=I55,D55&gt;P55),CONCATENATE("Hit stop for ½R at $",I55,"; Soft stop for ½R at $",P55),IF(AND(LEFT(L55,12)="*Hard stop f",LEFT(Q55,5)=" Soft",D55&lt;=I55,D55&lt;=P55),CONCATENATE("Hit stop for ½R at $",I55,"; Setting hard stop for ½R at $",O55),IF(AND(LEFT(L55,12)="*Hard stop f",LEFT(Q55,5)=" Soft",D55&gt;I55,E55=1),IF(AND(O55&gt;I55,R55&lt;&gt;I55),CONCATENATE("Trail hard stop for ½R to $",O55,"; Soft stop for ½R at $",P55),L55),IF(AND(LEFT(L55,12)="*Hard stop f",LEFT(Q55,5)=" Hard",I55=P55,D55&lt;=I55),"Hit stop",IF(AND(LEFT(L55,12)="*Hard stop f",LEFT(Q55,5)=" Hard",I55=P55,D55&gt;I55,E55=1),IF(AND(O55&gt;I55,R55&lt;&gt;I55),CONCATENATE("Trail hard stop for ½R to $",O55,"; Hard stop for ½R at $",P55),L55),IF(AND(LEFT(L55,12)="*Hard stop f",LEFT(Q55,5)=" Soft",I55=P55,D55&lt;=I55),CONCATENATE("Hit stop for ½R at $",I55,"; Setting hard stop for ½R at $",O55),IF(AND(LEFT(L55,12)="*Hard stop f",LEFT(Q55,5)=" Soft",I55=P55,D55&gt;I55,E55=1),IF(AND(O55&gt;I55,R55&lt;&gt;I55),CONCATENATE("Trail hard stop for ½R to $",O55,"; Soft stop for ½R at $",P55),L55),IF(AND(D55&gt;I55,E55=0,F55=0),L55)))))))))))))))))))</f>
        <v>0</v>
      </c>
      <c r="O55" s="15">
        <f>IF(AND(R55&lt;=S55,R55&gt;U55),T55,R55)</f>
        <v>-0.03</v>
      </c>
      <c r="P55" s="16" t="str">
        <f>IFERROR(VALUE(RIGHT(Q55,LEN(Q55)-FIND("$",Q55,1))),"")</f>
        <v/>
      </c>
      <c r="Q55" s="6" t="str">
        <f>IFERROR(LEFT(RIGHT(L55,FIND("*",L55,2)-FIND(";",L55,1)),FIND("*",RIGHT(L55,FIND("*",L55,2)-FIND(";",L55,1)),2)-1),"")</f>
        <v/>
      </c>
      <c r="R55" s="16">
        <f>IF(F55=1,MIN(ROUNDDOWN(G55*0.995,2)*100/100-VLOOKUP(VALUE(RIGHT(ROUNDDOWN(G55*0.995,2)*100,1)),$Y$2:$Z$11,2)/100,ROUNDDOWN(D55*0.995,2)*100/100-VLOOKUP(VALUE(RIGHT(ROUNDDOWN(D55*0.995,2)*100,1)),$Y$2:$Z$11,2)/100),ROUNDDOWN(D55*0.995,2)*100/100-VLOOKUP(VALUE(RIGHT(ROUNDDOWN(D55*0.995,2)*100,1)),$Y$2:$Z$11,2)/100)</f>
        <v>-0.03</v>
      </c>
      <c r="S55" s="16">
        <f>IF(AND(D55&gt;1,D55&lt;=2),1,IF(AND(D55&gt;2,D55&lt;=3),2,IF(AND(D55&gt;3,D55&lt;=4),3,IF(AND(D55&gt;4,D55&lt;=5),4,IF(AND(D55&gt;5,D55&lt;=6),5,IF(AND(D55&gt;6,D55&lt;=7),6,IF(AND(D55&gt;7,D55&lt;=8),7,IF(AND(D55&gt;8,D55&lt;=10),8,IF(AND(D55&gt;10,D55&lt;=15),10,IF(AND(D55&gt;15,D55&lt;=20),15,IF(AND(D55&gt;20,D55&lt;=25),20,IF(AND(D55&gt;25,D55&lt;=30),25,IF(AND(D55&gt;30,D55&lt;=35),30,IF(AND(D55&gt;35,D55&lt;=40),35,IF(AND(D55&gt;40,D55&lt;=50),40,IF(AND(D55&gt;50,D55&lt;=60),50,IF(AND(D55&gt;60,D55&lt;=70),60,IF(AND(D55&gt;70,D55&lt;=80),70,IF(AND(D55&gt;80,D55&lt;=100),80,IF(AND(D55&gt;100,D55&lt;=120),100,IF(AND(D55&gt;120,D55&lt;=140),120,IF(AND(D55&gt;140,D55&lt;=150),140,IF(AND(D55&gt;150,D55&lt;=200),150,IF(AND(D55&gt;200,D55&lt;=250),200,IF(AND(D55&gt;250,D55&lt;=300),250,IF(AND(D55&gt;300,D55&lt;=350),300,IF(AND(D55&gt;350,D55&lt;=400),350,IF(AND(D55&gt;400,D55&lt;=500),400,IF(AND(D55&gt;500,D55&lt;=600),500,IF(AND(D55&gt;600,D55&lt;=700),600,IF(AND(D55&gt;700,D55&lt;=800),700,IF(AND(D55&gt;800,D55&lt;=1000),800,IF(AND(D55&gt;1000,D55&lt;=1200),1000,IF(AND(D55&gt;1200,D55&lt;=1400),1200,IF(AND(D55&gt;1400,D55&lt;=1500),1400,0.1)))))))))))))))))))))))))))))))))))*1.01</f>
        <v>0.10100000000000001</v>
      </c>
      <c r="T55" s="16">
        <f>U55-V55</f>
        <v>6.9999999999999993E-2</v>
      </c>
      <c r="U55" s="18">
        <f>ROUNDUP(IF(AND(D55&gt;1,D55&lt;=2),1,IF(AND(D55&gt;2,D55&lt;=3),2,IF(AND(D55&gt;3,D55&lt;=4),3,IF(AND(D55&gt;4,D55&lt;=5),4,IF(AND(D55&gt;5,D55&lt;=6),5,IF(AND(D55&gt;6,D55&lt;=7),6,IF(AND(D55&gt;7,D55&lt;=8),7,IF(AND(D55&gt;8,D55&lt;=10),8,IF(AND(D55&gt;10,D55&lt;=15),10,IF(AND(D55&gt;15,D55&lt;=20),15,IF(AND(D55&gt;20,D55&lt;=25),20,IF(AND(D55&gt;25,D55&lt;=30),25,IF(AND(D55&gt;30,D55&lt;=35),30,IF(AND(D55&gt;35,D55&lt;=40),35,IF(AND(D55&gt;40,D55&lt;=50),40,IF(AND(D55&gt;50,D55&lt;=60),50,IF(AND(D55&gt;60,D55&lt;=70),60,IF(AND(D55&gt;70,D55&lt;=80),70,IF(AND(D55&gt;80,D55&lt;=100),80,IF(AND(D55&gt;100,D55&lt;=120),100,IF(AND(D55&gt;120,D55&lt;=140),120,IF(AND(D55&gt;140,D55&lt;=150),140,IF(AND(D55&gt;150,D55&lt;=200),150,IF(AND(D55&gt;200,D55&lt;=250),200,IF(AND(D55&gt;250,D55&lt;=300),250,IF(AND(D55&gt;300,D55&lt;=350),300,IF(AND(D55&gt;350,D55&lt;=400),350,IF(AND(D55&gt;400,D55&lt;=500),400,IF(AND(D55&gt;500,D55&lt;=600),500,IF(AND(D55&gt;600,D55&lt;=700),600,IF(AND(D55&gt;700,D55&lt;=800),700,IF(AND(D55&gt;800,D55&lt;=1000),800,IF(AND(D55&gt;1000,D55&lt;=1200),1000,IF(AND(D55&gt;1200,D55&lt;=1400),1200,IF(AND(D55&gt;1400,D55&lt;=1500),1400,0.1)))))))))))))))))))))))))))))))))))*0.995,2)</f>
        <v>9.9999999999999992E-2</v>
      </c>
      <c r="V55" s="16">
        <f>VLOOKUP(VALUE(RIGHT(U55*100,1)),$Y$2:$Z$11,2)/100</f>
        <v>0.03</v>
      </c>
      <c r="W55" s="19">
        <f ca="1">IFERROR(IF(AVERAGE(SOE_1,SOE_2)-Close&lt;Close-Current_Stop,1,0),0)</f>
        <v>0</v>
      </c>
      <c r="X55" s="29" t="str">
        <f ca="1">IF(RR_Rebal_Test=1,Close-(AVERAGE(SOE_1,SOE_2)-Close),"")</f>
        <v/>
      </c>
      <c r="Y55" s="3"/>
      <c r="Z55" s="3"/>
      <c r="AA55" s="3"/>
      <c r="AB55" s="3"/>
      <c r="AC55" s="3"/>
    </row>
    <row r="56" spans="1:29" x14ac:dyDescent="0.25">
      <c r="A56" s="13"/>
      <c r="B56" s="8"/>
      <c r="C56" s="8"/>
      <c r="D56" s="8"/>
      <c r="E56" s="2"/>
      <c r="F56" s="2"/>
      <c r="G56" s="8"/>
      <c r="H56" s="23"/>
      <c r="I56" s="8"/>
      <c r="J56" s="8"/>
      <c r="K56" s="8"/>
      <c r="L56" s="2"/>
      <c r="M56" s="8">
        <f>IF(EXACT(L56,N56),I56,O56)</f>
        <v>-0.03</v>
      </c>
      <c r="N56" s="14" t="b">
        <f>IF(AND(L56="*Soft stop*",D56&lt;=I56),CONCATENATE("Setting hard stop at $",O56),IF(AND(L56="*Soft stop*",D56&gt;I56,E56=1),CONCATENATE("Setting hard stop for ½R at $",O56,"; Soft stop for ½R at $",I56),IF(AND(L56="*Soft stop*",D56&gt;I56,F56=1),CONCATENATE("Setting hard stop at $",O56),IF(AND(L56="*Hard stop*",D56&lt;=I56),"Hit stop",IF(AND(L56="*Hard stop*",D56&gt;I56,E56=1),IF(AND(O56&gt;I56,R56&lt;&gt;I56),CONCATENATE("Trail hard stop for ½R to $",O56,"; Hard stop for ½R at $",I56),L56),IF(AND(L56="*Hard stop*",D56&gt;I56,F56=1),IF(AND(O56&gt;I56,R56&lt;&gt;I56),CONCATENATE("Trail hard stop to $",O56),L56),IF(AND(LEFT(L56,12)="*Hard stop f",LEFT(Q56,5)=" Hard",D56&gt;I56,F56=1),IF(AND(O56&gt;I56,R56&lt;&gt;I56),CONCATENATE("Trail stop for entire position to $",O56),L56),IF(AND(LEFT(L56,12)="*Hard stop f",LEFT(Q56,5)=" Soft",D56&gt;I56,F56=1),CONCATENATE("Setting hard stop for entire position at $",O56),IF(AND(LEFT(L56,12)="*Hard stop f",LEFT(Q56,5)=" Hard",I56&gt;P56,D56&lt;=I56,D56&gt;P56),CONCATENATE("Hit stop for ½R at $",I56,"; Hard stop for ½R at $",P56),IF(AND(LEFT(L56,12)="*Hard stop f",LEFT(Q56,5)=" Hard",D56&lt;=I56,D56&lt;=P56),"Hit stop",IF(AND(LEFT(L56,12)="*Hard stop f",LEFT(Q56,5)=" Hard",D56&gt;I56,E56=1),IF(AND(O56&gt;I56,R56&lt;&gt;I56),CONCATENATE("Trail hard stop for ½R to $",O56,"; Hard stop for ½R at $",P56),L56),IF(AND(LEFT(L56,12)="*Hard stop f",LEFT(Q56,5)=" Soft",I56&gt;P56,D56&lt;=I56,D56&gt;P56),CONCATENATE("Hit stop for ½R at $",I56,"; Soft stop for ½R at $",P56),IF(AND(LEFT(L56,12)="*Hard stop f",LEFT(Q56,5)=" Soft",D56&lt;=I56,D56&lt;=P56),CONCATENATE("Hit stop for ½R at $",I56,"; Setting hard stop for ½R at $",O56),IF(AND(LEFT(L56,12)="*Hard stop f",LEFT(Q56,5)=" Soft",D56&gt;I56,E56=1),IF(AND(O56&gt;I56,R56&lt;&gt;I56),CONCATENATE("Trail hard stop for ½R to $",O56,"; Soft stop for ½R at $",P56),L56),IF(AND(LEFT(L56,12)="*Hard stop f",LEFT(Q56,5)=" Hard",I56=P56,D56&lt;=I56),"Hit stop",IF(AND(LEFT(L56,12)="*Hard stop f",LEFT(Q56,5)=" Hard",I56=P56,D56&gt;I56,E56=1),IF(AND(O56&gt;I56,R56&lt;&gt;I56),CONCATENATE("Trail hard stop for ½R to $",O56,"; Hard stop for ½R at $",P56),L56),IF(AND(LEFT(L56,12)="*Hard stop f",LEFT(Q56,5)=" Soft",I56=P56,D56&lt;=I56),CONCATENATE("Hit stop for ½R at $",I56,"; Setting hard stop for ½R at $",O56),IF(AND(LEFT(L56,12)="*Hard stop f",LEFT(Q56,5)=" Soft",I56=P56,D56&gt;I56,E56=1),IF(AND(O56&gt;I56,R56&lt;&gt;I56),CONCATENATE("Trail hard stop for ½R to $",O56,"; Soft stop for ½R at $",P56),L56),IF(AND(D56&gt;I56,E56=0,F56=0),L56)))))))))))))))))))</f>
        <v>0</v>
      </c>
      <c r="O56" s="15">
        <f>IF(AND(R56&lt;=S56,R56&gt;U56),T56,R56)</f>
        <v>-0.03</v>
      </c>
      <c r="P56" s="16" t="str">
        <f>IFERROR(VALUE(RIGHT(Q56,LEN(Q56)-FIND("$",Q56,1))),"")</f>
        <v/>
      </c>
      <c r="Q56" s="6" t="str">
        <f>IFERROR(LEFT(RIGHT(L56,FIND("*",L56,2)-FIND(";",L56,1)),FIND("*",RIGHT(L56,FIND("*",L56,2)-FIND(";",L56,1)),2)-1),"")</f>
        <v/>
      </c>
      <c r="R56" s="16">
        <f>IF(F56=1,MIN(ROUNDDOWN(G56*0.995,2)*100/100-VLOOKUP(VALUE(RIGHT(ROUNDDOWN(G56*0.995,2)*100,1)),$Y$2:$Z$11,2)/100,ROUNDDOWN(D56*0.995,2)*100/100-VLOOKUP(VALUE(RIGHT(ROUNDDOWN(D56*0.995,2)*100,1)),$Y$2:$Z$11,2)/100),ROUNDDOWN(D56*0.995,2)*100/100-VLOOKUP(VALUE(RIGHT(ROUNDDOWN(D56*0.995,2)*100,1)),$Y$2:$Z$11,2)/100)</f>
        <v>-0.03</v>
      </c>
      <c r="S56" s="16">
        <f>IF(AND(D56&gt;1,D56&lt;=2),1,IF(AND(D56&gt;2,D56&lt;=3),2,IF(AND(D56&gt;3,D56&lt;=4),3,IF(AND(D56&gt;4,D56&lt;=5),4,IF(AND(D56&gt;5,D56&lt;=6),5,IF(AND(D56&gt;6,D56&lt;=7),6,IF(AND(D56&gt;7,D56&lt;=8),7,IF(AND(D56&gt;8,D56&lt;=10),8,IF(AND(D56&gt;10,D56&lt;=15),10,IF(AND(D56&gt;15,D56&lt;=20),15,IF(AND(D56&gt;20,D56&lt;=25),20,IF(AND(D56&gt;25,D56&lt;=30),25,IF(AND(D56&gt;30,D56&lt;=35),30,IF(AND(D56&gt;35,D56&lt;=40),35,IF(AND(D56&gt;40,D56&lt;=50),40,IF(AND(D56&gt;50,D56&lt;=60),50,IF(AND(D56&gt;60,D56&lt;=70),60,IF(AND(D56&gt;70,D56&lt;=80),70,IF(AND(D56&gt;80,D56&lt;=100),80,IF(AND(D56&gt;100,D56&lt;=120),100,IF(AND(D56&gt;120,D56&lt;=140),120,IF(AND(D56&gt;140,D56&lt;=150),140,IF(AND(D56&gt;150,D56&lt;=200),150,IF(AND(D56&gt;200,D56&lt;=250),200,IF(AND(D56&gt;250,D56&lt;=300),250,IF(AND(D56&gt;300,D56&lt;=350),300,IF(AND(D56&gt;350,D56&lt;=400),350,IF(AND(D56&gt;400,D56&lt;=500),400,IF(AND(D56&gt;500,D56&lt;=600),500,IF(AND(D56&gt;600,D56&lt;=700),600,IF(AND(D56&gt;700,D56&lt;=800),700,IF(AND(D56&gt;800,D56&lt;=1000),800,IF(AND(D56&gt;1000,D56&lt;=1200),1000,IF(AND(D56&gt;1200,D56&lt;=1400),1200,IF(AND(D56&gt;1400,D56&lt;=1500),1400,0.1)))))))))))))))))))))))))))))))))))*1.01</f>
        <v>0.10100000000000001</v>
      </c>
      <c r="T56" s="16">
        <f>U56-V56</f>
        <v>6.9999999999999993E-2</v>
      </c>
      <c r="U56" s="18">
        <f>ROUNDUP(IF(AND(D56&gt;1,D56&lt;=2),1,IF(AND(D56&gt;2,D56&lt;=3),2,IF(AND(D56&gt;3,D56&lt;=4),3,IF(AND(D56&gt;4,D56&lt;=5),4,IF(AND(D56&gt;5,D56&lt;=6),5,IF(AND(D56&gt;6,D56&lt;=7),6,IF(AND(D56&gt;7,D56&lt;=8),7,IF(AND(D56&gt;8,D56&lt;=10),8,IF(AND(D56&gt;10,D56&lt;=15),10,IF(AND(D56&gt;15,D56&lt;=20),15,IF(AND(D56&gt;20,D56&lt;=25),20,IF(AND(D56&gt;25,D56&lt;=30),25,IF(AND(D56&gt;30,D56&lt;=35),30,IF(AND(D56&gt;35,D56&lt;=40),35,IF(AND(D56&gt;40,D56&lt;=50),40,IF(AND(D56&gt;50,D56&lt;=60),50,IF(AND(D56&gt;60,D56&lt;=70),60,IF(AND(D56&gt;70,D56&lt;=80),70,IF(AND(D56&gt;80,D56&lt;=100),80,IF(AND(D56&gt;100,D56&lt;=120),100,IF(AND(D56&gt;120,D56&lt;=140),120,IF(AND(D56&gt;140,D56&lt;=150),140,IF(AND(D56&gt;150,D56&lt;=200),150,IF(AND(D56&gt;200,D56&lt;=250),200,IF(AND(D56&gt;250,D56&lt;=300),250,IF(AND(D56&gt;300,D56&lt;=350),300,IF(AND(D56&gt;350,D56&lt;=400),350,IF(AND(D56&gt;400,D56&lt;=500),400,IF(AND(D56&gt;500,D56&lt;=600),500,IF(AND(D56&gt;600,D56&lt;=700),600,IF(AND(D56&gt;700,D56&lt;=800),700,IF(AND(D56&gt;800,D56&lt;=1000),800,IF(AND(D56&gt;1000,D56&lt;=1200),1000,IF(AND(D56&gt;1200,D56&lt;=1400),1200,IF(AND(D56&gt;1400,D56&lt;=1500),1400,0.1)))))))))))))))))))))))))))))))))))*0.995,2)</f>
        <v>9.9999999999999992E-2</v>
      </c>
      <c r="V56" s="16">
        <f>VLOOKUP(VALUE(RIGHT(U56*100,1)),$Y$2:$Z$11,2)/100</f>
        <v>0.03</v>
      </c>
      <c r="W56" s="19">
        <f ca="1">IFERROR(IF(AVERAGE(SOE_1,SOE_2)-Close&lt;Close-Current_Stop,1,0),0)</f>
        <v>0</v>
      </c>
      <c r="X56" s="29" t="str">
        <f ca="1">IF(RR_Rebal_Test=1,Close-(AVERAGE(SOE_1,SOE_2)-Close),"")</f>
        <v/>
      </c>
      <c r="Y56" s="3"/>
      <c r="Z56" s="3"/>
      <c r="AA56" s="3"/>
      <c r="AB56" s="3"/>
      <c r="AC56" s="3"/>
    </row>
    <row r="57" spans="1:29" x14ac:dyDescent="0.25">
      <c r="A57" s="13"/>
      <c r="B57" s="8"/>
      <c r="C57" s="8"/>
      <c r="D57" s="8"/>
      <c r="E57" s="2"/>
      <c r="F57" s="2"/>
      <c r="G57" s="8"/>
      <c r="H57" s="23"/>
      <c r="I57" s="8"/>
      <c r="J57" s="8"/>
      <c r="K57" s="8"/>
      <c r="L57" s="2"/>
      <c r="M57" s="8">
        <f>IF(EXACT(L57,N57),I57,O57)</f>
        <v>-0.03</v>
      </c>
      <c r="N57" s="14" t="b">
        <f>IF(AND(L57="*Soft stop*",D57&lt;=I57),CONCATENATE("Setting hard stop at $",O57),IF(AND(L57="*Soft stop*",D57&gt;I57,E57=1),CONCATENATE("Setting hard stop for ½R at $",O57,"; Soft stop for ½R at $",I57),IF(AND(L57="*Soft stop*",D57&gt;I57,F57=1),CONCATENATE("Setting hard stop at $",O57),IF(AND(L57="*Hard stop*",D57&lt;=I57),"Hit stop",IF(AND(L57="*Hard stop*",D57&gt;I57,E57=1),IF(AND(O57&gt;I57,R57&lt;&gt;I57),CONCATENATE("Trail hard stop for ½R to $",O57,"; Hard stop for ½R at $",I57),L57),IF(AND(L57="*Hard stop*",D57&gt;I57,F57=1),IF(AND(O57&gt;I57,R57&lt;&gt;I57),CONCATENATE("Trail hard stop to $",O57),L57),IF(AND(LEFT(L57,12)="*Hard stop f",LEFT(Q57,5)=" Hard",D57&gt;I57,F57=1),IF(AND(O57&gt;I57,R57&lt;&gt;I57),CONCATENATE("Trail stop for entire position to $",O57),L57),IF(AND(LEFT(L57,12)="*Hard stop f",LEFT(Q57,5)=" Soft",D57&gt;I57,F57=1),CONCATENATE("Setting hard stop for entire position at $",O57),IF(AND(LEFT(L57,12)="*Hard stop f",LEFT(Q57,5)=" Hard",I57&gt;P57,D57&lt;=I57,D57&gt;P57),CONCATENATE("Hit stop for ½R at $",I57,"; Hard stop for ½R at $",P57),IF(AND(LEFT(L57,12)="*Hard stop f",LEFT(Q57,5)=" Hard",D57&lt;=I57,D57&lt;=P57),"Hit stop",IF(AND(LEFT(L57,12)="*Hard stop f",LEFT(Q57,5)=" Hard",D57&gt;I57,E57=1),IF(AND(O57&gt;I57,R57&lt;&gt;I57),CONCATENATE("Trail hard stop for ½R to $",O57,"; Hard stop for ½R at $",P57),L57),IF(AND(LEFT(L57,12)="*Hard stop f",LEFT(Q57,5)=" Soft",I57&gt;P57,D57&lt;=I57,D57&gt;P57),CONCATENATE("Hit stop for ½R at $",I57,"; Soft stop for ½R at $",P57),IF(AND(LEFT(L57,12)="*Hard stop f",LEFT(Q57,5)=" Soft",D57&lt;=I57,D57&lt;=P57),CONCATENATE("Hit stop for ½R at $",I57,"; Setting hard stop for ½R at $",O57),IF(AND(LEFT(L57,12)="*Hard stop f",LEFT(Q57,5)=" Soft",D57&gt;I57,E57=1),IF(AND(O57&gt;I57,R57&lt;&gt;I57),CONCATENATE("Trail hard stop for ½R to $",O57,"; Soft stop for ½R at $",P57),L57),IF(AND(LEFT(L57,12)="*Hard stop f",LEFT(Q57,5)=" Hard",I57=P57,D57&lt;=I57),"Hit stop",IF(AND(LEFT(L57,12)="*Hard stop f",LEFT(Q57,5)=" Hard",I57=P57,D57&gt;I57,E57=1),IF(AND(O57&gt;I57,R57&lt;&gt;I57),CONCATENATE("Trail hard stop for ½R to $",O57,"; Hard stop for ½R at $",P57),L57),IF(AND(LEFT(L57,12)="*Hard stop f",LEFT(Q57,5)=" Soft",I57=P57,D57&lt;=I57),CONCATENATE("Hit stop for ½R at $",I57,"; Setting hard stop for ½R at $",O57),IF(AND(LEFT(L57,12)="*Hard stop f",LEFT(Q57,5)=" Soft",I57=P57,D57&gt;I57,E57=1),IF(AND(O57&gt;I57,R57&lt;&gt;I57),CONCATENATE("Trail hard stop for ½R to $",O57,"; Soft stop for ½R at $",P57),L57),IF(AND(D57&gt;I57,E57=0,F57=0),L57)))))))))))))))))))</f>
        <v>0</v>
      </c>
      <c r="O57" s="15">
        <f>IF(AND(R57&lt;=S57,R57&gt;U57),T57,R57)</f>
        <v>-0.03</v>
      </c>
      <c r="P57" s="16" t="str">
        <f>IFERROR(VALUE(RIGHT(Q57,LEN(Q57)-FIND("$",Q57,1))),"")</f>
        <v/>
      </c>
      <c r="Q57" s="6" t="str">
        <f>IFERROR(LEFT(RIGHT(L57,FIND("*",L57,2)-FIND(";",L57,1)),FIND("*",RIGHT(L57,FIND("*",L57,2)-FIND(";",L57,1)),2)-1),"")</f>
        <v/>
      </c>
      <c r="R57" s="16">
        <f>IF(F57=1,MIN(ROUNDDOWN(G57*0.995,2)*100/100-VLOOKUP(VALUE(RIGHT(ROUNDDOWN(G57*0.995,2)*100,1)),$Y$2:$Z$11,2)/100,ROUNDDOWN(D57*0.995,2)*100/100-VLOOKUP(VALUE(RIGHT(ROUNDDOWN(D57*0.995,2)*100,1)),$Y$2:$Z$11,2)/100),ROUNDDOWN(D57*0.995,2)*100/100-VLOOKUP(VALUE(RIGHT(ROUNDDOWN(D57*0.995,2)*100,1)),$Y$2:$Z$11,2)/100)</f>
        <v>-0.03</v>
      </c>
      <c r="S57" s="16">
        <f>IF(AND(D57&gt;1,D57&lt;=2),1,IF(AND(D57&gt;2,D57&lt;=3),2,IF(AND(D57&gt;3,D57&lt;=4),3,IF(AND(D57&gt;4,D57&lt;=5),4,IF(AND(D57&gt;5,D57&lt;=6),5,IF(AND(D57&gt;6,D57&lt;=7),6,IF(AND(D57&gt;7,D57&lt;=8),7,IF(AND(D57&gt;8,D57&lt;=10),8,IF(AND(D57&gt;10,D57&lt;=15),10,IF(AND(D57&gt;15,D57&lt;=20),15,IF(AND(D57&gt;20,D57&lt;=25),20,IF(AND(D57&gt;25,D57&lt;=30),25,IF(AND(D57&gt;30,D57&lt;=35),30,IF(AND(D57&gt;35,D57&lt;=40),35,IF(AND(D57&gt;40,D57&lt;=50),40,IF(AND(D57&gt;50,D57&lt;=60),50,IF(AND(D57&gt;60,D57&lt;=70),60,IF(AND(D57&gt;70,D57&lt;=80),70,IF(AND(D57&gt;80,D57&lt;=100),80,IF(AND(D57&gt;100,D57&lt;=120),100,IF(AND(D57&gt;120,D57&lt;=140),120,IF(AND(D57&gt;140,D57&lt;=150),140,IF(AND(D57&gt;150,D57&lt;=200),150,IF(AND(D57&gt;200,D57&lt;=250),200,IF(AND(D57&gt;250,D57&lt;=300),250,IF(AND(D57&gt;300,D57&lt;=350),300,IF(AND(D57&gt;350,D57&lt;=400),350,IF(AND(D57&gt;400,D57&lt;=500),400,IF(AND(D57&gt;500,D57&lt;=600),500,IF(AND(D57&gt;600,D57&lt;=700),600,IF(AND(D57&gt;700,D57&lt;=800),700,IF(AND(D57&gt;800,D57&lt;=1000),800,IF(AND(D57&gt;1000,D57&lt;=1200),1000,IF(AND(D57&gt;1200,D57&lt;=1400),1200,IF(AND(D57&gt;1400,D57&lt;=1500),1400,0.1)))))))))))))))))))))))))))))))))))*1.01</f>
        <v>0.10100000000000001</v>
      </c>
      <c r="T57" s="16">
        <f>U57-V57</f>
        <v>6.9999999999999993E-2</v>
      </c>
      <c r="U57" s="18">
        <f>ROUNDUP(IF(AND(D57&gt;1,D57&lt;=2),1,IF(AND(D57&gt;2,D57&lt;=3),2,IF(AND(D57&gt;3,D57&lt;=4),3,IF(AND(D57&gt;4,D57&lt;=5),4,IF(AND(D57&gt;5,D57&lt;=6),5,IF(AND(D57&gt;6,D57&lt;=7),6,IF(AND(D57&gt;7,D57&lt;=8),7,IF(AND(D57&gt;8,D57&lt;=10),8,IF(AND(D57&gt;10,D57&lt;=15),10,IF(AND(D57&gt;15,D57&lt;=20),15,IF(AND(D57&gt;20,D57&lt;=25),20,IF(AND(D57&gt;25,D57&lt;=30),25,IF(AND(D57&gt;30,D57&lt;=35),30,IF(AND(D57&gt;35,D57&lt;=40),35,IF(AND(D57&gt;40,D57&lt;=50),40,IF(AND(D57&gt;50,D57&lt;=60),50,IF(AND(D57&gt;60,D57&lt;=70),60,IF(AND(D57&gt;70,D57&lt;=80),70,IF(AND(D57&gt;80,D57&lt;=100),80,IF(AND(D57&gt;100,D57&lt;=120),100,IF(AND(D57&gt;120,D57&lt;=140),120,IF(AND(D57&gt;140,D57&lt;=150),140,IF(AND(D57&gt;150,D57&lt;=200),150,IF(AND(D57&gt;200,D57&lt;=250),200,IF(AND(D57&gt;250,D57&lt;=300),250,IF(AND(D57&gt;300,D57&lt;=350),300,IF(AND(D57&gt;350,D57&lt;=400),350,IF(AND(D57&gt;400,D57&lt;=500),400,IF(AND(D57&gt;500,D57&lt;=600),500,IF(AND(D57&gt;600,D57&lt;=700),600,IF(AND(D57&gt;700,D57&lt;=800),700,IF(AND(D57&gt;800,D57&lt;=1000),800,IF(AND(D57&gt;1000,D57&lt;=1200),1000,IF(AND(D57&gt;1200,D57&lt;=1400),1200,IF(AND(D57&gt;1400,D57&lt;=1500),1400,0.1)))))))))))))))))))))))))))))))))))*0.995,2)</f>
        <v>9.9999999999999992E-2</v>
      </c>
      <c r="V57" s="16">
        <f>VLOOKUP(VALUE(RIGHT(U57*100,1)),$Y$2:$Z$11,2)/100</f>
        <v>0.03</v>
      </c>
      <c r="W57" s="19">
        <f ca="1">IFERROR(IF(AVERAGE(SOE_1,SOE_2)-Close&lt;Close-Current_Stop,1,0),0)</f>
        <v>0</v>
      </c>
      <c r="X57" s="29" t="str">
        <f ca="1">IF(RR_Rebal_Test=1,Close-(AVERAGE(SOE_1,SOE_2)-Close),"")</f>
        <v/>
      </c>
      <c r="Y57" s="3"/>
      <c r="Z57" s="3"/>
      <c r="AA57" s="3"/>
      <c r="AB57" s="3"/>
      <c r="AC57" s="3"/>
    </row>
    <row r="58" spans="1:29" x14ac:dyDescent="0.25">
      <c r="A58" s="13"/>
      <c r="B58" s="8"/>
      <c r="C58" s="8"/>
      <c r="D58" s="8"/>
      <c r="E58" s="2"/>
      <c r="F58" s="2"/>
      <c r="G58" s="8"/>
      <c r="H58" s="23"/>
      <c r="I58" s="8"/>
      <c r="J58" s="8"/>
      <c r="K58" s="8"/>
      <c r="L58" s="2"/>
      <c r="M58" s="8">
        <f>IF(EXACT(L58,N58),I58,O58)</f>
        <v>-0.03</v>
      </c>
      <c r="N58" s="14" t="b">
        <f>IF(AND(L58="*Soft stop*",D58&lt;=I58),CONCATENATE("Setting hard stop at $",O58),IF(AND(L58="*Soft stop*",D58&gt;I58,E58=1),CONCATENATE("Setting hard stop for ½R at $",O58,"; Soft stop for ½R at $",I58),IF(AND(L58="*Soft stop*",D58&gt;I58,F58=1),CONCATENATE("Setting hard stop at $",O58),IF(AND(L58="*Hard stop*",D58&lt;=I58),"Hit stop",IF(AND(L58="*Hard stop*",D58&gt;I58,E58=1),IF(AND(O58&gt;I58,R58&lt;&gt;I58),CONCATENATE("Trail hard stop for ½R to $",O58,"; Hard stop for ½R at $",I58),L58),IF(AND(L58="*Hard stop*",D58&gt;I58,F58=1),IF(AND(O58&gt;I58,R58&lt;&gt;I58),CONCATENATE("Trail hard stop to $",O58),L58),IF(AND(LEFT(L58,12)="*Hard stop f",LEFT(Q58,5)=" Hard",D58&gt;I58,F58=1),IF(AND(O58&gt;I58,R58&lt;&gt;I58),CONCATENATE("Trail stop for entire position to $",O58),L58),IF(AND(LEFT(L58,12)="*Hard stop f",LEFT(Q58,5)=" Soft",D58&gt;I58,F58=1),CONCATENATE("Setting hard stop for entire position at $",O58),IF(AND(LEFT(L58,12)="*Hard stop f",LEFT(Q58,5)=" Hard",I58&gt;P58,D58&lt;=I58,D58&gt;P58),CONCATENATE("Hit stop for ½R at $",I58,"; Hard stop for ½R at $",P58),IF(AND(LEFT(L58,12)="*Hard stop f",LEFT(Q58,5)=" Hard",D58&lt;=I58,D58&lt;=P58),"Hit stop",IF(AND(LEFT(L58,12)="*Hard stop f",LEFT(Q58,5)=" Hard",D58&gt;I58,E58=1),IF(AND(O58&gt;I58,R58&lt;&gt;I58),CONCATENATE("Trail hard stop for ½R to $",O58,"; Hard stop for ½R at $",P58),L58),IF(AND(LEFT(L58,12)="*Hard stop f",LEFT(Q58,5)=" Soft",I58&gt;P58,D58&lt;=I58,D58&gt;P58),CONCATENATE("Hit stop for ½R at $",I58,"; Soft stop for ½R at $",P58),IF(AND(LEFT(L58,12)="*Hard stop f",LEFT(Q58,5)=" Soft",D58&lt;=I58,D58&lt;=P58),CONCATENATE("Hit stop for ½R at $",I58,"; Setting hard stop for ½R at $",O58),IF(AND(LEFT(L58,12)="*Hard stop f",LEFT(Q58,5)=" Soft",D58&gt;I58,E58=1),IF(AND(O58&gt;I58,R58&lt;&gt;I58),CONCATENATE("Trail hard stop for ½R to $",O58,"; Soft stop for ½R at $",P58),L58),IF(AND(LEFT(L58,12)="*Hard stop f",LEFT(Q58,5)=" Hard",I58=P58,D58&lt;=I58),"Hit stop",IF(AND(LEFT(L58,12)="*Hard stop f",LEFT(Q58,5)=" Hard",I58=P58,D58&gt;I58,E58=1),IF(AND(O58&gt;I58,R58&lt;&gt;I58),CONCATENATE("Trail hard stop for ½R to $",O58,"; Hard stop for ½R at $",P58),L58),IF(AND(LEFT(L58,12)="*Hard stop f",LEFT(Q58,5)=" Soft",I58=P58,D58&lt;=I58),CONCATENATE("Hit stop for ½R at $",I58,"; Setting hard stop for ½R at $",O58),IF(AND(LEFT(L58,12)="*Hard stop f",LEFT(Q58,5)=" Soft",I58=P58,D58&gt;I58,E58=1),IF(AND(O58&gt;I58,R58&lt;&gt;I58),CONCATENATE("Trail hard stop for ½R to $",O58,"; Soft stop for ½R at $",P58),L58),IF(AND(D58&gt;I58,E58=0,F58=0),L58)))))))))))))))))))</f>
        <v>0</v>
      </c>
      <c r="O58" s="15">
        <f>IF(AND(R58&lt;=S58,R58&gt;U58),T58,R58)</f>
        <v>-0.03</v>
      </c>
      <c r="P58" s="16" t="str">
        <f>IFERROR(VALUE(RIGHT(Q58,LEN(Q58)-FIND("$",Q58,1))),"")</f>
        <v/>
      </c>
      <c r="Q58" s="6" t="str">
        <f>IFERROR(LEFT(RIGHT(L58,FIND("*",L58,2)-FIND(";",L58,1)),FIND("*",RIGHT(L58,FIND("*",L58,2)-FIND(";",L58,1)),2)-1),"")</f>
        <v/>
      </c>
      <c r="R58" s="16">
        <f>IF(F58=1,MIN(ROUNDDOWN(G58*0.995,2)*100/100-VLOOKUP(VALUE(RIGHT(ROUNDDOWN(G58*0.995,2)*100,1)),$Y$2:$Z$11,2)/100,ROUNDDOWN(D58*0.995,2)*100/100-VLOOKUP(VALUE(RIGHT(ROUNDDOWN(D58*0.995,2)*100,1)),$Y$2:$Z$11,2)/100),ROUNDDOWN(D58*0.995,2)*100/100-VLOOKUP(VALUE(RIGHT(ROUNDDOWN(D58*0.995,2)*100,1)),$Y$2:$Z$11,2)/100)</f>
        <v>-0.03</v>
      </c>
      <c r="S58" s="16">
        <f>IF(AND(D58&gt;1,D58&lt;=2),1,IF(AND(D58&gt;2,D58&lt;=3),2,IF(AND(D58&gt;3,D58&lt;=4),3,IF(AND(D58&gt;4,D58&lt;=5),4,IF(AND(D58&gt;5,D58&lt;=6),5,IF(AND(D58&gt;6,D58&lt;=7),6,IF(AND(D58&gt;7,D58&lt;=8),7,IF(AND(D58&gt;8,D58&lt;=10),8,IF(AND(D58&gt;10,D58&lt;=15),10,IF(AND(D58&gt;15,D58&lt;=20),15,IF(AND(D58&gt;20,D58&lt;=25),20,IF(AND(D58&gt;25,D58&lt;=30),25,IF(AND(D58&gt;30,D58&lt;=35),30,IF(AND(D58&gt;35,D58&lt;=40),35,IF(AND(D58&gt;40,D58&lt;=50),40,IF(AND(D58&gt;50,D58&lt;=60),50,IF(AND(D58&gt;60,D58&lt;=70),60,IF(AND(D58&gt;70,D58&lt;=80),70,IF(AND(D58&gt;80,D58&lt;=100),80,IF(AND(D58&gt;100,D58&lt;=120),100,IF(AND(D58&gt;120,D58&lt;=140),120,IF(AND(D58&gt;140,D58&lt;=150),140,IF(AND(D58&gt;150,D58&lt;=200),150,IF(AND(D58&gt;200,D58&lt;=250),200,IF(AND(D58&gt;250,D58&lt;=300),250,IF(AND(D58&gt;300,D58&lt;=350),300,IF(AND(D58&gt;350,D58&lt;=400),350,IF(AND(D58&gt;400,D58&lt;=500),400,IF(AND(D58&gt;500,D58&lt;=600),500,IF(AND(D58&gt;600,D58&lt;=700),600,IF(AND(D58&gt;700,D58&lt;=800),700,IF(AND(D58&gt;800,D58&lt;=1000),800,IF(AND(D58&gt;1000,D58&lt;=1200),1000,IF(AND(D58&gt;1200,D58&lt;=1400),1200,IF(AND(D58&gt;1400,D58&lt;=1500),1400,0.1)))))))))))))))))))))))))))))))))))*1.01</f>
        <v>0.10100000000000001</v>
      </c>
      <c r="T58" s="16">
        <f>U58-V58</f>
        <v>6.9999999999999993E-2</v>
      </c>
      <c r="U58" s="18">
        <f>ROUNDUP(IF(AND(D58&gt;1,D58&lt;=2),1,IF(AND(D58&gt;2,D58&lt;=3),2,IF(AND(D58&gt;3,D58&lt;=4),3,IF(AND(D58&gt;4,D58&lt;=5),4,IF(AND(D58&gt;5,D58&lt;=6),5,IF(AND(D58&gt;6,D58&lt;=7),6,IF(AND(D58&gt;7,D58&lt;=8),7,IF(AND(D58&gt;8,D58&lt;=10),8,IF(AND(D58&gt;10,D58&lt;=15),10,IF(AND(D58&gt;15,D58&lt;=20),15,IF(AND(D58&gt;20,D58&lt;=25),20,IF(AND(D58&gt;25,D58&lt;=30),25,IF(AND(D58&gt;30,D58&lt;=35),30,IF(AND(D58&gt;35,D58&lt;=40),35,IF(AND(D58&gt;40,D58&lt;=50),40,IF(AND(D58&gt;50,D58&lt;=60),50,IF(AND(D58&gt;60,D58&lt;=70),60,IF(AND(D58&gt;70,D58&lt;=80),70,IF(AND(D58&gt;80,D58&lt;=100),80,IF(AND(D58&gt;100,D58&lt;=120),100,IF(AND(D58&gt;120,D58&lt;=140),120,IF(AND(D58&gt;140,D58&lt;=150),140,IF(AND(D58&gt;150,D58&lt;=200),150,IF(AND(D58&gt;200,D58&lt;=250),200,IF(AND(D58&gt;250,D58&lt;=300),250,IF(AND(D58&gt;300,D58&lt;=350),300,IF(AND(D58&gt;350,D58&lt;=400),350,IF(AND(D58&gt;400,D58&lt;=500),400,IF(AND(D58&gt;500,D58&lt;=600),500,IF(AND(D58&gt;600,D58&lt;=700),600,IF(AND(D58&gt;700,D58&lt;=800),700,IF(AND(D58&gt;800,D58&lt;=1000),800,IF(AND(D58&gt;1000,D58&lt;=1200),1000,IF(AND(D58&gt;1200,D58&lt;=1400),1200,IF(AND(D58&gt;1400,D58&lt;=1500),1400,0.1)))))))))))))))))))))))))))))))))))*0.995,2)</f>
        <v>9.9999999999999992E-2</v>
      </c>
      <c r="V58" s="16">
        <f>VLOOKUP(VALUE(RIGHT(U58*100,1)),$Y$2:$Z$11,2)/100</f>
        <v>0.03</v>
      </c>
      <c r="W58" s="19">
        <f ca="1">IFERROR(IF(AVERAGE(SOE_1,SOE_2)-Close&lt;Close-Current_Stop,1,0),0)</f>
        <v>0</v>
      </c>
      <c r="X58" s="29" t="str">
        <f ca="1">IF(RR_Rebal_Test=1,Close-(AVERAGE(SOE_1,SOE_2)-Close),"")</f>
        <v/>
      </c>
      <c r="Y58" s="3"/>
      <c r="Z58" s="3"/>
      <c r="AA58" s="3"/>
      <c r="AB58" s="3"/>
      <c r="AC58" s="3"/>
    </row>
    <row r="59" spans="1:29" x14ac:dyDescent="0.25">
      <c r="A59" s="13"/>
      <c r="B59" s="8"/>
      <c r="C59" s="8"/>
      <c r="D59" s="8"/>
      <c r="E59" s="2"/>
      <c r="F59" s="2"/>
      <c r="G59" s="8"/>
      <c r="H59" s="23"/>
      <c r="I59" s="8"/>
      <c r="J59" s="8"/>
      <c r="K59" s="8"/>
      <c r="L59" s="2"/>
      <c r="M59" s="8">
        <f>IF(EXACT(L59,N59),I59,O59)</f>
        <v>-0.03</v>
      </c>
      <c r="N59" s="14" t="b">
        <f>IF(AND(L59="*Soft stop*",D59&lt;=I59),CONCATENATE("Setting hard stop at $",O59),IF(AND(L59="*Soft stop*",D59&gt;I59,E59=1),CONCATENATE("Setting hard stop for ½R at $",O59,"; Soft stop for ½R at $",I59),IF(AND(L59="*Soft stop*",D59&gt;I59,F59=1),CONCATENATE("Setting hard stop at $",O59),IF(AND(L59="*Hard stop*",D59&lt;=I59),"Hit stop",IF(AND(L59="*Hard stop*",D59&gt;I59,E59=1),IF(AND(O59&gt;I59,R59&lt;&gt;I59),CONCATENATE("Trail hard stop for ½R to $",O59,"; Hard stop for ½R at $",I59),L59),IF(AND(L59="*Hard stop*",D59&gt;I59,F59=1),IF(AND(O59&gt;I59,R59&lt;&gt;I59),CONCATENATE("Trail hard stop to $",O59),L59),IF(AND(LEFT(L59,12)="*Hard stop f",LEFT(Q59,5)=" Hard",D59&gt;I59,F59=1),IF(AND(O59&gt;I59,R59&lt;&gt;I59),CONCATENATE("Trail stop for entire position to $",O59),L59),IF(AND(LEFT(L59,12)="*Hard stop f",LEFT(Q59,5)=" Soft",D59&gt;I59,F59=1),CONCATENATE("Setting hard stop for entire position at $",O59),IF(AND(LEFT(L59,12)="*Hard stop f",LEFT(Q59,5)=" Hard",I59&gt;P59,D59&lt;=I59,D59&gt;P59),CONCATENATE("Hit stop for ½R at $",I59,"; Hard stop for ½R at $",P59),IF(AND(LEFT(L59,12)="*Hard stop f",LEFT(Q59,5)=" Hard",D59&lt;=I59,D59&lt;=P59),"Hit stop",IF(AND(LEFT(L59,12)="*Hard stop f",LEFT(Q59,5)=" Hard",D59&gt;I59,E59=1),IF(AND(O59&gt;I59,R59&lt;&gt;I59),CONCATENATE("Trail hard stop for ½R to $",O59,"; Hard stop for ½R at $",P59),L59),IF(AND(LEFT(L59,12)="*Hard stop f",LEFT(Q59,5)=" Soft",I59&gt;P59,D59&lt;=I59,D59&gt;P59),CONCATENATE("Hit stop for ½R at $",I59,"; Soft stop for ½R at $",P59),IF(AND(LEFT(L59,12)="*Hard stop f",LEFT(Q59,5)=" Soft",D59&lt;=I59,D59&lt;=P59),CONCATENATE("Hit stop for ½R at $",I59,"; Setting hard stop for ½R at $",O59),IF(AND(LEFT(L59,12)="*Hard stop f",LEFT(Q59,5)=" Soft",D59&gt;I59,E59=1),IF(AND(O59&gt;I59,R59&lt;&gt;I59),CONCATENATE("Trail hard stop for ½R to $",O59,"; Soft stop for ½R at $",P59),L59),IF(AND(LEFT(L59,12)="*Hard stop f",LEFT(Q59,5)=" Hard",I59=P59,D59&lt;=I59),"Hit stop",IF(AND(LEFT(L59,12)="*Hard stop f",LEFT(Q59,5)=" Hard",I59=P59,D59&gt;I59,E59=1),IF(AND(O59&gt;I59,R59&lt;&gt;I59),CONCATENATE("Trail hard stop for ½R to $",O59,"; Hard stop for ½R at $",P59),L59),IF(AND(LEFT(L59,12)="*Hard stop f",LEFT(Q59,5)=" Soft",I59=P59,D59&lt;=I59),CONCATENATE("Hit stop for ½R at $",I59,"; Setting hard stop for ½R at $",O59),IF(AND(LEFT(L59,12)="*Hard stop f",LEFT(Q59,5)=" Soft",I59=P59,D59&gt;I59,E59=1),IF(AND(O59&gt;I59,R59&lt;&gt;I59),CONCATENATE("Trail hard stop for ½R to $",O59,"; Soft stop for ½R at $",P59),L59),IF(AND(D59&gt;I59,E59=0,F59=0),L59)))))))))))))))))))</f>
        <v>0</v>
      </c>
      <c r="O59" s="15">
        <f>IF(AND(R59&lt;=S59,R59&gt;U59),T59,R59)</f>
        <v>-0.03</v>
      </c>
      <c r="P59" s="16" t="str">
        <f>IFERROR(VALUE(RIGHT(Q59,LEN(Q59)-FIND("$",Q59,1))),"")</f>
        <v/>
      </c>
      <c r="Q59" s="6" t="str">
        <f>IFERROR(LEFT(RIGHT(L59,FIND("*",L59,2)-FIND(";",L59,1)),FIND("*",RIGHT(L59,FIND("*",L59,2)-FIND(";",L59,1)),2)-1),"")</f>
        <v/>
      </c>
      <c r="R59" s="16">
        <f>IF(F59=1,MIN(ROUNDDOWN(G59*0.995,2)*100/100-VLOOKUP(VALUE(RIGHT(ROUNDDOWN(G59*0.995,2)*100,1)),$Y$2:$Z$11,2)/100,ROUNDDOWN(D59*0.995,2)*100/100-VLOOKUP(VALUE(RIGHT(ROUNDDOWN(D59*0.995,2)*100,1)),$Y$2:$Z$11,2)/100),ROUNDDOWN(D59*0.995,2)*100/100-VLOOKUP(VALUE(RIGHT(ROUNDDOWN(D59*0.995,2)*100,1)),$Y$2:$Z$11,2)/100)</f>
        <v>-0.03</v>
      </c>
      <c r="S59" s="16">
        <f>IF(AND(D59&gt;1,D59&lt;=2),1,IF(AND(D59&gt;2,D59&lt;=3),2,IF(AND(D59&gt;3,D59&lt;=4),3,IF(AND(D59&gt;4,D59&lt;=5),4,IF(AND(D59&gt;5,D59&lt;=6),5,IF(AND(D59&gt;6,D59&lt;=7),6,IF(AND(D59&gt;7,D59&lt;=8),7,IF(AND(D59&gt;8,D59&lt;=10),8,IF(AND(D59&gt;10,D59&lt;=15),10,IF(AND(D59&gt;15,D59&lt;=20),15,IF(AND(D59&gt;20,D59&lt;=25),20,IF(AND(D59&gt;25,D59&lt;=30),25,IF(AND(D59&gt;30,D59&lt;=35),30,IF(AND(D59&gt;35,D59&lt;=40),35,IF(AND(D59&gt;40,D59&lt;=50),40,IF(AND(D59&gt;50,D59&lt;=60),50,IF(AND(D59&gt;60,D59&lt;=70),60,IF(AND(D59&gt;70,D59&lt;=80),70,IF(AND(D59&gt;80,D59&lt;=100),80,IF(AND(D59&gt;100,D59&lt;=120),100,IF(AND(D59&gt;120,D59&lt;=140),120,IF(AND(D59&gt;140,D59&lt;=150),140,IF(AND(D59&gt;150,D59&lt;=200),150,IF(AND(D59&gt;200,D59&lt;=250),200,IF(AND(D59&gt;250,D59&lt;=300),250,IF(AND(D59&gt;300,D59&lt;=350),300,IF(AND(D59&gt;350,D59&lt;=400),350,IF(AND(D59&gt;400,D59&lt;=500),400,IF(AND(D59&gt;500,D59&lt;=600),500,IF(AND(D59&gt;600,D59&lt;=700),600,IF(AND(D59&gt;700,D59&lt;=800),700,IF(AND(D59&gt;800,D59&lt;=1000),800,IF(AND(D59&gt;1000,D59&lt;=1200),1000,IF(AND(D59&gt;1200,D59&lt;=1400),1200,IF(AND(D59&gt;1400,D59&lt;=1500),1400,0.1)))))))))))))))))))))))))))))))))))*1.01</f>
        <v>0.10100000000000001</v>
      </c>
      <c r="T59" s="16">
        <f>U59-V59</f>
        <v>6.9999999999999993E-2</v>
      </c>
      <c r="U59" s="18">
        <f>ROUNDUP(IF(AND(D59&gt;1,D59&lt;=2),1,IF(AND(D59&gt;2,D59&lt;=3),2,IF(AND(D59&gt;3,D59&lt;=4),3,IF(AND(D59&gt;4,D59&lt;=5),4,IF(AND(D59&gt;5,D59&lt;=6),5,IF(AND(D59&gt;6,D59&lt;=7),6,IF(AND(D59&gt;7,D59&lt;=8),7,IF(AND(D59&gt;8,D59&lt;=10),8,IF(AND(D59&gt;10,D59&lt;=15),10,IF(AND(D59&gt;15,D59&lt;=20),15,IF(AND(D59&gt;20,D59&lt;=25),20,IF(AND(D59&gt;25,D59&lt;=30),25,IF(AND(D59&gt;30,D59&lt;=35),30,IF(AND(D59&gt;35,D59&lt;=40),35,IF(AND(D59&gt;40,D59&lt;=50),40,IF(AND(D59&gt;50,D59&lt;=60),50,IF(AND(D59&gt;60,D59&lt;=70),60,IF(AND(D59&gt;70,D59&lt;=80),70,IF(AND(D59&gt;80,D59&lt;=100),80,IF(AND(D59&gt;100,D59&lt;=120),100,IF(AND(D59&gt;120,D59&lt;=140),120,IF(AND(D59&gt;140,D59&lt;=150),140,IF(AND(D59&gt;150,D59&lt;=200),150,IF(AND(D59&gt;200,D59&lt;=250),200,IF(AND(D59&gt;250,D59&lt;=300),250,IF(AND(D59&gt;300,D59&lt;=350),300,IF(AND(D59&gt;350,D59&lt;=400),350,IF(AND(D59&gt;400,D59&lt;=500),400,IF(AND(D59&gt;500,D59&lt;=600),500,IF(AND(D59&gt;600,D59&lt;=700),600,IF(AND(D59&gt;700,D59&lt;=800),700,IF(AND(D59&gt;800,D59&lt;=1000),800,IF(AND(D59&gt;1000,D59&lt;=1200),1000,IF(AND(D59&gt;1200,D59&lt;=1400),1200,IF(AND(D59&gt;1400,D59&lt;=1500),1400,0.1)))))))))))))))))))))))))))))))))))*0.995,2)</f>
        <v>9.9999999999999992E-2</v>
      </c>
      <c r="V59" s="16">
        <f>VLOOKUP(VALUE(RIGHT(U59*100,1)),$Y$2:$Z$11,2)/100</f>
        <v>0.03</v>
      </c>
      <c r="W59" s="19">
        <f ca="1">IFERROR(IF(AVERAGE(SOE_1,SOE_2)-Close&lt;Close-Current_Stop,1,0),0)</f>
        <v>0</v>
      </c>
      <c r="X59" s="29" t="str">
        <f ca="1">IF(RR_Rebal_Test=1,Close-(AVERAGE(SOE_1,SOE_2)-Close),"")</f>
        <v/>
      </c>
      <c r="Y59" s="3"/>
      <c r="Z59" s="3"/>
      <c r="AA59" s="3"/>
      <c r="AB59" s="3"/>
      <c r="AC59" s="3"/>
    </row>
    <row r="60" spans="1:29" x14ac:dyDescent="0.25">
      <c r="A60" s="13"/>
      <c r="B60" s="8"/>
      <c r="C60" s="8"/>
      <c r="D60" s="8"/>
      <c r="E60" s="2"/>
      <c r="F60" s="2"/>
      <c r="G60" s="8"/>
      <c r="H60" s="23"/>
      <c r="I60" s="8"/>
      <c r="J60" s="8"/>
      <c r="K60" s="8"/>
      <c r="L60" s="2"/>
      <c r="M60" s="8">
        <f>IF(EXACT(L60,N60),I60,O60)</f>
        <v>-0.03</v>
      </c>
      <c r="N60" s="14" t="b">
        <f>IF(AND(L60="*Soft stop*",D60&lt;=I60),CONCATENATE("Setting hard stop at $",O60),IF(AND(L60="*Soft stop*",D60&gt;I60,E60=1),CONCATENATE("Setting hard stop for ½R at $",O60,"; Soft stop for ½R at $",I60),IF(AND(L60="*Soft stop*",D60&gt;I60,F60=1),CONCATENATE("Setting hard stop at $",O60),IF(AND(L60="*Hard stop*",D60&lt;=I60),"Hit stop",IF(AND(L60="*Hard stop*",D60&gt;I60,E60=1),IF(AND(O60&gt;I60,R60&lt;&gt;I60),CONCATENATE("Trail hard stop for ½R to $",O60,"; Hard stop for ½R at $",I60),L60),IF(AND(L60="*Hard stop*",D60&gt;I60,F60=1),IF(AND(O60&gt;I60,R60&lt;&gt;I60),CONCATENATE("Trail hard stop to $",O60),L60),IF(AND(LEFT(L60,12)="*Hard stop f",LEFT(Q60,5)=" Hard",D60&gt;I60,F60=1),IF(AND(O60&gt;I60,R60&lt;&gt;I60),CONCATENATE("Trail stop for entire position to $",O60),L60),IF(AND(LEFT(L60,12)="*Hard stop f",LEFT(Q60,5)=" Soft",D60&gt;I60,F60=1),CONCATENATE("Setting hard stop for entire position at $",O60),IF(AND(LEFT(L60,12)="*Hard stop f",LEFT(Q60,5)=" Hard",I60&gt;P60,D60&lt;=I60,D60&gt;P60),CONCATENATE("Hit stop for ½R at $",I60,"; Hard stop for ½R at $",P60),IF(AND(LEFT(L60,12)="*Hard stop f",LEFT(Q60,5)=" Hard",D60&lt;=I60,D60&lt;=P60),"Hit stop",IF(AND(LEFT(L60,12)="*Hard stop f",LEFT(Q60,5)=" Hard",D60&gt;I60,E60=1),IF(AND(O60&gt;I60,R60&lt;&gt;I60),CONCATENATE("Trail hard stop for ½R to $",O60,"; Hard stop for ½R at $",P60),L60),IF(AND(LEFT(L60,12)="*Hard stop f",LEFT(Q60,5)=" Soft",I60&gt;P60,D60&lt;=I60,D60&gt;P60),CONCATENATE("Hit stop for ½R at $",I60,"; Soft stop for ½R at $",P60),IF(AND(LEFT(L60,12)="*Hard stop f",LEFT(Q60,5)=" Soft",D60&lt;=I60,D60&lt;=P60),CONCATENATE("Hit stop for ½R at $",I60,"; Setting hard stop for ½R at $",O60),IF(AND(LEFT(L60,12)="*Hard stop f",LEFT(Q60,5)=" Soft",D60&gt;I60,E60=1),IF(AND(O60&gt;I60,R60&lt;&gt;I60),CONCATENATE("Trail hard stop for ½R to $",O60,"; Soft stop for ½R at $",P60),L60),IF(AND(LEFT(L60,12)="*Hard stop f",LEFT(Q60,5)=" Hard",I60=P60,D60&lt;=I60),"Hit stop",IF(AND(LEFT(L60,12)="*Hard stop f",LEFT(Q60,5)=" Hard",I60=P60,D60&gt;I60,E60=1),IF(AND(O60&gt;I60,R60&lt;&gt;I60),CONCATENATE("Trail hard stop for ½R to $",O60,"; Hard stop for ½R at $",P60),L60),IF(AND(LEFT(L60,12)="*Hard stop f",LEFT(Q60,5)=" Soft",I60=P60,D60&lt;=I60),CONCATENATE("Hit stop for ½R at $",I60,"; Setting hard stop for ½R at $",O60),IF(AND(LEFT(L60,12)="*Hard stop f",LEFT(Q60,5)=" Soft",I60=P60,D60&gt;I60,E60=1),IF(AND(O60&gt;I60,R60&lt;&gt;I60),CONCATENATE("Trail hard stop for ½R to $",O60,"; Soft stop for ½R at $",P60),L60),IF(AND(D60&gt;I60,E60=0,F60=0),L60)))))))))))))))))))</f>
        <v>0</v>
      </c>
      <c r="O60" s="15">
        <f>IF(AND(R60&lt;=S60,R60&gt;U60),T60,R60)</f>
        <v>-0.03</v>
      </c>
      <c r="P60" s="16" t="str">
        <f>IFERROR(VALUE(RIGHT(Q60,LEN(Q60)-FIND("$",Q60,1))),"")</f>
        <v/>
      </c>
      <c r="Q60" s="6" t="str">
        <f>IFERROR(LEFT(RIGHT(L60,FIND("*",L60,2)-FIND(";",L60,1)),FIND("*",RIGHT(L60,FIND("*",L60,2)-FIND(";",L60,1)),2)-1),"")</f>
        <v/>
      </c>
      <c r="R60" s="16">
        <f>IF(F60=1,MIN(ROUNDDOWN(G60*0.995,2)*100/100-VLOOKUP(VALUE(RIGHT(ROUNDDOWN(G60*0.995,2)*100,1)),$Y$2:$Z$11,2)/100,ROUNDDOWN(D60*0.995,2)*100/100-VLOOKUP(VALUE(RIGHT(ROUNDDOWN(D60*0.995,2)*100,1)),$Y$2:$Z$11,2)/100),ROUNDDOWN(D60*0.995,2)*100/100-VLOOKUP(VALUE(RIGHT(ROUNDDOWN(D60*0.995,2)*100,1)),$Y$2:$Z$11,2)/100)</f>
        <v>-0.03</v>
      </c>
      <c r="S60" s="16">
        <f>IF(AND(D60&gt;1,D60&lt;=2),1,IF(AND(D60&gt;2,D60&lt;=3),2,IF(AND(D60&gt;3,D60&lt;=4),3,IF(AND(D60&gt;4,D60&lt;=5),4,IF(AND(D60&gt;5,D60&lt;=6),5,IF(AND(D60&gt;6,D60&lt;=7),6,IF(AND(D60&gt;7,D60&lt;=8),7,IF(AND(D60&gt;8,D60&lt;=10),8,IF(AND(D60&gt;10,D60&lt;=15),10,IF(AND(D60&gt;15,D60&lt;=20),15,IF(AND(D60&gt;20,D60&lt;=25),20,IF(AND(D60&gt;25,D60&lt;=30),25,IF(AND(D60&gt;30,D60&lt;=35),30,IF(AND(D60&gt;35,D60&lt;=40),35,IF(AND(D60&gt;40,D60&lt;=50),40,IF(AND(D60&gt;50,D60&lt;=60),50,IF(AND(D60&gt;60,D60&lt;=70),60,IF(AND(D60&gt;70,D60&lt;=80),70,IF(AND(D60&gt;80,D60&lt;=100),80,IF(AND(D60&gt;100,D60&lt;=120),100,IF(AND(D60&gt;120,D60&lt;=140),120,IF(AND(D60&gt;140,D60&lt;=150),140,IF(AND(D60&gt;150,D60&lt;=200),150,IF(AND(D60&gt;200,D60&lt;=250),200,IF(AND(D60&gt;250,D60&lt;=300),250,IF(AND(D60&gt;300,D60&lt;=350),300,IF(AND(D60&gt;350,D60&lt;=400),350,IF(AND(D60&gt;400,D60&lt;=500),400,IF(AND(D60&gt;500,D60&lt;=600),500,IF(AND(D60&gt;600,D60&lt;=700),600,IF(AND(D60&gt;700,D60&lt;=800),700,IF(AND(D60&gt;800,D60&lt;=1000),800,IF(AND(D60&gt;1000,D60&lt;=1200),1000,IF(AND(D60&gt;1200,D60&lt;=1400),1200,IF(AND(D60&gt;1400,D60&lt;=1500),1400,0.1)))))))))))))))))))))))))))))))))))*1.01</f>
        <v>0.10100000000000001</v>
      </c>
      <c r="T60" s="16">
        <f>U60-V60</f>
        <v>6.9999999999999993E-2</v>
      </c>
      <c r="U60" s="18">
        <f>ROUNDUP(IF(AND(D60&gt;1,D60&lt;=2),1,IF(AND(D60&gt;2,D60&lt;=3),2,IF(AND(D60&gt;3,D60&lt;=4),3,IF(AND(D60&gt;4,D60&lt;=5),4,IF(AND(D60&gt;5,D60&lt;=6),5,IF(AND(D60&gt;6,D60&lt;=7),6,IF(AND(D60&gt;7,D60&lt;=8),7,IF(AND(D60&gt;8,D60&lt;=10),8,IF(AND(D60&gt;10,D60&lt;=15),10,IF(AND(D60&gt;15,D60&lt;=20),15,IF(AND(D60&gt;20,D60&lt;=25),20,IF(AND(D60&gt;25,D60&lt;=30),25,IF(AND(D60&gt;30,D60&lt;=35),30,IF(AND(D60&gt;35,D60&lt;=40),35,IF(AND(D60&gt;40,D60&lt;=50),40,IF(AND(D60&gt;50,D60&lt;=60),50,IF(AND(D60&gt;60,D60&lt;=70),60,IF(AND(D60&gt;70,D60&lt;=80),70,IF(AND(D60&gt;80,D60&lt;=100),80,IF(AND(D60&gt;100,D60&lt;=120),100,IF(AND(D60&gt;120,D60&lt;=140),120,IF(AND(D60&gt;140,D60&lt;=150),140,IF(AND(D60&gt;150,D60&lt;=200),150,IF(AND(D60&gt;200,D60&lt;=250),200,IF(AND(D60&gt;250,D60&lt;=300),250,IF(AND(D60&gt;300,D60&lt;=350),300,IF(AND(D60&gt;350,D60&lt;=400),350,IF(AND(D60&gt;400,D60&lt;=500),400,IF(AND(D60&gt;500,D60&lt;=600),500,IF(AND(D60&gt;600,D60&lt;=700),600,IF(AND(D60&gt;700,D60&lt;=800),700,IF(AND(D60&gt;800,D60&lt;=1000),800,IF(AND(D60&gt;1000,D60&lt;=1200),1000,IF(AND(D60&gt;1200,D60&lt;=1400),1200,IF(AND(D60&gt;1400,D60&lt;=1500),1400,0.1)))))))))))))))))))))))))))))))))))*0.995,2)</f>
        <v>9.9999999999999992E-2</v>
      </c>
      <c r="V60" s="16">
        <f>VLOOKUP(VALUE(RIGHT(U60*100,1)),$Y$2:$Z$11,2)/100</f>
        <v>0.03</v>
      </c>
      <c r="W60" s="19">
        <f ca="1">IFERROR(IF(AVERAGE(SOE_1,SOE_2)-Close&lt;Close-Current_Stop,1,0),0)</f>
        <v>0</v>
      </c>
      <c r="X60" s="29" t="str">
        <f ca="1">IF(RR_Rebal_Test=1,Close-(AVERAGE(SOE_1,SOE_2)-Close),"")</f>
        <v/>
      </c>
      <c r="Y60" s="3"/>
      <c r="Z60" s="3"/>
      <c r="AA60" s="3"/>
      <c r="AB60" s="3"/>
      <c r="AC60" s="3"/>
    </row>
    <row r="61" spans="1:29" x14ac:dyDescent="0.25">
      <c r="A61" s="13"/>
      <c r="B61" s="8"/>
      <c r="C61" s="8"/>
      <c r="D61" s="8"/>
      <c r="E61" s="2"/>
      <c r="F61" s="2"/>
      <c r="G61" s="8"/>
      <c r="H61" s="23"/>
      <c r="I61" s="8"/>
      <c r="J61" s="8"/>
      <c r="K61" s="8"/>
      <c r="L61" s="2"/>
      <c r="M61" s="8">
        <f>IF(EXACT(L61,N61),I61,O61)</f>
        <v>-0.03</v>
      </c>
      <c r="N61" s="14" t="b">
        <f>IF(AND(L61="*Soft stop*",D61&lt;=I61),CONCATENATE("Setting hard stop at $",O61),IF(AND(L61="*Soft stop*",D61&gt;I61,E61=1),CONCATENATE("Setting hard stop for ½R at $",O61,"; Soft stop for ½R at $",I61),IF(AND(L61="*Soft stop*",D61&gt;I61,F61=1),CONCATENATE("Setting hard stop at $",O61),IF(AND(L61="*Hard stop*",D61&lt;=I61),"Hit stop",IF(AND(L61="*Hard stop*",D61&gt;I61,E61=1),IF(AND(O61&gt;I61,R61&lt;&gt;I61),CONCATENATE("Trail hard stop for ½R to $",O61,"; Hard stop for ½R at $",I61),L61),IF(AND(L61="*Hard stop*",D61&gt;I61,F61=1),IF(AND(O61&gt;I61,R61&lt;&gt;I61),CONCATENATE("Trail hard stop to $",O61),L61),IF(AND(LEFT(L61,12)="*Hard stop f",LEFT(Q61,5)=" Hard",D61&gt;I61,F61=1),IF(AND(O61&gt;I61,R61&lt;&gt;I61),CONCATENATE("Trail stop for entire position to $",O61),L61),IF(AND(LEFT(L61,12)="*Hard stop f",LEFT(Q61,5)=" Soft",D61&gt;I61,F61=1),CONCATENATE("Setting hard stop for entire position at $",O61),IF(AND(LEFT(L61,12)="*Hard stop f",LEFT(Q61,5)=" Hard",I61&gt;P61,D61&lt;=I61,D61&gt;P61),CONCATENATE("Hit stop for ½R at $",I61,"; Hard stop for ½R at $",P61),IF(AND(LEFT(L61,12)="*Hard stop f",LEFT(Q61,5)=" Hard",D61&lt;=I61,D61&lt;=P61),"Hit stop",IF(AND(LEFT(L61,12)="*Hard stop f",LEFT(Q61,5)=" Hard",D61&gt;I61,E61=1),IF(AND(O61&gt;I61,R61&lt;&gt;I61),CONCATENATE("Trail hard stop for ½R to $",O61,"; Hard stop for ½R at $",P61),L61),IF(AND(LEFT(L61,12)="*Hard stop f",LEFT(Q61,5)=" Soft",I61&gt;P61,D61&lt;=I61,D61&gt;P61),CONCATENATE("Hit stop for ½R at $",I61,"; Soft stop for ½R at $",P61),IF(AND(LEFT(L61,12)="*Hard stop f",LEFT(Q61,5)=" Soft",D61&lt;=I61,D61&lt;=P61),CONCATENATE("Hit stop for ½R at $",I61,"; Setting hard stop for ½R at $",O61),IF(AND(LEFT(L61,12)="*Hard stop f",LEFT(Q61,5)=" Soft",D61&gt;I61,E61=1),IF(AND(O61&gt;I61,R61&lt;&gt;I61),CONCATENATE("Trail hard stop for ½R to $",O61,"; Soft stop for ½R at $",P61),L61),IF(AND(LEFT(L61,12)="*Hard stop f",LEFT(Q61,5)=" Hard",I61=P61,D61&lt;=I61),"Hit stop",IF(AND(LEFT(L61,12)="*Hard stop f",LEFT(Q61,5)=" Hard",I61=P61,D61&gt;I61,E61=1),IF(AND(O61&gt;I61,R61&lt;&gt;I61),CONCATENATE("Trail hard stop for ½R to $",O61,"; Hard stop for ½R at $",P61),L61),IF(AND(LEFT(L61,12)="*Hard stop f",LEFT(Q61,5)=" Soft",I61=P61,D61&lt;=I61),CONCATENATE("Hit stop for ½R at $",I61,"; Setting hard stop for ½R at $",O61),IF(AND(LEFT(L61,12)="*Hard stop f",LEFT(Q61,5)=" Soft",I61=P61,D61&gt;I61,E61=1),IF(AND(O61&gt;I61,R61&lt;&gt;I61),CONCATENATE("Trail hard stop for ½R to $",O61,"; Soft stop for ½R at $",P61),L61),IF(AND(D61&gt;I61,E61=0,F61=0),L61)))))))))))))))))))</f>
        <v>0</v>
      </c>
      <c r="O61" s="15">
        <f>IF(AND(R61&lt;=S61,R61&gt;U61),T61,R61)</f>
        <v>-0.03</v>
      </c>
      <c r="P61" s="16" t="str">
        <f>IFERROR(VALUE(RIGHT(Q61,LEN(Q61)-FIND("$",Q61,1))),"")</f>
        <v/>
      </c>
      <c r="Q61" s="6" t="str">
        <f>IFERROR(LEFT(RIGHT(L61,FIND("*",L61,2)-FIND(";",L61,1)),FIND("*",RIGHT(L61,FIND("*",L61,2)-FIND(";",L61,1)),2)-1),"")</f>
        <v/>
      </c>
      <c r="R61" s="16">
        <f>IF(F61=1,MIN(ROUNDDOWN(G61*0.995,2)*100/100-VLOOKUP(VALUE(RIGHT(ROUNDDOWN(G61*0.995,2)*100,1)),$Y$2:$Z$11,2)/100,ROUNDDOWN(D61*0.995,2)*100/100-VLOOKUP(VALUE(RIGHT(ROUNDDOWN(D61*0.995,2)*100,1)),$Y$2:$Z$11,2)/100),ROUNDDOWN(D61*0.995,2)*100/100-VLOOKUP(VALUE(RIGHT(ROUNDDOWN(D61*0.995,2)*100,1)),$Y$2:$Z$11,2)/100)</f>
        <v>-0.03</v>
      </c>
      <c r="S61" s="16">
        <f>IF(AND(D61&gt;1,D61&lt;=2),1,IF(AND(D61&gt;2,D61&lt;=3),2,IF(AND(D61&gt;3,D61&lt;=4),3,IF(AND(D61&gt;4,D61&lt;=5),4,IF(AND(D61&gt;5,D61&lt;=6),5,IF(AND(D61&gt;6,D61&lt;=7),6,IF(AND(D61&gt;7,D61&lt;=8),7,IF(AND(D61&gt;8,D61&lt;=10),8,IF(AND(D61&gt;10,D61&lt;=15),10,IF(AND(D61&gt;15,D61&lt;=20),15,IF(AND(D61&gt;20,D61&lt;=25),20,IF(AND(D61&gt;25,D61&lt;=30),25,IF(AND(D61&gt;30,D61&lt;=35),30,IF(AND(D61&gt;35,D61&lt;=40),35,IF(AND(D61&gt;40,D61&lt;=50),40,IF(AND(D61&gt;50,D61&lt;=60),50,IF(AND(D61&gt;60,D61&lt;=70),60,IF(AND(D61&gt;70,D61&lt;=80),70,IF(AND(D61&gt;80,D61&lt;=100),80,IF(AND(D61&gt;100,D61&lt;=120),100,IF(AND(D61&gt;120,D61&lt;=140),120,IF(AND(D61&gt;140,D61&lt;=150),140,IF(AND(D61&gt;150,D61&lt;=200),150,IF(AND(D61&gt;200,D61&lt;=250),200,IF(AND(D61&gt;250,D61&lt;=300),250,IF(AND(D61&gt;300,D61&lt;=350),300,IF(AND(D61&gt;350,D61&lt;=400),350,IF(AND(D61&gt;400,D61&lt;=500),400,IF(AND(D61&gt;500,D61&lt;=600),500,IF(AND(D61&gt;600,D61&lt;=700),600,IF(AND(D61&gt;700,D61&lt;=800),700,IF(AND(D61&gt;800,D61&lt;=1000),800,IF(AND(D61&gt;1000,D61&lt;=1200),1000,IF(AND(D61&gt;1200,D61&lt;=1400),1200,IF(AND(D61&gt;1400,D61&lt;=1500),1400,0.1)))))))))))))))))))))))))))))))))))*1.01</f>
        <v>0.10100000000000001</v>
      </c>
      <c r="T61" s="16">
        <f>U61-V61</f>
        <v>6.9999999999999993E-2</v>
      </c>
      <c r="U61" s="18">
        <f>ROUNDUP(IF(AND(D61&gt;1,D61&lt;=2),1,IF(AND(D61&gt;2,D61&lt;=3),2,IF(AND(D61&gt;3,D61&lt;=4),3,IF(AND(D61&gt;4,D61&lt;=5),4,IF(AND(D61&gt;5,D61&lt;=6),5,IF(AND(D61&gt;6,D61&lt;=7),6,IF(AND(D61&gt;7,D61&lt;=8),7,IF(AND(D61&gt;8,D61&lt;=10),8,IF(AND(D61&gt;10,D61&lt;=15),10,IF(AND(D61&gt;15,D61&lt;=20),15,IF(AND(D61&gt;20,D61&lt;=25),20,IF(AND(D61&gt;25,D61&lt;=30),25,IF(AND(D61&gt;30,D61&lt;=35),30,IF(AND(D61&gt;35,D61&lt;=40),35,IF(AND(D61&gt;40,D61&lt;=50),40,IF(AND(D61&gt;50,D61&lt;=60),50,IF(AND(D61&gt;60,D61&lt;=70),60,IF(AND(D61&gt;70,D61&lt;=80),70,IF(AND(D61&gt;80,D61&lt;=100),80,IF(AND(D61&gt;100,D61&lt;=120),100,IF(AND(D61&gt;120,D61&lt;=140),120,IF(AND(D61&gt;140,D61&lt;=150),140,IF(AND(D61&gt;150,D61&lt;=200),150,IF(AND(D61&gt;200,D61&lt;=250),200,IF(AND(D61&gt;250,D61&lt;=300),250,IF(AND(D61&gt;300,D61&lt;=350),300,IF(AND(D61&gt;350,D61&lt;=400),350,IF(AND(D61&gt;400,D61&lt;=500),400,IF(AND(D61&gt;500,D61&lt;=600),500,IF(AND(D61&gt;600,D61&lt;=700),600,IF(AND(D61&gt;700,D61&lt;=800),700,IF(AND(D61&gt;800,D61&lt;=1000),800,IF(AND(D61&gt;1000,D61&lt;=1200),1000,IF(AND(D61&gt;1200,D61&lt;=1400),1200,IF(AND(D61&gt;1400,D61&lt;=1500),1400,0.1)))))))))))))))))))))))))))))))))))*0.995,2)</f>
        <v>9.9999999999999992E-2</v>
      </c>
      <c r="V61" s="16">
        <f>VLOOKUP(VALUE(RIGHT(U61*100,1)),$Y$2:$Z$11,2)/100</f>
        <v>0.03</v>
      </c>
      <c r="W61" s="19">
        <f ca="1">IFERROR(IF(AVERAGE(SOE_1,SOE_2)-Close&lt;Close-Current_Stop,1,0),0)</f>
        <v>0</v>
      </c>
      <c r="X61" s="29" t="str">
        <f ca="1">IF(RR_Rebal_Test=1,Close-(AVERAGE(SOE_1,SOE_2)-Close),"")</f>
        <v/>
      </c>
      <c r="Y61" s="3"/>
      <c r="Z61" s="3"/>
      <c r="AA61" s="3"/>
      <c r="AB61" s="3"/>
      <c r="AC61" s="3"/>
    </row>
    <row r="62" spans="1:29" x14ac:dyDescent="0.25">
      <c r="A62" s="13"/>
      <c r="B62" s="8"/>
      <c r="C62" s="8"/>
      <c r="D62" s="8"/>
      <c r="E62" s="2"/>
      <c r="F62" s="2"/>
      <c r="G62" s="8"/>
      <c r="H62" s="23"/>
      <c r="I62" s="8"/>
      <c r="J62" s="8"/>
      <c r="K62" s="8"/>
      <c r="L62" s="2"/>
      <c r="M62" s="8">
        <f>IF(EXACT(L62,N62),I62,O62)</f>
        <v>-0.03</v>
      </c>
      <c r="N62" s="14" t="b">
        <f>IF(AND(L62="*Soft stop*",D62&lt;=I62),CONCATENATE("Setting hard stop at $",O62),IF(AND(L62="*Soft stop*",D62&gt;I62,E62=1),CONCATENATE("Setting hard stop for ½R at $",O62,"; Soft stop for ½R at $",I62),IF(AND(L62="*Soft stop*",D62&gt;I62,F62=1),CONCATENATE("Setting hard stop at $",O62),IF(AND(L62="*Hard stop*",D62&lt;=I62),"Hit stop",IF(AND(L62="*Hard stop*",D62&gt;I62,E62=1),IF(AND(O62&gt;I62,R62&lt;&gt;I62),CONCATENATE("Trail hard stop for ½R to $",O62,"; Hard stop for ½R at $",I62),L62),IF(AND(L62="*Hard stop*",D62&gt;I62,F62=1),IF(AND(O62&gt;I62,R62&lt;&gt;I62),CONCATENATE("Trail hard stop to $",O62),L62),IF(AND(LEFT(L62,12)="*Hard stop f",LEFT(Q62,5)=" Hard",D62&gt;I62,F62=1),IF(AND(O62&gt;I62,R62&lt;&gt;I62),CONCATENATE("Trail stop for entire position to $",O62),L62),IF(AND(LEFT(L62,12)="*Hard stop f",LEFT(Q62,5)=" Soft",D62&gt;I62,F62=1),CONCATENATE("Setting hard stop for entire position at $",O62),IF(AND(LEFT(L62,12)="*Hard stop f",LEFT(Q62,5)=" Hard",I62&gt;P62,D62&lt;=I62,D62&gt;P62),CONCATENATE("Hit stop for ½R at $",I62,"; Hard stop for ½R at $",P62),IF(AND(LEFT(L62,12)="*Hard stop f",LEFT(Q62,5)=" Hard",D62&lt;=I62,D62&lt;=P62),"Hit stop",IF(AND(LEFT(L62,12)="*Hard stop f",LEFT(Q62,5)=" Hard",D62&gt;I62,E62=1),IF(AND(O62&gt;I62,R62&lt;&gt;I62),CONCATENATE("Trail hard stop for ½R to $",O62,"; Hard stop for ½R at $",P62),L62),IF(AND(LEFT(L62,12)="*Hard stop f",LEFT(Q62,5)=" Soft",I62&gt;P62,D62&lt;=I62,D62&gt;P62),CONCATENATE("Hit stop for ½R at $",I62,"; Soft stop for ½R at $",P62),IF(AND(LEFT(L62,12)="*Hard stop f",LEFT(Q62,5)=" Soft",D62&lt;=I62,D62&lt;=P62),CONCATENATE("Hit stop for ½R at $",I62,"; Setting hard stop for ½R at $",O62),IF(AND(LEFT(L62,12)="*Hard stop f",LEFT(Q62,5)=" Soft",D62&gt;I62,E62=1),IF(AND(O62&gt;I62,R62&lt;&gt;I62),CONCATENATE("Trail hard stop for ½R to $",O62,"; Soft stop for ½R at $",P62),L62),IF(AND(LEFT(L62,12)="*Hard stop f",LEFT(Q62,5)=" Hard",I62=P62,D62&lt;=I62),"Hit stop",IF(AND(LEFT(L62,12)="*Hard stop f",LEFT(Q62,5)=" Hard",I62=P62,D62&gt;I62,E62=1),IF(AND(O62&gt;I62,R62&lt;&gt;I62),CONCATENATE("Trail hard stop for ½R to $",O62,"; Hard stop for ½R at $",P62),L62),IF(AND(LEFT(L62,12)="*Hard stop f",LEFT(Q62,5)=" Soft",I62=P62,D62&lt;=I62),CONCATENATE("Hit stop for ½R at $",I62,"; Setting hard stop for ½R at $",O62),IF(AND(LEFT(L62,12)="*Hard stop f",LEFT(Q62,5)=" Soft",I62=P62,D62&gt;I62,E62=1),IF(AND(O62&gt;I62,R62&lt;&gt;I62),CONCATENATE("Trail hard stop for ½R to $",O62,"; Soft stop for ½R at $",P62),L62),IF(AND(D62&gt;I62,E62=0,F62=0),L62)))))))))))))))))))</f>
        <v>0</v>
      </c>
      <c r="O62" s="15">
        <f>IF(AND(R62&lt;=S62,R62&gt;U62),T62,R62)</f>
        <v>-0.03</v>
      </c>
      <c r="P62" s="16" t="str">
        <f>IFERROR(VALUE(RIGHT(Q62,LEN(Q62)-FIND("$",Q62,1))),"")</f>
        <v/>
      </c>
      <c r="Q62" s="6" t="str">
        <f>IFERROR(LEFT(RIGHT(L62,FIND("*",L62,2)-FIND(";",L62,1)),FIND("*",RIGHT(L62,FIND("*",L62,2)-FIND(";",L62,1)),2)-1),"")</f>
        <v/>
      </c>
      <c r="R62" s="16">
        <f>IF(F62=1,MIN(ROUNDDOWN(G62*0.995,2)*100/100-VLOOKUP(VALUE(RIGHT(ROUNDDOWN(G62*0.995,2)*100,1)),$Y$2:$Z$11,2)/100,ROUNDDOWN(D62*0.995,2)*100/100-VLOOKUP(VALUE(RIGHT(ROUNDDOWN(D62*0.995,2)*100,1)),$Y$2:$Z$11,2)/100),ROUNDDOWN(D62*0.995,2)*100/100-VLOOKUP(VALUE(RIGHT(ROUNDDOWN(D62*0.995,2)*100,1)),$Y$2:$Z$11,2)/100)</f>
        <v>-0.03</v>
      </c>
      <c r="S62" s="16">
        <f>IF(AND(D62&gt;1,D62&lt;=2),1,IF(AND(D62&gt;2,D62&lt;=3),2,IF(AND(D62&gt;3,D62&lt;=4),3,IF(AND(D62&gt;4,D62&lt;=5),4,IF(AND(D62&gt;5,D62&lt;=6),5,IF(AND(D62&gt;6,D62&lt;=7),6,IF(AND(D62&gt;7,D62&lt;=8),7,IF(AND(D62&gt;8,D62&lt;=10),8,IF(AND(D62&gt;10,D62&lt;=15),10,IF(AND(D62&gt;15,D62&lt;=20),15,IF(AND(D62&gt;20,D62&lt;=25),20,IF(AND(D62&gt;25,D62&lt;=30),25,IF(AND(D62&gt;30,D62&lt;=35),30,IF(AND(D62&gt;35,D62&lt;=40),35,IF(AND(D62&gt;40,D62&lt;=50),40,IF(AND(D62&gt;50,D62&lt;=60),50,IF(AND(D62&gt;60,D62&lt;=70),60,IF(AND(D62&gt;70,D62&lt;=80),70,IF(AND(D62&gt;80,D62&lt;=100),80,IF(AND(D62&gt;100,D62&lt;=120),100,IF(AND(D62&gt;120,D62&lt;=140),120,IF(AND(D62&gt;140,D62&lt;=150),140,IF(AND(D62&gt;150,D62&lt;=200),150,IF(AND(D62&gt;200,D62&lt;=250),200,IF(AND(D62&gt;250,D62&lt;=300),250,IF(AND(D62&gt;300,D62&lt;=350),300,IF(AND(D62&gt;350,D62&lt;=400),350,IF(AND(D62&gt;400,D62&lt;=500),400,IF(AND(D62&gt;500,D62&lt;=600),500,IF(AND(D62&gt;600,D62&lt;=700),600,IF(AND(D62&gt;700,D62&lt;=800),700,IF(AND(D62&gt;800,D62&lt;=1000),800,IF(AND(D62&gt;1000,D62&lt;=1200),1000,IF(AND(D62&gt;1200,D62&lt;=1400),1200,IF(AND(D62&gt;1400,D62&lt;=1500),1400,0.1)))))))))))))))))))))))))))))))))))*1.01</f>
        <v>0.10100000000000001</v>
      </c>
      <c r="T62" s="16">
        <f>U62-V62</f>
        <v>6.9999999999999993E-2</v>
      </c>
      <c r="U62" s="18">
        <f>ROUNDUP(IF(AND(D62&gt;1,D62&lt;=2),1,IF(AND(D62&gt;2,D62&lt;=3),2,IF(AND(D62&gt;3,D62&lt;=4),3,IF(AND(D62&gt;4,D62&lt;=5),4,IF(AND(D62&gt;5,D62&lt;=6),5,IF(AND(D62&gt;6,D62&lt;=7),6,IF(AND(D62&gt;7,D62&lt;=8),7,IF(AND(D62&gt;8,D62&lt;=10),8,IF(AND(D62&gt;10,D62&lt;=15),10,IF(AND(D62&gt;15,D62&lt;=20),15,IF(AND(D62&gt;20,D62&lt;=25),20,IF(AND(D62&gt;25,D62&lt;=30),25,IF(AND(D62&gt;30,D62&lt;=35),30,IF(AND(D62&gt;35,D62&lt;=40),35,IF(AND(D62&gt;40,D62&lt;=50),40,IF(AND(D62&gt;50,D62&lt;=60),50,IF(AND(D62&gt;60,D62&lt;=70),60,IF(AND(D62&gt;70,D62&lt;=80),70,IF(AND(D62&gt;80,D62&lt;=100),80,IF(AND(D62&gt;100,D62&lt;=120),100,IF(AND(D62&gt;120,D62&lt;=140),120,IF(AND(D62&gt;140,D62&lt;=150),140,IF(AND(D62&gt;150,D62&lt;=200),150,IF(AND(D62&gt;200,D62&lt;=250),200,IF(AND(D62&gt;250,D62&lt;=300),250,IF(AND(D62&gt;300,D62&lt;=350),300,IF(AND(D62&gt;350,D62&lt;=400),350,IF(AND(D62&gt;400,D62&lt;=500),400,IF(AND(D62&gt;500,D62&lt;=600),500,IF(AND(D62&gt;600,D62&lt;=700),600,IF(AND(D62&gt;700,D62&lt;=800),700,IF(AND(D62&gt;800,D62&lt;=1000),800,IF(AND(D62&gt;1000,D62&lt;=1200),1000,IF(AND(D62&gt;1200,D62&lt;=1400),1200,IF(AND(D62&gt;1400,D62&lt;=1500),1400,0.1)))))))))))))))))))))))))))))))))))*0.995,2)</f>
        <v>9.9999999999999992E-2</v>
      </c>
      <c r="V62" s="16">
        <f>VLOOKUP(VALUE(RIGHT(U62*100,1)),$Y$2:$Z$11,2)/100</f>
        <v>0.03</v>
      </c>
      <c r="W62" s="19">
        <f ca="1">IFERROR(IF(AVERAGE(SOE_1,SOE_2)-Close&lt;Close-Current_Stop,1,0),0)</f>
        <v>0</v>
      </c>
      <c r="X62" s="29" t="str">
        <f ca="1">IF(RR_Rebal_Test=1,Close-(AVERAGE(SOE_1,SOE_2)-Close),"")</f>
        <v/>
      </c>
      <c r="Y62" s="3"/>
      <c r="Z62" s="3"/>
      <c r="AA62" s="3"/>
      <c r="AB62" s="3"/>
      <c r="AC62" s="3"/>
    </row>
    <row r="63" spans="1:29" x14ac:dyDescent="0.25">
      <c r="A63" s="13"/>
      <c r="B63" s="8"/>
      <c r="C63" s="8"/>
      <c r="D63" s="8"/>
      <c r="E63" s="2"/>
      <c r="F63" s="2"/>
      <c r="G63" s="8"/>
      <c r="H63" s="23"/>
      <c r="I63" s="8"/>
      <c r="J63" s="8"/>
      <c r="K63" s="8"/>
      <c r="L63" s="2"/>
      <c r="M63" s="8">
        <f>IF(EXACT(L63,N63),I63,O63)</f>
        <v>-0.03</v>
      </c>
      <c r="N63" s="14" t="b">
        <f>IF(AND(L63="*Soft stop*",D63&lt;=I63),CONCATENATE("Setting hard stop at $",O63),IF(AND(L63="*Soft stop*",D63&gt;I63,E63=1),CONCATENATE("Setting hard stop for ½R at $",O63,"; Soft stop for ½R at $",I63),IF(AND(L63="*Soft stop*",D63&gt;I63,F63=1),CONCATENATE("Setting hard stop at $",O63),IF(AND(L63="*Hard stop*",D63&lt;=I63),"Hit stop",IF(AND(L63="*Hard stop*",D63&gt;I63,E63=1),IF(AND(O63&gt;I63,R63&lt;&gt;I63),CONCATENATE("Trail hard stop for ½R to $",O63,"; Hard stop for ½R at $",I63),L63),IF(AND(L63="*Hard stop*",D63&gt;I63,F63=1),IF(AND(O63&gt;I63,R63&lt;&gt;I63),CONCATENATE("Trail hard stop to $",O63),L63),IF(AND(LEFT(L63,12)="*Hard stop f",LEFT(Q63,5)=" Hard",D63&gt;I63,F63=1),IF(AND(O63&gt;I63,R63&lt;&gt;I63),CONCATENATE("Trail stop for entire position to $",O63),L63),IF(AND(LEFT(L63,12)="*Hard stop f",LEFT(Q63,5)=" Soft",D63&gt;I63,F63=1),CONCATENATE("Setting hard stop for entire position at $",O63),IF(AND(LEFT(L63,12)="*Hard stop f",LEFT(Q63,5)=" Hard",I63&gt;P63,D63&lt;=I63,D63&gt;P63),CONCATENATE("Hit stop for ½R at $",I63,"; Hard stop for ½R at $",P63),IF(AND(LEFT(L63,12)="*Hard stop f",LEFT(Q63,5)=" Hard",D63&lt;=I63,D63&lt;=P63),"Hit stop",IF(AND(LEFT(L63,12)="*Hard stop f",LEFT(Q63,5)=" Hard",D63&gt;I63,E63=1),IF(AND(O63&gt;I63,R63&lt;&gt;I63),CONCATENATE("Trail hard stop for ½R to $",O63,"; Hard stop for ½R at $",P63),L63),IF(AND(LEFT(L63,12)="*Hard stop f",LEFT(Q63,5)=" Soft",I63&gt;P63,D63&lt;=I63,D63&gt;P63),CONCATENATE("Hit stop for ½R at $",I63,"; Soft stop for ½R at $",P63),IF(AND(LEFT(L63,12)="*Hard stop f",LEFT(Q63,5)=" Soft",D63&lt;=I63,D63&lt;=P63),CONCATENATE("Hit stop for ½R at $",I63,"; Setting hard stop for ½R at $",O63),IF(AND(LEFT(L63,12)="*Hard stop f",LEFT(Q63,5)=" Soft",D63&gt;I63,E63=1),IF(AND(O63&gt;I63,R63&lt;&gt;I63),CONCATENATE("Trail hard stop for ½R to $",O63,"; Soft stop for ½R at $",P63),L63),IF(AND(LEFT(L63,12)="*Hard stop f",LEFT(Q63,5)=" Hard",I63=P63,D63&lt;=I63),"Hit stop",IF(AND(LEFT(L63,12)="*Hard stop f",LEFT(Q63,5)=" Hard",I63=P63,D63&gt;I63,E63=1),IF(AND(O63&gt;I63,R63&lt;&gt;I63),CONCATENATE("Trail hard stop for ½R to $",O63,"; Hard stop for ½R at $",P63),L63),IF(AND(LEFT(L63,12)="*Hard stop f",LEFT(Q63,5)=" Soft",I63=P63,D63&lt;=I63),CONCATENATE("Hit stop for ½R at $",I63,"; Setting hard stop for ½R at $",O63),IF(AND(LEFT(L63,12)="*Hard stop f",LEFT(Q63,5)=" Soft",I63=P63,D63&gt;I63,E63=1),IF(AND(O63&gt;I63,R63&lt;&gt;I63),CONCATENATE("Trail hard stop for ½R to $",O63,"; Soft stop for ½R at $",P63),L63),IF(AND(D63&gt;I63,E63=0,F63=0),L63)))))))))))))))))))</f>
        <v>0</v>
      </c>
      <c r="O63" s="15">
        <f>IF(AND(R63&lt;=S63,R63&gt;U63),T63,R63)</f>
        <v>-0.03</v>
      </c>
      <c r="P63" s="16" t="str">
        <f>IFERROR(VALUE(RIGHT(Q63,LEN(Q63)-FIND("$",Q63,1))),"")</f>
        <v/>
      </c>
      <c r="Q63" s="6" t="str">
        <f>IFERROR(LEFT(RIGHT(L63,FIND("*",L63,2)-FIND(";",L63,1)),FIND("*",RIGHT(L63,FIND("*",L63,2)-FIND(";",L63,1)),2)-1),"")</f>
        <v/>
      </c>
      <c r="R63" s="16">
        <f>IF(F63=1,MIN(ROUNDDOWN(G63*0.995,2)*100/100-VLOOKUP(VALUE(RIGHT(ROUNDDOWN(G63*0.995,2)*100,1)),$Y$2:$Z$11,2)/100,ROUNDDOWN(D63*0.995,2)*100/100-VLOOKUP(VALUE(RIGHT(ROUNDDOWN(D63*0.995,2)*100,1)),$Y$2:$Z$11,2)/100),ROUNDDOWN(D63*0.995,2)*100/100-VLOOKUP(VALUE(RIGHT(ROUNDDOWN(D63*0.995,2)*100,1)),$Y$2:$Z$11,2)/100)</f>
        <v>-0.03</v>
      </c>
      <c r="S63" s="16">
        <f>IF(AND(D63&gt;1,D63&lt;=2),1,IF(AND(D63&gt;2,D63&lt;=3),2,IF(AND(D63&gt;3,D63&lt;=4),3,IF(AND(D63&gt;4,D63&lt;=5),4,IF(AND(D63&gt;5,D63&lt;=6),5,IF(AND(D63&gt;6,D63&lt;=7),6,IF(AND(D63&gt;7,D63&lt;=8),7,IF(AND(D63&gt;8,D63&lt;=10),8,IF(AND(D63&gt;10,D63&lt;=15),10,IF(AND(D63&gt;15,D63&lt;=20),15,IF(AND(D63&gt;20,D63&lt;=25),20,IF(AND(D63&gt;25,D63&lt;=30),25,IF(AND(D63&gt;30,D63&lt;=35),30,IF(AND(D63&gt;35,D63&lt;=40),35,IF(AND(D63&gt;40,D63&lt;=50),40,IF(AND(D63&gt;50,D63&lt;=60),50,IF(AND(D63&gt;60,D63&lt;=70),60,IF(AND(D63&gt;70,D63&lt;=80),70,IF(AND(D63&gt;80,D63&lt;=100),80,IF(AND(D63&gt;100,D63&lt;=120),100,IF(AND(D63&gt;120,D63&lt;=140),120,IF(AND(D63&gt;140,D63&lt;=150),140,IF(AND(D63&gt;150,D63&lt;=200),150,IF(AND(D63&gt;200,D63&lt;=250),200,IF(AND(D63&gt;250,D63&lt;=300),250,IF(AND(D63&gt;300,D63&lt;=350),300,IF(AND(D63&gt;350,D63&lt;=400),350,IF(AND(D63&gt;400,D63&lt;=500),400,IF(AND(D63&gt;500,D63&lt;=600),500,IF(AND(D63&gt;600,D63&lt;=700),600,IF(AND(D63&gt;700,D63&lt;=800),700,IF(AND(D63&gt;800,D63&lt;=1000),800,IF(AND(D63&gt;1000,D63&lt;=1200),1000,IF(AND(D63&gt;1200,D63&lt;=1400),1200,IF(AND(D63&gt;1400,D63&lt;=1500),1400,0.1)))))))))))))))))))))))))))))))))))*1.01</f>
        <v>0.10100000000000001</v>
      </c>
      <c r="T63" s="16">
        <f>U63-V63</f>
        <v>6.9999999999999993E-2</v>
      </c>
      <c r="U63" s="18">
        <f>ROUNDUP(IF(AND(D63&gt;1,D63&lt;=2),1,IF(AND(D63&gt;2,D63&lt;=3),2,IF(AND(D63&gt;3,D63&lt;=4),3,IF(AND(D63&gt;4,D63&lt;=5),4,IF(AND(D63&gt;5,D63&lt;=6),5,IF(AND(D63&gt;6,D63&lt;=7),6,IF(AND(D63&gt;7,D63&lt;=8),7,IF(AND(D63&gt;8,D63&lt;=10),8,IF(AND(D63&gt;10,D63&lt;=15),10,IF(AND(D63&gt;15,D63&lt;=20),15,IF(AND(D63&gt;20,D63&lt;=25),20,IF(AND(D63&gt;25,D63&lt;=30),25,IF(AND(D63&gt;30,D63&lt;=35),30,IF(AND(D63&gt;35,D63&lt;=40),35,IF(AND(D63&gt;40,D63&lt;=50),40,IF(AND(D63&gt;50,D63&lt;=60),50,IF(AND(D63&gt;60,D63&lt;=70),60,IF(AND(D63&gt;70,D63&lt;=80),70,IF(AND(D63&gt;80,D63&lt;=100),80,IF(AND(D63&gt;100,D63&lt;=120),100,IF(AND(D63&gt;120,D63&lt;=140),120,IF(AND(D63&gt;140,D63&lt;=150),140,IF(AND(D63&gt;150,D63&lt;=200),150,IF(AND(D63&gt;200,D63&lt;=250),200,IF(AND(D63&gt;250,D63&lt;=300),250,IF(AND(D63&gt;300,D63&lt;=350),300,IF(AND(D63&gt;350,D63&lt;=400),350,IF(AND(D63&gt;400,D63&lt;=500),400,IF(AND(D63&gt;500,D63&lt;=600),500,IF(AND(D63&gt;600,D63&lt;=700),600,IF(AND(D63&gt;700,D63&lt;=800),700,IF(AND(D63&gt;800,D63&lt;=1000),800,IF(AND(D63&gt;1000,D63&lt;=1200),1000,IF(AND(D63&gt;1200,D63&lt;=1400),1200,IF(AND(D63&gt;1400,D63&lt;=1500),1400,0.1)))))))))))))))))))))))))))))))))))*0.995,2)</f>
        <v>9.9999999999999992E-2</v>
      </c>
      <c r="V63" s="16">
        <f>VLOOKUP(VALUE(RIGHT(U63*100,1)),$Y$2:$Z$11,2)/100</f>
        <v>0.03</v>
      </c>
      <c r="W63" s="19">
        <f ca="1">IFERROR(IF(AVERAGE(SOE_1,SOE_2)-Close&lt;Close-Current_Stop,1,0),0)</f>
        <v>0</v>
      </c>
      <c r="X63" s="29" t="str">
        <f ca="1">IF(RR_Rebal_Test=1,Close-(AVERAGE(SOE_1,SOE_2)-Close),"")</f>
        <v/>
      </c>
      <c r="Y63" s="3"/>
      <c r="Z63" s="3"/>
      <c r="AA63" s="3"/>
      <c r="AB63" s="3"/>
      <c r="AC63" s="3"/>
    </row>
    <row r="64" spans="1:29" x14ac:dyDescent="0.25">
      <c r="A64" s="13"/>
      <c r="B64" s="8"/>
      <c r="C64" s="8"/>
      <c r="D64" s="8"/>
      <c r="E64" s="2"/>
      <c r="F64" s="2"/>
      <c r="G64" s="8"/>
      <c r="H64" s="23"/>
      <c r="I64" s="8"/>
      <c r="J64" s="8"/>
      <c r="K64" s="8"/>
      <c r="L64" s="2"/>
      <c r="M64" s="8">
        <f>IF(EXACT(L64,N64),I64,O64)</f>
        <v>-0.03</v>
      </c>
      <c r="N64" s="14" t="b">
        <f>IF(AND(L64="*Soft stop*",D64&lt;=I64),CONCATENATE("Setting hard stop at $",O64),IF(AND(L64="*Soft stop*",D64&gt;I64,E64=1),CONCATENATE("Setting hard stop for ½R at $",O64,"; Soft stop for ½R at $",I64),IF(AND(L64="*Soft stop*",D64&gt;I64,F64=1),CONCATENATE("Setting hard stop at $",O64),IF(AND(L64="*Hard stop*",D64&lt;=I64),"Hit stop",IF(AND(L64="*Hard stop*",D64&gt;I64,E64=1),IF(AND(O64&gt;I64,R64&lt;&gt;I64),CONCATENATE("Trail hard stop for ½R to $",O64,"; Hard stop for ½R at $",I64),L64),IF(AND(L64="*Hard stop*",D64&gt;I64,F64=1),IF(AND(O64&gt;I64,R64&lt;&gt;I64),CONCATENATE("Trail hard stop to $",O64),L64),IF(AND(LEFT(L64,12)="*Hard stop f",LEFT(Q64,5)=" Hard",D64&gt;I64,F64=1),IF(AND(O64&gt;I64,R64&lt;&gt;I64),CONCATENATE("Trail stop for entire position to $",O64),L64),IF(AND(LEFT(L64,12)="*Hard stop f",LEFT(Q64,5)=" Soft",D64&gt;I64,F64=1),CONCATENATE("Setting hard stop for entire position at $",O64),IF(AND(LEFT(L64,12)="*Hard stop f",LEFT(Q64,5)=" Hard",I64&gt;P64,D64&lt;=I64,D64&gt;P64),CONCATENATE("Hit stop for ½R at $",I64,"; Hard stop for ½R at $",P64),IF(AND(LEFT(L64,12)="*Hard stop f",LEFT(Q64,5)=" Hard",D64&lt;=I64,D64&lt;=P64),"Hit stop",IF(AND(LEFT(L64,12)="*Hard stop f",LEFT(Q64,5)=" Hard",D64&gt;I64,E64=1),IF(AND(O64&gt;I64,R64&lt;&gt;I64),CONCATENATE("Trail hard stop for ½R to $",O64,"; Hard stop for ½R at $",P64),L64),IF(AND(LEFT(L64,12)="*Hard stop f",LEFT(Q64,5)=" Soft",I64&gt;P64,D64&lt;=I64,D64&gt;P64),CONCATENATE("Hit stop for ½R at $",I64,"; Soft stop for ½R at $",P64),IF(AND(LEFT(L64,12)="*Hard stop f",LEFT(Q64,5)=" Soft",D64&lt;=I64,D64&lt;=P64),CONCATENATE("Hit stop for ½R at $",I64,"; Setting hard stop for ½R at $",O64),IF(AND(LEFT(L64,12)="*Hard stop f",LEFT(Q64,5)=" Soft",D64&gt;I64,E64=1),IF(AND(O64&gt;I64,R64&lt;&gt;I64),CONCATENATE("Trail hard stop for ½R to $",O64,"; Soft stop for ½R at $",P64),L64),IF(AND(LEFT(L64,12)="*Hard stop f",LEFT(Q64,5)=" Hard",I64=P64,D64&lt;=I64),"Hit stop",IF(AND(LEFT(L64,12)="*Hard stop f",LEFT(Q64,5)=" Hard",I64=P64,D64&gt;I64,E64=1),IF(AND(O64&gt;I64,R64&lt;&gt;I64),CONCATENATE("Trail hard stop for ½R to $",O64,"; Hard stop for ½R at $",P64),L64),IF(AND(LEFT(L64,12)="*Hard stop f",LEFT(Q64,5)=" Soft",I64=P64,D64&lt;=I64),CONCATENATE("Hit stop for ½R at $",I64,"; Setting hard stop for ½R at $",O64),IF(AND(LEFT(L64,12)="*Hard stop f",LEFT(Q64,5)=" Soft",I64=P64,D64&gt;I64,E64=1),IF(AND(O64&gt;I64,R64&lt;&gt;I64),CONCATENATE("Trail hard stop for ½R to $",O64,"; Soft stop for ½R at $",P64),L64),IF(AND(D64&gt;I64,E64=0,F64=0),L64)))))))))))))))))))</f>
        <v>0</v>
      </c>
      <c r="O64" s="15">
        <f>IF(AND(R64&lt;=S64,R64&gt;U64),T64,R64)</f>
        <v>-0.03</v>
      </c>
      <c r="P64" s="16" t="str">
        <f>IFERROR(VALUE(RIGHT(Q64,LEN(Q64)-FIND("$",Q64,1))),"")</f>
        <v/>
      </c>
      <c r="Q64" s="6" t="str">
        <f>IFERROR(LEFT(RIGHT(L64,FIND("*",L64,2)-FIND(";",L64,1)),FIND("*",RIGHT(L64,FIND("*",L64,2)-FIND(";",L64,1)),2)-1),"")</f>
        <v/>
      </c>
      <c r="R64" s="16">
        <f>IF(F64=1,MIN(ROUNDDOWN(G64*0.995,2)*100/100-VLOOKUP(VALUE(RIGHT(ROUNDDOWN(G64*0.995,2)*100,1)),$Y$2:$Z$11,2)/100,ROUNDDOWN(D64*0.995,2)*100/100-VLOOKUP(VALUE(RIGHT(ROUNDDOWN(D64*0.995,2)*100,1)),$Y$2:$Z$11,2)/100),ROUNDDOWN(D64*0.995,2)*100/100-VLOOKUP(VALUE(RIGHT(ROUNDDOWN(D64*0.995,2)*100,1)),$Y$2:$Z$11,2)/100)</f>
        <v>-0.03</v>
      </c>
      <c r="S64" s="16">
        <f>IF(AND(D64&gt;1,D64&lt;=2),1,IF(AND(D64&gt;2,D64&lt;=3),2,IF(AND(D64&gt;3,D64&lt;=4),3,IF(AND(D64&gt;4,D64&lt;=5),4,IF(AND(D64&gt;5,D64&lt;=6),5,IF(AND(D64&gt;6,D64&lt;=7),6,IF(AND(D64&gt;7,D64&lt;=8),7,IF(AND(D64&gt;8,D64&lt;=10),8,IF(AND(D64&gt;10,D64&lt;=15),10,IF(AND(D64&gt;15,D64&lt;=20),15,IF(AND(D64&gt;20,D64&lt;=25),20,IF(AND(D64&gt;25,D64&lt;=30),25,IF(AND(D64&gt;30,D64&lt;=35),30,IF(AND(D64&gt;35,D64&lt;=40),35,IF(AND(D64&gt;40,D64&lt;=50),40,IF(AND(D64&gt;50,D64&lt;=60),50,IF(AND(D64&gt;60,D64&lt;=70),60,IF(AND(D64&gt;70,D64&lt;=80),70,IF(AND(D64&gt;80,D64&lt;=100),80,IF(AND(D64&gt;100,D64&lt;=120),100,IF(AND(D64&gt;120,D64&lt;=140),120,IF(AND(D64&gt;140,D64&lt;=150),140,IF(AND(D64&gt;150,D64&lt;=200),150,IF(AND(D64&gt;200,D64&lt;=250),200,IF(AND(D64&gt;250,D64&lt;=300),250,IF(AND(D64&gt;300,D64&lt;=350),300,IF(AND(D64&gt;350,D64&lt;=400),350,IF(AND(D64&gt;400,D64&lt;=500),400,IF(AND(D64&gt;500,D64&lt;=600),500,IF(AND(D64&gt;600,D64&lt;=700),600,IF(AND(D64&gt;700,D64&lt;=800),700,IF(AND(D64&gt;800,D64&lt;=1000),800,IF(AND(D64&gt;1000,D64&lt;=1200),1000,IF(AND(D64&gt;1200,D64&lt;=1400),1200,IF(AND(D64&gt;1400,D64&lt;=1500),1400,0.1)))))))))))))))))))))))))))))))))))*1.01</f>
        <v>0.10100000000000001</v>
      </c>
      <c r="T64" s="16">
        <f>U64-V64</f>
        <v>6.9999999999999993E-2</v>
      </c>
      <c r="U64" s="18">
        <f>ROUNDUP(IF(AND(D64&gt;1,D64&lt;=2),1,IF(AND(D64&gt;2,D64&lt;=3),2,IF(AND(D64&gt;3,D64&lt;=4),3,IF(AND(D64&gt;4,D64&lt;=5),4,IF(AND(D64&gt;5,D64&lt;=6),5,IF(AND(D64&gt;6,D64&lt;=7),6,IF(AND(D64&gt;7,D64&lt;=8),7,IF(AND(D64&gt;8,D64&lt;=10),8,IF(AND(D64&gt;10,D64&lt;=15),10,IF(AND(D64&gt;15,D64&lt;=20),15,IF(AND(D64&gt;20,D64&lt;=25),20,IF(AND(D64&gt;25,D64&lt;=30),25,IF(AND(D64&gt;30,D64&lt;=35),30,IF(AND(D64&gt;35,D64&lt;=40),35,IF(AND(D64&gt;40,D64&lt;=50),40,IF(AND(D64&gt;50,D64&lt;=60),50,IF(AND(D64&gt;60,D64&lt;=70),60,IF(AND(D64&gt;70,D64&lt;=80),70,IF(AND(D64&gt;80,D64&lt;=100),80,IF(AND(D64&gt;100,D64&lt;=120),100,IF(AND(D64&gt;120,D64&lt;=140),120,IF(AND(D64&gt;140,D64&lt;=150),140,IF(AND(D64&gt;150,D64&lt;=200),150,IF(AND(D64&gt;200,D64&lt;=250),200,IF(AND(D64&gt;250,D64&lt;=300),250,IF(AND(D64&gt;300,D64&lt;=350),300,IF(AND(D64&gt;350,D64&lt;=400),350,IF(AND(D64&gt;400,D64&lt;=500),400,IF(AND(D64&gt;500,D64&lt;=600),500,IF(AND(D64&gt;600,D64&lt;=700),600,IF(AND(D64&gt;700,D64&lt;=800),700,IF(AND(D64&gt;800,D64&lt;=1000),800,IF(AND(D64&gt;1000,D64&lt;=1200),1000,IF(AND(D64&gt;1200,D64&lt;=1400),1200,IF(AND(D64&gt;1400,D64&lt;=1500),1400,0.1)))))))))))))))))))))))))))))))))))*0.995,2)</f>
        <v>9.9999999999999992E-2</v>
      </c>
      <c r="V64" s="16">
        <f>VLOOKUP(VALUE(RIGHT(U64*100,1)),$Y$2:$Z$11,2)/100</f>
        <v>0.03</v>
      </c>
      <c r="W64" s="19">
        <f ca="1">IFERROR(IF(AVERAGE(SOE_1,SOE_2)-Close&lt;Close-Current_Stop,1,0),0)</f>
        <v>0</v>
      </c>
      <c r="X64" s="29" t="str">
        <f ca="1">IF(RR_Rebal_Test=1,Close-(AVERAGE(SOE_1,SOE_2)-Close),"")</f>
        <v/>
      </c>
      <c r="Y64" s="3"/>
      <c r="Z64" s="3"/>
      <c r="AA64" s="3"/>
      <c r="AB64" s="3"/>
      <c r="AC64" s="3"/>
    </row>
    <row r="65" spans="1:29" x14ac:dyDescent="0.25">
      <c r="A65" s="13"/>
      <c r="B65" s="8"/>
      <c r="C65" s="8"/>
      <c r="D65" s="8"/>
      <c r="E65" s="2"/>
      <c r="F65" s="2"/>
      <c r="G65" s="8"/>
      <c r="H65" s="23"/>
      <c r="I65" s="8"/>
      <c r="J65" s="8"/>
      <c r="K65" s="8"/>
      <c r="L65" s="2"/>
      <c r="M65" s="8">
        <f>IF(EXACT(L65,N65),I65,O65)</f>
        <v>-0.03</v>
      </c>
      <c r="N65" s="14" t="b">
        <f>IF(AND(L65="*Soft stop*",D65&lt;=I65),CONCATENATE("Setting hard stop at $",O65),IF(AND(L65="*Soft stop*",D65&gt;I65,E65=1),CONCATENATE("Setting hard stop for ½R at $",O65,"; Soft stop for ½R at $",I65),IF(AND(L65="*Soft stop*",D65&gt;I65,F65=1),CONCATENATE("Setting hard stop at $",O65),IF(AND(L65="*Hard stop*",D65&lt;=I65),"Hit stop",IF(AND(L65="*Hard stop*",D65&gt;I65,E65=1),IF(AND(O65&gt;I65,R65&lt;&gt;I65),CONCATENATE("Trail hard stop for ½R to $",O65,"; Hard stop for ½R at $",I65),L65),IF(AND(L65="*Hard stop*",D65&gt;I65,F65=1),IF(AND(O65&gt;I65,R65&lt;&gt;I65),CONCATENATE("Trail hard stop to $",O65),L65),IF(AND(LEFT(L65,12)="*Hard stop f",LEFT(Q65,5)=" Hard",D65&gt;I65,F65=1),IF(AND(O65&gt;I65,R65&lt;&gt;I65),CONCATENATE("Trail stop for entire position to $",O65),L65),IF(AND(LEFT(L65,12)="*Hard stop f",LEFT(Q65,5)=" Soft",D65&gt;I65,F65=1),CONCATENATE("Setting hard stop for entire position at $",O65),IF(AND(LEFT(L65,12)="*Hard stop f",LEFT(Q65,5)=" Hard",I65&gt;P65,D65&lt;=I65,D65&gt;P65),CONCATENATE("Hit stop for ½R at $",I65,"; Hard stop for ½R at $",P65),IF(AND(LEFT(L65,12)="*Hard stop f",LEFT(Q65,5)=" Hard",D65&lt;=I65,D65&lt;=P65),"Hit stop",IF(AND(LEFT(L65,12)="*Hard stop f",LEFT(Q65,5)=" Hard",D65&gt;I65,E65=1),IF(AND(O65&gt;I65,R65&lt;&gt;I65),CONCATENATE("Trail hard stop for ½R to $",O65,"; Hard stop for ½R at $",P65),L65),IF(AND(LEFT(L65,12)="*Hard stop f",LEFT(Q65,5)=" Soft",I65&gt;P65,D65&lt;=I65,D65&gt;P65),CONCATENATE("Hit stop for ½R at $",I65,"; Soft stop for ½R at $",P65),IF(AND(LEFT(L65,12)="*Hard stop f",LEFT(Q65,5)=" Soft",D65&lt;=I65,D65&lt;=P65),CONCATENATE("Hit stop for ½R at $",I65,"; Setting hard stop for ½R at $",O65),IF(AND(LEFT(L65,12)="*Hard stop f",LEFT(Q65,5)=" Soft",D65&gt;I65,E65=1),IF(AND(O65&gt;I65,R65&lt;&gt;I65),CONCATENATE("Trail hard stop for ½R to $",O65,"; Soft stop for ½R at $",P65),L65),IF(AND(LEFT(L65,12)="*Hard stop f",LEFT(Q65,5)=" Hard",I65=P65,D65&lt;=I65),"Hit stop",IF(AND(LEFT(L65,12)="*Hard stop f",LEFT(Q65,5)=" Hard",I65=P65,D65&gt;I65,E65=1),IF(AND(O65&gt;I65,R65&lt;&gt;I65),CONCATENATE("Trail hard stop for ½R to $",O65,"; Hard stop for ½R at $",P65),L65),IF(AND(LEFT(L65,12)="*Hard stop f",LEFT(Q65,5)=" Soft",I65=P65,D65&lt;=I65),CONCATENATE("Hit stop for ½R at $",I65,"; Setting hard stop for ½R at $",O65),IF(AND(LEFT(L65,12)="*Hard stop f",LEFT(Q65,5)=" Soft",I65=P65,D65&gt;I65,E65=1),IF(AND(O65&gt;I65,R65&lt;&gt;I65),CONCATENATE("Trail hard stop for ½R to $",O65,"; Soft stop for ½R at $",P65),L65),IF(AND(D65&gt;I65,E65=0,F65=0),L65)))))))))))))))))))</f>
        <v>0</v>
      </c>
      <c r="O65" s="15">
        <f>IF(AND(R65&lt;=S65,R65&gt;U65),T65,R65)</f>
        <v>-0.03</v>
      </c>
      <c r="P65" s="16" t="str">
        <f>IFERROR(VALUE(RIGHT(Q65,LEN(Q65)-FIND("$",Q65,1))),"")</f>
        <v/>
      </c>
      <c r="Q65" s="6" t="str">
        <f>IFERROR(LEFT(RIGHT(L65,FIND("*",L65,2)-FIND(";",L65,1)),FIND("*",RIGHT(L65,FIND("*",L65,2)-FIND(";",L65,1)),2)-1),"")</f>
        <v/>
      </c>
      <c r="R65" s="16">
        <f>IF(F65=1,MIN(ROUNDDOWN(G65*0.995,2)*100/100-VLOOKUP(VALUE(RIGHT(ROUNDDOWN(G65*0.995,2)*100,1)),$Y$2:$Z$11,2)/100,ROUNDDOWN(D65*0.995,2)*100/100-VLOOKUP(VALUE(RIGHT(ROUNDDOWN(D65*0.995,2)*100,1)),$Y$2:$Z$11,2)/100),ROUNDDOWN(D65*0.995,2)*100/100-VLOOKUP(VALUE(RIGHT(ROUNDDOWN(D65*0.995,2)*100,1)),$Y$2:$Z$11,2)/100)</f>
        <v>-0.03</v>
      </c>
      <c r="S65" s="16">
        <f>IF(AND(D65&gt;1,D65&lt;=2),1,IF(AND(D65&gt;2,D65&lt;=3),2,IF(AND(D65&gt;3,D65&lt;=4),3,IF(AND(D65&gt;4,D65&lt;=5),4,IF(AND(D65&gt;5,D65&lt;=6),5,IF(AND(D65&gt;6,D65&lt;=7),6,IF(AND(D65&gt;7,D65&lt;=8),7,IF(AND(D65&gt;8,D65&lt;=10),8,IF(AND(D65&gt;10,D65&lt;=15),10,IF(AND(D65&gt;15,D65&lt;=20),15,IF(AND(D65&gt;20,D65&lt;=25),20,IF(AND(D65&gt;25,D65&lt;=30),25,IF(AND(D65&gt;30,D65&lt;=35),30,IF(AND(D65&gt;35,D65&lt;=40),35,IF(AND(D65&gt;40,D65&lt;=50),40,IF(AND(D65&gt;50,D65&lt;=60),50,IF(AND(D65&gt;60,D65&lt;=70),60,IF(AND(D65&gt;70,D65&lt;=80),70,IF(AND(D65&gt;80,D65&lt;=100),80,IF(AND(D65&gt;100,D65&lt;=120),100,IF(AND(D65&gt;120,D65&lt;=140),120,IF(AND(D65&gt;140,D65&lt;=150),140,IF(AND(D65&gt;150,D65&lt;=200),150,IF(AND(D65&gt;200,D65&lt;=250),200,IF(AND(D65&gt;250,D65&lt;=300),250,IF(AND(D65&gt;300,D65&lt;=350),300,IF(AND(D65&gt;350,D65&lt;=400),350,IF(AND(D65&gt;400,D65&lt;=500),400,IF(AND(D65&gt;500,D65&lt;=600),500,IF(AND(D65&gt;600,D65&lt;=700),600,IF(AND(D65&gt;700,D65&lt;=800),700,IF(AND(D65&gt;800,D65&lt;=1000),800,IF(AND(D65&gt;1000,D65&lt;=1200),1000,IF(AND(D65&gt;1200,D65&lt;=1400),1200,IF(AND(D65&gt;1400,D65&lt;=1500),1400,0.1)))))))))))))))))))))))))))))))))))*1.01</f>
        <v>0.10100000000000001</v>
      </c>
      <c r="T65" s="16">
        <f>U65-V65</f>
        <v>6.9999999999999993E-2</v>
      </c>
      <c r="U65" s="18">
        <f>ROUNDUP(IF(AND(D65&gt;1,D65&lt;=2),1,IF(AND(D65&gt;2,D65&lt;=3),2,IF(AND(D65&gt;3,D65&lt;=4),3,IF(AND(D65&gt;4,D65&lt;=5),4,IF(AND(D65&gt;5,D65&lt;=6),5,IF(AND(D65&gt;6,D65&lt;=7),6,IF(AND(D65&gt;7,D65&lt;=8),7,IF(AND(D65&gt;8,D65&lt;=10),8,IF(AND(D65&gt;10,D65&lt;=15),10,IF(AND(D65&gt;15,D65&lt;=20),15,IF(AND(D65&gt;20,D65&lt;=25),20,IF(AND(D65&gt;25,D65&lt;=30),25,IF(AND(D65&gt;30,D65&lt;=35),30,IF(AND(D65&gt;35,D65&lt;=40),35,IF(AND(D65&gt;40,D65&lt;=50),40,IF(AND(D65&gt;50,D65&lt;=60),50,IF(AND(D65&gt;60,D65&lt;=70),60,IF(AND(D65&gt;70,D65&lt;=80),70,IF(AND(D65&gt;80,D65&lt;=100),80,IF(AND(D65&gt;100,D65&lt;=120),100,IF(AND(D65&gt;120,D65&lt;=140),120,IF(AND(D65&gt;140,D65&lt;=150),140,IF(AND(D65&gt;150,D65&lt;=200),150,IF(AND(D65&gt;200,D65&lt;=250),200,IF(AND(D65&gt;250,D65&lt;=300),250,IF(AND(D65&gt;300,D65&lt;=350),300,IF(AND(D65&gt;350,D65&lt;=400),350,IF(AND(D65&gt;400,D65&lt;=500),400,IF(AND(D65&gt;500,D65&lt;=600),500,IF(AND(D65&gt;600,D65&lt;=700),600,IF(AND(D65&gt;700,D65&lt;=800),700,IF(AND(D65&gt;800,D65&lt;=1000),800,IF(AND(D65&gt;1000,D65&lt;=1200),1000,IF(AND(D65&gt;1200,D65&lt;=1400),1200,IF(AND(D65&gt;1400,D65&lt;=1500),1400,0.1)))))))))))))))))))))))))))))))))))*0.995,2)</f>
        <v>9.9999999999999992E-2</v>
      </c>
      <c r="V65" s="16">
        <f>VLOOKUP(VALUE(RIGHT(U65*100,1)),$Y$2:$Z$11,2)/100</f>
        <v>0.03</v>
      </c>
      <c r="W65" s="19">
        <f ca="1">IFERROR(IF(AVERAGE(SOE_1,SOE_2)-Close&lt;Close-Current_Stop,1,0),0)</f>
        <v>0</v>
      </c>
      <c r="X65" s="29" t="str">
        <f ca="1">IF(RR_Rebal_Test=1,Close-(AVERAGE(SOE_1,SOE_2)-Close),"")</f>
        <v/>
      </c>
      <c r="Y65" s="3"/>
      <c r="Z65" s="3"/>
      <c r="AA65" s="3"/>
      <c r="AB65" s="3"/>
      <c r="AC65" s="3"/>
    </row>
    <row r="66" spans="1:29" x14ac:dyDescent="0.25">
      <c r="A66" s="13"/>
      <c r="B66" s="8"/>
      <c r="C66" s="8"/>
      <c r="D66" s="8"/>
      <c r="E66" s="2"/>
      <c r="F66" s="2"/>
      <c r="G66" s="8"/>
      <c r="H66" s="23"/>
      <c r="I66" s="8"/>
      <c r="J66" s="8"/>
      <c r="K66" s="8"/>
      <c r="L66" s="2"/>
      <c r="M66" s="8">
        <f>IF(EXACT(L66,N66),I66,O66)</f>
        <v>-0.03</v>
      </c>
      <c r="N66" s="14" t="b">
        <f>IF(AND(L66="*Soft stop*",D66&lt;=I66),CONCATENATE("Setting hard stop at $",O66),IF(AND(L66="*Soft stop*",D66&gt;I66,E66=1),CONCATENATE("Setting hard stop for ½R at $",O66,"; Soft stop for ½R at $",I66),IF(AND(L66="*Soft stop*",D66&gt;I66,F66=1),CONCATENATE("Setting hard stop at $",O66),IF(AND(L66="*Hard stop*",D66&lt;=I66),"Hit stop",IF(AND(L66="*Hard stop*",D66&gt;I66,E66=1),IF(AND(O66&gt;I66,R66&lt;&gt;I66),CONCATENATE("Trail hard stop for ½R to $",O66,"; Hard stop for ½R at $",I66),L66),IF(AND(L66="*Hard stop*",D66&gt;I66,F66=1),IF(AND(O66&gt;I66,R66&lt;&gt;I66),CONCATENATE("Trail hard stop to $",O66),L66),IF(AND(LEFT(L66,12)="*Hard stop f",LEFT(Q66,5)=" Hard",D66&gt;I66,F66=1),IF(AND(O66&gt;I66,R66&lt;&gt;I66),CONCATENATE("Trail stop for entire position to $",O66),L66),IF(AND(LEFT(L66,12)="*Hard stop f",LEFT(Q66,5)=" Soft",D66&gt;I66,F66=1),CONCATENATE("Setting hard stop for entire position at $",O66),IF(AND(LEFT(L66,12)="*Hard stop f",LEFT(Q66,5)=" Hard",I66&gt;P66,D66&lt;=I66,D66&gt;P66),CONCATENATE("Hit stop for ½R at $",I66,"; Hard stop for ½R at $",P66),IF(AND(LEFT(L66,12)="*Hard stop f",LEFT(Q66,5)=" Hard",D66&lt;=I66,D66&lt;=P66),"Hit stop",IF(AND(LEFT(L66,12)="*Hard stop f",LEFT(Q66,5)=" Hard",D66&gt;I66,E66=1),IF(AND(O66&gt;I66,R66&lt;&gt;I66),CONCATENATE("Trail hard stop for ½R to $",O66,"; Hard stop for ½R at $",P66),L66),IF(AND(LEFT(L66,12)="*Hard stop f",LEFT(Q66,5)=" Soft",I66&gt;P66,D66&lt;=I66,D66&gt;P66),CONCATENATE("Hit stop for ½R at $",I66,"; Soft stop for ½R at $",P66),IF(AND(LEFT(L66,12)="*Hard stop f",LEFT(Q66,5)=" Soft",D66&lt;=I66,D66&lt;=P66),CONCATENATE("Hit stop for ½R at $",I66,"; Setting hard stop for ½R at $",O66),IF(AND(LEFT(L66,12)="*Hard stop f",LEFT(Q66,5)=" Soft",D66&gt;I66,E66=1),IF(AND(O66&gt;I66,R66&lt;&gt;I66),CONCATENATE("Trail hard stop for ½R to $",O66,"; Soft stop for ½R at $",P66),L66),IF(AND(LEFT(L66,12)="*Hard stop f",LEFT(Q66,5)=" Hard",I66=P66,D66&lt;=I66),"Hit stop",IF(AND(LEFT(L66,12)="*Hard stop f",LEFT(Q66,5)=" Hard",I66=P66,D66&gt;I66,E66=1),IF(AND(O66&gt;I66,R66&lt;&gt;I66),CONCATENATE("Trail hard stop for ½R to $",O66,"; Hard stop for ½R at $",P66),L66),IF(AND(LEFT(L66,12)="*Hard stop f",LEFT(Q66,5)=" Soft",I66=P66,D66&lt;=I66),CONCATENATE("Hit stop for ½R at $",I66,"; Setting hard stop for ½R at $",O66),IF(AND(LEFT(L66,12)="*Hard stop f",LEFT(Q66,5)=" Soft",I66=P66,D66&gt;I66,E66=1),IF(AND(O66&gt;I66,R66&lt;&gt;I66),CONCATENATE("Trail hard stop for ½R to $",O66,"; Soft stop for ½R at $",P66),L66),IF(AND(D66&gt;I66,E66=0,F66=0),L66)))))))))))))))))))</f>
        <v>0</v>
      </c>
      <c r="O66" s="15">
        <f>IF(AND(R66&lt;=S66,R66&gt;U66),T66,R66)</f>
        <v>-0.03</v>
      </c>
      <c r="P66" s="16" t="str">
        <f>IFERROR(VALUE(RIGHT(Q66,LEN(Q66)-FIND("$",Q66,1))),"")</f>
        <v/>
      </c>
      <c r="Q66" s="6" t="str">
        <f>IFERROR(LEFT(RIGHT(L66,FIND("*",L66,2)-FIND(";",L66,1)),FIND("*",RIGHT(L66,FIND("*",L66,2)-FIND(";",L66,1)),2)-1),"")</f>
        <v/>
      </c>
      <c r="R66" s="16">
        <f>IF(F66=1,MIN(ROUNDDOWN(G66*0.995,2)*100/100-VLOOKUP(VALUE(RIGHT(ROUNDDOWN(G66*0.995,2)*100,1)),$Y$2:$Z$11,2)/100,ROUNDDOWN(D66*0.995,2)*100/100-VLOOKUP(VALUE(RIGHT(ROUNDDOWN(D66*0.995,2)*100,1)),$Y$2:$Z$11,2)/100),ROUNDDOWN(D66*0.995,2)*100/100-VLOOKUP(VALUE(RIGHT(ROUNDDOWN(D66*0.995,2)*100,1)),$Y$2:$Z$11,2)/100)</f>
        <v>-0.03</v>
      </c>
      <c r="S66" s="16">
        <f>IF(AND(D66&gt;1,D66&lt;=2),1,IF(AND(D66&gt;2,D66&lt;=3),2,IF(AND(D66&gt;3,D66&lt;=4),3,IF(AND(D66&gt;4,D66&lt;=5),4,IF(AND(D66&gt;5,D66&lt;=6),5,IF(AND(D66&gt;6,D66&lt;=7),6,IF(AND(D66&gt;7,D66&lt;=8),7,IF(AND(D66&gt;8,D66&lt;=10),8,IF(AND(D66&gt;10,D66&lt;=15),10,IF(AND(D66&gt;15,D66&lt;=20),15,IF(AND(D66&gt;20,D66&lt;=25),20,IF(AND(D66&gt;25,D66&lt;=30),25,IF(AND(D66&gt;30,D66&lt;=35),30,IF(AND(D66&gt;35,D66&lt;=40),35,IF(AND(D66&gt;40,D66&lt;=50),40,IF(AND(D66&gt;50,D66&lt;=60),50,IF(AND(D66&gt;60,D66&lt;=70),60,IF(AND(D66&gt;70,D66&lt;=80),70,IF(AND(D66&gt;80,D66&lt;=100),80,IF(AND(D66&gt;100,D66&lt;=120),100,IF(AND(D66&gt;120,D66&lt;=140),120,IF(AND(D66&gt;140,D66&lt;=150),140,IF(AND(D66&gt;150,D66&lt;=200),150,IF(AND(D66&gt;200,D66&lt;=250),200,IF(AND(D66&gt;250,D66&lt;=300),250,IF(AND(D66&gt;300,D66&lt;=350),300,IF(AND(D66&gt;350,D66&lt;=400),350,IF(AND(D66&gt;400,D66&lt;=500),400,IF(AND(D66&gt;500,D66&lt;=600),500,IF(AND(D66&gt;600,D66&lt;=700),600,IF(AND(D66&gt;700,D66&lt;=800),700,IF(AND(D66&gt;800,D66&lt;=1000),800,IF(AND(D66&gt;1000,D66&lt;=1200),1000,IF(AND(D66&gt;1200,D66&lt;=1400),1200,IF(AND(D66&gt;1400,D66&lt;=1500),1400,0.1)))))))))))))))))))))))))))))))))))*1.01</f>
        <v>0.10100000000000001</v>
      </c>
      <c r="T66" s="16">
        <f>U66-V66</f>
        <v>6.9999999999999993E-2</v>
      </c>
      <c r="U66" s="18">
        <f>ROUNDUP(IF(AND(D66&gt;1,D66&lt;=2),1,IF(AND(D66&gt;2,D66&lt;=3),2,IF(AND(D66&gt;3,D66&lt;=4),3,IF(AND(D66&gt;4,D66&lt;=5),4,IF(AND(D66&gt;5,D66&lt;=6),5,IF(AND(D66&gt;6,D66&lt;=7),6,IF(AND(D66&gt;7,D66&lt;=8),7,IF(AND(D66&gt;8,D66&lt;=10),8,IF(AND(D66&gt;10,D66&lt;=15),10,IF(AND(D66&gt;15,D66&lt;=20),15,IF(AND(D66&gt;20,D66&lt;=25),20,IF(AND(D66&gt;25,D66&lt;=30),25,IF(AND(D66&gt;30,D66&lt;=35),30,IF(AND(D66&gt;35,D66&lt;=40),35,IF(AND(D66&gt;40,D66&lt;=50),40,IF(AND(D66&gt;50,D66&lt;=60),50,IF(AND(D66&gt;60,D66&lt;=70),60,IF(AND(D66&gt;70,D66&lt;=80),70,IF(AND(D66&gt;80,D66&lt;=100),80,IF(AND(D66&gt;100,D66&lt;=120),100,IF(AND(D66&gt;120,D66&lt;=140),120,IF(AND(D66&gt;140,D66&lt;=150),140,IF(AND(D66&gt;150,D66&lt;=200),150,IF(AND(D66&gt;200,D66&lt;=250),200,IF(AND(D66&gt;250,D66&lt;=300),250,IF(AND(D66&gt;300,D66&lt;=350),300,IF(AND(D66&gt;350,D66&lt;=400),350,IF(AND(D66&gt;400,D66&lt;=500),400,IF(AND(D66&gt;500,D66&lt;=600),500,IF(AND(D66&gt;600,D66&lt;=700),600,IF(AND(D66&gt;700,D66&lt;=800),700,IF(AND(D66&gt;800,D66&lt;=1000),800,IF(AND(D66&gt;1000,D66&lt;=1200),1000,IF(AND(D66&gt;1200,D66&lt;=1400),1200,IF(AND(D66&gt;1400,D66&lt;=1500),1400,0.1)))))))))))))))))))))))))))))))))))*0.995,2)</f>
        <v>9.9999999999999992E-2</v>
      </c>
      <c r="V66" s="16">
        <f>VLOOKUP(VALUE(RIGHT(U66*100,1)),$Y$2:$Z$11,2)/100</f>
        <v>0.03</v>
      </c>
      <c r="W66" s="19">
        <f ca="1">IFERROR(IF(AVERAGE(SOE_1,SOE_2)-Close&lt;Close-Current_Stop,1,0),0)</f>
        <v>0</v>
      </c>
      <c r="X66" s="29" t="str">
        <f ca="1">IF(RR_Rebal_Test=1,Close-(AVERAGE(SOE_1,SOE_2)-Close),"")</f>
        <v/>
      </c>
      <c r="Y66" s="3"/>
      <c r="Z66" s="3"/>
      <c r="AA66" s="3"/>
      <c r="AB66" s="3"/>
      <c r="AC66" s="3"/>
    </row>
    <row r="67" spans="1:29" x14ac:dyDescent="0.25">
      <c r="A67" s="13"/>
      <c r="B67" s="8"/>
      <c r="C67" s="8"/>
      <c r="D67" s="8"/>
      <c r="E67" s="2"/>
      <c r="F67" s="2"/>
      <c r="G67" s="8"/>
      <c r="H67" s="23"/>
      <c r="I67" s="8"/>
      <c r="J67" s="8"/>
      <c r="K67" s="8"/>
      <c r="L67" s="2"/>
      <c r="M67" s="8">
        <f>IF(EXACT(L67,N67),I67,O67)</f>
        <v>-0.03</v>
      </c>
      <c r="N67" s="14" t="b">
        <f>IF(AND(L67="*Soft stop*",D67&lt;=I67),CONCATENATE("Setting hard stop at $",O67),IF(AND(L67="*Soft stop*",D67&gt;I67,E67=1),CONCATENATE("Setting hard stop for ½R at $",O67,"; Soft stop for ½R at $",I67),IF(AND(L67="*Soft stop*",D67&gt;I67,F67=1),CONCATENATE("Setting hard stop at $",O67),IF(AND(L67="*Hard stop*",D67&lt;=I67),"Hit stop",IF(AND(L67="*Hard stop*",D67&gt;I67,E67=1),IF(AND(O67&gt;I67,R67&lt;&gt;I67),CONCATENATE("Trail hard stop for ½R to $",O67,"; Hard stop for ½R at $",I67),L67),IF(AND(L67="*Hard stop*",D67&gt;I67,F67=1),IF(AND(O67&gt;I67,R67&lt;&gt;I67),CONCATENATE("Trail hard stop to $",O67),L67),IF(AND(LEFT(L67,12)="*Hard stop f",LEFT(Q67,5)=" Hard",D67&gt;I67,F67=1),IF(AND(O67&gt;I67,R67&lt;&gt;I67),CONCATENATE("Trail stop for entire position to $",O67),L67),IF(AND(LEFT(L67,12)="*Hard stop f",LEFT(Q67,5)=" Soft",D67&gt;I67,F67=1),CONCATENATE("Setting hard stop for entire position at $",O67),IF(AND(LEFT(L67,12)="*Hard stop f",LEFT(Q67,5)=" Hard",I67&gt;P67,D67&lt;=I67,D67&gt;P67),CONCATENATE("Hit stop for ½R at $",I67,"; Hard stop for ½R at $",P67),IF(AND(LEFT(L67,12)="*Hard stop f",LEFT(Q67,5)=" Hard",D67&lt;=I67,D67&lt;=P67),"Hit stop",IF(AND(LEFT(L67,12)="*Hard stop f",LEFT(Q67,5)=" Hard",D67&gt;I67,E67=1),IF(AND(O67&gt;I67,R67&lt;&gt;I67),CONCATENATE("Trail hard stop for ½R to $",O67,"; Hard stop for ½R at $",P67),L67),IF(AND(LEFT(L67,12)="*Hard stop f",LEFT(Q67,5)=" Soft",I67&gt;P67,D67&lt;=I67,D67&gt;P67),CONCATENATE("Hit stop for ½R at $",I67,"; Soft stop for ½R at $",P67),IF(AND(LEFT(L67,12)="*Hard stop f",LEFT(Q67,5)=" Soft",D67&lt;=I67,D67&lt;=P67),CONCATENATE("Hit stop for ½R at $",I67,"; Setting hard stop for ½R at $",O67),IF(AND(LEFT(L67,12)="*Hard stop f",LEFT(Q67,5)=" Soft",D67&gt;I67,E67=1),IF(AND(O67&gt;I67,R67&lt;&gt;I67),CONCATENATE("Trail hard stop for ½R to $",O67,"; Soft stop for ½R at $",P67),L67),IF(AND(LEFT(L67,12)="*Hard stop f",LEFT(Q67,5)=" Hard",I67=P67,D67&lt;=I67),"Hit stop",IF(AND(LEFT(L67,12)="*Hard stop f",LEFT(Q67,5)=" Hard",I67=P67,D67&gt;I67,E67=1),IF(AND(O67&gt;I67,R67&lt;&gt;I67),CONCATENATE("Trail hard stop for ½R to $",O67,"; Hard stop for ½R at $",P67),L67),IF(AND(LEFT(L67,12)="*Hard stop f",LEFT(Q67,5)=" Soft",I67=P67,D67&lt;=I67),CONCATENATE("Hit stop for ½R at $",I67,"; Setting hard stop for ½R at $",O67),IF(AND(LEFT(L67,12)="*Hard stop f",LEFT(Q67,5)=" Soft",I67=P67,D67&gt;I67,E67=1),IF(AND(O67&gt;I67,R67&lt;&gt;I67),CONCATENATE("Trail hard stop for ½R to $",O67,"; Soft stop for ½R at $",P67),L67),IF(AND(D67&gt;I67,E67=0,F67=0),L67)))))))))))))))))))</f>
        <v>0</v>
      </c>
      <c r="O67" s="15">
        <f>IF(AND(R67&lt;=S67,R67&gt;U67),T67,R67)</f>
        <v>-0.03</v>
      </c>
      <c r="P67" s="16" t="str">
        <f>IFERROR(VALUE(RIGHT(Q67,LEN(Q67)-FIND("$",Q67,1))),"")</f>
        <v/>
      </c>
      <c r="Q67" s="6" t="str">
        <f>IFERROR(LEFT(RIGHT(L67,FIND("*",L67,2)-FIND(";",L67,1)),FIND("*",RIGHT(L67,FIND("*",L67,2)-FIND(";",L67,1)),2)-1),"")</f>
        <v/>
      </c>
      <c r="R67" s="16">
        <f>IF(F67=1,MIN(ROUNDDOWN(G67*0.995,2)*100/100-VLOOKUP(VALUE(RIGHT(ROUNDDOWN(G67*0.995,2)*100,1)),$Y$2:$Z$11,2)/100,ROUNDDOWN(D67*0.995,2)*100/100-VLOOKUP(VALUE(RIGHT(ROUNDDOWN(D67*0.995,2)*100,1)),$Y$2:$Z$11,2)/100),ROUNDDOWN(D67*0.995,2)*100/100-VLOOKUP(VALUE(RIGHT(ROUNDDOWN(D67*0.995,2)*100,1)),$Y$2:$Z$11,2)/100)</f>
        <v>-0.03</v>
      </c>
      <c r="S67" s="16">
        <f>IF(AND(D67&gt;1,D67&lt;=2),1,IF(AND(D67&gt;2,D67&lt;=3),2,IF(AND(D67&gt;3,D67&lt;=4),3,IF(AND(D67&gt;4,D67&lt;=5),4,IF(AND(D67&gt;5,D67&lt;=6),5,IF(AND(D67&gt;6,D67&lt;=7),6,IF(AND(D67&gt;7,D67&lt;=8),7,IF(AND(D67&gt;8,D67&lt;=10),8,IF(AND(D67&gt;10,D67&lt;=15),10,IF(AND(D67&gt;15,D67&lt;=20),15,IF(AND(D67&gt;20,D67&lt;=25),20,IF(AND(D67&gt;25,D67&lt;=30),25,IF(AND(D67&gt;30,D67&lt;=35),30,IF(AND(D67&gt;35,D67&lt;=40),35,IF(AND(D67&gt;40,D67&lt;=50),40,IF(AND(D67&gt;50,D67&lt;=60),50,IF(AND(D67&gt;60,D67&lt;=70),60,IF(AND(D67&gt;70,D67&lt;=80),70,IF(AND(D67&gt;80,D67&lt;=100),80,IF(AND(D67&gt;100,D67&lt;=120),100,IF(AND(D67&gt;120,D67&lt;=140),120,IF(AND(D67&gt;140,D67&lt;=150),140,IF(AND(D67&gt;150,D67&lt;=200),150,IF(AND(D67&gt;200,D67&lt;=250),200,IF(AND(D67&gt;250,D67&lt;=300),250,IF(AND(D67&gt;300,D67&lt;=350),300,IF(AND(D67&gt;350,D67&lt;=400),350,IF(AND(D67&gt;400,D67&lt;=500),400,IF(AND(D67&gt;500,D67&lt;=600),500,IF(AND(D67&gt;600,D67&lt;=700),600,IF(AND(D67&gt;700,D67&lt;=800),700,IF(AND(D67&gt;800,D67&lt;=1000),800,IF(AND(D67&gt;1000,D67&lt;=1200),1000,IF(AND(D67&gt;1200,D67&lt;=1400),1200,IF(AND(D67&gt;1400,D67&lt;=1500),1400,0.1)))))))))))))))))))))))))))))))))))*1.01</f>
        <v>0.10100000000000001</v>
      </c>
      <c r="T67" s="16">
        <f>U67-V67</f>
        <v>6.9999999999999993E-2</v>
      </c>
      <c r="U67" s="18">
        <f>ROUNDUP(IF(AND(D67&gt;1,D67&lt;=2),1,IF(AND(D67&gt;2,D67&lt;=3),2,IF(AND(D67&gt;3,D67&lt;=4),3,IF(AND(D67&gt;4,D67&lt;=5),4,IF(AND(D67&gt;5,D67&lt;=6),5,IF(AND(D67&gt;6,D67&lt;=7),6,IF(AND(D67&gt;7,D67&lt;=8),7,IF(AND(D67&gt;8,D67&lt;=10),8,IF(AND(D67&gt;10,D67&lt;=15),10,IF(AND(D67&gt;15,D67&lt;=20),15,IF(AND(D67&gt;20,D67&lt;=25),20,IF(AND(D67&gt;25,D67&lt;=30),25,IF(AND(D67&gt;30,D67&lt;=35),30,IF(AND(D67&gt;35,D67&lt;=40),35,IF(AND(D67&gt;40,D67&lt;=50),40,IF(AND(D67&gt;50,D67&lt;=60),50,IF(AND(D67&gt;60,D67&lt;=70),60,IF(AND(D67&gt;70,D67&lt;=80),70,IF(AND(D67&gt;80,D67&lt;=100),80,IF(AND(D67&gt;100,D67&lt;=120),100,IF(AND(D67&gt;120,D67&lt;=140),120,IF(AND(D67&gt;140,D67&lt;=150),140,IF(AND(D67&gt;150,D67&lt;=200),150,IF(AND(D67&gt;200,D67&lt;=250),200,IF(AND(D67&gt;250,D67&lt;=300),250,IF(AND(D67&gt;300,D67&lt;=350),300,IF(AND(D67&gt;350,D67&lt;=400),350,IF(AND(D67&gt;400,D67&lt;=500),400,IF(AND(D67&gt;500,D67&lt;=600),500,IF(AND(D67&gt;600,D67&lt;=700),600,IF(AND(D67&gt;700,D67&lt;=800),700,IF(AND(D67&gt;800,D67&lt;=1000),800,IF(AND(D67&gt;1000,D67&lt;=1200),1000,IF(AND(D67&gt;1200,D67&lt;=1400),1200,IF(AND(D67&gt;1400,D67&lt;=1500),1400,0.1)))))))))))))))))))))))))))))))))))*0.995,2)</f>
        <v>9.9999999999999992E-2</v>
      </c>
      <c r="V67" s="16">
        <f>VLOOKUP(VALUE(RIGHT(U67*100,1)),$Y$2:$Z$11,2)/100</f>
        <v>0.03</v>
      </c>
      <c r="W67" s="19">
        <f ca="1">IFERROR(IF(AVERAGE(SOE_1,SOE_2)-Close&lt;Close-Current_Stop,1,0),0)</f>
        <v>0</v>
      </c>
      <c r="X67" s="29" t="str">
        <f ca="1">IF(RR_Rebal_Test=1,Close-(AVERAGE(SOE_1,SOE_2)-Close),"")</f>
        <v/>
      </c>
      <c r="Y67" s="3"/>
      <c r="Z67" s="3"/>
      <c r="AA67" s="3"/>
      <c r="AB67" s="3"/>
      <c r="AC67" s="3"/>
    </row>
    <row r="68" spans="1:29" x14ac:dyDescent="0.25">
      <c r="A68" s="13"/>
      <c r="B68" s="8"/>
      <c r="C68" s="8"/>
      <c r="D68" s="8"/>
      <c r="E68" s="2"/>
      <c r="F68" s="2"/>
      <c r="G68" s="8"/>
      <c r="H68" s="23"/>
      <c r="I68" s="8"/>
      <c r="J68" s="8"/>
      <c r="K68" s="8"/>
      <c r="L68" s="2"/>
      <c r="M68" s="8">
        <f>IF(EXACT(L68,N68),I68,O68)</f>
        <v>-0.03</v>
      </c>
      <c r="N68" s="14" t="b">
        <f>IF(AND(L68="*Soft stop*",D68&lt;=I68),CONCATENATE("Setting hard stop at $",O68),IF(AND(L68="*Soft stop*",D68&gt;I68,E68=1),CONCATENATE("Setting hard stop for ½R at $",O68,"; Soft stop for ½R at $",I68),IF(AND(L68="*Soft stop*",D68&gt;I68,F68=1),CONCATENATE("Setting hard stop at $",O68),IF(AND(L68="*Hard stop*",D68&lt;=I68),"Hit stop",IF(AND(L68="*Hard stop*",D68&gt;I68,E68=1),IF(AND(O68&gt;I68,R68&lt;&gt;I68),CONCATENATE("Trail hard stop for ½R to $",O68,"; Hard stop for ½R at $",I68),L68),IF(AND(L68="*Hard stop*",D68&gt;I68,F68=1),IF(AND(O68&gt;I68,R68&lt;&gt;I68),CONCATENATE("Trail hard stop to $",O68),L68),IF(AND(LEFT(L68,12)="*Hard stop f",LEFT(Q68,5)=" Hard",D68&gt;I68,F68=1),IF(AND(O68&gt;I68,R68&lt;&gt;I68),CONCATENATE("Trail stop for entire position to $",O68),L68),IF(AND(LEFT(L68,12)="*Hard stop f",LEFT(Q68,5)=" Soft",D68&gt;I68,F68=1),CONCATENATE("Setting hard stop for entire position at $",O68),IF(AND(LEFT(L68,12)="*Hard stop f",LEFT(Q68,5)=" Hard",I68&gt;P68,D68&lt;=I68,D68&gt;P68),CONCATENATE("Hit stop for ½R at $",I68,"; Hard stop for ½R at $",P68),IF(AND(LEFT(L68,12)="*Hard stop f",LEFT(Q68,5)=" Hard",D68&lt;=I68,D68&lt;=P68),"Hit stop",IF(AND(LEFT(L68,12)="*Hard stop f",LEFT(Q68,5)=" Hard",D68&gt;I68,E68=1),IF(AND(O68&gt;I68,R68&lt;&gt;I68),CONCATENATE("Trail hard stop for ½R to $",O68,"; Hard stop for ½R at $",P68),L68),IF(AND(LEFT(L68,12)="*Hard stop f",LEFT(Q68,5)=" Soft",I68&gt;P68,D68&lt;=I68,D68&gt;P68),CONCATENATE("Hit stop for ½R at $",I68,"; Soft stop for ½R at $",P68),IF(AND(LEFT(L68,12)="*Hard stop f",LEFT(Q68,5)=" Soft",D68&lt;=I68,D68&lt;=P68),CONCATENATE("Hit stop for ½R at $",I68,"; Setting hard stop for ½R at $",O68),IF(AND(LEFT(L68,12)="*Hard stop f",LEFT(Q68,5)=" Soft",D68&gt;I68,E68=1),IF(AND(O68&gt;I68,R68&lt;&gt;I68),CONCATENATE("Trail hard stop for ½R to $",O68,"; Soft stop for ½R at $",P68),L68),IF(AND(LEFT(L68,12)="*Hard stop f",LEFT(Q68,5)=" Hard",I68=P68,D68&lt;=I68),"Hit stop",IF(AND(LEFT(L68,12)="*Hard stop f",LEFT(Q68,5)=" Hard",I68=P68,D68&gt;I68,E68=1),IF(AND(O68&gt;I68,R68&lt;&gt;I68),CONCATENATE("Trail hard stop for ½R to $",O68,"; Hard stop for ½R at $",P68),L68),IF(AND(LEFT(L68,12)="*Hard stop f",LEFT(Q68,5)=" Soft",I68=P68,D68&lt;=I68),CONCATENATE("Hit stop for ½R at $",I68,"; Setting hard stop for ½R at $",O68),IF(AND(LEFT(L68,12)="*Hard stop f",LEFT(Q68,5)=" Soft",I68=P68,D68&gt;I68,E68=1),IF(AND(O68&gt;I68,R68&lt;&gt;I68),CONCATENATE("Trail hard stop for ½R to $",O68,"; Soft stop for ½R at $",P68),L68),IF(AND(D68&gt;I68,E68=0,F68=0),L68)))))))))))))))))))</f>
        <v>0</v>
      </c>
      <c r="O68" s="15">
        <f>IF(AND(R68&lt;=S68,R68&gt;U68),T68,R68)</f>
        <v>-0.03</v>
      </c>
      <c r="P68" s="16" t="str">
        <f>IFERROR(VALUE(RIGHT(Q68,LEN(Q68)-FIND("$",Q68,1))),"")</f>
        <v/>
      </c>
      <c r="Q68" s="6" t="str">
        <f>IFERROR(LEFT(RIGHT(L68,FIND("*",L68,2)-FIND(";",L68,1)),FIND("*",RIGHT(L68,FIND("*",L68,2)-FIND(";",L68,1)),2)-1),"")</f>
        <v/>
      </c>
      <c r="R68" s="16">
        <f>IF(F68=1,MIN(ROUNDDOWN(G68*0.995,2)*100/100-VLOOKUP(VALUE(RIGHT(ROUNDDOWN(G68*0.995,2)*100,1)),$Y$2:$Z$11,2)/100,ROUNDDOWN(D68*0.995,2)*100/100-VLOOKUP(VALUE(RIGHT(ROUNDDOWN(D68*0.995,2)*100,1)),$Y$2:$Z$11,2)/100),ROUNDDOWN(D68*0.995,2)*100/100-VLOOKUP(VALUE(RIGHT(ROUNDDOWN(D68*0.995,2)*100,1)),$Y$2:$Z$11,2)/100)</f>
        <v>-0.03</v>
      </c>
      <c r="S68" s="16">
        <f>IF(AND(D68&gt;1,D68&lt;=2),1,IF(AND(D68&gt;2,D68&lt;=3),2,IF(AND(D68&gt;3,D68&lt;=4),3,IF(AND(D68&gt;4,D68&lt;=5),4,IF(AND(D68&gt;5,D68&lt;=6),5,IF(AND(D68&gt;6,D68&lt;=7),6,IF(AND(D68&gt;7,D68&lt;=8),7,IF(AND(D68&gt;8,D68&lt;=10),8,IF(AND(D68&gt;10,D68&lt;=15),10,IF(AND(D68&gt;15,D68&lt;=20),15,IF(AND(D68&gt;20,D68&lt;=25),20,IF(AND(D68&gt;25,D68&lt;=30),25,IF(AND(D68&gt;30,D68&lt;=35),30,IF(AND(D68&gt;35,D68&lt;=40),35,IF(AND(D68&gt;40,D68&lt;=50),40,IF(AND(D68&gt;50,D68&lt;=60),50,IF(AND(D68&gt;60,D68&lt;=70),60,IF(AND(D68&gt;70,D68&lt;=80),70,IF(AND(D68&gt;80,D68&lt;=100),80,IF(AND(D68&gt;100,D68&lt;=120),100,IF(AND(D68&gt;120,D68&lt;=140),120,IF(AND(D68&gt;140,D68&lt;=150),140,IF(AND(D68&gt;150,D68&lt;=200),150,IF(AND(D68&gt;200,D68&lt;=250),200,IF(AND(D68&gt;250,D68&lt;=300),250,IF(AND(D68&gt;300,D68&lt;=350),300,IF(AND(D68&gt;350,D68&lt;=400),350,IF(AND(D68&gt;400,D68&lt;=500),400,IF(AND(D68&gt;500,D68&lt;=600),500,IF(AND(D68&gt;600,D68&lt;=700),600,IF(AND(D68&gt;700,D68&lt;=800),700,IF(AND(D68&gt;800,D68&lt;=1000),800,IF(AND(D68&gt;1000,D68&lt;=1200),1000,IF(AND(D68&gt;1200,D68&lt;=1400),1200,IF(AND(D68&gt;1400,D68&lt;=1500),1400,0.1)))))))))))))))))))))))))))))))))))*1.01</f>
        <v>0.10100000000000001</v>
      </c>
      <c r="T68" s="16">
        <f>U68-V68</f>
        <v>6.9999999999999993E-2</v>
      </c>
      <c r="U68" s="18">
        <f>ROUNDUP(IF(AND(D68&gt;1,D68&lt;=2),1,IF(AND(D68&gt;2,D68&lt;=3),2,IF(AND(D68&gt;3,D68&lt;=4),3,IF(AND(D68&gt;4,D68&lt;=5),4,IF(AND(D68&gt;5,D68&lt;=6),5,IF(AND(D68&gt;6,D68&lt;=7),6,IF(AND(D68&gt;7,D68&lt;=8),7,IF(AND(D68&gt;8,D68&lt;=10),8,IF(AND(D68&gt;10,D68&lt;=15),10,IF(AND(D68&gt;15,D68&lt;=20),15,IF(AND(D68&gt;20,D68&lt;=25),20,IF(AND(D68&gt;25,D68&lt;=30),25,IF(AND(D68&gt;30,D68&lt;=35),30,IF(AND(D68&gt;35,D68&lt;=40),35,IF(AND(D68&gt;40,D68&lt;=50),40,IF(AND(D68&gt;50,D68&lt;=60),50,IF(AND(D68&gt;60,D68&lt;=70),60,IF(AND(D68&gt;70,D68&lt;=80),70,IF(AND(D68&gt;80,D68&lt;=100),80,IF(AND(D68&gt;100,D68&lt;=120),100,IF(AND(D68&gt;120,D68&lt;=140),120,IF(AND(D68&gt;140,D68&lt;=150),140,IF(AND(D68&gt;150,D68&lt;=200),150,IF(AND(D68&gt;200,D68&lt;=250),200,IF(AND(D68&gt;250,D68&lt;=300),250,IF(AND(D68&gt;300,D68&lt;=350),300,IF(AND(D68&gt;350,D68&lt;=400),350,IF(AND(D68&gt;400,D68&lt;=500),400,IF(AND(D68&gt;500,D68&lt;=600),500,IF(AND(D68&gt;600,D68&lt;=700),600,IF(AND(D68&gt;700,D68&lt;=800),700,IF(AND(D68&gt;800,D68&lt;=1000),800,IF(AND(D68&gt;1000,D68&lt;=1200),1000,IF(AND(D68&gt;1200,D68&lt;=1400),1200,IF(AND(D68&gt;1400,D68&lt;=1500),1400,0.1)))))))))))))))))))))))))))))))))))*0.995,2)</f>
        <v>9.9999999999999992E-2</v>
      </c>
      <c r="V68" s="16">
        <f>VLOOKUP(VALUE(RIGHT(U68*100,1)),$Y$2:$Z$11,2)/100</f>
        <v>0.03</v>
      </c>
      <c r="W68" s="19">
        <f ca="1">IFERROR(IF(AVERAGE(SOE_1,SOE_2)-Close&lt;Close-Current_Stop,1,0),0)</f>
        <v>0</v>
      </c>
      <c r="X68" s="29" t="str">
        <f ca="1">IF(RR_Rebal_Test=1,Close-(AVERAGE(SOE_1,SOE_2)-Close),"")</f>
        <v/>
      </c>
      <c r="Y68" s="3"/>
      <c r="Z68" s="3"/>
      <c r="AA68" s="3"/>
      <c r="AB68" s="3"/>
      <c r="AC68" s="3"/>
    </row>
    <row r="69" spans="1:29" x14ac:dyDescent="0.25">
      <c r="A69" s="13"/>
      <c r="B69" s="8"/>
      <c r="C69" s="8"/>
      <c r="D69" s="8"/>
      <c r="E69" s="2"/>
      <c r="F69" s="2"/>
      <c r="G69" s="8"/>
      <c r="H69" s="23"/>
      <c r="I69" s="8"/>
      <c r="J69" s="8"/>
      <c r="K69" s="8"/>
      <c r="L69" s="2"/>
      <c r="M69" s="8">
        <f>IF(EXACT(L69,N69),I69,O69)</f>
        <v>-0.03</v>
      </c>
      <c r="N69" s="14" t="b">
        <f>IF(AND(L69="*Soft stop*",D69&lt;=I69),CONCATENATE("Setting hard stop at $",O69),IF(AND(L69="*Soft stop*",D69&gt;I69,E69=1),CONCATENATE("Setting hard stop for ½R at $",O69,"; Soft stop for ½R at $",I69),IF(AND(L69="*Soft stop*",D69&gt;I69,F69=1),CONCATENATE("Setting hard stop at $",O69),IF(AND(L69="*Hard stop*",D69&lt;=I69),"Hit stop",IF(AND(L69="*Hard stop*",D69&gt;I69,E69=1),IF(AND(O69&gt;I69,R69&lt;&gt;I69),CONCATENATE("Trail hard stop for ½R to $",O69,"; Hard stop for ½R at $",I69),L69),IF(AND(L69="*Hard stop*",D69&gt;I69,F69=1),IF(AND(O69&gt;I69,R69&lt;&gt;I69),CONCATENATE("Trail hard stop to $",O69),L69),IF(AND(LEFT(L69,12)="*Hard stop f",LEFT(Q69,5)=" Hard",D69&gt;I69,F69=1),IF(AND(O69&gt;I69,R69&lt;&gt;I69),CONCATENATE("Trail stop for entire position to $",O69),L69),IF(AND(LEFT(L69,12)="*Hard stop f",LEFT(Q69,5)=" Soft",D69&gt;I69,F69=1),CONCATENATE("Setting hard stop for entire position at $",O69),IF(AND(LEFT(L69,12)="*Hard stop f",LEFT(Q69,5)=" Hard",I69&gt;P69,D69&lt;=I69,D69&gt;P69),CONCATENATE("Hit stop for ½R at $",I69,"; Hard stop for ½R at $",P69),IF(AND(LEFT(L69,12)="*Hard stop f",LEFT(Q69,5)=" Hard",D69&lt;=I69,D69&lt;=P69),"Hit stop",IF(AND(LEFT(L69,12)="*Hard stop f",LEFT(Q69,5)=" Hard",D69&gt;I69,E69=1),IF(AND(O69&gt;I69,R69&lt;&gt;I69),CONCATENATE("Trail hard stop for ½R to $",O69,"; Hard stop for ½R at $",P69),L69),IF(AND(LEFT(L69,12)="*Hard stop f",LEFT(Q69,5)=" Soft",I69&gt;P69,D69&lt;=I69,D69&gt;P69),CONCATENATE("Hit stop for ½R at $",I69,"; Soft stop for ½R at $",P69),IF(AND(LEFT(L69,12)="*Hard stop f",LEFT(Q69,5)=" Soft",D69&lt;=I69,D69&lt;=P69),CONCATENATE("Hit stop for ½R at $",I69,"; Setting hard stop for ½R at $",O69),IF(AND(LEFT(L69,12)="*Hard stop f",LEFT(Q69,5)=" Soft",D69&gt;I69,E69=1),IF(AND(O69&gt;I69,R69&lt;&gt;I69),CONCATENATE("Trail hard stop for ½R to $",O69,"; Soft stop for ½R at $",P69),L69),IF(AND(LEFT(L69,12)="*Hard stop f",LEFT(Q69,5)=" Hard",I69=P69,D69&lt;=I69),"Hit stop",IF(AND(LEFT(L69,12)="*Hard stop f",LEFT(Q69,5)=" Hard",I69=P69,D69&gt;I69,E69=1),IF(AND(O69&gt;I69,R69&lt;&gt;I69),CONCATENATE("Trail hard stop for ½R to $",O69,"; Hard stop for ½R at $",P69),L69),IF(AND(LEFT(L69,12)="*Hard stop f",LEFT(Q69,5)=" Soft",I69=P69,D69&lt;=I69),CONCATENATE("Hit stop for ½R at $",I69,"; Setting hard stop for ½R at $",O69),IF(AND(LEFT(L69,12)="*Hard stop f",LEFT(Q69,5)=" Soft",I69=P69,D69&gt;I69,E69=1),IF(AND(O69&gt;I69,R69&lt;&gt;I69),CONCATENATE("Trail hard stop for ½R to $",O69,"; Soft stop for ½R at $",P69),L69),IF(AND(D69&gt;I69,E69=0,F69=0),L69)))))))))))))))))))</f>
        <v>0</v>
      </c>
      <c r="O69" s="15">
        <f>IF(AND(R69&lt;=S69,R69&gt;U69),T69,R69)</f>
        <v>-0.03</v>
      </c>
      <c r="P69" s="16" t="str">
        <f>IFERROR(VALUE(RIGHT(Q69,LEN(Q69)-FIND("$",Q69,1))),"")</f>
        <v/>
      </c>
      <c r="Q69" s="6" t="str">
        <f>IFERROR(LEFT(RIGHT(L69,FIND("*",L69,2)-FIND(";",L69,1)),FIND("*",RIGHT(L69,FIND("*",L69,2)-FIND(";",L69,1)),2)-1),"")</f>
        <v/>
      </c>
      <c r="R69" s="16">
        <f>IF(F69=1,MIN(ROUNDDOWN(G69*0.995,2)*100/100-VLOOKUP(VALUE(RIGHT(ROUNDDOWN(G69*0.995,2)*100,1)),$Y$2:$Z$11,2)/100,ROUNDDOWN(D69*0.995,2)*100/100-VLOOKUP(VALUE(RIGHT(ROUNDDOWN(D69*0.995,2)*100,1)),$Y$2:$Z$11,2)/100),ROUNDDOWN(D69*0.995,2)*100/100-VLOOKUP(VALUE(RIGHT(ROUNDDOWN(D69*0.995,2)*100,1)),$Y$2:$Z$11,2)/100)</f>
        <v>-0.03</v>
      </c>
      <c r="S69" s="16">
        <f>IF(AND(D69&gt;1,D69&lt;=2),1,IF(AND(D69&gt;2,D69&lt;=3),2,IF(AND(D69&gt;3,D69&lt;=4),3,IF(AND(D69&gt;4,D69&lt;=5),4,IF(AND(D69&gt;5,D69&lt;=6),5,IF(AND(D69&gt;6,D69&lt;=7),6,IF(AND(D69&gt;7,D69&lt;=8),7,IF(AND(D69&gt;8,D69&lt;=10),8,IF(AND(D69&gt;10,D69&lt;=15),10,IF(AND(D69&gt;15,D69&lt;=20),15,IF(AND(D69&gt;20,D69&lt;=25),20,IF(AND(D69&gt;25,D69&lt;=30),25,IF(AND(D69&gt;30,D69&lt;=35),30,IF(AND(D69&gt;35,D69&lt;=40),35,IF(AND(D69&gt;40,D69&lt;=50),40,IF(AND(D69&gt;50,D69&lt;=60),50,IF(AND(D69&gt;60,D69&lt;=70),60,IF(AND(D69&gt;70,D69&lt;=80),70,IF(AND(D69&gt;80,D69&lt;=100),80,IF(AND(D69&gt;100,D69&lt;=120),100,IF(AND(D69&gt;120,D69&lt;=140),120,IF(AND(D69&gt;140,D69&lt;=150),140,IF(AND(D69&gt;150,D69&lt;=200),150,IF(AND(D69&gt;200,D69&lt;=250),200,IF(AND(D69&gt;250,D69&lt;=300),250,IF(AND(D69&gt;300,D69&lt;=350),300,IF(AND(D69&gt;350,D69&lt;=400),350,IF(AND(D69&gt;400,D69&lt;=500),400,IF(AND(D69&gt;500,D69&lt;=600),500,IF(AND(D69&gt;600,D69&lt;=700),600,IF(AND(D69&gt;700,D69&lt;=800),700,IF(AND(D69&gt;800,D69&lt;=1000),800,IF(AND(D69&gt;1000,D69&lt;=1200),1000,IF(AND(D69&gt;1200,D69&lt;=1400),1200,IF(AND(D69&gt;1400,D69&lt;=1500),1400,0.1)))))))))))))))))))))))))))))))))))*1.01</f>
        <v>0.10100000000000001</v>
      </c>
      <c r="T69" s="16">
        <f>U69-V69</f>
        <v>6.9999999999999993E-2</v>
      </c>
      <c r="U69" s="18">
        <f>ROUNDUP(IF(AND(D69&gt;1,D69&lt;=2),1,IF(AND(D69&gt;2,D69&lt;=3),2,IF(AND(D69&gt;3,D69&lt;=4),3,IF(AND(D69&gt;4,D69&lt;=5),4,IF(AND(D69&gt;5,D69&lt;=6),5,IF(AND(D69&gt;6,D69&lt;=7),6,IF(AND(D69&gt;7,D69&lt;=8),7,IF(AND(D69&gt;8,D69&lt;=10),8,IF(AND(D69&gt;10,D69&lt;=15),10,IF(AND(D69&gt;15,D69&lt;=20),15,IF(AND(D69&gt;20,D69&lt;=25),20,IF(AND(D69&gt;25,D69&lt;=30),25,IF(AND(D69&gt;30,D69&lt;=35),30,IF(AND(D69&gt;35,D69&lt;=40),35,IF(AND(D69&gt;40,D69&lt;=50),40,IF(AND(D69&gt;50,D69&lt;=60),50,IF(AND(D69&gt;60,D69&lt;=70),60,IF(AND(D69&gt;70,D69&lt;=80),70,IF(AND(D69&gt;80,D69&lt;=100),80,IF(AND(D69&gt;100,D69&lt;=120),100,IF(AND(D69&gt;120,D69&lt;=140),120,IF(AND(D69&gt;140,D69&lt;=150),140,IF(AND(D69&gt;150,D69&lt;=200),150,IF(AND(D69&gt;200,D69&lt;=250),200,IF(AND(D69&gt;250,D69&lt;=300),250,IF(AND(D69&gt;300,D69&lt;=350),300,IF(AND(D69&gt;350,D69&lt;=400),350,IF(AND(D69&gt;400,D69&lt;=500),400,IF(AND(D69&gt;500,D69&lt;=600),500,IF(AND(D69&gt;600,D69&lt;=700),600,IF(AND(D69&gt;700,D69&lt;=800),700,IF(AND(D69&gt;800,D69&lt;=1000),800,IF(AND(D69&gt;1000,D69&lt;=1200),1000,IF(AND(D69&gt;1200,D69&lt;=1400),1200,IF(AND(D69&gt;1400,D69&lt;=1500),1400,0.1)))))))))))))))))))))))))))))))))))*0.995,2)</f>
        <v>9.9999999999999992E-2</v>
      </c>
      <c r="V69" s="16">
        <f>VLOOKUP(VALUE(RIGHT(U69*100,1)),$Y$2:$Z$11,2)/100</f>
        <v>0.03</v>
      </c>
      <c r="W69" s="19">
        <f ca="1">IFERROR(IF(AVERAGE(SOE_1,SOE_2)-Close&lt;Close-Current_Stop,1,0),0)</f>
        <v>0</v>
      </c>
      <c r="X69" s="29" t="str">
        <f ca="1">IF(RR_Rebal_Test=1,Close-(AVERAGE(SOE_1,SOE_2)-Close),"")</f>
        <v/>
      </c>
      <c r="Y69" s="3"/>
      <c r="Z69" s="3"/>
      <c r="AA69" s="3"/>
      <c r="AB69" s="3"/>
      <c r="AC69" s="3"/>
    </row>
    <row r="70" spans="1:29" x14ac:dyDescent="0.25">
      <c r="A70" s="13"/>
      <c r="B70" s="8"/>
      <c r="C70" s="8"/>
      <c r="D70" s="8"/>
      <c r="E70" s="2"/>
      <c r="F70" s="2"/>
      <c r="G70" s="8"/>
      <c r="H70" s="23"/>
      <c r="I70" s="8"/>
      <c r="J70" s="8"/>
      <c r="K70" s="8"/>
      <c r="L70" s="2"/>
      <c r="M70" s="8">
        <f>IF(EXACT(L70,N70),I70,O70)</f>
        <v>-0.03</v>
      </c>
      <c r="N70" s="14" t="b">
        <f>IF(AND(L70="*Soft stop*",D70&lt;=I70),CONCATENATE("Setting hard stop at $",O70),IF(AND(L70="*Soft stop*",D70&gt;I70,E70=1),CONCATENATE("Setting hard stop for ½R at $",O70,"; Soft stop for ½R at $",I70),IF(AND(L70="*Soft stop*",D70&gt;I70,F70=1),CONCATENATE("Setting hard stop at $",O70),IF(AND(L70="*Hard stop*",D70&lt;=I70),"Hit stop",IF(AND(L70="*Hard stop*",D70&gt;I70,E70=1),IF(AND(O70&gt;I70,R70&lt;&gt;I70),CONCATENATE("Trail hard stop for ½R to $",O70,"; Hard stop for ½R at $",I70),L70),IF(AND(L70="*Hard stop*",D70&gt;I70,F70=1),IF(AND(O70&gt;I70,R70&lt;&gt;I70),CONCATENATE("Trail hard stop to $",O70),L70),IF(AND(LEFT(L70,12)="*Hard stop f",LEFT(Q70,5)=" Hard",D70&gt;I70,F70=1),IF(AND(O70&gt;I70,R70&lt;&gt;I70),CONCATENATE("Trail stop for entire position to $",O70),L70),IF(AND(LEFT(L70,12)="*Hard stop f",LEFT(Q70,5)=" Soft",D70&gt;I70,F70=1),CONCATENATE("Setting hard stop for entire position at $",O70),IF(AND(LEFT(L70,12)="*Hard stop f",LEFT(Q70,5)=" Hard",I70&gt;P70,D70&lt;=I70,D70&gt;P70),CONCATENATE("Hit stop for ½R at $",I70,"; Hard stop for ½R at $",P70),IF(AND(LEFT(L70,12)="*Hard stop f",LEFT(Q70,5)=" Hard",D70&lt;=I70,D70&lt;=P70),"Hit stop",IF(AND(LEFT(L70,12)="*Hard stop f",LEFT(Q70,5)=" Hard",D70&gt;I70,E70=1),IF(AND(O70&gt;I70,R70&lt;&gt;I70),CONCATENATE("Trail hard stop for ½R to $",O70,"; Hard stop for ½R at $",P70),L70),IF(AND(LEFT(L70,12)="*Hard stop f",LEFT(Q70,5)=" Soft",I70&gt;P70,D70&lt;=I70,D70&gt;P70),CONCATENATE("Hit stop for ½R at $",I70,"; Soft stop for ½R at $",P70),IF(AND(LEFT(L70,12)="*Hard stop f",LEFT(Q70,5)=" Soft",D70&lt;=I70,D70&lt;=P70),CONCATENATE("Hit stop for ½R at $",I70,"; Setting hard stop for ½R at $",O70),IF(AND(LEFT(L70,12)="*Hard stop f",LEFT(Q70,5)=" Soft",D70&gt;I70,E70=1),IF(AND(O70&gt;I70,R70&lt;&gt;I70),CONCATENATE("Trail hard stop for ½R to $",O70,"; Soft stop for ½R at $",P70),L70),IF(AND(LEFT(L70,12)="*Hard stop f",LEFT(Q70,5)=" Hard",I70=P70,D70&lt;=I70),"Hit stop",IF(AND(LEFT(L70,12)="*Hard stop f",LEFT(Q70,5)=" Hard",I70=P70,D70&gt;I70,E70=1),IF(AND(O70&gt;I70,R70&lt;&gt;I70),CONCATENATE("Trail hard stop for ½R to $",O70,"; Hard stop for ½R at $",P70),L70),IF(AND(LEFT(L70,12)="*Hard stop f",LEFT(Q70,5)=" Soft",I70=P70,D70&lt;=I70),CONCATENATE("Hit stop for ½R at $",I70,"; Setting hard stop for ½R at $",O70),IF(AND(LEFT(L70,12)="*Hard stop f",LEFT(Q70,5)=" Soft",I70=P70,D70&gt;I70,E70=1),IF(AND(O70&gt;I70,R70&lt;&gt;I70),CONCATENATE("Trail hard stop for ½R to $",O70,"; Soft stop for ½R at $",P70),L70),IF(AND(D70&gt;I70,E70=0,F70=0),L70)))))))))))))))))))</f>
        <v>0</v>
      </c>
      <c r="O70" s="15">
        <f>IF(AND(R70&lt;=S70,R70&gt;U70),T70,R70)</f>
        <v>-0.03</v>
      </c>
      <c r="P70" s="16" t="str">
        <f>IFERROR(VALUE(RIGHT(Q70,LEN(Q70)-FIND("$",Q70,1))),"")</f>
        <v/>
      </c>
      <c r="Q70" s="6" t="str">
        <f>IFERROR(LEFT(RIGHT(L70,FIND("*",L70,2)-FIND(";",L70,1)),FIND("*",RIGHT(L70,FIND("*",L70,2)-FIND(";",L70,1)),2)-1),"")</f>
        <v/>
      </c>
      <c r="R70" s="16">
        <f>IF(F70=1,MIN(ROUNDDOWN(G70*0.995,2)*100/100-VLOOKUP(VALUE(RIGHT(ROUNDDOWN(G70*0.995,2)*100,1)),$Y$2:$Z$11,2)/100,ROUNDDOWN(D70*0.995,2)*100/100-VLOOKUP(VALUE(RIGHT(ROUNDDOWN(D70*0.995,2)*100,1)),$Y$2:$Z$11,2)/100),ROUNDDOWN(D70*0.995,2)*100/100-VLOOKUP(VALUE(RIGHT(ROUNDDOWN(D70*0.995,2)*100,1)),$Y$2:$Z$11,2)/100)</f>
        <v>-0.03</v>
      </c>
      <c r="S70" s="16">
        <f>IF(AND(D70&gt;1,D70&lt;=2),1,IF(AND(D70&gt;2,D70&lt;=3),2,IF(AND(D70&gt;3,D70&lt;=4),3,IF(AND(D70&gt;4,D70&lt;=5),4,IF(AND(D70&gt;5,D70&lt;=6),5,IF(AND(D70&gt;6,D70&lt;=7),6,IF(AND(D70&gt;7,D70&lt;=8),7,IF(AND(D70&gt;8,D70&lt;=10),8,IF(AND(D70&gt;10,D70&lt;=15),10,IF(AND(D70&gt;15,D70&lt;=20),15,IF(AND(D70&gt;20,D70&lt;=25),20,IF(AND(D70&gt;25,D70&lt;=30),25,IF(AND(D70&gt;30,D70&lt;=35),30,IF(AND(D70&gt;35,D70&lt;=40),35,IF(AND(D70&gt;40,D70&lt;=50),40,IF(AND(D70&gt;50,D70&lt;=60),50,IF(AND(D70&gt;60,D70&lt;=70),60,IF(AND(D70&gt;70,D70&lt;=80),70,IF(AND(D70&gt;80,D70&lt;=100),80,IF(AND(D70&gt;100,D70&lt;=120),100,IF(AND(D70&gt;120,D70&lt;=140),120,IF(AND(D70&gt;140,D70&lt;=150),140,IF(AND(D70&gt;150,D70&lt;=200),150,IF(AND(D70&gt;200,D70&lt;=250),200,IF(AND(D70&gt;250,D70&lt;=300),250,IF(AND(D70&gt;300,D70&lt;=350),300,IF(AND(D70&gt;350,D70&lt;=400),350,IF(AND(D70&gt;400,D70&lt;=500),400,IF(AND(D70&gt;500,D70&lt;=600),500,IF(AND(D70&gt;600,D70&lt;=700),600,IF(AND(D70&gt;700,D70&lt;=800),700,IF(AND(D70&gt;800,D70&lt;=1000),800,IF(AND(D70&gt;1000,D70&lt;=1200),1000,IF(AND(D70&gt;1200,D70&lt;=1400),1200,IF(AND(D70&gt;1400,D70&lt;=1500),1400,0.1)))))))))))))))))))))))))))))))))))*1.01</f>
        <v>0.10100000000000001</v>
      </c>
      <c r="T70" s="16">
        <f>U70-V70</f>
        <v>6.9999999999999993E-2</v>
      </c>
      <c r="U70" s="18">
        <f>ROUNDUP(IF(AND(D70&gt;1,D70&lt;=2),1,IF(AND(D70&gt;2,D70&lt;=3),2,IF(AND(D70&gt;3,D70&lt;=4),3,IF(AND(D70&gt;4,D70&lt;=5),4,IF(AND(D70&gt;5,D70&lt;=6),5,IF(AND(D70&gt;6,D70&lt;=7),6,IF(AND(D70&gt;7,D70&lt;=8),7,IF(AND(D70&gt;8,D70&lt;=10),8,IF(AND(D70&gt;10,D70&lt;=15),10,IF(AND(D70&gt;15,D70&lt;=20),15,IF(AND(D70&gt;20,D70&lt;=25),20,IF(AND(D70&gt;25,D70&lt;=30),25,IF(AND(D70&gt;30,D70&lt;=35),30,IF(AND(D70&gt;35,D70&lt;=40),35,IF(AND(D70&gt;40,D70&lt;=50),40,IF(AND(D70&gt;50,D70&lt;=60),50,IF(AND(D70&gt;60,D70&lt;=70),60,IF(AND(D70&gt;70,D70&lt;=80),70,IF(AND(D70&gt;80,D70&lt;=100),80,IF(AND(D70&gt;100,D70&lt;=120),100,IF(AND(D70&gt;120,D70&lt;=140),120,IF(AND(D70&gt;140,D70&lt;=150),140,IF(AND(D70&gt;150,D70&lt;=200),150,IF(AND(D70&gt;200,D70&lt;=250),200,IF(AND(D70&gt;250,D70&lt;=300),250,IF(AND(D70&gt;300,D70&lt;=350),300,IF(AND(D70&gt;350,D70&lt;=400),350,IF(AND(D70&gt;400,D70&lt;=500),400,IF(AND(D70&gt;500,D70&lt;=600),500,IF(AND(D70&gt;600,D70&lt;=700),600,IF(AND(D70&gt;700,D70&lt;=800),700,IF(AND(D70&gt;800,D70&lt;=1000),800,IF(AND(D70&gt;1000,D70&lt;=1200),1000,IF(AND(D70&gt;1200,D70&lt;=1400),1200,IF(AND(D70&gt;1400,D70&lt;=1500),1400,0.1)))))))))))))))))))))))))))))))))))*0.995,2)</f>
        <v>9.9999999999999992E-2</v>
      </c>
      <c r="V70" s="16">
        <f>VLOOKUP(VALUE(RIGHT(U70*100,1)),$Y$2:$Z$11,2)/100</f>
        <v>0.03</v>
      </c>
      <c r="W70" s="19">
        <f ca="1">IFERROR(IF(AVERAGE(SOE_1,SOE_2)-Close&lt;Close-Current_Stop,1,0),0)</f>
        <v>0</v>
      </c>
      <c r="X70" s="29" t="str">
        <f ca="1">IF(RR_Rebal_Test=1,Close-(AVERAGE(SOE_1,SOE_2)-Close),"")</f>
        <v/>
      </c>
      <c r="Y70" s="3"/>
      <c r="Z70" s="3"/>
      <c r="AA70" s="3"/>
      <c r="AB70" s="3"/>
      <c r="AC70" s="3"/>
    </row>
    <row r="71" spans="1:29" x14ac:dyDescent="0.25">
      <c r="A71" s="13"/>
      <c r="B71" s="8"/>
      <c r="C71" s="8"/>
      <c r="D71" s="8"/>
      <c r="E71" s="2"/>
      <c r="F71" s="2"/>
      <c r="G71" s="8"/>
      <c r="H71" s="23"/>
      <c r="I71" s="8"/>
      <c r="J71" s="8"/>
      <c r="K71" s="8"/>
      <c r="L71" s="2"/>
      <c r="M71" s="8">
        <f>IF(EXACT(L71,N71),I71,O71)</f>
        <v>-0.03</v>
      </c>
      <c r="N71" s="14" t="b">
        <f>IF(AND(L71="*Soft stop*",D71&lt;=I71),CONCATENATE("Setting hard stop at $",O71),IF(AND(L71="*Soft stop*",D71&gt;I71,E71=1),CONCATENATE("Setting hard stop for ½R at $",O71,"; Soft stop for ½R at $",I71),IF(AND(L71="*Soft stop*",D71&gt;I71,F71=1),CONCATENATE("Setting hard stop at $",O71),IF(AND(L71="*Hard stop*",D71&lt;=I71),"Hit stop",IF(AND(L71="*Hard stop*",D71&gt;I71,E71=1),IF(AND(O71&gt;I71,R71&lt;&gt;I71),CONCATENATE("Trail hard stop for ½R to $",O71,"; Hard stop for ½R at $",I71),L71),IF(AND(L71="*Hard stop*",D71&gt;I71,F71=1),IF(AND(O71&gt;I71,R71&lt;&gt;I71),CONCATENATE("Trail hard stop to $",O71),L71),IF(AND(LEFT(L71,12)="*Hard stop f",LEFT(Q71,5)=" Hard",D71&gt;I71,F71=1),IF(AND(O71&gt;I71,R71&lt;&gt;I71),CONCATENATE("Trail stop for entire position to $",O71),L71),IF(AND(LEFT(L71,12)="*Hard stop f",LEFT(Q71,5)=" Soft",D71&gt;I71,F71=1),CONCATENATE("Setting hard stop for entire position at $",O71),IF(AND(LEFT(L71,12)="*Hard stop f",LEFT(Q71,5)=" Hard",I71&gt;P71,D71&lt;=I71,D71&gt;P71),CONCATENATE("Hit stop for ½R at $",I71,"; Hard stop for ½R at $",P71),IF(AND(LEFT(L71,12)="*Hard stop f",LEFT(Q71,5)=" Hard",D71&lt;=I71,D71&lt;=P71),"Hit stop",IF(AND(LEFT(L71,12)="*Hard stop f",LEFT(Q71,5)=" Hard",D71&gt;I71,E71=1),IF(AND(O71&gt;I71,R71&lt;&gt;I71),CONCATENATE("Trail hard stop for ½R to $",O71,"; Hard stop for ½R at $",P71),L71),IF(AND(LEFT(L71,12)="*Hard stop f",LEFT(Q71,5)=" Soft",I71&gt;P71,D71&lt;=I71,D71&gt;P71),CONCATENATE("Hit stop for ½R at $",I71,"; Soft stop for ½R at $",P71),IF(AND(LEFT(L71,12)="*Hard stop f",LEFT(Q71,5)=" Soft",D71&lt;=I71,D71&lt;=P71),CONCATENATE("Hit stop for ½R at $",I71,"; Setting hard stop for ½R at $",O71),IF(AND(LEFT(L71,12)="*Hard stop f",LEFT(Q71,5)=" Soft",D71&gt;I71,E71=1),IF(AND(O71&gt;I71,R71&lt;&gt;I71),CONCATENATE("Trail hard stop for ½R to $",O71,"; Soft stop for ½R at $",P71),L71),IF(AND(LEFT(L71,12)="*Hard stop f",LEFT(Q71,5)=" Hard",I71=P71,D71&lt;=I71),"Hit stop",IF(AND(LEFT(L71,12)="*Hard stop f",LEFT(Q71,5)=" Hard",I71=P71,D71&gt;I71,E71=1),IF(AND(O71&gt;I71,R71&lt;&gt;I71),CONCATENATE("Trail hard stop for ½R to $",O71,"; Hard stop for ½R at $",P71),L71),IF(AND(LEFT(L71,12)="*Hard stop f",LEFT(Q71,5)=" Soft",I71=P71,D71&lt;=I71),CONCATENATE("Hit stop for ½R at $",I71,"; Setting hard stop for ½R at $",O71),IF(AND(LEFT(L71,12)="*Hard stop f",LEFT(Q71,5)=" Soft",I71=P71,D71&gt;I71,E71=1),IF(AND(O71&gt;I71,R71&lt;&gt;I71),CONCATENATE("Trail hard stop for ½R to $",O71,"; Soft stop for ½R at $",P71),L71),IF(AND(D71&gt;I71,E71=0,F71=0),L71)))))))))))))))))))</f>
        <v>0</v>
      </c>
      <c r="O71" s="15">
        <f>IF(AND(R71&lt;=S71,R71&gt;U71),T71,R71)</f>
        <v>-0.03</v>
      </c>
      <c r="P71" s="16" t="str">
        <f>IFERROR(VALUE(RIGHT(Q71,LEN(Q71)-FIND("$",Q71,1))),"")</f>
        <v/>
      </c>
      <c r="Q71" s="6" t="str">
        <f>IFERROR(LEFT(RIGHT(L71,FIND("*",L71,2)-FIND(";",L71,1)),FIND("*",RIGHT(L71,FIND("*",L71,2)-FIND(";",L71,1)),2)-1),"")</f>
        <v/>
      </c>
      <c r="R71" s="16">
        <f>IF(F71=1,MIN(ROUNDDOWN(G71*0.995,2)*100/100-VLOOKUP(VALUE(RIGHT(ROUNDDOWN(G71*0.995,2)*100,1)),$Y$2:$Z$11,2)/100,ROUNDDOWN(D71*0.995,2)*100/100-VLOOKUP(VALUE(RIGHT(ROUNDDOWN(D71*0.995,2)*100,1)),$Y$2:$Z$11,2)/100),ROUNDDOWN(D71*0.995,2)*100/100-VLOOKUP(VALUE(RIGHT(ROUNDDOWN(D71*0.995,2)*100,1)),$Y$2:$Z$11,2)/100)</f>
        <v>-0.03</v>
      </c>
      <c r="S71" s="16">
        <f>IF(AND(D71&gt;1,D71&lt;=2),1,IF(AND(D71&gt;2,D71&lt;=3),2,IF(AND(D71&gt;3,D71&lt;=4),3,IF(AND(D71&gt;4,D71&lt;=5),4,IF(AND(D71&gt;5,D71&lt;=6),5,IF(AND(D71&gt;6,D71&lt;=7),6,IF(AND(D71&gt;7,D71&lt;=8),7,IF(AND(D71&gt;8,D71&lt;=10),8,IF(AND(D71&gt;10,D71&lt;=15),10,IF(AND(D71&gt;15,D71&lt;=20),15,IF(AND(D71&gt;20,D71&lt;=25),20,IF(AND(D71&gt;25,D71&lt;=30),25,IF(AND(D71&gt;30,D71&lt;=35),30,IF(AND(D71&gt;35,D71&lt;=40),35,IF(AND(D71&gt;40,D71&lt;=50),40,IF(AND(D71&gt;50,D71&lt;=60),50,IF(AND(D71&gt;60,D71&lt;=70),60,IF(AND(D71&gt;70,D71&lt;=80),70,IF(AND(D71&gt;80,D71&lt;=100),80,IF(AND(D71&gt;100,D71&lt;=120),100,IF(AND(D71&gt;120,D71&lt;=140),120,IF(AND(D71&gt;140,D71&lt;=150),140,IF(AND(D71&gt;150,D71&lt;=200),150,IF(AND(D71&gt;200,D71&lt;=250),200,IF(AND(D71&gt;250,D71&lt;=300),250,IF(AND(D71&gt;300,D71&lt;=350),300,IF(AND(D71&gt;350,D71&lt;=400),350,IF(AND(D71&gt;400,D71&lt;=500),400,IF(AND(D71&gt;500,D71&lt;=600),500,IF(AND(D71&gt;600,D71&lt;=700),600,IF(AND(D71&gt;700,D71&lt;=800),700,IF(AND(D71&gt;800,D71&lt;=1000),800,IF(AND(D71&gt;1000,D71&lt;=1200),1000,IF(AND(D71&gt;1200,D71&lt;=1400),1200,IF(AND(D71&gt;1400,D71&lt;=1500),1400,0.1)))))))))))))))))))))))))))))))))))*1.01</f>
        <v>0.10100000000000001</v>
      </c>
      <c r="T71" s="16">
        <f>U71-V71</f>
        <v>6.9999999999999993E-2</v>
      </c>
      <c r="U71" s="18">
        <f>ROUNDUP(IF(AND(D71&gt;1,D71&lt;=2),1,IF(AND(D71&gt;2,D71&lt;=3),2,IF(AND(D71&gt;3,D71&lt;=4),3,IF(AND(D71&gt;4,D71&lt;=5),4,IF(AND(D71&gt;5,D71&lt;=6),5,IF(AND(D71&gt;6,D71&lt;=7),6,IF(AND(D71&gt;7,D71&lt;=8),7,IF(AND(D71&gt;8,D71&lt;=10),8,IF(AND(D71&gt;10,D71&lt;=15),10,IF(AND(D71&gt;15,D71&lt;=20),15,IF(AND(D71&gt;20,D71&lt;=25),20,IF(AND(D71&gt;25,D71&lt;=30),25,IF(AND(D71&gt;30,D71&lt;=35),30,IF(AND(D71&gt;35,D71&lt;=40),35,IF(AND(D71&gt;40,D71&lt;=50),40,IF(AND(D71&gt;50,D71&lt;=60),50,IF(AND(D71&gt;60,D71&lt;=70),60,IF(AND(D71&gt;70,D71&lt;=80),70,IF(AND(D71&gt;80,D71&lt;=100),80,IF(AND(D71&gt;100,D71&lt;=120),100,IF(AND(D71&gt;120,D71&lt;=140),120,IF(AND(D71&gt;140,D71&lt;=150),140,IF(AND(D71&gt;150,D71&lt;=200),150,IF(AND(D71&gt;200,D71&lt;=250),200,IF(AND(D71&gt;250,D71&lt;=300),250,IF(AND(D71&gt;300,D71&lt;=350),300,IF(AND(D71&gt;350,D71&lt;=400),350,IF(AND(D71&gt;400,D71&lt;=500),400,IF(AND(D71&gt;500,D71&lt;=600),500,IF(AND(D71&gt;600,D71&lt;=700),600,IF(AND(D71&gt;700,D71&lt;=800),700,IF(AND(D71&gt;800,D71&lt;=1000),800,IF(AND(D71&gt;1000,D71&lt;=1200),1000,IF(AND(D71&gt;1200,D71&lt;=1400),1200,IF(AND(D71&gt;1400,D71&lt;=1500),1400,0.1)))))))))))))))))))))))))))))))))))*0.995,2)</f>
        <v>9.9999999999999992E-2</v>
      </c>
      <c r="V71" s="16">
        <f>VLOOKUP(VALUE(RIGHT(U71*100,1)),$Y$2:$Z$11,2)/100</f>
        <v>0.03</v>
      </c>
      <c r="W71" s="19">
        <f ca="1">IFERROR(IF(AVERAGE(SOE_1,SOE_2)-Close&lt;Close-Current_Stop,1,0),0)</f>
        <v>0</v>
      </c>
      <c r="X71" s="29" t="str">
        <f ca="1">IF(RR_Rebal_Test=1,Close-(AVERAGE(SOE_1,SOE_2)-Close),"")</f>
        <v/>
      </c>
      <c r="Y71" s="3"/>
      <c r="Z71" s="3"/>
      <c r="AA71" s="3"/>
      <c r="AB71" s="3"/>
      <c r="AC71" s="3"/>
    </row>
    <row r="72" spans="1:29" x14ac:dyDescent="0.25">
      <c r="A72" s="13"/>
      <c r="B72" s="8"/>
      <c r="C72" s="8"/>
      <c r="D72" s="8"/>
      <c r="E72" s="2"/>
      <c r="F72" s="2"/>
      <c r="G72" s="8"/>
      <c r="H72" s="23"/>
      <c r="I72" s="8"/>
      <c r="J72" s="8"/>
      <c r="K72" s="8"/>
      <c r="L72" s="2"/>
      <c r="M72" s="8">
        <f>IF(EXACT(L72,N72),I72,O72)</f>
        <v>-0.03</v>
      </c>
      <c r="N72" s="14" t="b">
        <f>IF(AND(L72="*Soft stop*",D72&lt;=I72),CONCATENATE("Setting hard stop at $",O72),IF(AND(L72="*Soft stop*",D72&gt;I72,E72=1),CONCATENATE("Setting hard stop for ½R at $",O72,"; Soft stop for ½R at $",I72),IF(AND(L72="*Soft stop*",D72&gt;I72,F72=1),CONCATENATE("Setting hard stop at $",O72),IF(AND(L72="*Hard stop*",D72&lt;=I72),"Hit stop",IF(AND(L72="*Hard stop*",D72&gt;I72,E72=1),IF(AND(O72&gt;I72,R72&lt;&gt;I72),CONCATENATE("Trail hard stop for ½R to $",O72,"; Hard stop for ½R at $",I72),L72),IF(AND(L72="*Hard stop*",D72&gt;I72,F72=1),IF(AND(O72&gt;I72,R72&lt;&gt;I72),CONCATENATE("Trail hard stop to $",O72),L72),IF(AND(LEFT(L72,12)="*Hard stop f",LEFT(Q72,5)=" Hard",D72&gt;I72,F72=1),IF(AND(O72&gt;I72,R72&lt;&gt;I72),CONCATENATE("Trail stop for entire position to $",O72),L72),IF(AND(LEFT(L72,12)="*Hard stop f",LEFT(Q72,5)=" Soft",D72&gt;I72,F72=1),CONCATENATE("Setting hard stop for entire position at $",O72),IF(AND(LEFT(L72,12)="*Hard stop f",LEFT(Q72,5)=" Hard",I72&gt;P72,D72&lt;=I72,D72&gt;P72),CONCATENATE("Hit stop for ½R at $",I72,"; Hard stop for ½R at $",P72),IF(AND(LEFT(L72,12)="*Hard stop f",LEFT(Q72,5)=" Hard",D72&lt;=I72,D72&lt;=P72),"Hit stop",IF(AND(LEFT(L72,12)="*Hard stop f",LEFT(Q72,5)=" Hard",D72&gt;I72,E72=1),IF(AND(O72&gt;I72,R72&lt;&gt;I72),CONCATENATE("Trail hard stop for ½R to $",O72,"; Hard stop for ½R at $",P72),L72),IF(AND(LEFT(L72,12)="*Hard stop f",LEFT(Q72,5)=" Soft",I72&gt;P72,D72&lt;=I72,D72&gt;P72),CONCATENATE("Hit stop for ½R at $",I72,"; Soft stop for ½R at $",P72),IF(AND(LEFT(L72,12)="*Hard stop f",LEFT(Q72,5)=" Soft",D72&lt;=I72,D72&lt;=P72),CONCATENATE("Hit stop for ½R at $",I72,"; Setting hard stop for ½R at $",O72),IF(AND(LEFT(L72,12)="*Hard stop f",LEFT(Q72,5)=" Soft",D72&gt;I72,E72=1),IF(AND(O72&gt;I72,R72&lt;&gt;I72),CONCATENATE("Trail hard stop for ½R to $",O72,"; Soft stop for ½R at $",P72),L72),IF(AND(LEFT(L72,12)="*Hard stop f",LEFT(Q72,5)=" Hard",I72=P72,D72&lt;=I72),"Hit stop",IF(AND(LEFT(L72,12)="*Hard stop f",LEFT(Q72,5)=" Hard",I72=P72,D72&gt;I72,E72=1),IF(AND(O72&gt;I72,R72&lt;&gt;I72),CONCATENATE("Trail hard stop for ½R to $",O72,"; Hard stop for ½R at $",P72),L72),IF(AND(LEFT(L72,12)="*Hard stop f",LEFT(Q72,5)=" Soft",I72=P72,D72&lt;=I72),CONCATENATE("Hit stop for ½R at $",I72,"; Setting hard stop for ½R at $",O72),IF(AND(LEFT(L72,12)="*Hard stop f",LEFT(Q72,5)=" Soft",I72=P72,D72&gt;I72,E72=1),IF(AND(O72&gt;I72,R72&lt;&gt;I72),CONCATENATE("Trail hard stop for ½R to $",O72,"; Soft stop for ½R at $",P72),L72),IF(AND(D72&gt;I72,E72=0,F72=0),L72)))))))))))))))))))</f>
        <v>0</v>
      </c>
      <c r="O72" s="15">
        <f>IF(AND(R72&lt;=S72,R72&gt;U72),T72,R72)</f>
        <v>-0.03</v>
      </c>
      <c r="P72" s="16" t="str">
        <f>IFERROR(VALUE(RIGHT(Q72,LEN(Q72)-FIND("$",Q72,1))),"")</f>
        <v/>
      </c>
      <c r="Q72" s="6" t="str">
        <f>IFERROR(LEFT(RIGHT(L72,FIND("*",L72,2)-FIND(";",L72,1)),FIND("*",RIGHT(L72,FIND("*",L72,2)-FIND(";",L72,1)),2)-1),"")</f>
        <v/>
      </c>
      <c r="R72" s="16">
        <f>IF(F72=1,MIN(ROUNDDOWN(G72*0.995,2)*100/100-VLOOKUP(VALUE(RIGHT(ROUNDDOWN(G72*0.995,2)*100,1)),$Y$2:$Z$11,2)/100,ROUNDDOWN(D72*0.995,2)*100/100-VLOOKUP(VALUE(RIGHT(ROUNDDOWN(D72*0.995,2)*100,1)),$Y$2:$Z$11,2)/100),ROUNDDOWN(D72*0.995,2)*100/100-VLOOKUP(VALUE(RIGHT(ROUNDDOWN(D72*0.995,2)*100,1)),$Y$2:$Z$11,2)/100)</f>
        <v>-0.03</v>
      </c>
      <c r="S72" s="16">
        <f>IF(AND(D72&gt;1,D72&lt;=2),1,IF(AND(D72&gt;2,D72&lt;=3),2,IF(AND(D72&gt;3,D72&lt;=4),3,IF(AND(D72&gt;4,D72&lt;=5),4,IF(AND(D72&gt;5,D72&lt;=6),5,IF(AND(D72&gt;6,D72&lt;=7),6,IF(AND(D72&gt;7,D72&lt;=8),7,IF(AND(D72&gt;8,D72&lt;=10),8,IF(AND(D72&gt;10,D72&lt;=15),10,IF(AND(D72&gt;15,D72&lt;=20),15,IF(AND(D72&gt;20,D72&lt;=25),20,IF(AND(D72&gt;25,D72&lt;=30),25,IF(AND(D72&gt;30,D72&lt;=35),30,IF(AND(D72&gt;35,D72&lt;=40),35,IF(AND(D72&gt;40,D72&lt;=50),40,IF(AND(D72&gt;50,D72&lt;=60),50,IF(AND(D72&gt;60,D72&lt;=70),60,IF(AND(D72&gt;70,D72&lt;=80),70,IF(AND(D72&gt;80,D72&lt;=100),80,IF(AND(D72&gt;100,D72&lt;=120),100,IF(AND(D72&gt;120,D72&lt;=140),120,IF(AND(D72&gt;140,D72&lt;=150),140,IF(AND(D72&gt;150,D72&lt;=200),150,IF(AND(D72&gt;200,D72&lt;=250),200,IF(AND(D72&gt;250,D72&lt;=300),250,IF(AND(D72&gt;300,D72&lt;=350),300,IF(AND(D72&gt;350,D72&lt;=400),350,IF(AND(D72&gt;400,D72&lt;=500),400,IF(AND(D72&gt;500,D72&lt;=600),500,IF(AND(D72&gt;600,D72&lt;=700),600,IF(AND(D72&gt;700,D72&lt;=800),700,IF(AND(D72&gt;800,D72&lt;=1000),800,IF(AND(D72&gt;1000,D72&lt;=1200),1000,IF(AND(D72&gt;1200,D72&lt;=1400),1200,IF(AND(D72&gt;1400,D72&lt;=1500),1400,0.1)))))))))))))))))))))))))))))))))))*1.01</f>
        <v>0.10100000000000001</v>
      </c>
      <c r="T72" s="16">
        <f>U72-V72</f>
        <v>6.9999999999999993E-2</v>
      </c>
      <c r="U72" s="18">
        <f>ROUNDUP(IF(AND(D72&gt;1,D72&lt;=2),1,IF(AND(D72&gt;2,D72&lt;=3),2,IF(AND(D72&gt;3,D72&lt;=4),3,IF(AND(D72&gt;4,D72&lt;=5),4,IF(AND(D72&gt;5,D72&lt;=6),5,IF(AND(D72&gt;6,D72&lt;=7),6,IF(AND(D72&gt;7,D72&lt;=8),7,IF(AND(D72&gt;8,D72&lt;=10),8,IF(AND(D72&gt;10,D72&lt;=15),10,IF(AND(D72&gt;15,D72&lt;=20),15,IF(AND(D72&gt;20,D72&lt;=25),20,IF(AND(D72&gt;25,D72&lt;=30),25,IF(AND(D72&gt;30,D72&lt;=35),30,IF(AND(D72&gt;35,D72&lt;=40),35,IF(AND(D72&gt;40,D72&lt;=50),40,IF(AND(D72&gt;50,D72&lt;=60),50,IF(AND(D72&gt;60,D72&lt;=70),60,IF(AND(D72&gt;70,D72&lt;=80),70,IF(AND(D72&gt;80,D72&lt;=100),80,IF(AND(D72&gt;100,D72&lt;=120),100,IF(AND(D72&gt;120,D72&lt;=140),120,IF(AND(D72&gt;140,D72&lt;=150),140,IF(AND(D72&gt;150,D72&lt;=200),150,IF(AND(D72&gt;200,D72&lt;=250),200,IF(AND(D72&gt;250,D72&lt;=300),250,IF(AND(D72&gt;300,D72&lt;=350),300,IF(AND(D72&gt;350,D72&lt;=400),350,IF(AND(D72&gt;400,D72&lt;=500),400,IF(AND(D72&gt;500,D72&lt;=600),500,IF(AND(D72&gt;600,D72&lt;=700),600,IF(AND(D72&gt;700,D72&lt;=800),700,IF(AND(D72&gt;800,D72&lt;=1000),800,IF(AND(D72&gt;1000,D72&lt;=1200),1000,IF(AND(D72&gt;1200,D72&lt;=1400),1200,IF(AND(D72&gt;1400,D72&lt;=1500),1400,0.1)))))))))))))))))))))))))))))))))))*0.995,2)</f>
        <v>9.9999999999999992E-2</v>
      </c>
      <c r="V72" s="16">
        <f>VLOOKUP(VALUE(RIGHT(U72*100,1)),$Y$2:$Z$11,2)/100</f>
        <v>0.03</v>
      </c>
      <c r="W72" s="19">
        <f ca="1">IFERROR(IF(AVERAGE(SOE_1,SOE_2)-Close&lt;Close-Current_Stop,1,0),0)</f>
        <v>0</v>
      </c>
      <c r="X72" s="29" t="str">
        <f ca="1">IF(RR_Rebal_Test=1,Close-(AVERAGE(SOE_1,SOE_2)-Close),"")</f>
        <v/>
      </c>
      <c r="Y72" s="3"/>
      <c r="Z72" s="3"/>
      <c r="AA72" s="3"/>
      <c r="AB72" s="3"/>
      <c r="AC72" s="3"/>
    </row>
    <row r="73" spans="1:29" x14ac:dyDescent="0.25">
      <c r="A73" s="13"/>
      <c r="B73" s="8"/>
      <c r="C73" s="8"/>
      <c r="D73" s="8"/>
      <c r="E73" s="2"/>
      <c r="F73" s="2"/>
      <c r="G73" s="8"/>
      <c r="H73" s="23"/>
      <c r="I73" s="8"/>
      <c r="J73" s="8"/>
      <c r="K73" s="8"/>
      <c r="L73" s="2"/>
      <c r="M73" s="8">
        <f>IF(EXACT(L73,N73),I73,O73)</f>
        <v>-0.03</v>
      </c>
      <c r="N73" s="14" t="b">
        <f>IF(AND(L73="*Soft stop*",D73&lt;=I73),CONCATENATE("Setting hard stop at $",O73),IF(AND(L73="*Soft stop*",D73&gt;I73,E73=1),CONCATENATE("Setting hard stop for ½R at $",O73,"; Soft stop for ½R at $",I73),IF(AND(L73="*Soft stop*",D73&gt;I73,F73=1),CONCATENATE("Setting hard stop at $",O73),IF(AND(L73="*Hard stop*",D73&lt;=I73),"Hit stop",IF(AND(L73="*Hard stop*",D73&gt;I73,E73=1),IF(AND(O73&gt;I73,R73&lt;&gt;I73),CONCATENATE("Trail hard stop for ½R to $",O73,"; Hard stop for ½R at $",I73),L73),IF(AND(L73="*Hard stop*",D73&gt;I73,F73=1),IF(AND(O73&gt;I73,R73&lt;&gt;I73),CONCATENATE("Trail hard stop to $",O73),L73),IF(AND(LEFT(L73,12)="*Hard stop f",LEFT(Q73,5)=" Hard",D73&gt;I73,F73=1),IF(AND(O73&gt;I73,R73&lt;&gt;I73),CONCATENATE("Trail stop for entire position to $",O73),L73),IF(AND(LEFT(L73,12)="*Hard stop f",LEFT(Q73,5)=" Soft",D73&gt;I73,F73=1),CONCATENATE("Setting hard stop for entire position at $",O73),IF(AND(LEFT(L73,12)="*Hard stop f",LEFT(Q73,5)=" Hard",I73&gt;P73,D73&lt;=I73,D73&gt;P73),CONCATENATE("Hit stop for ½R at $",I73,"; Hard stop for ½R at $",P73),IF(AND(LEFT(L73,12)="*Hard stop f",LEFT(Q73,5)=" Hard",D73&lt;=I73,D73&lt;=P73),"Hit stop",IF(AND(LEFT(L73,12)="*Hard stop f",LEFT(Q73,5)=" Hard",D73&gt;I73,E73=1),IF(AND(O73&gt;I73,R73&lt;&gt;I73),CONCATENATE("Trail hard stop for ½R to $",O73,"; Hard stop for ½R at $",P73),L73),IF(AND(LEFT(L73,12)="*Hard stop f",LEFT(Q73,5)=" Soft",I73&gt;P73,D73&lt;=I73,D73&gt;P73),CONCATENATE("Hit stop for ½R at $",I73,"; Soft stop for ½R at $",P73),IF(AND(LEFT(L73,12)="*Hard stop f",LEFT(Q73,5)=" Soft",D73&lt;=I73,D73&lt;=P73),CONCATENATE("Hit stop for ½R at $",I73,"; Setting hard stop for ½R at $",O73),IF(AND(LEFT(L73,12)="*Hard stop f",LEFT(Q73,5)=" Soft",D73&gt;I73,E73=1),IF(AND(O73&gt;I73,R73&lt;&gt;I73),CONCATENATE("Trail hard stop for ½R to $",O73,"; Soft stop for ½R at $",P73),L73),IF(AND(LEFT(L73,12)="*Hard stop f",LEFT(Q73,5)=" Hard",I73=P73,D73&lt;=I73),"Hit stop",IF(AND(LEFT(L73,12)="*Hard stop f",LEFT(Q73,5)=" Hard",I73=P73,D73&gt;I73,E73=1),IF(AND(O73&gt;I73,R73&lt;&gt;I73),CONCATENATE("Trail hard stop for ½R to $",O73,"; Hard stop for ½R at $",P73),L73),IF(AND(LEFT(L73,12)="*Hard stop f",LEFT(Q73,5)=" Soft",I73=P73,D73&lt;=I73),CONCATENATE("Hit stop for ½R at $",I73,"; Setting hard stop for ½R at $",O73),IF(AND(LEFT(L73,12)="*Hard stop f",LEFT(Q73,5)=" Soft",I73=P73,D73&gt;I73,E73=1),IF(AND(O73&gt;I73,R73&lt;&gt;I73),CONCATENATE("Trail hard stop for ½R to $",O73,"; Soft stop for ½R at $",P73),L73),IF(AND(D73&gt;I73,E73=0,F73=0),L73)))))))))))))))))))</f>
        <v>0</v>
      </c>
      <c r="O73" s="15">
        <f>IF(AND(R73&lt;=S73,R73&gt;U73),T73,R73)</f>
        <v>-0.03</v>
      </c>
      <c r="P73" s="16" t="str">
        <f>IFERROR(VALUE(RIGHT(Q73,LEN(Q73)-FIND("$",Q73,1))),"")</f>
        <v/>
      </c>
      <c r="Q73" s="6" t="str">
        <f>IFERROR(LEFT(RIGHT(L73,FIND("*",L73,2)-FIND(";",L73,1)),FIND("*",RIGHT(L73,FIND("*",L73,2)-FIND(";",L73,1)),2)-1),"")</f>
        <v/>
      </c>
      <c r="R73" s="16">
        <f>IF(F73=1,MIN(ROUNDDOWN(G73*0.995,2)*100/100-VLOOKUP(VALUE(RIGHT(ROUNDDOWN(G73*0.995,2)*100,1)),$Y$2:$Z$11,2)/100,ROUNDDOWN(D73*0.995,2)*100/100-VLOOKUP(VALUE(RIGHT(ROUNDDOWN(D73*0.995,2)*100,1)),$Y$2:$Z$11,2)/100),ROUNDDOWN(D73*0.995,2)*100/100-VLOOKUP(VALUE(RIGHT(ROUNDDOWN(D73*0.995,2)*100,1)),$Y$2:$Z$11,2)/100)</f>
        <v>-0.03</v>
      </c>
      <c r="S73" s="16">
        <f>IF(AND(D73&gt;1,D73&lt;=2),1,IF(AND(D73&gt;2,D73&lt;=3),2,IF(AND(D73&gt;3,D73&lt;=4),3,IF(AND(D73&gt;4,D73&lt;=5),4,IF(AND(D73&gt;5,D73&lt;=6),5,IF(AND(D73&gt;6,D73&lt;=7),6,IF(AND(D73&gt;7,D73&lt;=8),7,IF(AND(D73&gt;8,D73&lt;=10),8,IF(AND(D73&gt;10,D73&lt;=15),10,IF(AND(D73&gt;15,D73&lt;=20),15,IF(AND(D73&gt;20,D73&lt;=25),20,IF(AND(D73&gt;25,D73&lt;=30),25,IF(AND(D73&gt;30,D73&lt;=35),30,IF(AND(D73&gt;35,D73&lt;=40),35,IF(AND(D73&gt;40,D73&lt;=50),40,IF(AND(D73&gt;50,D73&lt;=60),50,IF(AND(D73&gt;60,D73&lt;=70),60,IF(AND(D73&gt;70,D73&lt;=80),70,IF(AND(D73&gt;80,D73&lt;=100),80,IF(AND(D73&gt;100,D73&lt;=120),100,IF(AND(D73&gt;120,D73&lt;=140),120,IF(AND(D73&gt;140,D73&lt;=150),140,IF(AND(D73&gt;150,D73&lt;=200),150,IF(AND(D73&gt;200,D73&lt;=250),200,IF(AND(D73&gt;250,D73&lt;=300),250,IF(AND(D73&gt;300,D73&lt;=350),300,IF(AND(D73&gt;350,D73&lt;=400),350,IF(AND(D73&gt;400,D73&lt;=500),400,IF(AND(D73&gt;500,D73&lt;=600),500,IF(AND(D73&gt;600,D73&lt;=700),600,IF(AND(D73&gt;700,D73&lt;=800),700,IF(AND(D73&gt;800,D73&lt;=1000),800,IF(AND(D73&gt;1000,D73&lt;=1200),1000,IF(AND(D73&gt;1200,D73&lt;=1400),1200,IF(AND(D73&gt;1400,D73&lt;=1500),1400,0.1)))))))))))))))))))))))))))))))))))*1.01</f>
        <v>0.10100000000000001</v>
      </c>
      <c r="T73" s="16">
        <f>U73-V73</f>
        <v>6.9999999999999993E-2</v>
      </c>
      <c r="U73" s="18">
        <f>ROUNDUP(IF(AND(D73&gt;1,D73&lt;=2),1,IF(AND(D73&gt;2,D73&lt;=3),2,IF(AND(D73&gt;3,D73&lt;=4),3,IF(AND(D73&gt;4,D73&lt;=5),4,IF(AND(D73&gt;5,D73&lt;=6),5,IF(AND(D73&gt;6,D73&lt;=7),6,IF(AND(D73&gt;7,D73&lt;=8),7,IF(AND(D73&gt;8,D73&lt;=10),8,IF(AND(D73&gt;10,D73&lt;=15),10,IF(AND(D73&gt;15,D73&lt;=20),15,IF(AND(D73&gt;20,D73&lt;=25),20,IF(AND(D73&gt;25,D73&lt;=30),25,IF(AND(D73&gt;30,D73&lt;=35),30,IF(AND(D73&gt;35,D73&lt;=40),35,IF(AND(D73&gt;40,D73&lt;=50),40,IF(AND(D73&gt;50,D73&lt;=60),50,IF(AND(D73&gt;60,D73&lt;=70),60,IF(AND(D73&gt;70,D73&lt;=80),70,IF(AND(D73&gt;80,D73&lt;=100),80,IF(AND(D73&gt;100,D73&lt;=120),100,IF(AND(D73&gt;120,D73&lt;=140),120,IF(AND(D73&gt;140,D73&lt;=150),140,IF(AND(D73&gt;150,D73&lt;=200),150,IF(AND(D73&gt;200,D73&lt;=250),200,IF(AND(D73&gt;250,D73&lt;=300),250,IF(AND(D73&gt;300,D73&lt;=350),300,IF(AND(D73&gt;350,D73&lt;=400),350,IF(AND(D73&gt;400,D73&lt;=500),400,IF(AND(D73&gt;500,D73&lt;=600),500,IF(AND(D73&gt;600,D73&lt;=700),600,IF(AND(D73&gt;700,D73&lt;=800),700,IF(AND(D73&gt;800,D73&lt;=1000),800,IF(AND(D73&gt;1000,D73&lt;=1200),1000,IF(AND(D73&gt;1200,D73&lt;=1400),1200,IF(AND(D73&gt;1400,D73&lt;=1500),1400,0.1)))))))))))))))))))))))))))))))))))*0.995,2)</f>
        <v>9.9999999999999992E-2</v>
      </c>
      <c r="V73" s="16">
        <f>VLOOKUP(VALUE(RIGHT(U73*100,1)),$Y$2:$Z$11,2)/100</f>
        <v>0.03</v>
      </c>
      <c r="W73" s="19">
        <f ca="1">IFERROR(IF(AVERAGE(SOE_1,SOE_2)-Close&lt;Close-Current_Stop,1,0),0)</f>
        <v>0</v>
      </c>
      <c r="X73" s="29" t="str">
        <f ca="1">IF(RR_Rebal_Test=1,Close-(AVERAGE(SOE_1,SOE_2)-Close),"")</f>
        <v/>
      </c>
      <c r="Y73" s="3"/>
      <c r="Z73" s="3"/>
      <c r="AA73" s="3"/>
      <c r="AB73" s="3"/>
      <c r="AC73" s="3"/>
    </row>
    <row r="74" spans="1:29" x14ac:dyDescent="0.25">
      <c r="A74" s="13"/>
      <c r="B74" s="8"/>
      <c r="C74" s="8"/>
      <c r="D74" s="8"/>
      <c r="E74" s="2"/>
      <c r="F74" s="2"/>
      <c r="G74" s="8"/>
      <c r="H74" s="23"/>
      <c r="I74" s="8"/>
      <c r="J74" s="8"/>
      <c r="K74" s="8"/>
      <c r="L74" s="2"/>
      <c r="M74" s="8">
        <f>IF(EXACT(L74,N74),I74,O74)</f>
        <v>-0.03</v>
      </c>
      <c r="N74" s="14" t="b">
        <f>IF(AND(L74="*Soft stop*",D74&lt;=I74),CONCATENATE("Setting hard stop at $",O74),IF(AND(L74="*Soft stop*",D74&gt;I74,E74=1),CONCATENATE("Setting hard stop for ½R at $",O74,"; Soft stop for ½R at $",I74),IF(AND(L74="*Soft stop*",D74&gt;I74,F74=1),CONCATENATE("Setting hard stop at $",O74),IF(AND(L74="*Hard stop*",D74&lt;=I74),"Hit stop",IF(AND(L74="*Hard stop*",D74&gt;I74,E74=1),IF(AND(O74&gt;I74,R74&lt;&gt;I74),CONCATENATE("Trail hard stop for ½R to $",O74,"; Hard stop for ½R at $",I74),L74),IF(AND(L74="*Hard stop*",D74&gt;I74,F74=1),IF(AND(O74&gt;I74,R74&lt;&gt;I74),CONCATENATE("Trail hard stop to $",O74),L74),IF(AND(LEFT(L74,12)="*Hard stop f",LEFT(Q74,5)=" Hard",D74&gt;I74,F74=1),IF(AND(O74&gt;I74,R74&lt;&gt;I74),CONCATENATE("Trail stop for entire position to $",O74),L74),IF(AND(LEFT(L74,12)="*Hard stop f",LEFT(Q74,5)=" Soft",D74&gt;I74,F74=1),CONCATENATE("Setting hard stop for entire position at $",O74),IF(AND(LEFT(L74,12)="*Hard stop f",LEFT(Q74,5)=" Hard",I74&gt;P74,D74&lt;=I74,D74&gt;P74),CONCATENATE("Hit stop for ½R at $",I74,"; Hard stop for ½R at $",P74),IF(AND(LEFT(L74,12)="*Hard stop f",LEFT(Q74,5)=" Hard",D74&lt;=I74,D74&lt;=P74),"Hit stop",IF(AND(LEFT(L74,12)="*Hard stop f",LEFT(Q74,5)=" Hard",D74&gt;I74,E74=1),IF(AND(O74&gt;I74,R74&lt;&gt;I74),CONCATENATE("Trail hard stop for ½R to $",O74,"; Hard stop for ½R at $",P74),L74),IF(AND(LEFT(L74,12)="*Hard stop f",LEFT(Q74,5)=" Soft",I74&gt;P74,D74&lt;=I74,D74&gt;P74),CONCATENATE("Hit stop for ½R at $",I74,"; Soft stop for ½R at $",P74),IF(AND(LEFT(L74,12)="*Hard stop f",LEFT(Q74,5)=" Soft",D74&lt;=I74,D74&lt;=P74),CONCATENATE("Hit stop for ½R at $",I74,"; Setting hard stop for ½R at $",O74),IF(AND(LEFT(L74,12)="*Hard stop f",LEFT(Q74,5)=" Soft",D74&gt;I74,E74=1),IF(AND(O74&gt;I74,R74&lt;&gt;I74),CONCATENATE("Trail hard stop for ½R to $",O74,"; Soft stop for ½R at $",P74),L74),IF(AND(LEFT(L74,12)="*Hard stop f",LEFT(Q74,5)=" Hard",I74=P74,D74&lt;=I74),"Hit stop",IF(AND(LEFT(L74,12)="*Hard stop f",LEFT(Q74,5)=" Hard",I74=P74,D74&gt;I74,E74=1),IF(AND(O74&gt;I74,R74&lt;&gt;I74),CONCATENATE("Trail hard stop for ½R to $",O74,"; Hard stop for ½R at $",P74),L74),IF(AND(LEFT(L74,12)="*Hard stop f",LEFT(Q74,5)=" Soft",I74=P74,D74&lt;=I74),CONCATENATE("Hit stop for ½R at $",I74,"; Setting hard stop for ½R at $",O74),IF(AND(LEFT(L74,12)="*Hard stop f",LEFT(Q74,5)=" Soft",I74=P74,D74&gt;I74,E74=1),IF(AND(O74&gt;I74,R74&lt;&gt;I74),CONCATENATE("Trail hard stop for ½R to $",O74,"; Soft stop for ½R at $",P74),L74),IF(AND(D74&gt;I74,E74=0,F74=0),L74)))))))))))))))))))</f>
        <v>0</v>
      </c>
      <c r="O74" s="15">
        <f>IF(AND(R74&lt;=S74,R74&gt;U74),T74,R74)</f>
        <v>-0.03</v>
      </c>
      <c r="P74" s="16" t="str">
        <f>IFERROR(VALUE(RIGHT(Q74,LEN(Q74)-FIND("$",Q74,1))),"")</f>
        <v/>
      </c>
      <c r="Q74" s="6" t="str">
        <f>IFERROR(LEFT(RIGHT(L74,FIND("*",L74,2)-FIND(";",L74,1)),FIND("*",RIGHT(L74,FIND("*",L74,2)-FIND(";",L74,1)),2)-1),"")</f>
        <v/>
      </c>
      <c r="R74" s="16">
        <f>IF(F74=1,MIN(ROUNDDOWN(G74*0.995,2)*100/100-VLOOKUP(VALUE(RIGHT(ROUNDDOWN(G74*0.995,2)*100,1)),$Y$2:$Z$11,2)/100,ROUNDDOWN(D74*0.995,2)*100/100-VLOOKUP(VALUE(RIGHT(ROUNDDOWN(D74*0.995,2)*100,1)),$Y$2:$Z$11,2)/100),ROUNDDOWN(D74*0.995,2)*100/100-VLOOKUP(VALUE(RIGHT(ROUNDDOWN(D74*0.995,2)*100,1)),$Y$2:$Z$11,2)/100)</f>
        <v>-0.03</v>
      </c>
      <c r="S74" s="16">
        <f>IF(AND(D74&gt;1,D74&lt;=2),1,IF(AND(D74&gt;2,D74&lt;=3),2,IF(AND(D74&gt;3,D74&lt;=4),3,IF(AND(D74&gt;4,D74&lt;=5),4,IF(AND(D74&gt;5,D74&lt;=6),5,IF(AND(D74&gt;6,D74&lt;=7),6,IF(AND(D74&gt;7,D74&lt;=8),7,IF(AND(D74&gt;8,D74&lt;=10),8,IF(AND(D74&gt;10,D74&lt;=15),10,IF(AND(D74&gt;15,D74&lt;=20),15,IF(AND(D74&gt;20,D74&lt;=25),20,IF(AND(D74&gt;25,D74&lt;=30),25,IF(AND(D74&gt;30,D74&lt;=35),30,IF(AND(D74&gt;35,D74&lt;=40),35,IF(AND(D74&gt;40,D74&lt;=50),40,IF(AND(D74&gt;50,D74&lt;=60),50,IF(AND(D74&gt;60,D74&lt;=70),60,IF(AND(D74&gt;70,D74&lt;=80),70,IF(AND(D74&gt;80,D74&lt;=100),80,IF(AND(D74&gt;100,D74&lt;=120),100,IF(AND(D74&gt;120,D74&lt;=140),120,IF(AND(D74&gt;140,D74&lt;=150),140,IF(AND(D74&gt;150,D74&lt;=200),150,IF(AND(D74&gt;200,D74&lt;=250),200,IF(AND(D74&gt;250,D74&lt;=300),250,IF(AND(D74&gt;300,D74&lt;=350),300,IF(AND(D74&gt;350,D74&lt;=400),350,IF(AND(D74&gt;400,D74&lt;=500),400,IF(AND(D74&gt;500,D74&lt;=600),500,IF(AND(D74&gt;600,D74&lt;=700),600,IF(AND(D74&gt;700,D74&lt;=800),700,IF(AND(D74&gt;800,D74&lt;=1000),800,IF(AND(D74&gt;1000,D74&lt;=1200),1000,IF(AND(D74&gt;1200,D74&lt;=1400),1200,IF(AND(D74&gt;1400,D74&lt;=1500),1400,0.1)))))))))))))))))))))))))))))))))))*1.01</f>
        <v>0.10100000000000001</v>
      </c>
      <c r="T74" s="16">
        <f>U74-V74</f>
        <v>6.9999999999999993E-2</v>
      </c>
      <c r="U74" s="18">
        <f>ROUNDUP(IF(AND(D74&gt;1,D74&lt;=2),1,IF(AND(D74&gt;2,D74&lt;=3),2,IF(AND(D74&gt;3,D74&lt;=4),3,IF(AND(D74&gt;4,D74&lt;=5),4,IF(AND(D74&gt;5,D74&lt;=6),5,IF(AND(D74&gt;6,D74&lt;=7),6,IF(AND(D74&gt;7,D74&lt;=8),7,IF(AND(D74&gt;8,D74&lt;=10),8,IF(AND(D74&gt;10,D74&lt;=15),10,IF(AND(D74&gt;15,D74&lt;=20),15,IF(AND(D74&gt;20,D74&lt;=25),20,IF(AND(D74&gt;25,D74&lt;=30),25,IF(AND(D74&gt;30,D74&lt;=35),30,IF(AND(D74&gt;35,D74&lt;=40),35,IF(AND(D74&gt;40,D74&lt;=50),40,IF(AND(D74&gt;50,D74&lt;=60),50,IF(AND(D74&gt;60,D74&lt;=70),60,IF(AND(D74&gt;70,D74&lt;=80),70,IF(AND(D74&gt;80,D74&lt;=100),80,IF(AND(D74&gt;100,D74&lt;=120),100,IF(AND(D74&gt;120,D74&lt;=140),120,IF(AND(D74&gt;140,D74&lt;=150),140,IF(AND(D74&gt;150,D74&lt;=200),150,IF(AND(D74&gt;200,D74&lt;=250),200,IF(AND(D74&gt;250,D74&lt;=300),250,IF(AND(D74&gt;300,D74&lt;=350),300,IF(AND(D74&gt;350,D74&lt;=400),350,IF(AND(D74&gt;400,D74&lt;=500),400,IF(AND(D74&gt;500,D74&lt;=600),500,IF(AND(D74&gt;600,D74&lt;=700),600,IF(AND(D74&gt;700,D74&lt;=800),700,IF(AND(D74&gt;800,D74&lt;=1000),800,IF(AND(D74&gt;1000,D74&lt;=1200),1000,IF(AND(D74&gt;1200,D74&lt;=1400),1200,IF(AND(D74&gt;1400,D74&lt;=1500),1400,0.1)))))))))))))))))))))))))))))))))))*0.995,2)</f>
        <v>9.9999999999999992E-2</v>
      </c>
      <c r="V74" s="16">
        <f>VLOOKUP(VALUE(RIGHT(U74*100,1)),$Y$2:$Z$11,2)/100</f>
        <v>0.03</v>
      </c>
      <c r="W74" s="19">
        <f ca="1">IFERROR(IF(AVERAGE(SOE_1,SOE_2)-Close&lt;Close-Current_Stop,1,0),0)</f>
        <v>0</v>
      </c>
      <c r="X74" s="29" t="str">
        <f ca="1">IF(RR_Rebal_Test=1,Close-(AVERAGE(SOE_1,SOE_2)-Close),"")</f>
        <v/>
      </c>
      <c r="Y74" s="3"/>
      <c r="Z74" s="3"/>
      <c r="AA74" s="3"/>
      <c r="AB74" s="3"/>
      <c r="AC74" s="3"/>
    </row>
    <row r="75" spans="1:29" x14ac:dyDescent="0.25">
      <c r="A75" s="13"/>
      <c r="B75" s="8"/>
      <c r="C75" s="8"/>
      <c r="D75" s="8"/>
      <c r="E75" s="2"/>
      <c r="F75" s="2"/>
      <c r="G75" s="8"/>
      <c r="H75" s="23"/>
      <c r="I75" s="8"/>
      <c r="J75" s="8"/>
      <c r="K75" s="8"/>
      <c r="L75" s="2"/>
      <c r="M75" s="8">
        <f>IF(EXACT(L75,N75),I75,O75)</f>
        <v>-0.03</v>
      </c>
      <c r="N75" s="14" t="b">
        <f>IF(AND(L75="*Soft stop*",D75&lt;=I75),CONCATENATE("Setting hard stop at $",O75),IF(AND(L75="*Soft stop*",D75&gt;I75,E75=1),CONCATENATE("Setting hard stop for ½R at $",O75,"; Soft stop for ½R at $",I75),IF(AND(L75="*Soft stop*",D75&gt;I75,F75=1),CONCATENATE("Setting hard stop at $",O75),IF(AND(L75="*Hard stop*",D75&lt;=I75),"Hit stop",IF(AND(L75="*Hard stop*",D75&gt;I75,E75=1),IF(AND(O75&gt;I75,R75&lt;&gt;I75),CONCATENATE("Trail hard stop for ½R to $",O75,"; Hard stop for ½R at $",I75),L75),IF(AND(L75="*Hard stop*",D75&gt;I75,F75=1),IF(AND(O75&gt;I75,R75&lt;&gt;I75),CONCATENATE("Trail hard stop to $",O75),L75),IF(AND(LEFT(L75,12)="*Hard stop f",LEFT(Q75,5)=" Hard",D75&gt;I75,F75=1),IF(AND(O75&gt;I75,R75&lt;&gt;I75),CONCATENATE("Trail stop for entire position to $",O75),L75),IF(AND(LEFT(L75,12)="*Hard stop f",LEFT(Q75,5)=" Soft",D75&gt;I75,F75=1),CONCATENATE("Setting hard stop for entire position at $",O75),IF(AND(LEFT(L75,12)="*Hard stop f",LEFT(Q75,5)=" Hard",I75&gt;P75,D75&lt;=I75,D75&gt;P75),CONCATENATE("Hit stop for ½R at $",I75,"; Hard stop for ½R at $",P75),IF(AND(LEFT(L75,12)="*Hard stop f",LEFT(Q75,5)=" Hard",D75&lt;=I75,D75&lt;=P75),"Hit stop",IF(AND(LEFT(L75,12)="*Hard stop f",LEFT(Q75,5)=" Hard",D75&gt;I75,E75=1),IF(AND(O75&gt;I75,R75&lt;&gt;I75),CONCATENATE("Trail hard stop for ½R to $",O75,"; Hard stop for ½R at $",P75),L75),IF(AND(LEFT(L75,12)="*Hard stop f",LEFT(Q75,5)=" Soft",I75&gt;P75,D75&lt;=I75,D75&gt;P75),CONCATENATE("Hit stop for ½R at $",I75,"; Soft stop for ½R at $",P75),IF(AND(LEFT(L75,12)="*Hard stop f",LEFT(Q75,5)=" Soft",D75&lt;=I75,D75&lt;=P75),CONCATENATE("Hit stop for ½R at $",I75,"; Setting hard stop for ½R at $",O75),IF(AND(LEFT(L75,12)="*Hard stop f",LEFT(Q75,5)=" Soft",D75&gt;I75,E75=1),IF(AND(O75&gt;I75,R75&lt;&gt;I75),CONCATENATE("Trail hard stop for ½R to $",O75,"; Soft stop for ½R at $",P75),L75),IF(AND(LEFT(L75,12)="*Hard stop f",LEFT(Q75,5)=" Hard",I75=P75,D75&lt;=I75),"Hit stop",IF(AND(LEFT(L75,12)="*Hard stop f",LEFT(Q75,5)=" Hard",I75=P75,D75&gt;I75,E75=1),IF(AND(O75&gt;I75,R75&lt;&gt;I75),CONCATENATE("Trail hard stop for ½R to $",O75,"; Hard stop for ½R at $",P75),L75),IF(AND(LEFT(L75,12)="*Hard stop f",LEFT(Q75,5)=" Soft",I75=P75,D75&lt;=I75),CONCATENATE("Hit stop for ½R at $",I75,"; Setting hard stop for ½R at $",O75),IF(AND(LEFT(L75,12)="*Hard stop f",LEFT(Q75,5)=" Soft",I75=P75,D75&gt;I75,E75=1),IF(AND(O75&gt;I75,R75&lt;&gt;I75),CONCATENATE("Trail hard stop for ½R to $",O75,"; Soft stop for ½R at $",P75),L75),IF(AND(D75&gt;I75,E75=0,F75=0),L75)))))))))))))))))))</f>
        <v>0</v>
      </c>
      <c r="O75" s="15">
        <f>IF(AND(R75&lt;=S75,R75&gt;U75),T75,R75)</f>
        <v>-0.03</v>
      </c>
      <c r="P75" s="16" t="str">
        <f>IFERROR(VALUE(RIGHT(Q75,LEN(Q75)-FIND("$",Q75,1))),"")</f>
        <v/>
      </c>
      <c r="Q75" s="6" t="str">
        <f>IFERROR(LEFT(RIGHT(L75,FIND("*",L75,2)-FIND(";",L75,1)),FIND("*",RIGHT(L75,FIND("*",L75,2)-FIND(";",L75,1)),2)-1),"")</f>
        <v/>
      </c>
      <c r="R75" s="16">
        <f>IF(F75=1,MIN(ROUNDDOWN(G75*0.995,2)*100/100-VLOOKUP(VALUE(RIGHT(ROUNDDOWN(G75*0.995,2)*100,1)),$Y$2:$Z$11,2)/100,ROUNDDOWN(D75*0.995,2)*100/100-VLOOKUP(VALUE(RIGHT(ROUNDDOWN(D75*0.995,2)*100,1)),$Y$2:$Z$11,2)/100),ROUNDDOWN(D75*0.995,2)*100/100-VLOOKUP(VALUE(RIGHT(ROUNDDOWN(D75*0.995,2)*100,1)),$Y$2:$Z$11,2)/100)</f>
        <v>-0.03</v>
      </c>
      <c r="S75" s="16">
        <f>IF(AND(D75&gt;1,D75&lt;=2),1,IF(AND(D75&gt;2,D75&lt;=3),2,IF(AND(D75&gt;3,D75&lt;=4),3,IF(AND(D75&gt;4,D75&lt;=5),4,IF(AND(D75&gt;5,D75&lt;=6),5,IF(AND(D75&gt;6,D75&lt;=7),6,IF(AND(D75&gt;7,D75&lt;=8),7,IF(AND(D75&gt;8,D75&lt;=10),8,IF(AND(D75&gt;10,D75&lt;=15),10,IF(AND(D75&gt;15,D75&lt;=20),15,IF(AND(D75&gt;20,D75&lt;=25),20,IF(AND(D75&gt;25,D75&lt;=30),25,IF(AND(D75&gt;30,D75&lt;=35),30,IF(AND(D75&gt;35,D75&lt;=40),35,IF(AND(D75&gt;40,D75&lt;=50),40,IF(AND(D75&gt;50,D75&lt;=60),50,IF(AND(D75&gt;60,D75&lt;=70),60,IF(AND(D75&gt;70,D75&lt;=80),70,IF(AND(D75&gt;80,D75&lt;=100),80,IF(AND(D75&gt;100,D75&lt;=120),100,IF(AND(D75&gt;120,D75&lt;=140),120,IF(AND(D75&gt;140,D75&lt;=150),140,IF(AND(D75&gt;150,D75&lt;=200),150,IF(AND(D75&gt;200,D75&lt;=250),200,IF(AND(D75&gt;250,D75&lt;=300),250,IF(AND(D75&gt;300,D75&lt;=350),300,IF(AND(D75&gt;350,D75&lt;=400),350,IF(AND(D75&gt;400,D75&lt;=500),400,IF(AND(D75&gt;500,D75&lt;=600),500,IF(AND(D75&gt;600,D75&lt;=700),600,IF(AND(D75&gt;700,D75&lt;=800),700,IF(AND(D75&gt;800,D75&lt;=1000),800,IF(AND(D75&gt;1000,D75&lt;=1200),1000,IF(AND(D75&gt;1200,D75&lt;=1400),1200,IF(AND(D75&gt;1400,D75&lt;=1500),1400,0.1)))))))))))))))))))))))))))))))))))*1.01</f>
        <v>0.10100000000000001</v>
      </c>
      <c r="T75" s="16">
        <f>U75-V75</f>
        <v>6.9999999999999993E-2</v>
      </c>
      <c r="U75" s="18">
        <f>ROUNDUP(IF(AND(D75&gt;1,D75&lt;=2),1,IF(AND(D75&gt;2,D75&lt;=3),2,IF(AND(D75&gt;3,D75&lt;=4),3,IF(AND(D75&gt;4,D75&lt;=5),4,IF(AND(D75&gt;5,D75&lt;=6),5,IF(AND(D75&gt;6,D75&lt;=7),6,IF(AND(D75&gt;7,D75&lt;=8),7,IF(AND(D75&gt;8,D75&lt;=10),8,IF(AND(D75&gt;10,D75&lt;=15),10,IF(AND(D75&gt;15,D75&lt;=20),15,IF(AND(D75&gt;20,D75&lt;=25),20,IF(AND(D75&gt;25,D75&lt;=30),25,IF(AND(D75&gt;30,D75&lt;=35),30,IF(AND(D75&gt;35,D75&lt;=40),35,IF(AND(D75&gt;40,D75&lt;=50),40,IF(AND(D75&gt;50,D75&lt;=60),50,IF(AND(D75&gt;60,D75&lt;=70),60,IF(AND(D75&gt;70,D75&lt;=80),70,IF(AND(D75&gt;80,D75&lt;=100),80,IF(AND(D75&gt;100,D75&lt;=120),100,IF(AND(D75&gt;120,D75&lt;=140),120,IF(AND(D75&gt;140,D75&lt;=150),140,IF(AND(D75&gt;150,D75&lt;=200),150,IF(AND(D75&gt;200,D75&lt;=250),200,IF(AND(D75&gt;250,D75&lt;=300),250,IF(AND(D75&gt;300,D75&lt;=350),300,IF(AND(D75&gt;350,D75&lt;=400),350,IF(AND(D75&gt;400,D75&lt;=500),400,IF(AND(D75&gt;500,D75&lt;=600),500,IF(AND(D75&gt;600,D75&lt;=700),600,IF(AND(D75&gt;700,D75&lt;=800),700,IF(AND(D75&gt;800,D75&lt;=1000),800,IF(AND(D75&gt;1000,D75&lt;=1200),1000,IF(AND(D75&gt;1200,D75&lt;=1400),1200,IF(AND(D75&gt;1400,D75&lt;=1500),1400,0.1)))))))))))))))))))))))))))))))))))*0.995,2)</f>
        <v>9.9999999999999992E-2</v>
      </c>
      <c r="V75" s="16">
        <f>VLOOKUP(VALUE(RIGHT(U75*100,1)),$Y$2:$Z$11,2)/100</f>
        <v>0.03</v>
      </c>
      <c r="W75" s="19">
        <f ca="1">IFERROR(IF(AVERAGE(SOE_1,SOE_2)-Close&lt;Close-Current_Stop,1,0),0)</f>
        <v>0</v>
      </c>
      <c r="X75" s="29" t="str">
        <f ca="1">IF(RR_Rebal_Test=1,Close-(AVERAGE(SOE_1,SOE_2)-Close),"")</f>
        <v/>
      </c>
      <c r="Y75" s="3"/>
      <c r="Z75" s="3"/>
      <c r="AA75" s="3"/>
      <c r="AB75" s="3"/>
      <c r="AC75" s="3"/>
    </row>
    <row r="76" spans="1:29" x14ac:dyDescent="0.25">
      <c r="A76" s="13"/>
      <c r="B76" s="8"/>
      <c r="C76" s="8"/>
      <c r="D76" s="8"/>
      <c r="E76" s="2"/>
      <c r="F76" s="2"/>
      <c r="G76" s="8"/>
      <c r="H76" s="23"/>
      <c r="I76" s="8"/>
      <c r="J76" s="8"/>
      <c r="K76" s="8"/>
      <c r="L76" s="2"/>
      <c r="M76" s="8">
        <f>IF(EXACT(L76,N76),I76,O76)</f>
        <v>-0.03</v>
      </c>
      <c r="N76" s="14" t="b">
        <f>IF(AND(L76="*Soft stop*",D76&lt;=I76),CONCATENATE("Setting hard stop at $",O76),IF(AND(L76="*Soft stop*",D76&gt;I76,E76=1),CONCATENATE("Setting hard stop for ½R at $",O76,"; Soft stop for ½R at $",I76),IF(AND(L76="*Soft stop*",D76&gt;I76,F76=1),CONCATENATE("Setting hard stop at $",O76),IF(AND(L76="*Hard stop*",D76&lt;=I76),"Hit stop",IF(AND(L76="*Hard stop*",D76&gt;I76,E76=1),IF(AND(O76&gt;I76,R76&lt;&gt;I76),CONCATENATE("Trail hard stop for ½R to $",O76,"; Hard stop for ½R at $",I76),L76),IF(AND(L76="*Hard stop*",D76&gt;I76,F76=1),IF(AND(O76&gt;I76,R76&lt;&gt;I76),CONCATENATE("Trail hard stop to $",O76),L76),IF(AND(LEFT(L76,12)="*Hard stop f",LEFT(Q76,5)=" Hard",D76&gt;I76,F76=1),IF(AND(O76&gt;I76,R76&lt;&gt;I76),CONCATENATE("Trail stop for entire position to $",O76),L76),IF(AND(LEFT(L76,12)="*Hard stop f",LEFT(Q76,5)=" Soft",D76&gt;I76,F76=1),CONCATENATE("Setting hard stop for entire position at $",O76),IF(AND(LEFT(L76,12)="*Hard stop f",LEFT(Q76,5)=" Hard",I76&gt;P76,D76&lt;=I76,D76&gt;P76),CONCATENATE("Hit stop for ½R at $",I76,"; Hard stop for ½R at $",P76),IF(AND(LEFT(L76,12)="*Hard stop f",LEFT(Q76,5)=" Hard",D76&lt;=I76,D76&lt;=P76),"Hit stop",IF(AND(LEFT(L76,12)="*Hard stop f",LEFT(Q76,5)=" Hard",D76&gt;I76,E76=1),IF(AND(O76&gt;I76,R76&lt;&gt;I76),CONCATENATE("Trail hard stop for ½R to $",O76,"; Hard stop for ½R at $",P76),L76),IF(AND(LEFT(L76,12)="*Hard stop f",LEFT(Q76,5)=" Soft",I76&gt;P76,D76&lt;=I76,D76&gt;P76),CONCATENATE("Hit stop for ½R at $",I76,"; Soft stop for ½R at $",P76),IF(AND(LEFT(L76,12)="*Hard stop f",LEFT(Q76,5)=" Soft",D76&lt;=I76,D76&lt;=P76),CONCATENATE("Hit stop for ½R at $",I76,"; Setting hard stop for ½R at $",O76),IF(AND(LEFT(L76,12)="*Hard stop f",LEFT(Q76,5)=" Soft",D76&gt;I76,E76=1),IF(AND(O76&gt;I76,R76&lt;&gt;I76),CONCATENATE("Trail hard stop for ½R to $",O76,"; Soft stop for ½R at $",P76),L76),IF(AND(LEFT(L76,12)="*Hard stop f",LEFT(Q76,5)=" Hard",I76=P76,D76&lt;=I76),"Hit stop",IF(AND(LEFT(L76,12)="*Hard stop f",LEFT(Q76,5)=" Hard",I76=P76,D76&gt;I76,E76=1),IF(AND(O76&gt;I76,R76&lt;&gt;I76),CONCATENATE("Trail hard stop for ½R to $",O76,"; Hard stop for ½R at $",P76),L76),IF(AND(LEFT(L76,12)="*Hard stop f",LEFT(Q76,5)=" Soft",I76=P76,D76&lt;=I76),CONCATENATE("Hit stop for ½R at $",I76,"; Setting hard stop for ½R at $",O76),IF(AND(LEFT(L76,12)="*Hard stop f",LEFT(Q76,5)=" Soft",I76=P76,D76&gt;I76,E76=1),IF(AND(O76&gt;I76,R76&lt;&gt;I76),CONCATENATE("Trail hard stop for ½R to $",O76,"; Soft stop for ½R at $",P76),L76),IF(AND(D76&gt;I76,E76=0,F76=0),L76)))))))))))))))))))</f>
        <v>0</v>
      </c>
      <c r="O76" s="15">
        <f>IF(AND(R76&lt;=S76,R76&gt;U76),T76,R76)</f>
        <v>-0.03</v>
      </c>
      <c r="P76" s="16" t="str">
        <f>IFERROR(VALUE(RIGHT(Q76,LEN(Q76)-FIND("$",Q76,1))),"")</f>
        <v/>
      </c>
      <c r="Q76" s="6" t="str">
        <f>IFERROR(LEFT(RIGHT(L76,FIND("*",L76,2)-FIND(";",L76,1)),FIND("*",RIGHT(L76,FIND("*",L76,2)-FIND(";",L76,1)),2)-1),"")</f>
        <v/>
      </c>
      <c r="R76" s="16">
        <f>IF(F76=1,MIN(ROUNDDOWN(G76*0.995,2)*100/100-VLOOKUP(VALUE(RIGHT(ROUNDDOWN(G76*0.995,2)*100,1)),$Y$2:$Z$11,2)/100,ROUNDDOWN(D76*0.995,2)*100/100-VLOOKUP(VALUE(RIGHT(ROUNDDOWN(D76*0.995,2)*100,1)),$Y$2:$Z$11,2)/100),ROUNDDOWN(D76*0.995,2)*100/100-VLOOKUP(VALUE(RIGHT(ROUNDDOWN(D76*0.995,2)*100,1)),$Y$2:$Z$11,2)/100)</f>
        <v>-0.03</v>
      </c>
      <c r="S76" s="16">
        <f>IF(AND(D76&gt;1,D76&lt;=2),1,IF(AND(D76&gt;2,D76&lt;=3),2,IF(AND(D76&gt;3,D76&lt;=4),3,IF(AND(D76&gt;4,D76&lt;=5),4,IF(AND(D76&gt;5,D76&lt;=6),5,IF(AND(D76&gt;6,D76&lt;=7),6,IF(AND(D76&gt;7,D76&lt;=8),7,IF(AND(D76&gt;8,D76&lt;=10),8,IF(AND(D76&gt;10,D76&lt;=15),10,IF(AND(D76&gt;15,D76&lt;=20),15,IF(AND(D76&gt;20,D76&lt;=25),20,IF(AND(D76&gt;25,D76&lt;=30),25,IF(AND(D76&gt;30,D76&lt;=35),30,IF(AND(D76&gt;35,D76&lt;=40),35,IF(AND(D76&gt;40,D76&lt;=50),40,IF(AND(D76&gt;50,D76&lt;=60),50,IF(AND(D76&gt;60,D76&lt;=70),60,IF(AND(D76&gt;70,D76&lt;=80),70,IF(AND(D76&gt;80,D76&lt;=100),80,IF(AND(D76&gt;100,D76&lt;=120),100,IF(AND(D76&gt;120,D76&lt;=140),120,IF(AND(D76&gt;140,D76&lt;=150),140,IF(AND(D76&gt;150,D76&lt;=200),150,IF(AND(D76&gt;200,D76&lt;=250),200,IF(AND(D76&gt;250,D76&lt;=300),250,IF(AND(D76&gt;300,D76&lt;=350),300,IF(AND(D76&gt;350,D76&lt;=400),350,IF(AND(D76&gt;400,D76&lt;=500),400,IF(AND(D76&gt;500,D76&lt;=600),500,IF(AND(D76&gt;600,D76&lt;=700),600,IF(AND(D76&gt;700,D76&lt;=800),700,IF(AND(D76&gt;800,D76&lt;=1000),800,IF(AND(D76&gt;1000,D76&lt;=1200),1000,IF(AND(D76&gt;1200,D76&lt;=1400),1200,IF(AND(D76&gt;1400,D76&lt;=1500),1400,0.1)))))))))))))))))))))))))))))))))))*1.01</f>
        <v>0.10100000000000001</v>
      </c>
      <c r="T76" s="16">
        <f>U76-V76</f>
        <v>6.9999999999999993E-2</v>
      </c>
      <c r="U76" s="18">
        <f>ROUNDUP(IF(AND(D76&gt;1,D76&lt;=2),1,IF(AND(D76&gt;2,D76&lt;=3),2,IF(AND(D76&gt;3,D76&lt;=4),3,IF(AND(D76&gt;4,D76&lt;=5),4,IF(AND(D76&gt;5,D76&lt;=6),5,IF(AND(D76&gt;6,D76&lt;=7),6,IF(AND(D76&gt;7,D76&lt;=8),7,IF(AND(D76&gt;8,D76&lt;=10),8,IF(AND(D76&gt;10,D76&lt;=15),10,IF(AND(D76&gt;15,D76&lt;=20),15,IF(AND(D76&gt;20,D76&lt;=25),20,IF(AND(D76&gt;25,D76&lt;=30),25,IF(AND(D76&gt;30,D76&lt;=35),30,IF(AND(D76&gt;35,D76&lt;=40),35,IF(AND(D76&gt;40,D76&lt;=50),40,IF(AND(D76&gt;50,D76&lt;=60),50,IF(AND(D76&gt;60,D76&lt;=70),60,IF(AND(D76&gt;70,D76&lt;=80),70,IF(AND(D76&gt;80,D76&lt;=100),80,IF(AND(D76&gt;100,D76&lt;=120),100,IF(AND(D76&gt;120,D76&lt;=140),120,IF(AND(D76&gt;140,D76&lt;=150),140,IF(AND(D76&gt;150,D76&lt;=200),150,IF(AND(D76&gt;200,D76&lt;=250),200,IF(AND(D76&gt;250,D76&lt;=300),250,IF(AND(D76&gt;300,D76&lt;=350),300,IF(AND(D76&gt;350,D76&lt;=400),350,IF(AND(D76&gt;400,D76&lt;=500),400,IF(AND(D76&gt;500,D76&lt;=600),500,IF(AND(D76&gt;600,D76&lt;=700),600,IF(AND(D76&gt;700,D76&lt;=800),700,IF(AND(D76&gt;800,D76&lt;=1000),800,IF(AND(D76&gt;1000,D76&lt;=1200),1000,IF(AND(D76&gt;1200,D76&lt;=1400),1200,IF(AND(D76&gt;1400,D76&lt;=1500),1400,0.1)))))))))))))))))))))))))))))))))))*0.995,2)</f>
        <v>9.9999999999999992E-2</v>
      </c>
      <c r="V76" s="16">
        <f>VLOOKUP(VALUE(RIGHT(U76*100,1)),$Y$2:$Z$11,2)/100</f>
        <v>0.03</v>
      </c>
      <c r="W76" s="19">
        <f ca="1">IFERROR(IF(AVERAGE(SOE_1,SOE_2)-Close&lt;Close-Current_Stop,1,0),0)</f>
        <v>0</v>
      </c>
      <c r="X76" s="29" t="str">
        <f ca="1">IF(RR_Rebal_Test=1,Close-(AVERAGE(SOE_1,SOE_2)-Close),"")</f>
        <v/>
      </c>
      <c r="Y76" s="3"/>
      <c r="Z76" s="3"/>
      <c r="AA76" s="3"/>
      <c r="AB76" s="3"/>
      <c r="AC76" s="3"/>
    </row>
    <row r="77" spans="1:29" x14ac:dyDescent="0.25">
      <c r="A77" s="13"/>
      <c r="B77" s="8"/>
      <c r="C77" s="8"/>
      <c r="D77" s="8"/>
      <c r="E77" s="2"/>
      <c r="F77" s="2"/>
      <c r="G77" s="8"/>
      <c r="H77" s="23"/>
      <c r="I77" s="8"/>
      <c r="J77" s="8"/>
      <c r="K77" s="8"/>
      <c r="L77" s="2"/>
      <c r="M77" s="8">
        <f>IF(EXACT(L77,N77),I77,O77)</f>
        <v>-0.03</v>
      </c>
      <c r="N77" s="14" t="b">
        <f>IF(AND(L77="*Soft stop*",D77&lt;=I77),CONCATENATE("Setting hard stop at $",O77),IF(AND(L77="*Soft stop*",D77&gt;I77,E77=1),CONCATENATE("Setting hard stop for ½R at $",O77,"; Soft stop for ½R at $",I77),IF(AND(L77="*Soft stop*",D77&gt;I77,F77=1),CONCATENATE("Setting hard stop at $",O77),IF(AND(L77="*Hard stop*",D77&lt;=I77),"Hit stop",IF(AND(L77="*Hard stop*",D77&gt;I77,E77=1),IF(AND(O77&gt;I77,R77&lt;&gt;I77),CONCATENATE("Trail hard stop for ½R to $",O77,"; Hard stop for ½R at $",I77),L77),IF(AND(L77="*Hard stop*",D77&gt;I77,F77=1),IF(AND(O77&gt;I77,R77&lt;&gt;I77),CONCATENATE("Trail hard stop to $",O77),L77),IF(AND(LEFT(L77,12)="*Hard stop f",LEFT(Q77,5)=" Hard",D77&gt;I77,F77=1),IF(AND(O77&gt;I77,R77&lt;&gt;I77),CONCATENATE("Trail stop for entire position to $",O77),L77),IF(AND(LEFT(L77,12)="*Hard stop f",LEFT(Q77,5)=" Soft",D77&gt;I77,F77=1),CONCATENATE("Setting hard stop for entire position at $",O77),IF(AND(LEFT(L77,12)="*Hard stop f",LEFT(Q77,5)=" Hard",I77&gt;P77,D77&lt;=I77,D77&gt;P77),CONCATENATE("Hit stop for ½R at $",I77,"; Hard stop for ½R at $",P77),IF(AND(LEFT(L77,12)="*Hard stop f",LEFT(Q77,5)=" Hard",D77&lt;=I77,D77&lt;=P77),"Hit stop",IF(AND(LEFT(L77,12)="*Hard stop f",LEFT(Q77,5)=" Hard",D77&gt;I77,E77=1),IF(AND(O77&gt;I77,R77&lt;&gt;I77),CONCATENATE("Trail hard stop for ½R to $",O77,"; Hard stop for ½R at $",P77),L77),IF(AND(LEFT(L77,12)="*Hard stop f",LEFT(Q77,5)=" Soft",I77&gt;P77,D77&lt;=I77,D77&gt;P77),CONCATENATE("Hit stop for ½R at $",I77,"; Soft stop for ½R at $",P77),IF(AND(LEFT(L77,12)="*Hard stop f",LEFT(Q77,5)=" Soft",D77&lt;=I77,D77&lt;=P77),CONCATENATE("Hit stop for ½R at $",I77,"; Setting hard stop for ½R at $",O77),IF(AND(LEFT(L77,12)="*Hard stop f",LEFT(Q77,5)=" Soft",D77&gt;I77,E77=1),IF(AND(O77&gt;I77,R77&lt;&gt;I77),CONCATENATE("Trail hard stop for ½R to $",O77,"; Soft stop for ½R at $",P77),L77),IF(AND(LEFT(L77,12)="*Hard stop f",LEFT(Q77,5)=" Hard",I77=P77,D77&lt;=I77),"Hit stop",IF(AND(LEFT(L77,12)="*Hard stop f",LEFT(Q77,5)=" Hard",I77=P77,D77&gt;I77,E77=1),IF(AND(O77&gt;I77,R77&lt;&gt;I77),CONCATENATE("Trail hard stop for ½R to $",O77,"; Hard stop for ½R at $",P77),L77),IF(AND(LEFT(L77,12)="*Hard stop f",LEFT(Q77,5)=" Soft",I77=P77,D77&lt;=I77),CONCATENATE("Hit stop for ½R at $",I77,"; Setting hard stop for ½R at $",O77),IF(AND(LEFT(L77,12)="*Hard stop f",LEFT(Q77,5)=" Soft",I77=P77,D77&gt;I77,E77=1),IF(AND(O77&gt;I77,R77&lt;&gt;I77),CONCATENATE("Trail hard stop for ½R to $",O77,"; Soft stop for ½R at $",P77),L77),IF(AND(D77&gt;I77,E77=0,F77=0),L77)))))))))))))))))))</f>
        <v>0</v>
      </c>
      <c r="O77" s="15">
        <f>IF(AND(R77&lt;=S77,R77&gt;U77),T77,R77)</f>
        <v>-0.03</v>
      </c>
      <c r="P77" s="16" t="str">
        <f>IFERROR(VALUE(RIGHT(Q77,LEN(Q77)-FIND("$",Q77,1))),"")</f>
        <v/>
      </c>
      <c r="Q77" s="6" t="str">
        <f>IFERROR(LEFT(RIGHT(L77,FIND("*",L77,2)-FIND(";",L77,1)),FIND("*",RIGHT(L77,FIND("*",L77,2)-FIND(";",L77,1)),2)-1),"")</f>
        <v/>
      </c>
      <c r="R77" s="16">
        <f>IF(F77=1,MIN(ROUNDDOWN(G77*0.995,2)*100/100-VLOOKUP(VALUE(RIGHT(ROUNDDOWN(G77*0.995,2)*100,1)),$Y$2:$Z$11,2)/100,ROUNDDOWN(D77*0.995,2)*100/100-VLOOKUP(VALUE(RIGHT(ROUNDDOWN(D77*0.995,2)*100,1)),$Y$2:$Z$11,2)/100),ROUNDDOWN(D77*0.995,2)*100/100-VLOOKUP(VALUE(RIGHT(ROUNDDOWN(D77*0.995,2)*100,1)),$Y$2:$Z$11,2)/100)</f>
        <v>-0.03</v>
      </c>
      <c r="S77" s="16">
        <f>IF(AND(D77&gt;1,D77&lt;=2),1,IF(AND(D77&gt;2,D77&lt;=3),2,IF(AND(D77&gt;3,D77&lt;=4),3,IF(AND(D77&gt;4,D77&lt;=5),4,IF(AND(D77&gt;5,D77&lt;=6),5,IF(AND(D77&gt;6,D77&lt;=7),6,IF(AND(D77&gt;7,D77&lt;=8),7,IF(AND(D77&gt;8,D77&lt;=10),8,IF(AND(D77&gt;10,D77&lt;=15),10,IF(AND(D77&gt;15,D77&lt;=20),15,IF(AND(D77&gt;20,D77&lt;=25),20,IF(AND(D77&gt;25,D77&lt;=30),25,IF(AND(D77&gt;30,D77&lt;=35),30,IF(AND(D77&gt;35,D77&lt;=40),35,IF(AND(D77&gt;40,D77&lt;=50),40,IF(AND(D77&gt;50,D77&lt;=60),50,IF(AND(D77&gt;60,D77&lt;=70),60,IF(AND(D77&gt;70,D77&lt;=80),70,IF(AND(D77&gt;80,D77&lt;=100),80,IF(AND(D77&gt;100,D77&lt;=120),100,IF(AND(D77&gt;120,D77&lt;=140),120,IF(AND(D77&gt;140,D77&lt;=150),140,IF(AND(D77&gt;150,D77&lt;=200),150,IF(AND(D77&gt;200,D77&lt;=250),200,IF(AND(D77&gt;250,D77&lt;=300),250,IF(AND(D77&gt;300,D77&lt;=350),300,IF(AND(D77&gt;350,D77&lt;=400),350,IF(AND(D77&gt;400,D77&lt;=500),400,IF(AND(D77&gt;500,D77&lt;=600),500,IF(AND(D77&gt;600,D77&lt;=700),600,IF(AND(D77&gt;700,D77&lt;=800),700,IF(AND(D77&gt;800,D77&lt;=1000),800,IF(AND(D77&gt;1000,D77&lt;=1200),1000,IF(AND(D77&gt;1200,D77&lt;=1400),1200,IF(AND(D77&gt;1400,D77&lt;=1500),1400,0.1)))))))))))))))))))))))))))))))))))*1.01</f>
        <v>0.10100000000000001</v>
      </c>
      <c r="T77" s="16">
        <f>U77-V77</f>
        <v>6.9999999999999993E-2</v>
      </c>
      <c r="U77" s="18">
        <f>ROUNDUP(IF(AND(D77&gt;1,D77&lt;=2),1,IF(AND(D77&gt;2,D77&lt;=3),2,IF(AND(D77&gt;3,D77&lt;=4),3,IF(AND(D77&gt;4,D77&lt;=5),4,IF(AND(D77&gt;5,D77&lt;=6),5,IF(AND(D77&gt;6,D77&lt;=7),6,IF(AND(D77&gt;7,D77&lt;=8),7,IF(AND(D77&gt;8,D77&lt;=10),8,IF(AND(D77&gt;10,D77&lt;=15),10,IF(AND(D77&gt;15,D77&lt;=20),15,IF(AND(D77&gt;20,D77&lt;=25),20,IF(AND(D77&gt;25,D77&lt;=30),25,IF(AND(D77&gt;30,D77&lt;=35),30,IF(AND(D77&gt;35,D77&lt;=40),35,IF(AND(D77&gt;40,D77&lt;=50),40,IF(AND(D77&gt;50,D77&lt;=60),50,IF(AND(D77&gt;60,D77&lt;=70),60,IF(AND(D77&gt;70,D77&lt;=80),70,IF(AND(D77&gt;80,D77&lt;=100),80,IF(AND(D77&gt;100,D77&lt;=120),100,IF(AND(D77&gt;120,D77&lt;=140),120,IF(AND(D77&gt;140,D77&lt;=150),140,IF(AND(D77&gt;150,D77&lt;=200),150,IF(AND(D77&gt;200,D77&lt;=250),200,IF(AND(D77&gt;250,D77&lt;=300),250,IF(AND(D77&gt;300,D77&lt;=350),300,IF(AND(D77&gt;350,D77&lt;=400),350,IF(AND(D77&gt;400,D77&lt;=500),400,IF(AND(D77&gt;500,D77&lt;=600),500,IF(AND(D77&gt;600,D77&lt;=700),600,IF(AND(D77&gt;700,D77&lt;=800),700,IF(AND(D77&gt;800,D77&lt;=1000),800,IF(AND(D77&gt;1000,D77&lt;=1200),1000,IF(AND(D77&gt;1200,D77&lt;=1400),1200,IF(AND(D77&gt;1400,D77&lt;=1500),1400,0.1)))))))))))))))))))))))))))))))))))*0.995,2)</f>
        <v>9.9999999999999992E-2</v>
      </c>
      <c r="V77" s="16">
        <f>VLOOKUP(VALUE(RIGHT(U77*100,1)),$Y$2:$Z$11,2)/100</f>
        <v>0.03</v>
      </c>
      <c r="W77" s="19">
        <f ca="1">IFERROR(IF(AVERAGE(SOE_1,SOE_2)-Close&lt;Close-Current_Stop,1,0),0)</f>
        <v>0</v>
      </c>
      <c r="X77" s="29" t="str">
        <f ca="1">IF(RR_Rebal_Test=1,Close-(AVERAGE(SOE_1,SOE_2)-Close),"")</f>
        <v/>
      </c>
      <c r="Y77" s="3"/>
      <c r="Z77" s="3"/>
      <c r="AA77" s="3"/>
      <c r="AB77" s="3"/>
      <c r="AC77" s="3"/>
    </row>
    <row r="78" spans="1:29" x14ac:dyDescent="0.25">
      <c r="A78" s="13"/>
      <c r="B78" s="8"/>
      <c r="C78" s="8"/>
      <c r="D78" s="8"/>
      <c r="E78" s="2"/>
      <c r="F78" s="2"/>
      <c r="G78" s="8"/>
      <c r="H78" s="23"/>
      <c r="I78" s="8"/>
      <c r="J78" s="8"/>
      <c r="K78" s="8"/>
      <c r="L78" s="2"/>
      <c r="M78" s="8">
        <f>IF(EXACT(L78,N78),I78,O78)</f>
        <v>-0.03</v>
      </c>
      <c r="N78" s="14" t="b">
        <f>IF(AND(L78="*Soft stop*",D78&lt;=I78),CONCATENATE("Setting hard stop at $",O78),IF(AND(L78="*Soft stop*",D78&gt;I78,E78=1),CONCATENATE("Setting hard stop for ½R at $",O78,"; Soft stop for ½R at $",I78),IF(AND(L78="*Soft stop*",D78&gt;I78,F78=1),CONCATENATE("Setting hard stop at $",O78),IF(AND(L78="*Hard stop*",D78&lt;=I78),"Hit stop",IF(AND(L78="*Hard stop*",D78&gt;I78,E78=1),IF(AND(O78&gt;I78,R78&lt;&gt;I78),CONCATENATE("Trail hard stop for ½R to $",O78,"; Hard stop for ½R at $",I78),L78),IF(AND(L78="*Hard stop*",D78&gt;I78,F78=1),IF(AND(O78&gt;I78,R78&lt;&gt;I78),CONCATENATE("Trail hard stop to $",O78),L78),IF(AND(LEFT(L78,12)="*Hard stop f",LEFT(Q78,5)=" Hard",D78&gt;I78,F78=1),IF(AND(O78&gt;I78,R78&lt;&gt;I78),CONCATENATE("Trail stop for entire position to $",O78),L78),IF(AND(LEFT(L78,12)="*Hard stop f",LEFT(Q78,5)=" Soft",D78&gt;I78,F78=1),CONCATENATE("Setting hard stop for entire position at $",O78),IF(AND(LEFT(L78,12)="*Hard stop f",LEFT(Q78,5)=" Hard",I78&gt;P78,D78&lt;=I78,D78&gt;P78),CONCATENATE("Hit stop for ½R at $",I78,"; Hard stop for ½R at $",P78),IF(AND(LEFT(L78,12)="*Hard stop f",LEFT(Q78,5)=" Hard",D78&lt;=I78,D78&lt;=P78),"Hit stop",IF(AND(LEFT(L78,12)="*Hard stop f",LEFT(Q78,5)=" Hard",D78&gt;I78,E78=1),IF(AND(O78&gt;I78,R78&lt;&gt;I78),CONCATENATE("Trail hard stop for ½R to $",O78,"; Hard stop for ½R at $",P78),L78),IF(AND(LEFT(L78,12)="*Hard stop f",LEFT(Q78,5)=" Soft",I78&gt;P78,D78&lt;=I78,D78&gt;P78),CONCATENATE("Hit stop for ½R at $",I78,"; Soft stop for ½R at $",P78),IF(AND(LEFT(L78,12)="*Hard stop f",LEFT(Q78,5)=" Soft",D78&lt;=I78,D78&lt;=P78),CONCATENATE("Hit stop for ½R at $",I78,"; Setting hard stop for ½R at $",O78),IF(AND(LEFT(L78,12)="*Hard stop f",LEFT(Q78,5)=" Soft",D78&gt;I78,E78=1),IF(AND(O78&gt;I78,R78&lt;&gt;I78),CONCATENATE("Trail hard stop for ½R to $",O78,"; Soft stop for ½R at $",P78),L78),IF(AND(LEFT(L78,12)="*Hard stop f",LEFT(Q78,5)=" Hard",I78=P78,D78&lt;=I78),"Hit stop",IF(AND(LEFT(L78,12)="*Hard stop f",LEFT(Q78,5)=" Hard",I78=P78,D78&gt;I78,E78=1),IF(AND(O78&gt;I78,R78&lt;&gt;I78),CONCATENATE("Trail hard stop for ½R to $",O78,"; Hard stop for ½R at $",P78),L78),IF(AND(LEFT(L78,12)="*Hard stop f",LEFT(Q78,5)=" Soft",I78=P78,D78&lt;=I78),CONCATENATE("Hit stop for ½R at $",I78,"; Setting hard stop for ½R at $",O78),IF(AND(LEFT(L78,12)="*Hard stop f",LEFT(Q78,5)=" Soft",I78=P78,D78&gt;I78,E78=1),IF(AND(O78&gt;I78,R78&lt;&gt;I78),CONCATENATE("Trail hard stop for ½R to $",O78,"; Soft stop for ½R at $",P78),L78),IF(AND(D78&gt;I78,E78=0,F78=0),L78)))))))))))))))))))</f>
        <v>0</v>
      </c>
      <c r="O78" s="15">
        <f>IF(AND(R78&lt;=S78,R78&gt;U78),T78,R78)</f>
        <v>-0.03</v>
      </c>
      <c r="P78" s="16" t="str">
        <f>IFERROR(VALUE(RIGHT(Q78,LEN(Q78)-FIND("$",Q78,1))),"")</f>
        <v/>
      </c>
      <c r="Q78" s="6" t="str">
        <f>IFERROR(LEFT(RIGHT(L78,FIND("*",L78,2)-FIND(";",L78,1)),FIND("*",RIGHT(L78,FIND("*",L78,2)-FIND(";",L78,1)),2)-1),"")</f>
        <v/>
      </c>
      <c r="R78" s="16">
        <f>IF(F78=1,MIN(ROUNDDOWN(G78*0.995,2)*100/100-VLOOKUP(VALUE(RIGHT(ROUNDDOWN(G78*0.995,2)*100,1)),$Y$2:$Z$11,2)/100,ROUNDDOWN(D78*0.995,2)*100/100-VLOOKUP(VALUE(RIGHT(ROUNDDOWN(D78*0.995,2)*100,1)),$Y$2:$Z$11,2)/100),ROUNDDOWN(D78*0.995,2)*100/100-VLOOKUP(VALUE(RIGHT(ROUNDDOWN(D78*0.995,2)*100,1)),$Y$2:$Z$11,2)/100)</f>
        <v>-0.03</v>
      </c>
      <c r="S78" s="16">
        <f>IF(AND(D78&gt;1,D78&lt;=2),1,IF(AND(D78&gt;2,D78&lt;=3),2,IF(AND(D78&gt;3,D78&lt;=4),3,IF(AND(D78&gt;4,D78&lt;=5),4,IF(AND(D78&gt;5,D78&lt;=6),5,IF(AND(D78&gt;6,D78&lt;=7),6,IF(AND(D78&gt;7,D78&lt;=8),7,IF(AND(D78&gt;8,D78&lt;=10),8,IF(AND(D78&gt;10,D78&lt;=15),10,IF(AND(D78&gt;15,D78&lt;=20),15,IF(AND(D78&gt;20,D78&lt;=25),20,IF(AND(D78&gt;25,D78&lt;=30),25,IF(AND(D78&gt;30,D78&lt;=35),30,IF(AND(D78&gt;35,D78&lt;=40),35,IF(AND(D78&gt;40,D78&lt;=50),40,IF(AND(D78&gt;50,D78&lt;=60),50,IF(AND(D78&gt;60,D78&lt;=70),60,IF(AND(D78&gt;70,D78&lt;=80),70,IF(AND(D78&gt;80,D78&lt;=100),80,IF(AND(D78&gt;100,D78&lt;=120),100,IF(AND(D78&gt;120,D78&lt;=140),120,IF(AND(D78&gt;140,D78&lt;=150),140,IF(AND(D78&gt;150,D78&lt;=200),150,IF(AND(D78&gt;200,D78&lt;=250),200,IF(AND(D78&gt;250,D78&lt;=300),250,IF(AND(D78&gt;300,D78&lt;=350),300,IF(AND(D78&gt;350,D78&lt;=400),350,IF(AND(D78&gt;400,D78&lt;=500),400,IF(AND(D78&gt;500,D78&lt;=600),500,IF(AND(D78&gt;600,D78&lt;=700),600,IF(AND(D78&gt;700,D78&lt;=800),700,IF(AND(D78&gt;800,D78&lt;=1000),800,IF(AND(D78&gt;1000,D78&lt;=1200),1000,IF(AND(D78&gt;1200,D78&lt;=1400),1200,IF(AND(D78&gt;1400,D78&lt;=1500),1400,0.1)))))))))))))))))))))))))))))))))))*1.01</f>
        <v>0.10100000000000001</v>
      </c>
      <c r="T78" s="16">
        <f>U78-V78</f>
        <v>6.9999999999999993E-2</v>
      </c>
      <c r="U78" s="18">
        <f>ROUNDUP(IF(AND(D78&gt;1,D78&lt;=2),1,IF(AND(D78&gt;2,D78&lt;=3),2,IF(AND(D78&gt;3,D78&lt;=4),3,IF(AND(D78&gt;4,D78&lt;=5),4,IF(AND(D78&gt;5,D78&lt;=6),5,IF(AND(D78&gt;6,D78&lt;=7),6,IF(AND(D78&gt;7,D78&lt;=8),7,IF(AND(D78&gt;8,D78&lt;=10),8,IF(AND(D78&gt;10,D78&lt;=15),10,IF(AND(D78&gt;15,D78&lt;=20),15,IF(AND(D78&gt;20,D78&lt;=25),20,IF(AND(D78&gt;25,D78&lt;=30),25,IF(AND(D78&gt;30,D78&lt;=35),30,IF(AND(D78&gt;35,D78&lt;=40),35,IF(AND(D78&gt;40,D78&lt;=50),40,IF(AND(D78&gt;50,D78&lt;=60),50,IF(AND(D78&gt;60,D78&lt;=70),60,IF(AND(D78&gt;70,D78&lt;=80),70,IF(AND(D78&gt;80,D78&lt;=100),80,IF(AND(D78&gt;100,D78&lt;=120),100,IF(AND(D78&gt;120,D78&lt;=140),120,IF(AND(D78&gt;140,D78&lt;=150),140,IF(AND(D78&gt;150,D78&lt;=200),150,IF(AND(D78&gt;200,D78&lt;=250),200,IF(AND(D78&gt;250,D78&lt;=300),250,IF(AND(D78&gt;300,D78&lt;=350),300,IF(AND(D78&gt;350,D78&lt;=400),350,IF(AND(D78&gt;400,D78&lt;=500),400,IF(AND(D78&gt;500,D78&lt;=600),500,IF(AND(D78&gt;600,D78&lt;=700),600,IF(AND(D78&gt;700,D78&lt;=800),700,IF(AND(D78&gt;800,D78&lt;=1000),800,IF(AND(D78&gt;1000,D78&lt;=1200),1000,IF(AND(D78&gt;1200,D78&lt;=1400),1200,IF(AND(D78&gt;1400,D78&lt;=1500),1400,0.1)))))))))))))))))))))))))))))))))))*0.995,2)</f>
        <v>9.9999999999999992E-2</v>
      </c>
      <c r="V78" s="16">
        <f>VLOOKUP(VALUE(RIGHT(U78*100,1)),$Y$2:$Z$11,2)/100</f>
        <v>0.03</v>
      </c>
      <c r="W78" s="19">
        <f ca="1">IFERROR(IF(AVERAGE(SOE_1,SOE_2)-Close&lt;Close-Current_Stop,1,0),0)</f>
        <v>0</v>
      </c>
      <c r="X78" s="29" t="str">
        <f ca="1">IF(RR_Rebal_Test=1,Close-(AVERAGE(SOE_1,SOE_2)-Close),"")</f>
        <v/>
      </c>
      <c r="Y78" s="3"/>
      <c r="Z78" s="3"/>
      <c r="AA78" s="3"/>
      <c r="AB78" s="3"/>
      <c r="AC78" s="3"/>
    </row>
    <row r="79" spans="1:29" x14ac:dyDescent="0.25">
      <c r="A79" s="13"/>
      <c r="B79" s="8"/>
      <c r="C79" s="8"/>
      <c r="D79" s="8"/>
      <c r="E79" s="2"/>
      <c r="F79" s="2"/>
      <c r="G79" s="8"/>
      <c r="H79" s="23"/>
      <c r="I79" s="8"/>
      <c r="J79" s="8"/>
      <c r="K79" s="8"/>
      <c r="L79" s="2"/>
      <c r="M79" s="8">
        <f>IF(EXACT(L79,N79),I79,O79)</f>
        <v>-0.03</v>
      </c>
      <c r="N79" s="14" t="b">
        <f>IF(AND(L79="*Soft stop*",D79&lt;=I79),CONCATENATE("Setting hard stop at $",O79),IF(AND(L79="*Soft stop*",D79&gt;I79,E79=1),CONCATENATE("Setting hard stop for ½R at $",O79,"; Soft stop for ½R at $",I79),IF(AND(L79="*Soft stop*",D79&gt;I79,F79=1),CONCATENATE("Setting hard stop at $",O79),IF(AND(L79="*Hard stop*",D79&lt;=I79),"Hit stop",IF(AND(L79="*Hard stop*",D79&gt;I79,E79=1),IF(AND(O79&gt;I79,R79&lt;&gt;I79),CONCATENATE("Trail hard stop for ½R to $",O79,"; Hard stop for ½R at $",I79),L79),IF(AND(L79="*Hard stop*",D79&gt;I79,F79=1),IF(AND(O79&gt;I79,R79&lt;&gt;I79),CONCATENATE("Trail hard stop to $",O79),L79),IF(AND(LEFT(L79,12)="*Hard stop f",LEFT(Q79,5)=" Hard",D79&gt;I79,F79=1),IF(AND(O79&gt;I79,R79&lt;&gt;I79),CONCATENATE("Trail stop for entire position to $",O79),L79),IF(AND(LEFT(L79,12)="*Hard stop f",LEFT(Q79,5)=" Soft",D79&gt;I79,F79=1),CONCATENATE("Setting hard stop for entire position at $",O79),IF(AND(LEFT(L79,12)="*Hard stop f",LEFT(Q79,5)=" Hard",I79&gt;P79,D79&lt;=I79,D79&gt;P79),CONCATENATE("Hit stop for ½R at $",I79,"; Hard stop for ½R at $",P79),IF(AND(LEFT(L79,12)="*Hard stop f",LEFT(Q79,5)=" Hard",D79&lt;=I79,D79&lt;=P79),"Hit stop",IF(AND(LEFT(L79,12)="*Hard stop f",LEFT(Q79,5)=" Hard",D79&gt;I79,E79=1),IF(AND(O79&gt;I79,R79&lt;&gt;I79),CONCATENATE("Trail hard stop for ½R to $",O79,"; Hard stop for ½R at $",P79),L79),IF(AND(LEFT(L79,12)="*Hard stop f",LEFT(Q79,5)=" Soft",I79&gt;P79,D79&lt;=I79,D79&gt;P79),CONCATENATE("Hit stop for ½R at $",I79,"; Soft stop for ½R at $",P79),IF(AND(LEFT(L79,12)="*Hard stop f",LEFT(Q79,5)=" Soft",D79&lt;=I79,D79&lt;=P79),CONCATENATE("Hit stop for ½R at $",I79,"; Setting hard stop for ½R at $",O79),IF(AND(LEFT(L79,12)="*Hard stop f",LEFT(Q79,5)=" Soft",D79&gt;I79,E79=1),IF(AND(O79&gt;I79,R79&lt;&gt;I79),CONCATENATE("Trail hard stop for ½R to $",O79,"; Soft stop for ½R at $",P79),L79),IF(AND(LEFT(L79,12)="*Hard stop f",LEFT(Q79,5)=" Hard",I79=P79,D79&lt;=I79),"Hit stop",IF(AND(LEFT(L79,12)="*Hard stop f",LEFT(Q79,5)=" Hard",I79=P79,D79&gt;I79,E79=1),IF(AND(O79&gt;I79,R79&lt;&gt;I79),CONCATENATE("Trail hard stop for ½R to $",O79,"; Hard stop for ½R at $",P79),L79),IF(AND(LEFT(L79,12)="*Hard stop f",LEFT(Q79,5)=" Soft",I79=P79,D79&lt;=I79),CONCATENATE("Hit stop for ½R at $",I79,"; Setting hard stop for ½R at $",O79),IF(AND(LEFT(L79,12)="*Hard stop f",LEFT(Q79,5)=" Soft",I79=P79,D79&gt;I79,E79=1),IF(AND(O79&gt;I79,R79&lt;&gt;I79),CONCATENATE("Trail hard stop for ½R to $",O79,"; Soft stop for ½R at $",P79),L79),IF(AND(D79&gt;I79,E79=0,F79=0),L79)))))))))))))))))))</f>
        <v>0</v>
      </c>
      <c r="O79" s="15">
        <f>IF(AND(R79&lt;=S79,R79&gt;U79),T79,R79)</f>
        <v>-0.03</v>
      </c>
      <c r="P79" s="16" t="str">
        <f>IFERROR(VALUE(RIGHT(Q79,LEN(Q79)-FIND("$",Q79,1))),"")</f>
        <v/>
      </c>
      <c r="Q79" s="6" t="str">
        <f>IFERROR(LEFT(RIGHT(L79,FIND("*",L79,2)-FIND(";",L79,1)),FIND("*",RIGHT(L79,FIND("*",L79,2)-FIND(";",L79,1)),2)-1),"")</f>
        <v/>
      </c>
      <c r="R79" s="16">
        <f>IF(F79=1,MIN(ROUNDDOWN(G79*0.995,2)*100/100-VLOOKUP(VALUE(RIGHT(ROUNDDOWN(G79*0.995,2)*100,1)),$Y$2:$Z$11,2)/100,ROUNDDOWN(D79*0.995,2)*100/100-VLOOKUP(VALUE(RIGHT(ROUNDDOWN(D79*0.995,2)*100,1)),$Y$2:$Z$11,2)/100),ROUNDDOWN(D79*0.995,2)*100/100-VLOOKUP(VALUE(RIGHT(ROUNDDOWN(D79*0.995,2)*100,1)),$Y$2:$Z$11,2)/100)</f>
        <v>-0.03</v>
      </c>
      <c r="S79" s="16">
        <f>IF(AND(D79&gt;1,D79&lt;=2),1,IF(AND(D79&gt;2,D79&lt;=3),2,IF(AND(D79&gt;3,D79&lt;=4),3,IF(AND(D79&gt;4,D79&lt;=5),4,IF(AND(D79&gt;5,D79&lt;=6),5,IF(AND(D79&gt;6,D79&lt;=7),6,IF(AND(D79&gt;7,D79&lt;=8),7,IF(AND(D79&gt;8,D79&lt;=10),8,IF(AND(D79&gt;10,D79&lt;=15),10,IF(AND(D79&gt;15,D79&lt;=20),15,IF(AND(D79&gt;20,D79&lt;=25),20,IF(AND(D79&gt;25,D79&lt;=30),25,IF(AND(D79&gt;30,D79&lt;=35),30,IF(AND(D79&gt;35,D79&lt;=40),35,IF(AND(D79&gt;40,D79&lt;=50),40,IF(AND(D79&gt;50,D79&lt;=60),50,IF(AND(D79&gt;60,D79&lt;=70),60,IF(AND(D79&gt;70,D79&lt;=80),70,IF(AND(D79&gt;80,D79&lt;=100),80,IF(AND(D79&gt;100,D79&lt;=120),100,IF(AND(D79&gt;120,D79&lt;=140),120,IF(AND(D79&gt;140,D79&lt;=150),140,IF(AND(D79&gt;150,D79&lt;=200),150,IF(AND(D79&gt;200,D79&lt;=250),200,IF(AND(D79&gt;250,D79&lt;=300),250,IF(AND(D79&gt;300,D79&lt;=350),300,IF(AND(D79&gt;350,D79&lt;=400),350,IF(AND(D79&gt;400,D79&lt;=500),400,IF(AND(D79&gt;500,D79&lt;=600),500,IF(AND(D79&gt;600,D79&lt;=700),600,IF(AND(D79&gt;700,D79&lt;=800),700,IF(AND(D79&gt;800,D79&lt;=1000),800,IF(AND(D79&gt;1000,D79&lt;=1200),1000,IF(AND(D79&gt;1200,D79&lt;=1400),1200,IF(AND(D79&gt;1400,D79&lt;=1500),1400,0.1)))))))))))))))))))))))))))))))))))*1.01</f>
        <v>0.10100000000000001</v>
      </c>
      <c r="T79" s="16">
        <f>U79-V79</f>
        <v>6.9999999999999993E-2</v>
      </c>
      <c r="U79" s="18">
        <f>ROUNDUP(IF(AND(D79&gt;1,D79&lt;=2),1,IF(AND(D79&gt;2,D79&lt;=3),2,IF(AND(D79&gt;3,D79&lt;=4),3,IF(AND(D79&gt;4,D79&lt;=5),4,IF(AND(D79&gt;5,D79&lt;=6),5,IF(AND(D79&gt;6,D79&lt;=7),6,IF(AND(D79&gt;7,D79&lt;=8),7,IF(AND(D79&gt;8,D79&lt;=10),8,IF(AND(D79&gt;10,D79&lt;=15),10,IF(AND(D79&gt;15,D79&lt;=20),15,IF(AND(D79&gt;20,D79&lt;=25),20,IF(AND(D79&gt;25,D79&lt;=30),25,IF(AND(D79&gt;30,D79&lt;=35),30,IF(AND(D79&gt;35,D79&lt;=40),35,IF(AND(D79&gt;40,D79&lt;=50),40,IF(AND(D79&gt;50,D79&lt;=60),50,IF(AND(D79&gt;60,D79&lt;=70),60,IF(AND(D79&gt;70,D79&lt;=80),70,IF(AND(D79&gt;80,D79&lt;=100),80,IF(AND(D79&gt;100,D79&lt;=120),100,IF(AND(D79&gt;120,D79&lt;=140),120,IF(AND(D79&gt;140,D79&lt;=150),140,IF(AND(D79&gt;150,D79&lt;=200),150,IF(AND(D79&gt;200,D79&lt;=250),200,IF(AND(D79&gt;250,D79&lt;=300),250,IF(AND(D79&gt;300,D79&lt;=350),300,IF(AND(D79&gt;350,D79&lt;=400),350,IF(AND(D79&gt;400,D79&lt;=500),400,IF(AND(D79&gt;500,D79&lt;=600),500,IF(AND(D79&gt;600,D79&lt;=700),600,IF(AND(D79&gt;700,D79&lt;=800),700,IF(AND(D79&gt;800,D79&lt;=1000),800,IF(AND(D79&gt;1000,D79&lt;=1200),1000,IF(AND(D79&gt;1200,D79&lt;=1400),1200,IF(AND(D79&gt;1400,D79&lt;=1500),1400,0.1)))))))))))))))))))))))))))))))))))*0.995,2)</f>
        <v>9.9999999999999992E-2</v>
      </c>
      <c r="V79" s="16">
        <f>VLOOKUP(VALUE(RIGHT(U79*100,1)),$Y$2:$Z$11,2)/100</f>
        <v>0.03</v>
      </c>
      <c r="W79" s="19">
        <f ca="1">IFERROR(IF(AVERAGE(SOE_1,SOE_2)-Close&lt;Close-Current_Stop,1,0),0)</f>
        <v>0</v>
      </c>
      <c r="X79" s="29" t="str">
        <f ca="1">IF(RR_Rebal_Test=1,Close-(AVERAGE(SOE_1,SOE_2)-Close),"")</f>
        <v/>
      </c>
      <c r="Y79" s="3"/>
      <c r="Z79" s="3"/>
      <c r="AA79" s="3"/>
      <c r="AB79" s="3"/>
      <c r="AC79" s="3"/>
    </row>
    <row r="80" spans="1:29" x14ac:dyDescent="0.25">
      <c r="A80" s="13"/>
      <c r="B80" s="8"/>
      <c r="C80" s="8"/>
      <c r="D80" s="8"/>
      <c r="E80" s="2"/>
      <c r="F80" s="2"/>
      <c r="G80" s="8"/>
      <c r="H80" s="23"/>
      <c r="I80" s="8"/>
      <c r="J80" s="8"/>
      <c r="K80" s="8"/>
      <c r="L80" s="2"/>
      <c r="M80" s="8">
        <f>IF(EXACT(L80,N80),I80,O80)</f>
        <v>-0.03</v>
      </c>
      <c r="N80" s="14" t="b">
        <f>IF(AND(L80="*Soft stop*",D80&lt;=I80),CONCATENATE("Setting hard stop at $",O80),IF(AND(L80="*Soft stop*",D80&gt;I80,E80=1),CONCATENATE("Setting hard stop for ½R at $",O80,"; Soft stop for ½R at $",I80),IF(AND(L80="*Soft stop*",D80&gt;I80,F80=1),CONCATENATE("Setting hard stop at $",O80),IF(AND(L80="*Hard stop*",D80&lt;=I80),"Hit stop",IF(AND(L80="*Hard stop*",D80&gt;I80,E80=1),IF(AND(O80&gt;I80,R80&lt;&gt;I80),CONCATENATE("Trail hard stop for ½R to $",O80,"; Hard stop for ½R at $",I80),L80),IF(AND(L80="*Hard stop*",D80&gt;I80,F80=1),IF(AND(O80&gt;I80,R80&lt;&gt;I80),CONCATENATE("Trail hard stop to $",O80),L80),IF(AND(LEFT(L80,12)="*Hard stop f",LEFT(Q80,5)=" Hard",D80&gt;I80,F80=1),IF(AND(O80&gt;I80,R80&lt;&gt;I80),CONCATENATE("Trail stop for entire position to $",O80),L80),IF(AND(LEFT(L80,12)="*Hard stop f",LEFT(Q80,5)=" Soft",D80&gt;I80,F80=1),CONCATENATE("Setting hard stop for entire position at $",O80),IF(AND(LEFT(L80,12)="*Hard stop f",LEFT(Q80,5)=" Hard",I80&gt;P80,D80&lt;=I80,D80&gt;P80),CONCATENATE("Hit stop for ½R at $",I80,"; Hard stop for ½R at $",P80),IF(AND(LEFT(L80,12)="*Hard stop f",LEFT(Q80,5)=" Hard",D80&lt;=I80,D80&lt;=P80),"Hit stop",IF(AND(LEFT(L80,12)="*Hard stop f",LEFT(Q80,5)=" Hard",D80&gt;I80,E80=1),IF(AND(O80&gt;I80,R80&lt;&gt;I80),CONCATENATE("Trail hard stop for ½R to $",O80,"; Hard stop for ½R at $",P80),L80),IF(AND(LEFT(L80,12)="*Hard stop f",LEFT(Q80,5)=" Soft",I80&gt;P80,D80&lt;=I80,D80&gt;P80),CONCATENATE("Hit stop for ½R at $",I80,"; Soft stop for ½R at $",P80),IF(AND(LEFT(L80,12)="*Hard stop f",LEFT(Q80,5)=" Soft",D80&lt;=I80,D80&lt;=P80),CONCATENATE("Hit stop for ½R at $",I80,"; Setting hard stop for ½R at $",O80),IF(AND(LEFT(L80,12)="*Hard stop f",LEFT(Q80,5)=" Soft",D80&gt;I80,E80=1),IF(AND(O80&gt;I80,R80&lt;&gt;I80),CONCATENATE("Trail hard stop for ½R to $",O80,"; Soft stop for ½R at $",P80),L80),IF(AND(LEFT(L80,12)="*Hard stop f",LEFT(Q80,5)=" Hard",I80=P80,D80&lt;=I80),"Hit stop",IF(AND(LEFT(L80,12)="*Hard stop f",LEFT(Q80,5)=" Hard",I80=P80,D80&gt;I80,E80=1),IF(AND(O80&gt;I80,R80&lt;&gt;I80),CONCATENATE("Trail hard stop for ½R to $",O80,"; Hard stop for ½R at $",P80),L80),IF(AND(LEFT(L80,12)="*Hard stop f",LEFT(Q80,5)=" Soft",I80=P80,D80&lt;=I80),CONCATENATE("Hit stop for ½R at $",I80,"; Setting hard stop for ½R at $",O80),IF(AND(LEFT(L80,12)="*Hard stop f",LEFT(Q80,5)=" Soft",I80=P80,D80&gt;I80,E80=1),IF(AND(O80&gt;I80,R80&lt;&gt;I80),CONCATENATE("Trail hard stop for ½R to $",O80,"; Soft stop for ½R at $",P80),L80),IF(AND(D80&gt;I80,E80=0,F80=0),L80)))))))))))))))))))</f>
        <v>0</v>
      </c>
      <c r="O80" s="15">
        <f>IF(AND(R80&lt;=S80,R80&gt;U80),T80,R80)</f>
        <v>-0.03</v>
      </c>
      <c r="P80" s="16" t="str">
        <f>IFERROR(VALUE(RIGHT(Q80,LEN(Q80)-FIND("$",Q80,1))),"")</f>
        <v/>
      </c>
      <c r="Q80" s="6" t="str">
        <f>IFERROR(LEFT(RIGHT(L80,FIND("*",L80,2)-FIND(";",L80,1)),FIND("*",RIGHT(L80,FIND("*",L80,2)-FIND(";",L80,1)),2)-1),"")</f>
        <v/>
      </c>
      <c r="R80" s="16">
        <f>IF(F80=1,MIN(ROUNDDOWN(G80*0.995,2)*100/100-VLOOKUP(VALUE(RIGHT(ROUNDDOWN(G80*0.995,2)*100,1)),$Y$2:$Z$11,2)/100,ROUNDDOWN(D80*0.995,2)*100/100-VLOOKUP(VALUE(RIGHT(ROUNDDOWN(D80*0.995,2)*100,1)),$Y$2:$Z$11,2)/100),ROUNDDOWN(D80*0.995,2)*100/100-VLOOKUP(VALUE(RIGHT(ROUNDDOWN(D80*0.995,2)*100,1)),$Y$2:$Z$11,2)/100)</f>
        <v>-0.03</v>
      </c>
      <c r="S80" s="16">
        <f>IF(AND(D80&gt;1,D80&lt;=2),1,IF(AND(D80&gt;2,D80&lt;=3),2,IF(AND(D80&gt;3,D80&lt;=4),3,IF(AND(D80&gt;4,D80&lt;=5),4,IF(AND(D80&gt;5,D80&lt;=6),5,IF(AND(D80&gt;6,D80&lt;=7),6,IF(AND(D80&gt;7,D80&lt;=8),7,IF(AND(D80&gt;8,D80&lt;=10),8,IF(AND(D80&gt;10,D80&lt;=15),10,IF(AND(D80&gt;15,D80&lt;=20),15,IF(AND(D80&gt;20,D80&lt;=25),20,IF(AND(D80&gt;25,D80&lt;=30),25,IF(AND(D80&gt;30,D80&lt;=35),30,IF(AND(D80&gt;35,D80&lt;=40),35,IF(AND(D80&gt;40,D80&lt;=50),40,IF(AND(D80&gt;50,D80&lt;=60),50,IF(AND(D80&gt;60,D80&lt;=70),60,IF(AND(D80&gt;70,D80&lt;=80),70,IF(AND(D80&gt;80,D80&lt;=100),80,IF(AND(D80&gt;100,D80&lt;=120),100,IF(AND(D80&gt;120,D80&lt;=140),120,IF(AND(D80&gt;140,D80&lt;=150),140,IF(AND(D80&gt;150,D80&lt;=200),150,IF(AND(D80&gt;200,D80&lt;=250),200,IF(AND(D80&gt;250,D80&lt;=300),250,IF(AND(D80&gt;300,D80&lt;=350),300,IF(AND(D80&gt;350,D80&lt;=400),350,IF(AND(D80&gt;400,D80&lt;=500),400,IF(AND(D80&gt;500,D80&lt;=600),500,IF(AND(D80&gt;600,D80&lt;=700),600,IF(AND(D80&gt;700,D80&lt;=800),700,IF(AND(D80&gt;800,D80&lt;=1000),800,IF(AND(D80&gt;1000,D80&lt;=1200),1000,IF(AND(D80&gt;1200,D80&lt;=1400),1200,IF(AND(D80&gt;1400,D80&lt;=1500),1400,0.1)))))))))))))))))))))))))))))))))))*1.01</f>
        <v>0.10100000000000001</v>
      </c>
      <c r="T80" s="16">
        <f>U80-V80</f>
        <v>6.9999999999999993E-2</v>
      </c>
      <c r="U80" s="18">
        <f>ROUNDUP(IF(AND(D80&gt;1,D80&lt;=2),1,IF(AND(D80&gt;2,D80&lt;=3),2,IF(AND(D80&gt;3,D80&lt;=4),3,IF(AND(D80&gt;4,D80&lt;=5),4,IF(AND(D80&gt;5,D80&lt;=6),5,IF(AND(D80&gt;6,D80&lt;=7),6,IF(AND(D80&gt;7,D80&lt;=8),7,IF(AND(D80&gt;8,D80&lt;=10),8,IF(AND(D80&gt;10,D80&lt;=15),10,IF(AND(D80&gt;15,D80&lt;=20),15,IF(AND(D80&gt;20,D80&lt;=25),20,IF(AND(D80&gt;25,D80&lt;=30),25,IF(AND(D80&gt;30,D80&lt;=35),30,IF(AND(D80&gt;35,D80&lt;=40),35,IF(AND(D80&gt;40,D80&lt;=50),40,IF(AND(D80&gt;50,D80&lt;=60),50,IF(AND(D80&gt;60,D80&lt;=70),60,IF(AND(D80&gt;70,D80&lt;=80),70,IF(AND(D80&gt;80,D80&lt;=100),80,IF(AND(D80&gt;100,D80&lt;=120),100,IF(AND(D80&gt;120,D80&lt;=140),120,IF(AND(D80&gt;140,D80&lt;=150),140,IF(AND(D80&gt;150,D80&lt;=200),150,IF(AND(D80&gt;200,D80&lt;=250),200,IF(AND(D80&gt;250,D80&lt;=300),250,IF(AND(D80&gt;300,D80&lt;=350),300,IF(AND(D80&gt;350,D80&lt;=400),350,IF(AND(D80&gt;400,D80&lt;=500),400,IF(AND(D80&gt;500,D80&lt;=600),500,IF(AND(D80&gt;600,D80&lt;=700),600,IF(AND(D80&gt;700,D80&lt;=800),700,IF(AND(D80&gt;800,D80&lt;=1000),800,IF(AND(D80&gt;1000,D80&lt;=1200),1000,IF(AND(D80&gt;1200,D80&lt;=1400),1200,IF(AND(D80&gt;1400,D80&lt;=1500),1400,0.1)))))))))))))))))))))))))))))))))))*0.995,2)</f>
        <v>9.9999999999999992E-2</v>
      </c>
      <c r="V80" s="16">
        <f>VLOOKUP(VALUE(RIGHT(U80*100,1)),$Y$2:$Z$11,2)/100</f>
        <v>0.03</v>
      </c>
      <c r="W80" s="19">
        <f ca="1">IFERROR(IF(AVERAGE(SOE_1,SOE_2)-Close&lt;Close-Current_Stop,1,0),0)</f>
        <v>0</v>
      </c>
      <c r="X80" s="29" t="str">
        <f ca="1">IF(RR_Rebal_Test=1,Close-(AVERAGE(SOE_1,SOE_2)-Close),"")</f>
        <v/>
      </c>
      <c r="Y80" s="3"/>
      <c r="Z80" s="3"/>
      <c r="AA80" s="3"/>
      <c r="AB80" s="3"/>
      <c r="AC80" s="3"/>
    </row>
    <row r="81" spans="1:29" x14ac:dyDescent="0.25">
      <c r="A81" s="13"/>
      <c r="B81" s="8"/>
      <c r="C81" s="8"/>
      <c r="D81" s="8"/>
      <c r="E81" s="2"/>
      <c r="F81" s="2"/>
      <c r="G81" s="8"/>
      <c r="H81" s="23"/>
      <c r="I81" s="8"/>
      <c r="J81" s="8"/>
      <c r="K81" s="8"/>
      <c r="L81" s="2"/>
      <c r="M81" s="8">
        <f>IF(EXACT(L81,N81),I81,O81)</f>
        <v>-0.03</v>
      </c>
      <c r="N81" s="14" t="b">
        <f>IF(AND(L81="*Soft stop*",D81&lt;=I81),CONCATENATE("Setting hard stop at $",O81),IF(AND(L81="*Soft stop*",D81&gt;I81,E81=1),CONCATENATE("Setting hard stop for ½R at $",O81,"; Soft stop for ½R at $",I81),IF(AND(L81="*Soft stop*",D81&gt;I81,F81=1),CONCATENATE("Setting hard stop at $",O81),IF(AND(L81="*Hard stop*",D81&lt;=I81),"Hit stop",IF(AND(L81="*Hard stop*",D81&gt;I81,E81=1),IF(AND(O81&gt;I81,R81&lt;&gt;I81),CONCATENATE("Trail hard stop for ½R to $",O81,"; Hard stop for ½R at $",I81),L81),IF(AND(L81="*Hard stop*",D81&gt;I81,F81=1),IF(AND(O81&gt;I81,R81&lt;&gt;I81),CONCATENATE("Trail hard stop to $",O81),L81),IF(AND(LEFT(L81,12)="*Hard stop f",LEFT(Q81,5)=" Hard",D81&gt;I81,F81=1),IF(AND(O81&gt;I81,R81&lt;&gt;I81),CONCATENATE("Trail stop for entire position to $",O81),L81),IF(AND(LEFT(L81,12)="*Hard stop f",LEFT(Q81,5)=" Soft",D81&gt;I81,F81=1),CONCATENATE("Setting hard stop for entire position at $",O81),IF(AND(LEFT(L81,12)="*Hard stop f",LEFT(Q81,5)=" Hard",I81&gt;P81,D81&lt;=I81,D81&gt;P81),CONCATENATE("Hit stop for ½R at $",I81,"; Hard stop for ½R at $",P81),IF(AND(LEFT(L81,12)="*Hard stop f",LEFT(Q81,5)=" Hard",D81&lt;=I81,D81&lt;=P81),"Hit stop",IF(AND(LEFT(L81,12)="*Hard stop f",LEFT(Q81,5)=" Hard",D81&gt;I81,E81=1),IF(AND(O81&gt;I81,R81&lt;&gt;I81),CONCATENATE("Trail hard stop for ½R to $",O81,"; Hard stop for ½R at $",P81),L81),IF(AND(LEFT(L81,12)="*Hard stop f",LEFT(Q81,5)=" Soft",I81&gt;P81,D81&lt;=I81,D81&gt;P81),CONCATENATE("Hit stop for ½R at $",I81,"; Soft stop for ½R at $",P81),IF(AND(LEFT(L81,12)="*Hard stop f",LEFT(Q81,5)=" Soft",D81&lt;=I81,D81&lt;=P81),CONCATENATE("Hit stop for ½R at $",I81,"; Setting hard stop for ½R at $",O81),IF(AND(LEFT(L81,12)="*Hard stop f",LEFT(Q81,5)=" Soft",D81&gt;I81,E81=1),IF(AND(O81&gt;I81,R81&lt;&gt;I81),CONCATENATE("Trail hard stop for ½R to $",O81,"; Soft stop for ½R at $",P81),L81),IF(AND(LEFT(L81,12)="*Hard stop f",LEFT(Q81,5)=" Hard",I81=P81,D81&lt;=I81),"Hit stop",IF(AND(LEFT(L81,12)="*Hard stop f",LEFT(Q81,5)=" Hard",I81=P81,D81&gt;I81,E81=1),IF(AND(O81&gt;I81,R81&lt;&gt;I81),CONCATENATE("Trail hard stop for ½R to $",O81,"; Hard stop for ½R at $",P81),L81),IF(AND(LEFT(L81,12)="*Hard stop f",LEFT(Q81,5)=" Soft",I81=P81,D81&lt;=I81),CONCATENATE("Hit stop for ½R at $",I81,"; Setting hard stop for ½R at $",O81),IF(AND(LEFT(L81,12)="*Hard stop f",LEFT(Q81,5)=" Soft",I81=P81,D81&gt;I81,E81=1),IF(AND(O81&gt;I81,R81&lt;&gt;I81),CONCATENATE("Trail hard stop for ½R to $",O81,"; Soft stop for ½R at $",P81),L81),IF(AND(D81&gt;I81,E81=0,F81=0),L81)))))))))))))))))))</f>
        <v>0</v>
      </c>
      <c r="O81" s="15">
        <f>IF(AND(R81&lt;=S81,R81&gt;U81),T81,R81)</f>
        <v>-0.03</v>
      </c>
      <c r="P81" s="16" t="str">
        <f>IFERROR(VALUE(RIGHT(Q81,LEN(Q81)-FIND("$",Q81,1))),"")</f>
        <v/>
      </c>
      <c r="Q81" s="6" t="str">
        <f>IFERROR(LEFT(RIGHT(L81,FIND("*",L81,2)-FIND(";",L81,1)),FIND("*",RIGHT(L81,FIND("*",L81,2)-FIND(";",L81,1)),2)-1),"")</f>
        <v/>
      </c>
      <c r="R81" s="16">
        <f>IF(F81=1,MIN(ROUNDDOWN(G81*0.995,2)*100/100-VLOOKUP(VALUE(RIGHT(ROUNDDOWN(G81*0.995,2)*100,1)),$Y$2:$Z$11,2)/100,ROUNDDOWN(D81*0.995,2)*100/100-VLOOKUP(VALUE(RIGHT(ROUNDDOWN(D81*0.995,2)*100,1)),$Y$2:$Z$11,2)/100),ROUNDDOWN(D81*0.995,2)*100/100-VLOOKUP(VALUE(RIGHT(ROUNDDOWN(D81*0.995,2)*100,1)),$Y$2:$Z$11,2)/100)</f>
        <v>-0.03</v>
      </c>
      <c r="S81" s="16">
        <f>IF(AND(D81&gt;1,D81&lt;=2),1,IF(AND(D81&gt;2,D81&lt;=3),2,IF(AND(D81&gt;3,D81&lt;=4),3,IF(AND(D81&gt;4,D81&lt;=5),4,IF(AND(D81&gt;5,D81&lt;=6),5,IF(AND(D81&gt;6,D81&lt;=7),6,IF(AND(D81&gt;7,D81&lt;=8),7,IF(AND(D81&gt;8,D81&lt;=10),8,IF(AND(D81&gt;10,D81&lt;=15),10,IF(AND(D81&gt;15,D81&lt;=20),15,IF(AND(D81&gt;20,D81&lt;=25),20,IF(AND(D81&gt;25,D81&lt;=30),25,IF(AND(D81&gt;30,D81&lt;=35),30,IF(AND(D81&gt;35,D81&lt;=40),35,IF(AND(D81&gt;40,D81&lt;=50),40,IF(AND(D81&gt;50,D81&lt;=60),50,IF(AND(D81&gt;60,D81&lt;=70),60,IF(AND(D81&gt;70,D81&lt;=80),70,IF(AND(D81&gt;80,D81&lt;=100),80,IF(AND(D81&gt;100,D81&lt;=120),100,IF(AND(D81&gt;120,D81&lt;=140),120,IF(AND(D81&gt;140,D81&lt;=150),140,IF(AND(D81&gt;150,D81&lt;=200),150,IF(AND(D81&gt;200,D81&lt;=250),200,IF(AND(D81&gt;250,D81&lt;=300),250,IF(AND(D81&gt;300,D81&lt;=350),300,IF(AND(D81&gt;350,D81&lt;=400),350,IF(AND(D81&gt;400,D81&lt;=500),400,IF(AND(D81&gt;500,D81&lt;=600),500,IF(AND(D81&gt;600,D81&lt;=700),600,IF(AND(D81&gt;700,D81&lt;=800),700,IF(AND(D81&gt;800,D81&lt;=1000),800,IF(AND(D81&gt;1000,D81&lt;=1200),1000,IF(AND(D81&gt;1200,D81&lt;=1400),1200,IF(AND(D81&gt;1400,D81&lt;=1500),1400,0.1)))))))))))))))))))))))))))))))))))*1.01</f>
        <v>0.10100000000000001</v>
      </c>
      <c r="T81" s="16">
        <f>U81-V81</f>
        <v>6.9999999999999993E-2</v>
      </c>
      <c r="U81" s="18">
        <f>ROUNDUP(IF(AND(D81&gt;1,D81&lt;=2),1,IF(AND(D81&gt;2,D81&lt;=3),2,IF(AND(D81&gt;3,D81&lt;=4),3,IF(AND(D81&gt;4,D81&lt;=5),4,IF(AND(D81&gt;5,D81&lt;=6),5,IF(AND(D81&gt;6,D81&lt;=7),6,IF(AND(D81&gt;7,D81&lt;=8),7,IF(AND(D81&gt;8,D81&lt;=10),8,IF(AND(D81&gt;10,D81&lt;=15),10,IF(AND(D81&gt;15,D81&lt;=20),15,IF(AND(D81&gt;20,D81&lt;=25),20,IF(AND(D81&gt;25,D81&lt;=30),25,IF(AND(D81&gt;30,D81&lt;=35),30,IF(AND(D81&gt;35,D81&lt;=40),35,IF(AND(D81&gt;40,D81&lt;=50),40,IF(AND(D81&gt;50,D81&lt;=60),50,IF(AND(D81&gt;60,D81&lt;=70),60,IF(AND(D81&gt;70,D81&lt;=80),70,IF(AND(D81&gt;80,D81&lt;=100),80,IF(AND(D81&gt;100,D81&lt;=120),100,IF(AND(D81&gt;120,D81&lt;=140),120,IF(AND(D81&gt;140,D81&lt;=150),140,IF(AND(D81&gt;150,D81&lt;=200),150,IF(AND(D81&gt;200,D81&lt;=250),200,IF(AND(D81&gt;250,D81&lt;=300),250,IF(AND(D81&gt;300,D81&lt;=350),300,IF(AND(D81&gt;350,D81&lt;=400),350,IF(AND(D81&gt;400,D81&lt;=500),400,IF(AND(D81&gt;500,D81&lt;=600),500,IF(AND(D81&gt;600,D81&lt;=700),600,IF(AND(D81&gt;700,D81&lt;=800),700,IF(AND(D81&gt;800,D81&lt;=1000),800,IF(AND(D81&gt;1000,D81&lt;=1200),1000,IF(AND(D81&gt;1200,D81&lt;=1400),1200,IF(AND(D81&gt;1400,D81&lt;=1500),1400,0.1)))))))))))))))))))))))))))))))))))*0.995,2)</f>
        <v>9.9999999999999992E-2</v>
      </c>
      <c r="V81" s="16">
        <f>VLOOKUP(VALUE(RIGHT(U81*100,1)),$Y$2:$Z$11,2)/100</f>
        <v>0.03</v>
      </c>
      <c r="W81" s="19">
        <f ca="1">IFERROR(IF(AVERAGE(SOE_1,SOE_2)-Close&lt;Close-Current_Stop,1,0),0)</f>
        <v>0</v>
      </c>
      <c r="X81" s="29" t="str">
        <f ca="1">IF(RR_Rebal_Test=1,Close-(AVERAGE(SOE_1,SOE_2)-Close),"")</f>
        <v/>
      </c>
      <c r="Y81" s="3"/>
      <c r="Z81" s="3"/>
      <c r="AA81" s="3"/>
      <c r="AB81" s="3"/>
      <c r="AC81" s="3"/>
    </row>
    <row r="82" spans="1:29" x14ac:dyDescent="0.25">
      <c r="A82" s="13"/>
      <c r="B82" s="8"/>
      <c r="C82" s="8"/>
      <c r="D82" s="8"/>
      <c r="E82" s="2"/>
      <c r="F82" s="2"/>
      <c r="G82" s="8"/>
      <c r="H82" s="23"/>
      <c r="I82" s="8"/>
      <c r="J82" s="8"/>
      <c r="K82" s="8"/>
      <c r="L82" s="2"/>
      <c r="M82" s="8">
        <f>IF(EXACT(L82,N82),I82,O82)</f>
        <v>-0.03</v>
      </c>
      <c r="N82" s="14" t="b">
        <f>IF(AND(L82="*Soft stop*",D82&lt;=I82),CONCATENATE("Setting hard stop at $",O82),IF(AND(L82="*Soft stop*",D82&gt;I82,E82=1),CONCATENATE("Setting hard stop for ½R at $",O82,"; Soft stop for ½R at $",I82),IF(AND(L82="*Soft stop*",D82&gt;I82,F82=1),CONCATENATE("Setting hard stop at $",O82),IF(AND(L82="*Hard stop*",D82&lt;=I82),"Hit stop",IF(AND(L82="*Hard stop*",D82&gt;I82,E82=1),IF(AND(O82&gt;I82,R82&lt;&gt;I82),CONCATENATE("Trail hard stop for ½R to $",O82,"; Hard stop for ½R at $",I82),L82),IF(AND(L82="*Hard stop*",D82&gt;I82,F82=1),IF(AND(O82&gt;I82,R82&lt;&gt;I82),CONCATENATE("Trail hard stop to $",O82),L82),IF(AND(LEFT(L82,12)="*Hard stop f",LEFT(Q82,5)=" Hard",D82&gt;I82,F82=1),IF(AND(O82&gt;I82,R82&lt;&gt;I82),CONCATENATE("Trail stop for entire position to $",O82),L82),IF(AND(LEFT(L82,12)="*Hard stop f",LEFT(Q82,5)=" Soft",D82&gt;I82,F82=1),CONCATENATE("Setting hard stop for entire position at $",O82),IF(AND(LEFT(L82,12)="*Hard stop f",LEFT(Q82,5)=" Hard",I82&gt;P82,D82&lt;=I82,D82&gt;P82),CONCATENATE("Hit stop for ½R at $",I82,"; Hard stop for ½R at $",P82),IF(AND(LEFT(L82,12)="*Hard stop f",LEFT(Q82,5)=" Hard",D82&lt;=I82,D82&lt;=P82),"Hit stop",IF(AND(LEFT(L82,12)="*Hard stop f",LEFT(Q82,5)=" Hard",D82&gt;I82,E82=1),IF(AND(O82&gt;I82,R82&lt;&gt;I82),CONCATENATE("Trail hard stop for ½R to $",O82,"; Hard stop for ½R at $",P82),L82),IF(AND(LEFT(L82,12)="*Hard stop f",LEFT(Q82,5)=" Soft",I82&gt;P82,D82&lt;=I82,D82&gt;P82),CONCATENATE("Hit stop for ½R at $",I82,"; Soft stop for ½R at $",P82),IF(AND(LEFT(L82,12)="*Hard stop f",LEFT(Q82,5)=" Soft",D82&lt;=I82,D82&lt;=P82),CONCATENATE("Hit stop for ½R at $",I82,"; Setting hard stop for ½R at $",O82),IF(AND(LEFT(L82,12)="*Hard stop f",LEFT(Q82,5)=" Soft",D82&gt;I82,E82=1),IF(AND(O82&gt;I82,R82&lt;&gt;I82),CONCATENATE("Trail hard stop for ½R to $",O82,"; Soft stop for ½R at $",P82),L82),IF(AND(LEFT(L82,12)="*Hard stop f",LEFT(Q82,5)=" Hard",I82=P82,D82&lt;=I82),"Hit stop",IF(AND(LEFT(L82,12)="*Hard stop f",LEFT(Q82,5)=" Hard",I82=P82,D82&gt;I82,E82=1),IF(AND(O82&gt;I82,R82&lt;&gt;I82),CONCATENATE("Trail hard stop for ½R to $",O82,"; Hard stop for ½R at $",P82),L82),IF(AND(LEFT(L82,12)="*Hard stop f",LEFT(Q82,5)=" Soft",I82=P82,D82&lt;=I82),CONCATENATE("Hit stop for ½R at $",I82,"; Setting hard stop for ½R at $",O82),IF(AND(LEFT(L82,12)="*Hard stop f",LEFT(Q82,5)=" Soft",I82=P82,D82&gt;I82,E82=1),IF(AND(O82&gt;I82,R82&lt;&gt;I82),CONCATENATE("Trail hard stop for ½R to $",O82,"; Soft stop for ½R at $",P82),L82),IF(AND(D82&gt;I82,E82=0,F82=0),L82)))))))))))))))))))</f>
        <v>0</v>
      </c>
      <c r="O82" s="15">
        <f>IF(AND(R82&lt;=S82,R82&gt;U82),T82,R82)</f>
        <v>-0.03</v>
      </c>
      <c r="P82" s="16" t="str">
        <f>IFERROR(VALUE(RIGHT(Q82,LEN(Q82)-FIND("$",Q82,1))),"")</f>
        <v/>
      </c>
      <c r="Q82" s="6" t="str">
        <f>IFERROR(LEFT(RIGHT(L82,FIND("*",L82,2)-FIND(";",L82,1)),FIND("*",RIGHT(L82,FIND("*",L82,2)-FIND(";",L82,1)),2)-1),"")</f>
        <v/>
      </c>
      <c r="R82" s="16">
        <f>IF(F82=1,MIN(ROUNDDOWN(G82*0.995,2)*100/100-VLOOKUP(VALUE(RIGHT(ROUNDDOWN(G82*0.995,2)*100,1)),$Y$2:$Z$11,2)/100,ROUNDDOWN(D82*0.995,2)*100/100-VLOOKUP(VALUE(RIGHT(ROUNDDOWN(D82*0.995,2)*100,1)),$Y$2:$Z$11,2)/100),ROUNDDOWN(D82*0.995,2)*100/100-VLOOKUP(VALUE(RIGHT(ROUNDDOWN(D82*0.995,2)*100,1)),$Y$2:$Z$11,2)/100)</f>
        <v>-0.03</v>
      </c>
      <c r="S82" s="16">
        <f>IF(AND(D82&gt;1,D82&lt;=2),1,IF(AND(D82&gt;2,D82&lt;=3),2,IF(AND(D82&gt;3,D82&lt;=4),3,IF(AND(D82&gt;4,D82&lt;=5),4,IF(AND(D82&gt;5,D82&lt;=6),5,IF(AND(D82&gt;6,D82&lt;=7),6,IF(AND(D82&gt;7,D82&lt;=8),7,IF(AND(D82&gt;8,D82&lt;=10),8,IF(AND(D82&gt;10,D82&lt;=15),10,IF(AND(D82&gt;15,D82&lt;=20),15,IF(AND(D82&gt;20,D82&lt;=25),20,IF(AND(D82&gt;25,D82&lt;=30),25,IF(AND(D82&gt;30,D82&lt;=35),30,IF(AND(D82&gt;35,D82&lt;=40),35,IF(AND(D82&gt;40,D82&lt;=50),40,IF(AND(D82&gt;50,D82&lt;=60),50,IF(AND(D82&gt;60,D82&lt;=70),60,IF(AND(D82&gt;70,D82&lt;=80),70,IF(AND(D82&gt;80,D82&lt;=100),80,IF(AND(D82&gt;100,D82&lt;=120),100,IF(AND(D82&gt;120,D82&lt;=140),120,IF(AND(D82&gt;140,D82&lt;=150),140,IF(AND(D82&gt;150,D82&lt;=200),150,IF(AND(D82&gt;200,D82&lt;=250),200,IF(AND(D82&gt;250,D82&lt;=300),250,IF(AND(D82&gt;300,D82&lt;=350),300,IF(AND(D82&gt;350,D82&lt;=400),350,IF(AND(D82&gt;400,D82&lt;=500),400,IF(AND(D82&gt;500,D82&lt;=600),500,IF(AND(D82&gt;600,D82&lt;=700),600,IF(AND(D82&gt;700,D82&lt;=800),700,IF(AND(D82&gt;800,D82&lt;=1000),800,IF(AND(D82&gt;1000,D82&lt;=1200),1000,IF(AND(D82&gt;1200,D82&lt;=1400),1200,IF(AND(D82&gt;1400,D82&lt;=1500),1400,0.1)))))))))))))))))))))))))))))))))))*1.01</f>
        <v>0.10100000000000001</v>
      </c>
      <c r="T82" s="16">
        <f>U82-V82</f>
        <v>6.9999999999999993E-2</v>
      </c>
      <c r="U82" s="18">
        <f>ROUNDUP(IF(AND(D82&gt;1,D82&lt;=2),1,IF(AND(D82&gt;2,D82&lt;=3),2,IF(AND(D82&gt;3,D82&lt;=4),3,IF(AND(D82&gt;4,D82&lt;=5),4,IF(AND(D82&gt;5,D82&lt;=6),5,IF(AND(D82&gt;6,D82&lt;=7),6,IF(AND(D82&gt;7,D82&lt;=8),7,IF(AND(D82&gt;8,D82&lt;=10),8,IF(AND(D82&gt;10,D82&lt;=15),10,IF(AND(D82&gt;15,D82&lt;=20),15,IF(AND(D82&gt;20,D82&lt;=25),20,IF(AND(D82&gt;25,D82&lt;=30),25,IF(AND(D82&gt;30,D82&lt;=35),30,IF(AND(D82&gt;35,D82&lt;=40),35,IF(AND(D82&gt;40,D82&lt;=50),40,IF(AND(D82&gt;50,D82&lt;=60),50,IF(AND(D82&gt;60,D82&lt;=70),60,IF(AND(D82&gt;70,D82&lt;=80),70,IF(AND(D82&gt;80,D82&lt;=100),80,IF(AND(D82&gt;100,D82&lt;=120),100,IF(AND(D82&gt;120,D82&lt;=140),120,IF(AND(D82&gt;140,D82&lt;=150),140,IF(AND(D82&gt;150,D82&lt;=200),150,IF(AND(D82&gt;200,D82&lt;=250),200,IF(AND(D82&gt;250,D82&lt;=300),250,IF(AND(D82&gt;300,D82&lt;=350),300,IF(AND(D82&gt;350,D82&lt;=400),350,IF(AND(D82&gt;400,D82&lt;=500),400,IF(AND(D82&gt;500,D82&lt;=600),500,IF(AND(D82&gt;600,D82&lt;=700),600,IF(AND(D82&gt;700,D82&lt;=800),700,IF(AND(D82&gt;800,D82&lt;=1000),800,IF(AND(D82&gt;1000,D82&lt;=1200),1000,IF(AND(D82&gt;1200,D82&lt;=1400),1200,IF(AND(D82&gt;1400,D82&lt;=1500),1400,0.1)))))))))))))))))))))))))))))))))))*0.995,2)</f>
        <v>9.9999999999999992E-2</v>
      </c>
      <c r="V82" s="16">
        <f>VLOOKUP(VALUE(RIGHT(U82*100,1)),$Y$2:$Z$11,2)/100</f>
        <v>0.03</v>
      </c>
      <c r="W82" s="19">
        <f ca="1">IFERROR(IF(AVERAGE(SOE_1,SOE_2)-Close&lt;Close-Current_Stop,1,0),0)</f>
        <v>0</v>
      </c>
      <c r="X82" s="29" t="str">
        <f ca="1">IF(RR_Rebal_Test=1,Close-(AVERAGE(SOE_1,SOE_2)-Close),"")</f>
        <v/>
      </c>
      <c r="Y82" s="3"/>
      <c r="Z82" s="3"/>
      <c r="AA82" s="3"/>
      <c r="AB82" s="3"/>
      <c r="AC82" s="3"/>
    </row>
    <row r="83" spans="1:29" x14ac:dyDescent="0.25">
      <c r="A83" s="13"/>
      <c r="B83" s="8"/>
      <c r="C83" s="8"/>
      <c r="D83" s="8"/>
      <c r="E83" s="2"/>
      <c r="F83" s="2"/>
      <c r="G83" s="8"/>
      <c r="H83" s="23"/>
      <c r="I83" s="8"/>
      <c r="J83" s="8"/>
      <c r="K83" s="8"/>
      <c r="L83" s="2"/>
      <c r="M83" s="8">
        <f>IF(EXACT(L83,N83),I83,O83)</f>
        <v>-0.03</v>
      </c>
      <c r="N83" s="14" t="b">
        <f>IF(AND(L83="*Soft stop*",D83&lt;=I83),CONCATENATE("Setting hard stop at $",O83),IF(AND(L83="*Soft stop*",D83&gt;I83,E83=1),CONCATENATE("Setting hard stop for ½R at $",O83,"; Soft stop for ½R at $",I83),IF(AND(L83="*Soft stop*",D83&gt;I83,F83=1),CONCATENATE("Setting hard stop at $",O83),IF(AND(L83="*Hard stop*",D83&lt;=I83),"Hit stop",IF(AND(L83="*Hard stop*",D83&gt;I83,E83=1),IF(AND(O83&gt;I83,R83&lt;&gt;I83),CONCATENATE("Trail hard stop for ½R to $",O83,"; Hard stop for ½R at $",I83),L83),IF(AND(L83="*Hard stop*",D83&gt;I83,F83=1),IF(AND(O83&gt;I83,R83&lt;&gt;I83),CONCATENATE("Trail hard stop to $",O83),L83),IF(AND(LEFT(L83,12)="*Hard stop f",LEFT(Q83,5)=" Hard",D83&gt;I83,F83=1),IF(AND(O83&gt;I83,R83&lt;&gt;I83),CONCATENATE("Trail stop for entire position to $",O83),L83),IF(AND(LEFT(L83,12)="*Hard stop f",LEFT(Q83,5)=" Soft",D83&gt;I83,F83=1),CONCATENATE("Setting hard stop for entire position at $",O83),IF(AND(LEFT(L83,12)="*Hard stop f",LEFT(Q83,5)=" Hard",I83&gt;P83,D83&lt;=I83,D83&gt;P83),CONCATENATE("Hit stop for ½R at $",I83,"; Hard stop for ½R at $",P83),IF(AND(LEFT(L83,12)="*Hard stop f",LEFT(Q83,5)=" Hard",D83&lt;=I83,D83&lt;=P83),"Hit stop",IF(AND(LEFT(L83,12)="*Hard stop f",LEFT(Q83,5)=" Hard",D83&gt;I83,E83=1),IF(AND(O83&gt;I83,R83&lt;&gt;I83),CONCATENATE("Trail hard stop for ½R to $",O83,"; Hard stop for ½R at $",P83),L83),IF(AND(LEFT(L83,12)="*Hard stop f",LEFT(Q83,5)=" Soft",I83&gt;P83,D83&lt;=I83,D83&gt;P83),CONCATENATE("Hit stop for ½R at $",I83,"; Soft stop for ½R at $",P83),IF(AND(LEFT(L83,12)="*Hard stop f",LEFT(Q83,5)=" Soft",D83&lt;=I83,D83&lt;=P83),CONCATENATE("Hit stop for ½R at $",I83,"; Setting hard stop for ½R at $",O83),IF(AND(LEFT(L83,12)="*Hard stop f",LEFT(Q83,5)=" Soft",D83&gt;I83,E83=1),IF(AND(O83&gt;I83,R83&lt;&gt;I83),CONCATENATE("Trail hard stop for ½R to $",O83,"; Soft stop for ½R at $",P83),L83),IF(AND(LEFT(L83,12)="*Hard stop f",LEFT(Q83,5)=" Hard",I83=P83,D83&lt;=I83),"Hit stop",IF(AND(LEFT(L83,12)="*Hard stop f",LEFT(Q83,5)=" Hard",I83=P83,D83&gt;I83,E83=1),IF(AND(O83&gt;I83,R83&lt;&gt;I83),CONCATENATE("Trail hard stop for ½R to $",O83,"; Hard stop for ½R at $",P83),L83),IF(AND(LEFT(L83,12)="*Hard stop f",LEFT(Q83,5)=" Soft",I83=P83,D83&lt;=I83),CONCATENATE("Hit stop for ½R at $",I83,"; Setting hard stop for ½R at $",O83),IF(AND(LEFT(L83,12)="*Hard stop f",LEFT(Q83,5)=" Soft",I83=P83,D83&gt;I83,E83=1),IF(AND(O83&gt;I83,R83&lt;&gt;I83),CONCATENATE("Trail hard stop for ½R to $",O83,"; Soft stop for ½R at $",P83),L83),IF(AND(D83&gt;I83,E83=0,F83=0),L83)))))))))))))))))))</f>
        <v>0</v>
      </c>
      <c r="O83" s="15">
        <f>IF(AND(R83&lt;=S83,R83&gt;U83),T83,R83)</f>
        <v>-0.03</v>
      </c>
      <c r="P83" s="16" t="str">
        <f>IFERROR(VALUE(RIGHT(Q83,LEN(Q83)-FIND("$",Q83,1))),"")</f>
        <v/>
      </c>
      <c r="Q83" s="6" t="str">
        <f>IFERROR(LEFT(RIGHT(L83,FIND("*",L83,2)-FIND(";",L83,1)),FIND("*",RIGHT(L83,FIND("*",L83,2)-FIND(";",L83,1)),2)-1),"")</f>
        <v/>
      </c>
      <c r="R83" s="16">
        <f>IF(F83=1,MIN(ROUNDDOWN(G83*0.995,2)*100/100-VLOOKUP(VALUE(RIGHT(ROUNDDOWN(G83*0.995,2)*100,1)),$Y$2:$Z$11,2)/100,ROUNDDOWN(D83*0.995,2)*100/100-VLOOKUP(VALUE(RIGHT(ROUNDDOWN(D83*0.995,2)*100,1)),$Y$2:$Z$11,2)/100),ROUNDDOWN(D83*0.995,2)*100/100-VLOOKUP(VALUE(RIGHT(ROUNDDOWN(D83*0.995,2)*100,1)),$Y$2:$Z$11,2)/100)</f>
        <v>-0.03</v>
      </c>
      <c r="S83" s="16">
        <f>IF(AND(D83&gt;1,D83&lt;=2),1,IF(AND(D83&gt;2,D83&lt;=3),2,IF(AND(D83&gt;3,D83&lt;=4),3,IF(AND(D83&gt;4,D83&lt;=5),4,IF(AND(D83&gt;5,D83&lt;=6),5,IF(AND(D83&gt;6,D83&lt;=7),6,IF(AND(D83&gt;7,D83&lt;=8),7,IF(AND(D83&gt;8,D83&lt;=10),8,IF(AND(D83&gt;10,D83&lt;=15),10,IF(AND(D83&gt;15,D83&lt;=20),15,IF(AND(D83&gt;20,D83&lt;=25),20,IF(AND(D83&gt;25,D83&lt;=30),25,IF(AND(D83&gt;30,D83&lt;=35),30,IF(AND(D83&gt;35,D83&lt;=40),35,IF(AND(D83&gt;40,D83&lt;=50),40,IF(AND(D83&gt;50,D83&lt;=60),50,IF(AND(D83&gt;60,D83&lt;=70),60,IF(AND(D83&gt;70,D83&lt;=80),70,IF(AND(D83&gt;80,D83&lt;=100),80,IF(AND(D83&gt;100,D83&lt;=120),100,IF(AND(D83&gt;120,D83&lt;=140),120,IF(AND(D83&gt;140,D83&lt;=150),140,IF(AND(D83&gt;150,D83&lt;=200),150,IF(AND(D83&gt;200,D83&lt;=250),200,IF(AND(D83&gt;250,D83&lt;=300),250,IF(AND(D83&gt;300,D83&lt;=350),300,IF(AND(D83&gt;350,D83&lt;=400),350,IF(AND(D83&gt;400,D83&lt;=500),400,IF(AND(D83&gt;500,D83&lt;=600),500,IF(AND(D83&gt;600,D83&lt;=700),600,IF(AND(D83&gt;700,D83&lt;=800),700,IF(AND(D83&gt;800,D83&lt;=1000),800,IF(AND(D83&gt;1000,D83&lt;=1200),1000,IF(AND(D83&gt;1200,D83&lt;=1400),1200,IF(AND(D83&gt;1400,D83&lt;=1500),1400,0.1)))))))))))))))))))))))))))))))))))*1.01</f>
        <v>0.10100000000000001</v>
      </c>
      <c r="T83" s="16">
        <f>U83-V83</f>
        <v>6.9999999999999993E-2</v>
      </c>
      <c r="U83" s="18">
        <f>ROUNDUP(IF(AND(D83&gt;1,D83&lt;=2),1,IF(AND(D83&gt;2,D83&lt;=3),2,IF(AND(D83&gt;3,D83&lt;=4),3,IF(AND(D83&gt;4,D83&lt;=5),4,IF(AND(D83&gt;5,D83&lt;=6),5,IF(AND(D83&gt;6,D83&lt;=7),6,IF(AND(D83&gt;7,D83&lt;=8),7,IF(AND(D83&gt;8,D83&lt;=10),8,IF(AND(D83&gt;10,D83&lt;=15),10,IF(AND(D83&gt;15,D83&lt;=20),15,IF(AND(D83&gt;20,D83&lt;=25),20,IF(AND(D83&gt;25,D83&lt;=30),25,IF(AND(D83&gt;30,D83&lt;=35),30,IF(AND(D83&gt;35,D83&lt;=40),35,IF(AND(D83&gt;40,D83&lt;=50),40,IF(AND(D83&gt;50,D83&lt;=60),50,IF(AND(D83&gt;60,D83&lt;=70),60,IF(AND(D83&gt;70,D83&lt;=80),70,IF(AND(D83&gt;80,D83&lt;=100),80,IF(AND(D83&gt;100,D83&lt;=120),100,IF(AND(D83&gt;120,D83&lt;=140),120,IF(AND(D83&gt;140,D83&lt;=150),140,IF(AND(D83&gt;150,D83&lt;=200),150,IF(AND(D83&gt;200,D83&lt;=250),200,IF(AND(D83&gt;250,D83&lt;=300),250,IF(AND(D83&gt;300,D83&lt;=350),300,IF(AND(D83&gt;350,D83&lt;=400),350,IF(AND(D83&gt;400,D83&lt;=500),400,IF(AND(D83&gt;500,D83&lt;=600),500,IF(AND(D83&gt;600,D83&lt;=700),600,IF(AND(D83&gt;700,D83&lt;=800),700,IF(AND(D83&gt;800,D83&lt;=1000),800,IF(AND(D83&gt;1000,D83&lt;=1200),1000,IF(AND(D83&gt;1200,D83&lt;=1400),1200,IF(AND(D83&gt;1400,D83&lt;=1500),1400,0.1)))))))))))))))))))))))))))))))))))*0.995,2)</f>
        <v>9.9999999999999992E-2</v>
      </c>
      <c r="V83" s="16">
        <f>VLOOKUP(VALUE(RIGHT(U83*100,1)),$Y$2:$Z$11,2)/100</f>
        <v>0.03</v>
      </c>
      <c r="W83" s="19">
        <f ca="1">IFERROR(IF(AVERAGE(SOE_1,SOE_2)-Close&lt;Close-Current_Stop,1,0),0)</f>
        <v>0</v>
      </c>
      <c r="X83" s="29" t="str">
        <f ca="1">IF(RR_Rebal_Test=1,Close-(AVERAGE(SOE_1,SOE_2)-Close),"")</f>
        <v/>
      </c>
      <c r="Y83" s="3"/>
      <c r="Z83" s="3"/>
      <c r="AA83" s="3"/>
      <c r="AB83" s="3"/>
      <c r="AC83" s="3"/>
    </row>
    <row r="84" spans="1:29" x14ac:dyDescent="0.25">
      <c r="A84" s="13"/>
      <c r="B84" s="8"/>
      <c r="C84" s="8"/>
      <c r="D84" s="8"/>
      <c r="E84" s="2"/>
      <c r="F84" s="2"/>
      <c r="G84" s="8"/>
      <c r="H84" s="23"/>
      <c r="I84" s="8"/>
      <c r="J84" s="8"/>
      <c r="K84" s="8"/>
      <c r="L84" s="2"/>
      <c r="M84" s="8">
        <f>IF(EXACT(L84,N84),I84,O84)</f>
        <v>-0.03</v>
      </c>
      <c r="N84" s="14" t="b">
        <f>IF(AND(L84="*Soft stop*",D84&lt;=I84),CONCATENATE("Setting hard stop at $",O84),IF(AND(L84="*Soft stop*",D84&gt;I84,E84=1),CONCATENATE("Setting hard stop for ½R at $",O84,"; Soft stop for ½R at $",I84),IF(AND(L84="*Soft stop*",D84&gt;I84,F84=1),CONCATENATE("Setting hard stop at $",O84),IF(AND(L84="*Hard stop*",D84&lt;=I84),"Hit stop",IF(AND(L84="*Hard stop*",D84&gt;I84,E84=1),IF(AND(O84&gt;I84,R84&lt;&gt;I84),CONCATENATE("Trail hard stop for ½R to $",O84,"; Hard stop for ½R at $",I84),L84),IF(AND(L84="*Hard stop*",D84&gt;I84,F84=1),IF(AND(O84&gt;I84,R84&lt;&gt;I84),CONCATENATE("Trail hard stop to $",O84),L84),IF(AND(LEFT(L84,12)="*Hard stop f",LEFT(Q84,5)=" Hard",D84&gt;I84,F84=1),IF(AND(O84&gt;I84,R84&lt;&gt;I84),CONCATENATE("Trail stop for entire position to $",O84),L84),IF(AND(LEFT(L84,12)="*Hard stop f",LEFT(Q84,5)=" Soft",D84&gt;I84,F84=1),CONCATENATE("Setting hard stop for entire position at $",O84),IF(AND(LEFT(L84,12)="*Hard stop f",LEFT(Q84,5)=" Hard",I84&gt;P84,D84&lt;=I84,D84&gt;P84),CONCATENATE("Hit stop for ½R at $",I84,"; Hard stop for ½R at $",P84),IF(AND(LEFT(L84,12)="*Hard stop f",LEFT(Q84,5)=" Hard",D84&lt;=I84,D84&lt;=P84),"Hit stop",IF(AND(LEFT(L84,12)="*Hard stop f",LEFT(Q84,5)=" Hard",D84&gt;I84,E84=1),IF(AND(O84&gt;I84,R84&lt;&gt;I84),CONCATENATE("Trail hard stop for ½R to $",O84,"; Hard stop for ½R at $",P84),L84),IF(AND(LEFT(L84,12)="*Hard stop f",LEFT(Q84,5)=" Soft",I84&gt;P84,D84&lt;=I84,D84&gt;P84),CONCATENATE("Hit stop for ½R at $",I84,"; Soft stop for ½R at $",P84),IF(AND(LEFT(L84,12)="*Hard stop f",LEFT(Q84,5)=" Soft",D84&lt;=I84,D84&lt;=P84),CONCATENATE("Hit stop for ½R at $",I84,"; Setting hard stop for ½R at $",O84),IF(AND(LEFT(L84,12)="*Hard stop f",LEFT(Q84,5)=" Soft",D84&gt;I84,E84=1),IF(AND(O84&gt;I84,R84&lt;&gt;I84),CONCATENATE("Trail hard stop for ½R to $",O84,"; Soft stop for ½R at $",P84),L84),IF(AND(LEFT(L84,12)="*Hard stop f",LEFT(Q84,5)=" Hard",I84=P84,D84&lt;=I84),"Hit stop",IF(AND(LEFT(L84,12)="*Hard stop f",LEFT(Q84,5)=" Hard",I84=P84,D84&gt;I84,E84=1),IF(AND(O84&gt;I84,R84&lt;&gt;I84),CONCATENATE("Trail hard stop for ½R to $",O84,"; Hard stop for ½R at $",P84),L84),IF(AND(LEFT(L84,12)="*Hard stop f",LEFT(Q84,5)=" Soft",I84=P84,D84&lt;=I84),CONCATENATE("Hit stop for ½R at $",I84,"; Setting hard stop for ½R at $",O84),IF(AND(LEFT(L84,12)="*Hard stop f",LEFT(Q84,5)=" Soft",I84=P84,D84&gt;I84,E84=1),IF(AND(O84&gt;I84,R84&lt;&gt;I84),CONCATENATE("Trail hard stop for ½R to $",O84,"; Soft stop for ½R at $",P84),L84),IF(AND(D84&gt;I84,E84=0,F84=0),L84)))))))))))))))))))</f>
        <v>0</v>
      </c>
      <c r="O84" s="15">
        <f>IF(AND(R84&lt;=S84,R84&gt;U84),T84,R84)</f>
        <v>-0.03</v>
      </c>
      <c r="P84" s="16" t="str">
        <f>IFERROR(VALUE(RIGHT(Q84,LEN(Q84)-FIND("$",Q84,1))),"")</f>
        <v/>
      </c>
      <c r="Q84" s="6" t="str">
        <f>IFERROR(LEFT(RIGHT(L84,FIND("*",L84,2)-FIND(";",L84,1)),FIND("*",RIGHT(L84,FIND("*",L84,2)-FIND(";",L84,1)),2)-1),"")</f>
        <v/>
      </c>
      <c r="R84" s="16">
        <f>IF(F84=1,MIN(ROUNDDOWN(G84*0.995,2)*100/100-VLOOKUP(VALUE(RIGHT(ROUNDDOWN(G84*0.995,2)*100,1)),$Y$2:$Z$11,2)/100,ROUNDDOWN(D84*0.995,2)*100/100-VLOOKUP(VALUE(RIGHT(ROUNDDOWN(D84*0.995,2)*100,1)),$Y$2:$Z$11,2)/100),ROUNDDOWN(D84*0.995,2)*100/100-VLOOKUP(VALUE(RIGHT(ROUNDDOWN(D84*0.995,2)*100,1)),$Y$2:$Z$11,2)/100)</f>
        <v>-0.03</v>
      </c>
      <c r="S84" s="16">
        <f>IF(AND(D84&gt;1,D84&lt;=2),1,IF(AND(D84&gt;2,D84&lt;=3),2,IF(AND(D84&gt;3,D84&lt;=4),3,IF(AND(D84&gt;4,D84&lt;=5),4,IF(AND(D84&gt;5,D84&lt;=6),5,IF(AND(D84&gt;6,D84&lt;=7),6,IF(AND(D84&gt;7,D84&lt;=8),7,IF(AND(D84&gt;8,D84&lt;=10),8,IF(AND(D84&gt;10,D84&lt;=15),10,IF(AND(D84&gt;15,D84&lt;=20),15,IF(AND(D84&gt;20,D84&lt;=25),20,IF(AND(D84&gt;25,D84&lt;=30),25,IF(AND(D84&gt;30,D84&lt;=35),30,IF(AND(D84&gt;35,D84&lt;=40),35,IF(AND(D84&gt;40,D84&lt;=50),40,IF(AND(D84&gt;50,D84&lt;=60),50,IF(AND(D84&gt;60,D84&lt;=70),60,IF(AND(D84&gt;70,D84&lt;=80),70,IF(AND(D84&gt;80,D84&lt;=100),80,IF(AND(D84&gt;100,D84&lt;=120),100,IF(AND(D84&gt;120,D84&lt;=140),120,IF(AND(D84&gt;140,D84&lt;=150),140,IF(AND(D84&gt;150,D84&lt;=200),150,IF(AND(D84&gt;200,D84&lt;=250),200,IF(AND(D84&gt;250,D84&lt;=300),250,IF(AND(D84&gt;300,D84&lt;=350),300,IF(AND(D84&gt;350,D84&lt;=400),350,IF(AND(D84&gt;400,D84&lt;=500),400,IF(AND(D84&gt;500,D84&lt;=600),500,IF(AND(D84&gt;600,D84&lt;=700),600,IF(AND(D84&gt;700,D84&lt;=800),700,IF(AND(D84&gt;800,D84&lt;=1000),800,IF(AND(D84&gt;1000,D84&lt;=1200),1000,IF(AND(D84&gt;1200,D84&lt;=1400),1200,IF(AND(D84&gt;1400,D84&lt;=1500),1400,0.1)))))))))))))))))))))))))))))))))))*1.01</f>
        <v>0.10100000000000001</v>
      </c>
      <c r="T84" s="16">
        <f>U84-V84</f>
        <v>6.9999999999999993E-2</v>
      </c>
      <c r="U84" s="18">
        <f>ROUNDUP(IF(AND(D84&gt;1,D84&lt;=2),1,IF(AND(D84&gt;2,D84&lt;=3),2,IF(AND(D84&gt;3,D84&lt;=4),3,IF(AND(D84&gt;4,D84&lt;=5),4,IF(AND(D84&gt;5,D84&lt;=6),5,IF(AND(D84&gt;6,D84&lt;=7),6,IF(AND(D84&gt;7,D84&lt;=8),7,IF(AND(D84&gt;8,D84&lt;=10),8,IF(AND(D84&gt;10,D84&lt;=15),10,IF(AND(D84&gt;15,D84&lt;=20),15,IF(AND(D84&gt;20,D84&lt;=25),20,IF(AND(D84&gt;25,D84&lt;=30),25,IF(AND(D84&gt;30,D84&lt;=35),30,IF(AND(D84&gt;35,D84&lt;=40),35,IF(AND(D84&gt;40,D84&lt;=50),40,IF(AND(D84&gt;50,D84&lt;=60),50,IF(AND(D84&gt;60,D84&lt;=70),60,IF(AND(D84&gt;70,D84&lt;=80),70,IF(AND(D84&gt;80,D84&lt;=100),80,IF(AND(D84&gt;100,D84&lt;=120),100,IF(AND(D84&gt;120,D84&lt;=140),120,IF(AND(D84&gt;140,D84&lt;=150),140,IF(AND(D84&gt;150,D84&lt;=200),150,IF(AND(D84&gt;200,D84&lt;=250),200,IF(AND(D84&gt;250,D84&lt;=300),250,IF(AND(D84&gt;300,D84&lt;=350),300,IF(AND(D84&gt;350,D84&lt;=400),350,IF(AND(D84&gt;400,D84&lt;=500),400,IF(AND(D84&gt;500,D84&lt;=600),500,IF(AND(D84&gt;600,D84&lt;=700),600,IF(AND(D84&gt;700,D84&lt;=800),700,IF(AND(D84&gt;800,D84&lt;=1000),800,IF(AND(D84&gt;1000,D84&lt;=1200),1000,IF(AND(D84&gt;1200,D84&lt;=1400),1200,IF(AND(D84&gt;1400,D84&lt;=1500),1400,0.1)))))))))))))))))))))))))))))))))))*0.995,2)</f>
        <v>9.9999999999999992E-2</v>
      </c>
      <c r="V84" s="16">
        <f>VLOOKUP(VALUE(RIGHT(U84*100,1)),$Y$2:$Z$11,2)/100</f>
        <v>0.03</v>
      </c>
      <c r="W84" s="19">
        <f ca="1">IFERROR(IF(AVERAGE(SOE_1,SOE_2)-Close&lt;Close-Current_Stop,1,0),0)</f>
        <v>0</v>
      </c>
      <c r="X84" s="29" t="str">
        <f ca="1">IF(RR_Rebal_Test=1,Close-(AVERAGE(SOE_1,SOE_2)-Close),"")</f>
        <v/>
      </c>
      <c r="Y84" s="3"/>
      <c r="Z84" s="3"/>
      <c r="AA84" s="3"/>
      <c r="AB84" s="3"/>
      <c r="AC84" s="3"/>
    </row>
    <row r="85" spans="1:29" x14ac:dyDescent="0.25">
      <c r="A85" s="13"/>
      <c r="B85" s="8"/>
      <c r="C85" s="8"/>
      <c r="D85" s="8"/>
      <c r="E85" s="2"/>
      <c r="F85" s="2"/>
      <c r="G85" s="8"/>
      <c r="H85" s="23"/>
      <c r="I85" s="8"/>
      <c r="J85" s="8"/>
      <c r="K85" s="8"/>
      <c r="L85" s="2"/>
      <c r="M85" s="8">
        <f>IF(EXACT(L85,N85),I85,O85)</f>
        <v>-0.03</v>
      </c>
      <c r="N85" s="14" t="b">
        <f>IF(AND(L85="*Soft stop*",D85&lt;=I85),CONCATENATE("Setting hard stop at $",O85),IF(AND(L85="*Soft stop*",D85&gt;I85,E85=1),CONCATENATE("Setting hard stop for ½R at $",O85,"; Soft stop for ½R at $",I85),IF(AND(L85="*Soft stop*",D85&gt;I85,F85=1),CONCATENATE("Setting hard stop at $",O85),IF(AND(L85="*Hard stop*",D85&lt;=I85),"Hit stop",IF(AND(L85="*Hard stop*",D85&gt;I85,E85=1),IF(AND(O85&gt;I85,R85&lt;&gt;I85),CONCATENATE("Trail hard stop for ½R to $",O85,"; Hard stop for ½R at $",I85),L85),IF(AND(L85="*Hard stop*",D85&gt;I85,F85=1),IF(AND(O85&gt;I85,R85&lt;&gt;I85),CONCATENATE("Trail hard stop to $",O85),L85),IF(AND(LEFT(L85,12)="*Hard stop f",LEFT(Q85,5)=" Hard",D85&gt;I85,F85=1),IF(AND(O85&gt;I85,R85&lt;&gt;I85),CONCATENATE("Trail stop for entire position to $",O85),L85),IF(AND(LEFT(L85,12)="*Hard stop f",LEFT(Q85,5)=" Soft",D85&gt;I85,F85=1),CONCATENATE("Setting hard stop for entire position at $",O85),IF(AND(LEFT(L85,12)="*Hard stop f",LEFT(Q85,5)=" Hard",I85&gt;P85,D85&lt;=I85,D85&gt;P85),CONCATENATE("Hit stop for ½R at $",I85,"; Hard stop for ½R at $",P85),IF(AND(LEFT(L85,12)="*Hard stop f",LEFT(Q85,5)=" Hard",D85&lt;=I85,D85&lt;=P85),"Hit stop",IF(AND(LEFT(L85,12)="*Hard stop f",LEFT(Q85,5)=" Hard",D85&gt;I85,E85=1),IF(AND(O85&gt;I85,R85&lt;&gt;I85),CONCATENATE("Trail hard stop for ½R to $",O85,"; Hard stop for ½R at $",P85),L85),IF(AND(LEFT(L85,12)="*Hard stop f",LEFT(Q85,5)=" Soft",I85&gt;P85,D85&lt;=I85,D85&gt;P85),CONCATENATE("Hit stop for ½R at $",I85,"; Soft stop for ½R at $",P85),IF(AND(LEFT(L85,12)="*Hard stop f",LEFT(Q85,5)=" Soft",D85&lt;=I85,D85&lt;=P85),CONCATENATE("Hit stop for ½R at $",I85,"; Setting hard stop for ½R at $",O85),IF(AND(LEFT(L85,12)="*Hard stop f",LEFT(Q85,5)=" Soft",D85&gt;I85,E85=1),IF(AND(O85&gt;I85,R85&lt;&gt;I85),CONCATENATE("Trail hard stop for ½R to $",O85,"; Soft stop for ½R at $",P85),L85),IF(AND(LEFT(L85,12)="*Hard stop f",LEFT(Q85,5)=" Hard",I85=P85,D85&lt;=I85),"Hit stop",IF(AND(LEFT(L85,12)="*Hard stop f",LEFT(Q85,5)=" Hard",I85=P85,D85&gt;I85,E85=1),IF(AND(O85&gt;I85,R85&lt;&gt;I85),CONCATENATE("Trail hard stop for ½R to $",O85,"; Hard stop for ½R at $",P85),L85),IF(AND(LEFT(L85,12)="*Hard stop f",LEFT(Q85,5)=" Soft",I85=P85,D85&lt;=I85),CONCATENATE("Hit stop for ½R at $",I85,"; Setting hard stop for ½R at $",O85),IF(AND(LEFT(L85,12)="*Hard stop f",LEFT(Q85,5)=" Soft",I85=P85,D85&gt;I85,E85=1),IF(AND(O85&gt;I85,R85&lt;&gt;I85),CONCATENATE("Trail hard stop for ½R to $",O85,"; Soft stop for ½R at $",P85),L85),IF(AND(D85&gt;I85,E85=0,F85=0),L85)))))))))))))))))))</f>
        <v>0</v>
      </c>
      <c r="O85" s="15">
        <f>IF(AND(R85&lt;=S85,R85&gt;U85),T85,R85)</f>
        <v>-0.03</v>
      </c>
      <c r="P85" s="16" t="str">
        <f>IFERROR(VALUE(RIGHT(Q85,LEN(Q85)-FIND("$",Q85,1))),"")</f>
        <v/>
      </c>
      <c r="Q85" s="6" t="str">
        <f>IFERROR(LEFT(RIGHT(L85,FIND("*",L85,2)-FIND(";",L85,1)),FIND("*",RIGHT(L85,FIND("*",L85,2)-FIND(";",L85,1)),2)-1),"")</f>
        <v/>
      </c>
      <c r="R85" s="16">
        <f>IF(F85=1,MIN(ROUNDDOWN(G85*0.995,2)*100/100-VLOOKUP(VALUE(RIGHT(ROUNDDOWN(G85*0.995,2)*100,1)),$Y$2:$Z$11,2)/100,ROUNDDOWN(D85*0.995,2)*100/100-VLOOKUP(VALUE(RIGHT(ROUNDDOWN(D85*0.995,2)*100,1)),$Y$2:$Z$11,2)/100),ROUNDDOWN(D85*0.995,2)*100/100-VLOOKUP(VALUE(RIGHT(ROUNDDOWN(D85*0.995,2)*100,1)),$Y$2:$Z$11,2)/100)</f>
        <v>-0.03</v>
      </c>
      <c r="S85" s="16">
        <f>IF(AND(D85&gt;1,D85&lt;=2),1,IF(AND(D85&gt;2,D85&lt;=3),2,IF(AND(D85&gt;3,D85&lt;=4),3,IF(AND(D85&gt;4,D85&lt;=5),4,IF(AND(D85&gt;5,D85&lt;=6),5,IF(AND(D85&gt;6,D85&lt;=7),6,IF(AND(D85&gt;7,D85&lt;=8),7,IF(AND(D85&gt;8,D85&lt;=10),8,IF(AND(D85&gt;10,D85&lt;=15),10,IF(AND(D85&gt;15,D85&lt;=20),15,IF(AND(D85&gt;20,D85&lt;=25),20,IF(AND(D85&gt;25,D85&lt;=30),25,IF(AND(D85&gt;30,D85&lt;=35),30,IF(AND(D85&gt;35,D85&lt;=40),35,IF(AND(D85&gt;40,D85&lt;=50),40,IF(AND(D85&gt;50,D85&lt;=60),50,IF(AND(D85&gt;60,D85&lt;=70),60,IF(AND(D85&gt;70,D85&lt;=80),70,IF(AND(D85&gt;80,D85&lt;=100),80,IF(AND(D85&gt;100,D85&lt;=120),100,IF(AND(D85&gt;120,D85&lt;=140),120,IF(AND(D85&gt;140,D85&lt;=150),140,IF(AND(D85&gt;150,D85&lt;=200),150,IF(AND(D85&gt;200,D85&lt;=250),200,IF(AND(D85&gt;250,D85&lt;=300),250,IF(AND(D85&gt;300,D85&lt;=350),300,IF(AND(D85&gt;350,D85&lt;=400),350,IF(AND(D85&gt;400,D85&lt;=500),400,IF(AND(D85&gt;500,D85&lt;=600),500,IF(AND(D85&gt;600,D85&lt;=700),600,IF(AND(D85&gt;700,D85&lt;=800),700,IF(AND(D85&gt;800,D85&lt;=1000),800,IF(AND(D85&gt;1000,D85&lt;=1200),1000,IF(AND(D85&gt;1200,D85&lt;=1400),1200,IF(AND(D85&gt;1400,D85&lt;=1500),1400,0.1)))))))))))))))))))))))))))))))))))*1.01</f>
        <v>0.10100000000000001</v>
      </c>
      <c r="T85" s="16">
        <f>U85-V85</f>
        <v>6.9999999999999993E-2</v>
      </c>
      <c r="U85" s="18">
        <f>ROUNDUP(IF(AND(D85&gt;1,D85&lt;=2),1,IF(AND(D85&gt;2,D85&lt;=3),2,IF(AND(D85&gt;3,D85&lt;=4),3,IF(AND(D85&gt;4,D85&lt;=5),4,IF(AND(D85&gt;5,D85&lt;=6),5,IF(AND(D85&gt;6,D85&lt;=7),6,IF(AND(D85&gt;7,D85&lt;=8),7,IF(AND(D85&gt;8,D85&lt;=10),8,IF(AND(D85&gt;10,D85&lt;=15),10,IF(AND(D85&gt;15,D85&lt;=20),15,IF(AND(D85&gt;20,D85&lt;=25),20,IF(AND(D85&gt;25,D85&lt;=30),25,IF(AND(D85&gt;30,D85&lt;=35),30,IF(AND(D85&gt;35,D85&lt;=40),35,IF(AND(D85&gt;40,D85&lt;=50),40,IF(AND(D85&gt;50,D85&lt;=60),50,IF(AND(D85&gt;60,D85&lt;=70),60,IF(AND(D85&gt;70,D85&lt;=80),70,IF(AND(D85&gt;80,D85&lt;=100),80,IF(AND(D85&gt;100,D85&lt;=120),100,IF(AND(D85&gt;120,D85&lt;=140),120,IF(AND(D85&gt;140,D85&lt;=150),140,IF(AND(D85&gt;150,D85&lt;=200),150,IF(AND(D85&gt;200,D85&lt;=250),200,IF(AND(D85&gt;250,D85&lt;=300),250,IF(AND(D85&gt;300,D85&lt;=350),300,IF(AND(D85&gt;350,D85&lt;=400),350,IF(AND(D85&gt;400,D85&lt;=500),400,IF(AND(D85&gt;500,D85&lt;=600),500,IF(AND(D85&gt;600,D85&lt;=700),600,IF(AND(D85&gt;700,D85&lt;=800),700,IF(AND(D85&gt;800,D85&lt;=1000),800,IF(AND(D85&gt;1000,D85&lt;=1200),1000,IF(AND(D85&gt;1200,D85&lt;=1400),1200,IF(AND(D85&gt;1400,D85&lt;=1500),1400,0.1)))))))))))))))))))))))))))))))))))*0.995,2)</f>
        <v>9.9999999999999992E-2</v>
      </c>
      <c r="V85" s="16">
        <f>VLOOKUP(VALUE(RIGHT(U85*100,1)),$Y$2:$Z$11,2)/100</f>
        <v>0.03</v>
      </c>
      <c r="W85" s="19">
        <f ca="1">IFERROR(IF(AVERAGE(SOE_1,SOE_2)-Close&lt;Close-Current_Stop,1,0),0)</f>
        <v>0</v>
      </c>
      <c r="X85" s="29" t="str">
        <f ca="1">IF(RR_Rebal_Test=1,Close-(AVERAGE(SOE_1,SOE_2)-Close),"")</f>
        <v/>
      </c>
      <c r="Y85" s="3"/>
      <c r="Z85" s="3"/>
      <c r="AA85" s="3"/>
      <c r="AB85" s="3"/>
      <c r="AC85" s="3"/>
    </row>
    <row r="86" spans="1:29" x14ac:dyDescent="0.25">
      <c r="A86" s="13"/>
      <c r="B86" s="8"/>
      <c r="C86" s="8"/>
      <c r="D86" s="8"/>
      <c r="E86" s="2"/>
      <c r="F86" s="2"/>
      <c r="G86" s="8"/>
      <c r="H86" s="23"/>
      <c r="I86" s="8"/>
      <c r="J86" s="8"/>
      <c r="K86" s="8"/>
      <c r="L86" s="2"/>
      <c r="M86" s="8">
        <f>IF(EXACT(L86,N86),I86,O86)</f>
        <v>-0.03</v>
      </c>
      <c r="N86" s="14" t="b">
        <f>IF(AND(L86="*Soft stop*",D86&lt;=I86),CONCATENATE("Setting hard stop at $",O86),IF(AND(L86="*Soft stop*",D86&gt;I86,E86=1),CONCATENATE("Setting hard stop for ½R at $",O86,"; Soft stop for ½R at $",I86),IF(AND(L86="*Soft stop*",D86&gt;I86,F86=1),CONCATENATE("Setting hard stop at $",O86),IF(AND(L86="*Hard stop*",D86&lt;=I86),"Hit stop",IF(AND(L86="*Hard stop*",D86&gt;I86,E86=1),IF(AND(O86&gt;I86,R86&lt;&gt;I86),CONCATENATE("Trail hard stop for ½R to $",O86,"; Hard stop for ½R at $",I86),L86),IF(AND(L86="*Hard stop*",D86&gt;I86,F86=1),IF(AND(O86&gt;I86,R86&lt;&gt;I86),CONCATENATE("Trail hard stop to $",O86),L86),IF(AND(LEFT(L86,12)="*Hard stop f",LEFT(Q86,5)=" Hard",D86&gt;I86,F86=1),IF(AND(O86&gt;I86,R86&lt;&gt;I86),CONCATENATE("Trail stop for entire position to $",O86),L86),IF(AND(LEFT(L86,12)="*Hard stop f",LEFT(Q86,5)=" Soft",D86&gt;I86,F86=1),CONCATENATE("Setting hard stop for entire position at $",O86),IF(AND(LEFT(L86,12)="*Hard stop f",LEFT(Q86,5)=" Hard",I86&gt;P86,D86&lt;=I86,D86&gt;P86),CONCATENATE("Hit stop for ½R at $",I86,"; Hard stop for ½R at $",P86),IF(AND(LEFT(L86,12)="*Hard stop f",LEFT(Q86,5)=" Hard",D86&lt;=I86,D86&lt;=P86),"Hit stop",IF(AND(LEFT(L86,12)="*Hard stop f",LEFT(Q86,5)=" Hard",D86&gt;I86,E86=1),IF(AND(O86&gt;I86,R86&lt;&gt;I86),CONCATENATE("Trail hard stop for ½R to $",O86,"; Hard stop for ½R at $",P86),L86),IF(AND(LEFT(L86,12)="*Hard stop f",LEFT(Q86,5)=" Soft",I86&gt;P86,D86&lt;=I86,D86&gt;P86),CONCATENATE("Hit stop for ½R at $",I86,"; Soft stop for ½R at $",P86),IF(AND(LEFT(L86,12)="*Hard stop f",LEFT(Q86,5)=" Soft",D86&lt;=I86,D86&lt;=P86),CONCATENATE("Hit stop for ½R at $",I86,"; Setting hard stop for ½R at $",O86),IF(AND(LEFT(L86,12)="*Hard stop f",LEFT(Q86,5)=" Soft",D86&gt;I86,E86=1),IF(AND(O86&gt;I86,R86&lt;&gt;I86),CONCATENATE("Trail hard stop for ½R to $",O86,"; Soft stop for ½R at $",P86),L86),IF(AND(LEFT(L86,12)="*Hard stop f",LEFT(Q86,5)=" Hard",I86=P86,D86&lt;=I86),"Hit stop",IF(AND(LEFT(L86,12)="*Hard stop f",LEFT(Q86,5)=" Hard",I86=P86,D86&gt;I86,E86=1),IF(AND(O86&gt;I86,R86&lt;&gt;I86),CONCATENATE("Trail hard stop for ½R to $",O86,"; Hard stop for ½R at $",P86),L86),IF(AND(LEFT(L86,12)="*Hard stop f",LEFT(Q86,5)=" Soft",I86=P86,D86&lt;=I86),CONCATENATE("Hit stop for ½R at $",I86,"; Setting hard stop for ½R at $",O86),IF(AND(LEFT(L86,12)="*Hard stop f",LEFT(Q86,5)=" Soft",I86=P86,D86&gt;I86,E86=1),IF(AND(O86&gt;I86,R86&lt;&gt;I86),CONCATENATE("Trail hard stop for ½R to $",O86,"; Soft stop for ½R at $",P86),L86),IF(AND(D86&gt;I86,E86=0,F86=0),L86)))))))))))))))))))</f>
        <v>0</v>
      </c>
      <c r="O86" s="15">
        <f>IF(AND(R86&lt;=S86,R86&gt;U86),T86,R86)</f>
        <v>-0.03</v>
      </c>
      <c r="P86" s="16" t="str">
        <f>IFERROR(VALUE(RIGHT(Q86,LEN(Q86)-FIND("$",Q86,1))),"")</f>
        <v/>
      </c>
      <c r="Q86" s="6" t="str">
        <f>IFERROR(LEFT(RIGHT(L86,FIND("*",L86,2)-FIND(";",L86,1)),FIND("*",RIGHT(L86,FIND("*",L86,2)-FIND(";",L86,1)),2)-1),"")</f>
        <v/>
      </c>
      <c r="R86" s="16">
        <f>IF(F86=1,MIN(ROUNDDOWN(G86*0.995,2)*100/100-VLOOKUP(VALUE(RIGHT(ROUNDDOWN(G86*0.995,2)*100,1)),$Y$2:$Z$11,2)/100,ROUNDDOWN(D86*0.995,2)*100/100-VLOOKUP(VALUE(RIGHT(ROUNDDOWN(D86*0.995,2)*100,1)),$Y$2:$Z$11,2)/100),ROUNDDOWN(D86*0.995,2)*100/100-VLOOKUP(VALUE(RIGHT(ROUNDDOWN(D86*0.995,2)*100,1)),$Y$2:$Z$11,2)/100)</f>
        <v>-0.03</v>
      </c>
      <c r="S86" s="16">
        <f>IF(AND(D86&gt;1,D86&lt;=2),1,IF(AND(D86&gt;2,D86&lt;=3),2,IF(AND(D86&gt;3,D86&lt;=4),3,IF(AND(D86&gt;4,D86&lt;=5),4,IF(AND(D86&gt;5,D86&lt;=6),5,IF(AND(D86&gt;6,D86&lt;=7),6,IF(AND(D86&gt;7,D86&lt;=8),7,IF(AND(D86&gt;8,D86&lt;=10),8,IF(AND(D86&gt;10,D86&lt;=15),10,IF(AND(D86&gt;15,D86&lt;=20),15,IF(AND(D86&gt;20,D86&lt;=25),20,IF(AND(D86&gt;25,D86&lt;=30),25,IF(AND(D86&gt;30,D86&lt;=35),30,IF(AND(D86&gt;35,D86&lt;=40),35,IF(AND(D86&gt;40,D86&lt;=50),40,IF(AND(D86&gt;50,D86&lt;=60),50,IF(AND(D86&gt;60,D86&lt;=70),60,IF(AND(D86&gt;70,D86&lt;=80),70,IF(AND(D86&gt;80,D86&lt;=100),80,IF(AND(D86&gt;100,D86&lt;=120),100,IF(AND(D86&gt;120,D86&lt;=140),120,IF(AND(D86&gt;140,D86&lt;=150),140,IF(AND(D86&gt;150,D86&lt;=200),150,IF(AND(D86&gt;200,D86&lt;=250),200,IF(AND(D86&gt;250,D86&lt;=300),250,IF(AND(D86&gt;300,D86&lt;=350),300,IF(AND(D86&gt;350,D86&lt;=400),350,IF(AND(D86&gt;400,D86&lt;=500),400,IF(AND(D86&gt;500,D86&lt;=600),500,IF(AND(D86&gt;600,D86&lt;=700),600,IF(AND(D86&gt;700,D86&lt;=800),700,IF(AND(D86&gt;800,D86&lt;=1000),800,IF(AND(D86&gt;1000,D86&lt;=1200),1000,IF(AND(D86&gt;1200,D86&lt;=1400),1200,IF(AND(D86&gt;1400,D86&lt;=1500),1400,0.1)))))))))))))))))))))))))))))))))))*1.01</f>
        <v>0.10100000000000001</v>
      </c>
      <c r="T86" s="16">
        <f>U86-V86</f>
        <v>6.9999999999999993E-2</v>
      </c>
      <c r="U86" s="18">
        <f>ROUNDUP(IF(AND(D86&gt;1,D86&lt;=2),1,IF(AND(D86&gt;2,D86&lt;=3),2,IF(AND(D86&gt;3,D86&lt;=4),3,IF(AND(D86&gt;4,D86&lt;=5),4,IF(AND(D86&gt;5,D86&lt;=6),5,IF(AND(D86&gt;6,D86&lt;=7),6,IF(AND(D86&gt;7,D86&lt;=8),7,IF(AND(D86&gt;8,D86&lt;=10),8,IF(AND(D86&gt;10,D86&lt;=15),10,IF(AND(D86&gt;15,D86&lt;=20),15,IF(AND(D86&gt;20,D86&lt;=25),20,IF(AND(D86&gt;25,D86&lt;=30),25,IF(AND(D86&gt;30,D86&lt;=35),30,IF(AND(D86&gt;35,D86&lt;=40),35,IF(AND(D86&gt;40,D86&lt;=50),40,IF(AND(D86&gt;50,D86&lt;=60),50,IF(AND(D86&gt;60,D86&lt;=70),60,IF(AND(D86&gt;70,D86&lt;=80),70,IF(AND(D86&gt;80,D86&lt;=100),80,IF(AND(D86&gt;100,D86&lt;=120),100,IF(AND(D86&gt;120,D86&lt;=140),120,IF(AND(D86&gt;140,D86&lt;=150),140,IF(AND(D86&gt;150,D86&lt;=200),150,IF(AND(D86&gt;200,D86&lt;=250),200,IF(AND(D86&gt;250,D86&lt;=300),250,IF(AND(D86&gt;300,D86&lt;=350),300,IF(AND(D86&gt;350,D86&lt;=400),350,IF(AND(D86&gt;400,D86&lt;=500),400,IF(AND(D86&gt;500,D86&lt;=600),500,IF(AND(D86&gt;600,D86&lt;=700),600,IF(AND(D86&gt;700,D86&lt;=800),700,IF(AND(D86&gt;800,D86&lt;=1000),800,IF(AND(D86&gt;1000,D86&lt;=1200),1000,IF(AND(D86&gt;1200,D86&lt;=1400),1200,IF(AND(D86&gt;1400,D86&lt;=1500),1400,0.1)))))))))))))))))))))))))))))))))))*0.995,2)</f>
        <v>9.9999999999999992E-2</v>
      </c>
      <c r="V86" s="16">
        <f>VLOOKUP(VALUE(RIGHT(U86*100,1)),$Y$2:$Z$11,2)/100</f>
        <v>0.03</v>
      </c>
      <c r="W86" s="19">
        <f ca="1">IFERROR(IF(AVERAGE(SOE_1,SOE_2)-Close&lt;Close-Current_Stop,1,0),0)</f>
        <v>0</v>
      </c>
      <c r="X86" s="29" t="str">
        <f ca="1">IF(RR_Rebal_Test=1,Close-(AVERAGE(SOE_1,SOE_2)-Close),"")</f>
        <v/>
      </c>
      <c r="Y86" s="3"/>
      <c r="Z86" s="3"/>
      <c r="AA86" s="3"/>
      <c r="AB86" s="3"/>
      <c r="AC86" s="3"/>
    </row>
    <row r="87" spans="1:29" x14ac:dyDescent="0.25">
      <c r="A87" s="13"/>
      <c r="B87" s="8"/>
      <c r="C87" s="8"/>
      <c r="D87" s="8"/>
      <c r="E87" s="2"/>
      <c r="F87" s="2"/>
      <c r="G87" s="8"/>
      <c r="H87" s="23"/>
      <c r="I87" s="8"/>
      <c r="J87" s="8"/>
      <c r="K87" s="8"/>
      <c r="L87" s="2"/>
      <c r="M87" s="8">
        <f>IF(EXACT(L87,N87),I87,O87)</f>
        <v>-0.03</v>
      </c>
      <c r="N87" s="14" t="b">
        <f>IF(AND(L87="*Soft stop*",D87&lt;=I87),CONCATENATE("Setting hard stop at $",O87),IF(AND(L87="*Soft stop*",D87&gt;I87,E87=1),CONCATENATE("Setting hard stop for ½R at $",O87,"; Soft stop for ½R at $",I87),IF(AND(L87="*Soft stop*",D87&gt;I87,F87=1),CONCATENATE("Setting hard stop at $",O87),IF(AND(L87="*Hard stop*",D87&lt;=I87),"Hit stop",IF(AND(L87="*Hard stop*",D87&gt;I87,E87=1),IF(AND(O87&gt;I87,R87&lt;&gt;I87),CONCATENATE("Trail hard stop for ½R to $",O87,"; Hard stop for ½R at $",I87),L87),IF(AND(L87="*Hard stop*",D87&gt;I87,F87=1),IF(AND(O87&gt;I87,R87&lt;&gt;I87),CONCATENATE("Trail hard stop to $",O87),L87),IF(AND(LEFT(L87,12)="*Hard stop f",LEFT(Q87,5)=" Hard",D87&gt;I87,F87=1),IF(AND(O87&gt;I87,R87&lt;&gt;I87),CONCATENATE("Trail stop for entire position to $",O87),L87),IF(AND(LEFT(L87,12)="*Hard stop f",LEFT(Q87,5)=" Soft",D87&gt;I87,F87=1),CONCATENATE("Setting hard stop for entire position at $",O87),IF(AND(LEFT(L87,12)="*Hard stop f",LEFT(Q87,5)=" Hard",I87&gt;P87,D87&lt;=I87,D87&gt;P87),CONCATENATE("Hit stop for ½R at $",I87,"; Hard stop for ½R at $",P87),IF(AND(LEFT(L87,12)="*Hard stop f",LEFT(Q87,5)=" Hard",D87&lt;=I87,D87&lt;=P87),"Hit stop",IF(AND(LEFT(L87,12)="*Hard stop f",LEFT(Q87,5)=" Hard",D87&gt;I87,E87=1),IF(AND(O87&gt;I87,R87&lt;&gt;I87),CONCATENATE("Trail hard stop for ½R to $",O87,"; Hard stop for ½R at $",P87),L87),IF(AND(LEFT(L87,12)="*Hard stop f",LEFT(Q87,5)=" Soft",I87&gt;P87,D87&lt;=I87,D87&gt;P87),CONCATENATE("Hit stop for ½R at $",I87,"; Soft stop for ½R at $",P87),IF(AND(LEFT(L87,12)="*Hard stop f",LEFT(Q87,5)=" Soft",D87&lt;=I87,D87&lt;=P87),CONCATENATE("Hit stop for ½R at $",I87,"; Setting hard stop for ½R at $",O87),IF(AND(LEFT(L87,12)="*Hard stop f",LEFT(Q87,5)=" Soft",D87&gt;I87,E87=1),IF(AND(O87&gt;I87,R87&lt;&gt;I87),CONCATENATE("Trail hard stop for ½R to $",O87,"; Soft stop for ½R at $",P87),L87),IF(AND(LEFT(L87,12)="*Hard stop f",LEFT(Q87,5)=" Hard",I87=P87,D87&lt;=I87),"Hit stop",IF(AND(LEFT(L87,12)="*Hard stop f",LEFT(Q87,5)=" Hard",I87=P87,D87&gt;I87,E87=1),IF(AND(O87&gt;I87,R87&lt;&gt;I87),CONCATENATE("Trail hard stop for ½R to $",O87,"; Hard stop for ½R at $",P87),L87),IF(AND(LEFT(L87,12)="*Hard stop f",LEFT(Q87,5)=" Soft",I87=P87,D87&lt;=I87),CONCATENATE("Hit stop for ½R at $",I87,"; Setting hard stop for ½R at $",O87),IF(AND(LEFT(L87,12)="*Hard stop f",LEFT(Q87,5)=" Soft",I87=P87,D87&gt;I87,E87=1),IF(AND(O87&gt;I87,R87&lt;&gt;I87),CONCATENATE("Trail hard stop for ½R to $",O87,"; Soft stop for ½R at $",P87),L87),IF(AND(D87&gt;I87,E87=0,F87=0),L87)))))))))))))))))))</f>
        <v>0</v>
      </c>
      <c r="O87" s="15">
        <f>IF(AND(R87&lt;=S87,R87&gt;U87),T87,R87)</f>
        <v>-0.03</v>
      </c>
      <c r="P87" s="16" t="str">
        <f>IFERROR(VALUE(RIGHT(Q87,LEN(Q87)-FIND("$",Q87,1))),"")</f>
        <v/>
      </c>
      <c r="Q87" s="6" t="str">
        <f>IFERROR(LEFT(RIGHT(L87,FIND("*",L87,2)-FIND(";",L87,1)),FIND("*",RIGHT(L87,FIND("*",L87,2)-FIND(";",L87,1)),2)-1),"")</f>
        <v/>
      </c>
      <c r="R87" s="16">
        <f>IF(F87=1,MIN(ROUNDDOWN(G87*0.995,2)*100/100-VLOOKUP(VALUE(RIGHT(ROUNDDOWN(G87*0.995,2)*100,1)),$Y$2:$Z$11,2)/100,ROUNDDOWN(D87*0.995,2)*100/100-VLOOKUP(VALUE(RIGHT(ROUNDDOWN(D87*0.995,2)*100,1)),$Y$2:$Z$11,2)/100),ROUNDDOWN(D87*0.995,2)*100/100-VLOOKUP(VALUE(RIGHT(ROUNDDOWN(D87*0.995,2)*100,1)),$Y$2:$Z$11,2)/100)</f>
        <v>-0.03</v>
      </c>
      <c r="S87" s="16">
        <f>IF(AND(D87&gt;1,D87&lt;=2),1,IF(AND(D87&gt;2,D87&lt;=3),2,IF(AND(D87&gt;3,D87&lt;=4),3,IF(AND(D87&gt;4,D87&lt;=5),4,IF(AND(D87&gt;5,D87&lt;=6),5,IF(AND(D87&gt;6,D87&lt;=7),6,IF(AND(D87&gt;7,D87&lt;=8),7,IF(AND(D87&gt;8,D87&lt;=10),8,IF(AND(D87&gt;10,D87&lt;=15),10,IF(AND(D87&gt;15,D87&lt;=20),15,IF(AND(D87&gt;20,D87&lt;=25),20,IF(AND(D87&gt;25,D87&lt;=30),25,IF(AND(D87&gt;30,D87&lt;=35),30,IF(AND(D87&gt;35,D87&lt;=40),35,IF(AND(D87&gt;40,D87&lt;=50),40,IF(AND(D87&gt;50,D87&lt;=60),50,IF(AND(D87&gt;60,D87&lt;=70),60,IF(AND(D87&gt;70,D87&lt;=80),70,IF(AND(D87&gt;80,D87&lt;=100),80,IF(AND(D87&gt;100,D87&lt;=120),100,IF(AND(D87&gt;120,D87&lt;=140),120,IF(AND(D87&gt;140,D87&lt;=150),140,IF(AND(D87&gt;150,D87&lt;=200),150,IF(AND(D87&gt;200,D87&lt;=250),200,IF(AND(D87&gt;250,D87&lt;=300),250,IF(AND(D87&gt;300,D87&lt;=350),300,IF(AND(D87&gt;350,D87&lt;=400),350,IF(AND(D87&gt;400,D87&lt;=500),400,IF(AND(D87&gt;500,D87&lt;=600),500,IF(AND(D87&gt;600,D87&lt;=700),600,IF(AND(D87&gt;700,D87&lt;=800),700,IF(AND(D87&gt;800,D87&lt;=1000),800,IF(AND(D87&gt;1000,D87&lt;=1200),1000,IF(AND(D87&gt;1200,D87&lt;=1400),1200,IF(AND(D87&gt;1400,D87&lt;=1500),1400,0.1)))))))))))))))))))))))))))))))))))*1.01</f>
        <v>0.10100000000000001</v>
      </c>
      <c r="T87" s="16">
        <f>U87-V87</f>
        <v>6.9999999999999993E-2</v>
      </c>
      <c r="U87" s="18">
        <f>ROUNDUP(IF(AND(D87&gt;1,D87&lt;=2),1,IF(AND(D87&gt;2,D87&lt;=3),2,IF(AND(D87&gt;3,D87&lt;=4),3,IF(AND(D87&gt;4,D87&lt;=5),4,IF(AND(D87&gt;5,D87&lt;=6),5,IF(AND(D87&gt;6,D87&lt;=7),6,IF(AND(D87&gt;7,D87&lt;=8),7,IF(AND(D87&gt;8,D87&lt;=10),8,IF(AND(D87&gt;10,D87&lt;=15),10,IF(AND(D87&gt;15,D87&lt;=20),15,IF(AND(D87&gt;20,D87&lt;=25),20,IF(AND(D87&gt;25,D87&lt;=30),25,IF(AND(D87&gt;30,D87&lt;=35),30,IF(AND(D87&gt;35,D87&lt;=40),35,IF(AND(D87&gt;40,D87&lt;=50),40,IF(AND(D87&gt;50,D87&lt;=60),50,IF(AND(D87&gt;60,D87&lt;=70),60,IF(AND(D87&gt;70,D87&lt;=80),70,IF(AND(D87&gt;80,D87&lt;=100),80,IF(AND(D87&gt;100,D87&lt;=120),100,IF(AND(D87&gt;120,D87&lt;=140),120,IF(AND(D87&gt;140,D87&lt;=150),140,IF(AND(D87&gt;150,D87&lt;=200),150,IF(AND(D87&gt;200,D87&lt;=250),200,IF(AND(D87&gt;250,D87&lt;=300),250,IF(AND(D87&gt;300,D87&lt;=350),300,IF(AND(D87&gt;350,D87&lt;=400),350,IF(AND(D87&gt;400,D87&lt;=500),400,IF(AND(D87&gt;500,D87&lt;=600),500,IF(AND(D87&gt;600,D87&lt;=700),600,IF(AND(D87&gt;700,D87&lt;=800),700,IF(AND(D87&gt;800,D87&lt;=1000),800,IF(AND(D87&gt;1000,D87&lt;=1200),1000,IF(AND(D87&gt;1200,D87&lt;=1400),1200,IF(AND(D87&gt;1400,D87&lt;=1500),1400,0.1)))))))))))))))))))))))))))))))))))*0.995,2)</f>
        <v>9.9999999999999992E-2</v>
      </c>
      <c r="V87" s="16">
        <f>VLOOKUP(VALUE(RIGHT(U87*100,1)),$Y$2:$Z$11,2)/100</f>
        <v>0.03</v>
      </c>
      <c r="W87" s="19">
        <f ca="1">IFERROR(IF(AVERAGE(SOE_1,SOE_2)-Close&lt;Close-Current_Stop,1,0),0)</f>
        <v>0</v>
      </c>
      <c r="X87" s="29" t="str">
        <f ca="1">IF(RR_Rebal_Test=1,Close-(AVERAGE(SOE_1,SOE_2)-Close),"")</f>
        <v/>
      </c>
      <c r="Y87" s="3"/>
      <c r="Z87" s="3"/>
      <c r="AA87" s="3"/>
      <c r="AB87" s="3"/>
      <c r="AC87" s="3"/>
    </row>
    <row r="88" spans="1:29" x14ac:dyDescent="0.25">
      <c r="A88" s="13"/>
      <c r="B88" s="8"/>
      <c r="C88" s="8"/>
      <c r="D88" s="8"/>
      <c r="E88" s="2"/>
      <c r="F88" s="2"/>
      <c r="G88" s="8"/>
      <c r="H88" s="23"/>
      <c r="I88" s="8"/>
      <c r="J88" s="8"/>
      <c r="K88" s="8"/>
      <c r="L88" s="2"/>
      <c r="M88" s="8">
        <f>IF(EXACT(L88,N88),I88,O88)</f>
        <v>-0.03</v>
      </c>
      <c r="N88" s="14" t="b">
        <f>IF(AND(L88="*Soft stop*",D88&lt;=I88),CONCATENATE("Setting hard stop at $",O88),IF(AND(L88="*Soft stop*",D88&gt;I88,E88=1),CONCATENATE("Setting hard stop for ½R at $",O88,"; Soft stop for ½R at $",I88),IF(AND(L88="*Soft stop*",D88&gt;I88,F88=1),CONCATENATE("Setting hard stop at $",O88),IF(AND(L88="*Hard stop*",D88&lt;=I88),"Hit stop",IF(AND(L88="*Hard stop*",D88&gt;I88,E88=1),IF(AND(O88&gt;I88,R88&lt;&gt;I88),CONCATENATE("Trail hard stop for ½R to $",O88,"; Hard stop for ½R at $",I88),L88),IF(AND(L88="*Hard stop*",D88&gt;I88,F88=1),IF(AND(O88&gt;I88,R88&lt;&gt;I88),CONCATENATE("Trail hard stop to $",O88),L88),IF(AND(LEFT(L88,12)="*Hard stop f",LEFT(Q88,5)=" Hard",D88&gt;I88,F88=1),IF(AND(O88&gt;I88,R88&lt;&gt;I88),CONCATENATE("Trail stop for entire position to $",O88),L88),IF(AND(LEFT(L88,12)="*Hard stop f",LEFT(Q88,5)=" Soft",D88&gt;I88,F88=1),CONCATENATE("Setting hard stop for entire position at $",O88),IF(AND(LEFT(L88,12)="*Hard stop f",LEFT(Q88,5)=" Hard",I88&gt;P88,D88&lt;=I88,D88&gt;P88),CONCATENATE("Hit stop for ½R at $",I88,"; Hard stop for ½R at $",P88),IF(AND(LEFT(L88,12)="*Hard stop f",LEFT(Q88,5)=" Hard",D88&lt;=I88,D88&lt;=P88),"Hit stop",IF(AND(LEFT(L88,12)="*Hard stop f",LEFT(Q88,5)=" Hard",D88&gt;I88,E88=1),IF(AND(O88&gt;I88,R88&lt;&gt;I88),CONCATENATE("Trail hard stop for ½R to $",O88,"; Hard stop for ½R at $",P88),L88),IF(AND(LEFT(L88,12)="*Hard stop f",LEFT(Q88,5)=" Soft",I88&gt;P88,D88&lt;=I88,D88&gt;P88),CONCATENATE("Hit stop for ½R at $",I88,"; Soft stop for ½R at $",P88),IF(AND(LEFT(L88,12)="*Hard stop f",LEFT(Q88,5)=" Soft",D88&lt;=I88,D88&lt;=P88),CONCATENATE("Hit stop for ½R at $",I88,"; Setting hard stop for ½R at $",O88),IF(AND(LEFT(L88,12)="*Hard stop f",LEFT(Q88,5)=" Soft",D88&gt;I88,E88=1),IF(AND(O88&gt;I88,R88&lt;&gt;I88),CONCATENATE("Trail hard stop for ½R to $",O88,"; Soft stop for ½R at $",P88),L88),IF(AND(LEFT(L88,12)="*Hard stop f",LEFT(Q88,5)=" Hard",I88=P88,D88&lt;=I88),"Hit stop",IF(AND(LEFT(L88,12)="*Hard stop f",LEFT(Q88,5)=" Hard",I88=P88,D88&gt;I88,E88=1),IF(AND(O88&gt;I88,R88&lt;&gt;I88),CONCATENATE("Trail hard stop for ½R to $",O88,"; Hard stop for ½R at $",P88),L88),IF(AND(LEFT(L88,12)="*Hard stop f",LEFT(Q88,5)=" Soft",I88=P88,D88&lt;=I88),CONCATENATE("Hit stop for ½R at $",I88,"; Setting hard stop for ½R at $",O88),IF(AND(LEFT(L88,12)="*Hard stop f",LEFT(Q88,5)=" Soft",I88=P88,D88&gt;I88,E88=1),IF(AND(O88&gt;I88,R88&lt;&gt;I88),CONCATENATE("Trail hard stop for ½R to $",O88,"; Soft stop for ½R at $",P88),L88),IF(AND(D88&gt;I88,E88=0,F88=0),L88)))))))))))))))))))</f>
        <v>0</v>
      </c>
      <c r="O88" s="15">
        <f>IF(AND(R88&lt;=S88,R88&gt;U88),T88,R88)</f>
        <v>-0.03</v>
      </c>
      <c r="P88" s="16" t="str">
        <f>IFERROR(VALUE(RIGHT(Q88,LEN(Q88)-FIND("$",Q88,1))),"")</f>
        <v/>
      </c>
      <c r="Q88" s="6" t="str">
        <f>IFERROR(LEFT(RIGHT(L88,FIND("*",L88,2)-FIND(";",L88,1)),FIND("*",RIGHT(L88,FIND("*",L88,2)-FIND(";",L88,1)),2)-1),"")</f>
        <v/>
      </c>
      <c r="R88" s="16">
        <f>IF(F88=1,MIN(ROUNDDOWN(G88*0.995,2)*100/100-VLOOKUP(VALUE(RIGHT(ROUNDDOWN(G88*0.995,2)*100,1)),$Y$2:$Z$11,2)/100,ROUNDDOWN(D88*0.995,2)*100/100-VLOOKUP(VALUE(RIGHT(ROUNDDOWN(D88*0.995,2)*100,1)),$Y$2:$Z$11,2)/100),ROUNDDOWN(D88*0.995,2)*100/100-VLOOKUP(VALUE(RIGHT(ROUNDDOWN(D88*0.995,2)*100,1)),$Y$2:$Z$11,2)/100)</f>
        <v>-0.03</v>
      </c>
      <c r="S88" s="16">
        <f>IF(AND(D88&gt;1,D88&lt;=2),1,IF(AND(D88&gt;2,D88&lt;=3),2,IF(AND(D88&gt;3,D88&lt;=4),3,IF(AND(D88&gt;4,D88&lt;=5),4,IF(AND(D88&gt;5,D88&lt;=6),5,IF(AND(D88&gt;6,D88&lt;=7),6,IF(AND(D88&gt;7,D88&lt;=8),7,IF(AND(D88&gt;8,D88&lt;=10),8,IF(AND(D88&gt;10,D88&lt;=15),10,IF(AND(D88&gt;15,D88&lt;=20),15,IF(AND(D88&gt;20,D88&lt;=25),20,IF(AND(D88&gt;25,D88&lt;=30),25,IF(AND(D88&gt;30,D88&lt;=35),30,IF(AND(D88&gt;35,D88&lt;=40),35,IF(AND(D88&gt;40,D88&lt;=50),40,IF(AND(D88&gt;50,D88&lt;=60),50,IF(AND(D88&gt;60,D88&lt;=70),60,IF(AND(D88&gt;70,D88&lt;=80),70,IF(AND(D88&gt;80,D88&lt;=100),80,IF(AND(D88&gt;100,D88&lt;=120),100,IF(AND(D88&gt;120,D88&lt;=140),120,IF(AND(D88&gt;140,D88&lt;=150),140,IF(AND(D88&gt;150,D88&lt;=200),150,IF(AND(D88&gt;200,D88&lt;=250),200,IF(AND(D88&gt;250,D88&lt;=300),250,IF(AND(D88&gt;300,D88&lt;=350),300,IF(AND(D88&gt;350,D88&lt;=400),350,IF(AND(D88&gt;400,D88&lt;=500),400,IF(AND(D88&gt;500,D88&lt;=600),500,IF(AND(D88&gt;600,D88&lt;=700),600,IF(AND(D88&gt;700,D88&lt;=800),700,IF(AND(D88&gt;800,D88&lt;=1000),800,IF(AND(D88&gt;1000,D88&lt;=1200),1000,IF(AND(D88&gt;1200,D88&lt;=1400),1200,IF(AND(D88&gt;1400,D88&lt;=1500),1400,0.1)))))))))))))))))))))))))))))))))))*1.01</f>
        <v>0.10100000000000001</v>
      </c>
      <c r="T88" s="16">
        <f>U88-V88</f>
        <v>6.9999999999999993E-2</v>
      </c>
      <c r="U88" s="18">
        <f>ROUNDUP(IF(AND(D88&gt;1,D88&lt;=2),1,IF(AND(D88&gt;2,D88&lt;=3),2,IF(AND(D88&gt;3,D88&lt;=4),3,IF(AND(D88&gt;4,D88&lt;=5),4,IF(AND(D88&gt;5,D88&lt;=6),5,IF(AND(D88&gt;6,D88&lt;=7),6,IF(AND(D88&gt;7,D88&lt;=8),7,IF(AND(D88&gt;8,D88&lt;=10),8,IF(AND(D88&gt;10,D88&lt;=15),10,IF(AND(D88&gt;15,D88&lt;=20),15,IF(AND(D88&gt;20,D88&lt;=25),20,IF(AND(D88&gt;25,D88&lt;=30),25,IF(AND(D88&gt;30,D88&lt;=35),30,IF(AND(D88&gt;35,D88&lt;=40),35,IF(AND(D88&gt;40,D88&lt;=50),40,IF(AND(D88&gt;50,D88&lt;=60),50,IF(AND(D88&gt;60,D88&lt;=70),60,IF(AND(D88&gt;70,D88&lt;=80),70,IF(AND(D88&gt;80,D88&lt;=100),80,IF(AND(D88&gt;100,D88&lt;=120),100,IF(AND(D88&gt;120,D88&lt;=140),120,IF(AND(D88&gt;140,D88&lt;=150),140,IF(AND(D88&gt;150,D88&lt;=200),150,IF(AND(D88&gt;200,D88&lt;=250),200,IF(AND(D88&gt;250,D88&lt;=300),250,IF(AND(D88&gt;300,D88&lt;=350),300,IF(AND(D88&gt;350,D88&lt;=400),350,IF(AND(D88&gt;400,D88&lt;=500),400,IF(AND(D88&gt;500,D88&lt;=600),500,IF(AND(D88&gt;600,D88&lt;=700),600,IF(AND(D88&gt;700,D88&lt;=800),700,IF(AND(D88&gt;800,D88&lt;=1000),800,IF(AND(D88&gt;1000,D88&lt;=1200),1000,IF(AND(D88&gt;1200,D88&lt;=1400),1200,IF(AND(D88&gt;1400,D88&lt;=1500),1400,0.1)))))))))))))))))))))))))))))))))))*0.995,2)</f>
        <v>9.9999999999999992E-2</v>
      </c>
      <c r="V88" s="16">
        <f>VLOOKUP(VALUE(RIGHT(U88*100,1)),$Y$2:$Z$11,2)/100</f>
        <v>0.03</v>
      </c>
      <c r="W88" s="19">
        <f ca="1">IFERROR(IF(AVERAGE(SOE_1,SOE_2)-Close&lt;Close-Current_Stop,1,0),0)</f>
        <v>0</v>
      </c>
      <c r="X88" s="29" t="str">
        <f ca="1">IF(RR_Rebal_Test=1,Close-(AVERAGE(SOE_1,SOE_2)-Close),"")</f>
        <v/>
      </c>
      <c r="Y88" s="3"/>
      <c r="Z88" s="3"/>
      <c r="AA88" s="3"/>
      <c r="AB88" s="3"/>
      <c r="AC88" s="3"/>
    </row>
    <row r="89" spans="1:29" x14ac:dyDescent="0.25">
      <c r="A89" s="13"/>
      <c r="B89" s="8"/>
      <c r="C89" s="8"/>
      <c r="D89" s="8"/>
      <c r="E89" s="2"/>
      <c r="F89" s="2"/>
      <c r="G89" s="8"/>
      <c r="H89" s="23"/>
      <c r="I89" s="8"/>
      <c r="J89" s="8"/>
      <c r="K89" s="8"/>
      <c r="L89" s="2"/>
      <c r="M89" s="8">
        <f>IF(EXACT(L89,N89),I89,O89)</f>
        <v>-0.03</v>
      </c>
      <c r="N89" s="14" t="b">
        <f>IF(AND(L89="*Soft stop*",D89&lt;=I89),CONCATENATE("Setting hard stop at $",O89),IF(AND(L89="*Soft stop*",D89&gt;I89,E89=1),CONCATENATE("Setting hard stop for ½R at $",O89,"; Soft stop for ½R at $",I89),IF(AND(L89="*Soft stop*",D89&gt;I89,F89=1),CONCATENATE("Setting hard stop at $",O89),IF(AND(L89="*Hard stop*",D89&lt;=I89),"Hit stop",IF(AND(L89="*Hard stop*",D89&gt;I89,E89=1),IF(AND(O89&gt;I89,R89&lt;&gt;I89),CONCATENATE("Trail hard stop for ½R to $",O89,"; Hard stop for ½R at $",I89),L89),IF(AND(L89="*Hard stop*",D89&gt;I89,F89=1),IF(AND(O89&gt;I89,R89&lt;&gt;I89),CONCATENATE("Trail hard stop to $",O89),L89),IF(AND(LEFT(L89,12)="*Hard stop f",LEFT(Q89,5)=" Hard",D89&gt;I89,F89=1),IF(AND(O89&gt;I89,R89&lt;&gt;I89),CONCATENATE("Trail stop for entire position to $",O89),L89),IF(AND(LEFT(L89,12)="*Hard stop f",LEFT(Q89,5)=" Soft",D89&gt;I89,F89=1),CONCATENATE("Setting hard stop for entire position at $",O89),IF(AND(LEFT(L89,12)="*Hard stop f",LEFT(Q89,5)=" Hard",I89&gt;P89,D89&lt;=I89,D89&gt;P89),CONCATENATE("Hit stop for ½R at $",I89,"; Hard stop for ½R at $",P89),IF(AND(LEFT(L89,12)="*Hard stop f",LEFT(Q89,5)=" Hard",D89&lt;=I89,D89&lt;=P89),"Hit stop",IF(AND(LEFT(L89,12)="*Hard stop f",LEFT(Q89,5)=" Hard",D89&gt;I89,E89=1),IF(AND(O89&gt;I89,R89&lt;&gt;I89),CONCATENATE("Trail hard stop for ½R to $",O89,"; Hard stop for ½R at $",P89),L89),IF(AND(LEFT(L89,12)="*Hard stop f",LEFT(Q89,5)=" Soft",I89&gt;P89,D89&lt;=I89,D89&gt;P89),CONCATENATE("Hit stop for ½R at $",I89,"; Soft stop for ½R at $",P89),IF(AND(LEFT(L89,12)="*Hard stop f",LEFT(Q89,5)=" Soft",D89&lt;=I89,D89&lt;=P89),CONCATENATE("Hit stop for ½R at $",I89,"; Setting hard stop for ½R at $",O89),IF(AND(LEFT(L89,12)="*Hard stop f",LEFT(Q89,5)=" Soft",D89&gt;I89,E89=1),IF(AND(O89&gt;I89,R89&lt;&gt;I89),CONCATENATE("Trail hard stop for ½R to $",O89,"; Soft stop for ½R at $",P89),L89),IF(AND(LEFT(L89,12)="*Hard stop f",LEFT(Q89,5)=" Hard",I89=P89,D89&lt;=I89),"Hit stop",IF(AND(LEFT(L89,12)="*Hard stop f",LEFT(Q89,5)=" Hard",I89=P89,D89&gt;I89,E89=1),IF(AND(O89&gt;I89,R89&lt;&gt;I89),CONCATENATE("Trail hard stop for ½R to $",O89,"; Hard stop for ½R at $",P89),L89),IF(AND(LEFT(L89,12)="*Hard stop f",LEFT(Q89,5)=" Soft",I89=P89,D89&lt;=I89),CONCATENATE("Hit stop for ½R at $",I89,"; Setting hard stop for ½R at $",O89),IF(AND(LEFT(L89,12)="*Hard stop f",LEFT(Q89,5)=" Soft",I89=P89,D89&gt;I89,E89=1),IF(AND(O89&gt;I89,R89&lt;&gt;I89),CONCATENATE("Trail hard stop for ½R to $",O89,"; Soft stop for ½R at $",P89),L89),IF(AND(D89&gt;I89,E89=0,F89=0),L89)))))))))))))))))))</f>
        <v>0</v>
      </c>
      <c r="O89" s="15">
        <f>IF(AND(R89&lt;=S89,R89&gt;U89),T89,R89)</f>
        <v>-0.03</v>
      </c>
      <c r="P89" s="16" t="str">
        <f>IFERROR(VALUE(RIGHT(Q89,LEN(Q89)-FIND("$",Q89,1))),"")</f>
        <v/>
      </c>
      <c r="Q89" s="6" t="str">
        <f>IFERROR(LEFT(RIGHT(L89,FIND("*",L89,2)-FIND(";",L89,1)),FIND("*",RIGHT(L89,FIND("*",L89,2)-FIND(";",L89,1)),2)-1),"")</f>
        <v/>
      </c>
      <c r="R89" s="16">
        <f>IF(F89=1,MIN(ROUNDDOWN(G89*0.995,2)*100/100-VLOOKUP(VALUE(RIGHT(ROUNDDOWN(G89*0.995,2)*100,1)),$Y$2:$Z$11,2)/100,ROUNDDOWN(D89*0.995,2)*100/100-VLOOKUP(VALUE(RIGHT(ROUNDDOWN(D89*0.995,2)*100,1)),$Y$2:$Z$11,2)/100),ROUNDDOWN(D89*0.995,2)*100/100-VLOOKUP(VALUE(RIGHT(ROUNDDOWN(D89*0.995,2)*100,1)),$Y$2:$Z$11,2)/100)</f>
        <v>-0.03</v>
      </c>
      <c r="S89" s="16">
        <f>IF(AND(D89&gt;1,D89&lt;=2),1,IF(AND(D89&gt;2,D89&lt;=3),2,IF(AND(D89&gt;3,D89&lt;=4),3,IF(AND(D89&gt;4,D89&lt;=5),4,IF(AND(D89&gt;5,D89&lt;=6),5,IF(AND(D89&gt;6,D89&lt;=7),6,IF(AND(D89&gt;7,D89&lt;=8),7,IF(AND(D89&gt;8,D89&lt;=10),8,IF(AND(D89&gt;10,D89&lt;=15),10,IF(AND(D89&gt;15,D89&lt;=20),15,IF(AND(D89&gt;20,D89&lt;=25),20,IF(AND(D89&gt;25,D89&lt;=30),25,IF(AND(D89&gt;30,D89&lt;=35),30,IF(AND(D89&gt;35,D89&lt;=40),35,IF(AND(D89&gt;40,D89&lt;=50),40,IF(AND(D89&gt;50,D89&lt;=60),50,IF(AND(D89&gt;60,D89&lt;=70),60,IF(AND(D89&gt;70,D89&lt;=80),70,IF(AND(D89&gt;80,D89&lt;=100),80,IF(AND(D89&gt;100,D89&lt;=120),100,IF(AND(D89&gt;120,D89&lt;=140),120,IF(AND(D89&gt;140,D89&lt;=150),140,IF(AND(D89&gt;150,D89&lt;=200),150,IF(AND(D89&gt;200,D89&lt;=250),200,IF(AND(D89&gt;250,D89&lt;=300),250,IF(AND(D89&gt;300,D89&lt;=350),300,IF(AND(D89&gt;350,D89&lt;=400),350,IF(AND(D89&gt;400,D89&lt;=500),400,IF(AND(D89&gt;500,D89&lt;=600),500,IF(AND(D89&gt;600,D89&lt;=700),600,IF(AND(D89&gt;700,D89&lt;=800),700,IF(AND(D89&gt;800,D89&lt;=1000),800,IF(AND(D89&gt;1000,D89&lt;=1200),1000,IF(AND(D89&gt;1200,D89&lt;=1400),1200,IF(AND(D89&gt;1400,D89&lt;=1500),1400,0.1)))))))))))))))))))))))))))))))))))*1.01</f>
        <v>0.10100000000000001</v>
      </c>
      <c r="T89" s="16">
        <f>U89-V89</f>
        <v>6.9999999999999993E-2</v>
      </c>
      <c r="U89" s="18">
        <f>ROUNDUP(IF(AND(D89&gt;1,D89&lt;=2),1,IF(AND(D89&gt;2,D89&lt;=3),2,IF(AND(D89&gt;3,D89&lt;=4),3,IF(AND(D89&gt;4,D89&lt;=5),4,IF(AND(D89&gt;5,D89&lt;=6),5,IF(AND(D89&gt;6,D89&lt;=7),6,IF(AND(D89&gt;7,D89&lt;=8),7,IF(AND(D89&gt;8,D89&lt;=10),8,IF(AND(D89&gt;10,D89&lt;=15),10,IF(AND(D89&gt;15,D89&lt;=20),15,IF(AND(D89&gt;20,D89&lt;=25),20,IF(AND(D89&gt;25,D89&lt;=30),25,IF(AND(D89&gt;30,D89&lt;=35),30,IF(AND(D89&gt;35,D89&lt;=40),35,IF(AND(D89&gt;40,D89&lt;=50),40,IF(AND(D89&gt;50,D89&lt;=60),50,IF(AND(D89&gt;60,D89&lt;=70),60,IF(AND(D89&gt;70,D89&lt;=80),70,IF(AND(D89&gt;80,D89&lt;=100),80,IF(AND(D89&gt;100,D89&lt;=120),100,IF(AND(D89&gt;120,D89&lt;=140),120,IF(AND(D89&gt;140,D89&lt;=150),140,IF(AND(D89&gt;150,D89&lt;=200),150,IF(AND(D89&gt;200,D89&lt;=250),200,IF(AND(D89&gt;250,D89&lt;=300),250,IF(AND(D89&gt;300,D89&lt;=350),300,IF(AND(D89&gt;350,D89&lt;=400),350,IF(AND(D89&gt;400,D89&lt;=500),400,IF(AND(D89&gt;500,D89&lt;=600),500,IF(AND(D89&gt;600,D89&lt;=700),600,IF(AND(D89&gt;700,D89&lt;=800),700,IF(AND(D89&gt;800,D89&lt;=1000),800,IF(AND(D89&gt;1000,D89&lt;=1200),1000,IF(AND(D89&gt;1200,D89&lt;=1400),1200,IF(AND(D89&gt;1400,D89&lt;=1500),1400,0.1)))))))))))))))))))))))))))))))))))*0.995,2)</f>
        <v>9.9999999999999992E-2</v>
      </c>
      <c r="V89" s="16">
        <f>VLOOKUP(VALUE(RIGHT(U89*100,1)),$Y$2:$Z$11,2)/100</f>
        <v>0.03</v>
      </c>
      <c r="W89" s="19">
        <f ca="1">IFERROR(IF(AVERAGE(SOE_1,SOE_2)-Close&lt;Close-Current_Stop,1,0),0)</f>
        <v>0</v>
      </c>
      <c r="X89" s="29" t="str">
        <f ca="1">IF(RR_Rebal_Test=1,Close-(AVERAGE(SOE_1,SOE_2)-Close),"")</f>
        <v/>
      </c>
      <c r="Y89" s="3"/>
      <c r="Z89" s="3"/>
      <c r="AA89" s="3"/>
      <c r="AB89" s="3"/>
      <c r="AC89" s="3"/>
    </row>
    <row r="90" spans="1:29" x14ac:dyDescent="0.25">
      <c r="A90" s="13"/>
      <c r="B90" s="8"/>
      <c r="C90" s="8"/>
      <c r="D90" s="8"/>
      <c r="E90" s="2"/>
      <c r="F90" s="2"/>
      <c r="G90" s="8"/>
      <c r="H90" s="23"/>
      <c r="I90" s="8"/>
      <c r="J90" s="8"/>
      <c r="K90" s="8"/>
      <c r="L90" s="2"/>
      <c r="M90" s="8">
        <f>IF(EXACT(L90,N90),I90,O90)</f>
        <v>-0.03</v>
      </c>
      <c r="N90" s="14" t="b">
        <f>IF(AND(L90="*Soft stop*",D90&lt;=I90),CONCATENATE("Setting hard stop at $",O90),IF(AND(L90="*Soft stop*",D90&gt;I90,E90=1),CONCATENATE("Setting hard stop for ½R at $",O90,"; Soft stop for ½R at $",I90),IF(AND(L90="*Soft stop*",D90&gt;I90,F90=1),CONCATENATE("Setting hard stop at $",O90),IF(AND(L90="*Hard stop*",D90&lt;=I90),"Hit stop",IF(AND(L90="*Hard stop*",D90&gt;I90,E90=1),IF(AND(O90&gt;I90,R90&lt;&gt;I90),CONCATENATE("Trail hard stop for ½R to $",O90,"; Hard stop for ½R at $",I90),L90),IF(AND(L90="*Hard stop*",D90&gt;I90,F90=1),IF(AND(O90&gt;I90,R90&lt;&gt;I90),CONCATENATE("Trail hard stop to $",O90),L90),IF(AND(LEFT(L90,12)="*Hard stop f",LEFT(Q90,5)=" Hard",D90&gt;I90,F90=1),IF(AND(O90&gt;I90,R90&lt;&gt;I90),CONCATENATE("Trail stop for entire position to $",O90),L90),IF(AND(LEFT(L90,12)="*Hard stop f",LEFT(Q90,5)=" Soft",D90&gt;I90,F90=1),CONCATENATE("Setting hard stop for entire position at $",O90),IF(AND(LEFT(L90,12)="*Hard stop f",LEFT(Q90,5)=" Hard",I90&gt;P90,D90&lt;=I90,D90&gt;P90),CONCATENATE("Hit stop for ½R at $",I90,"; Hard stop for ½R at $",P90),IF(AND(LEFT(L90,12)="*Hard stop f",LEFT(Q90,5)=" Hard",D90&lt;=I90,D90&lt;=P90),"Hit stop",IF(AND(LEFT(L90,12)="*Hard stop f",LEFT(Q90,5)=" Hard",D90&gt;I90,E90=1),IF(AND(O90&gt;I90,R90&lt;&gt;I90),CONCATENATE("Trail hard stop for ½R to $",O90,"; Hard stop for ½R at $",P90),L90),IF(AND(LEFT(L90,12)="*Hard stop f",LEFT(Q90,5)=" Soft",I90&gt;P90,D90&lt;=I90,D90&gt;P90),CONCATENATE("Hit stop for ½R at $",I90,"; Soft stop for ½R at $",P90),IF(AND(LEFT(L90,12)="*Hard stop f",LEFT(Q90,5)=" Soft",D90&lt;=I90,D90&lt;=P90),CONCATENATE("Hit stop for ½R at $",I90,"; Setting hard stop for ½R at $",O90),IF(AND(LEFT(L90,12)="*Hard stop f",LEFT(Q90,5)=" Soft",D90&gt;I90,E90=1),IF(AND(O90&gt;I90,R90&lt;&gt;I90),CONCATENATE("Trail hard stop for ½R to $",O90,"; Soft stop for ½R at $",P90),L90),IF(AND(LEFT(L90,12)="*Hard stop f",LEFT(Q90,5)=" Hard",I90=P90,D90&lt;=I90),"Hit stop",IF(AND(LEFT(L90,12)="*Hard stop f",LEFT(Q90,5)=" Hard",I90=P90,D90&gt;I90,E90=1),IF(AND(O90&gt;I90,R90&lt;&gt;I90),CONCATENATE("Trail hard stop for ½R to $",O90,"; Hard stop for ½R at $",P90),L90),IF(AND(LEFT(L90,12)="*Hard stop f",LEFT(Q90,5)=" Soft",I90=P90,D90&lt;=I90),CONCATENATE("Hit stop for ½R at $",I90,"; Setting hard stop for ½R at $",O90),IF(AND(LEFT(L90,12)="*Hard stop f",LEFT(Q90,5)=" Soft",I90=P90,D90&gt;I90,E90=1),IF(AND(O90&gt;I90,R90&lt;&gt;I90),CONCATENATE("Trail hard stop for ½R to $",O90,"; Soft stop for ½R at $",P90),L90),IF(AND(D90&gt;I90,E90=0,F90=0),L90)))))))))))))))))))</f>
        <v>0</v>
      </c>
      <c r="O90" s="15">
        <f>IF(AND(R90&lt;=S90,R90&gt;U90),T90,R90)</f>
        <v>-0.03</v>
      </c>
      <c r="P90" s="16" t="str">
        <f>IFERROR(VALUE(RIGHT(Q90,LEN(Q90)-FIND("$",Q90,1))),"")</f>
        <v/>
      </c>
      <c r="Q90" s="6" t="str">
        <f>IFERROR(LEFT(RIGHT(L90,FIND("*",L90,2)-FIND(";",L90,1)),FIND("*",RIGHT(L90,FIND("*",L90,2)-FIND(";",L90,1)),2)-1),"")</f>
        <v/>
      </c>
      <c r="R90" s="16">
        <f>IF(F90=1,MIN(ROUNDDOWN(G90*0.995,2)*100/100-VLOOKUP(VALUE(RIGHT(ROUNDDOWN(G90*0.995,2)*100,1)),$Y$2:$Z$11,2)/100,ROUNDDOWN(D90*0.995,2)*100/100-VLOOKUP(VALUE(RIGHT(ROUNDDOWN(D90*0.995,2)*100,1)),$Y$2:$Z$11,2)/100),ROUNDDOWN(D90*0.995,2)*100/100-VLOOKUP(VALUE(RIGHT(ROUNDDOWN(D90*0.995,2)*100,1)),$Y$2:$Z$11,2)/100)</f>
        <v>-0.03</v>
      </c>
      <c r="S90" s="16">
        <f>IF(AND(D90&gt;1,D90&lt;=2),1,IF(AND(D90&gt;2,D90&lt;=3),2,IF(AND(D90&gt;3,D90&lt;=4),3,IF(AND(D90&gt;4,D90&lt;=5),4,IF(AND(D90&gt;5,D90&lt;=6),5,IF(AND(D90&gt;6,D90&lt;=7),6,IF(AND(D90&gt;7,D90&lt;=8),7,IF(AND(D90&gt;8,D90&lt;=10),8,IF(AND(D90&gt;10,D90&lt;=15),10,IF(AND(D90&gt;15,D90&lt;=20),15,IF(AND(D90&gt;20,D90&lt;=25),20,IF(AND(D90&gt;25,D90&lt;=30),25,IF(AND(D90&gt;30,D90&lt;=35),30,IF(AND(D90&gt;35,D90&lt;=40),35,IF(AND(D90&gt;40,D90&lt;=50),40,IF(AND(D90&gt;50,D90&lt;=60),50,IF(AND(D90&gt;60,D90&lt;=70),60,IF(AND(D90&gt;70,D90&lt;=80),70,IF(AND(D90&gt;80,D90&lt;=100),80,IF(AND(D90&gt;100,D90&lt;=120),100,IF(AND(D90&gt;120,D90&lt;=140),120,IF(AND(D90&gt;140,D90&lt;=150),140,IF(AND(D90&gt;150,D90&lt;=200),150,IF(AND(D90&gt;200,D90&lt;=250),200,IF(AND(D90&gt;250,D90&lt;=300),250,IF(AND(D90&gt;300,D90&lt;=350),300,IF(AND(D90&gt;350,D90&lt;=400),350,IF(AND(D90&gt;400,D90&lt;=500),400,IF(AND(D90&gt;500,D90&lt;=600),500,IF(AND(D90&gt;600,D90&lt;=700),600,IF(AND(D90&gt;700,D90&lt;=800),700,IF(AND(D90&gt;800,D90&lt;=1000),800,IF(AND(D90&gt;1000,D90&lt;=1200),1000,IF(AND(D90&gt;1200,D90&lt;=1400),1200,IF(AND(D90&gt;1400,D90&lt;=1500),1400,0.1)))))))))))))))))))))))))))))))))))*1.01</f>
        <v>0.10100000000000001</v>
      </c>
      <c r="T90" s="16">
        <f>U90-V90</f>
        <v>6.9999999999999993E-2</v>
      </c>
      <c r="U90" s="18">
        <f>ROUNDUP(IF(AND(D90&gt;1,D90&lt;=2),1,IF(AND(D90&gt;2,D90&lt;=3),2,IF(AND(D90&gt;3,D90&lt;=4),3,IF(AND(D90&gt;4,D90&lt;=5),4,IF(AND(D90&gt;5,D90&lt;=6),5,IF(AND(D90&gt;6,D90&lt;=7),6,IF(AND(D90&gt;7,D90&lt;=8),7,IF(AND(D90&gt;8,D90&lt;=10),8,IF(AND(D90&gt;10,D90&lt;=15),10,IF(AND(D90&gt;15,D90&lt;=20),15,IF(AND(D90&gt;20,D90&lt;=25),20,IF(AND(D90&gt;25,D90&lt;=30),25,IF(AND(D90&gt;30,D90&lt;=35),30,IF(AND(D90&gt;35,D90&lt;=40),35,IF(AND(D90&gt;40,D90&lt;=50),40,IF(AND(D90&gt;50,D90&lt;=60),50,IF(AND(D90&gt;60,D90&lt;=70),60,IF(AND(D90&gt;70,D90&lt;=80),70,IF(AND(D90&gt;80,D90&lt;=100),80,IF(AND(D90&gt;100,D90&lt;=120),100,IF(AND(D90&gt;120,D90&lt;=140),120,IF(AND(D90&gt;140,D90&lt;=150),140,IF(AND(D90&gt;150,D90&lt;=200),150,IF(AND(D90&gt;200,D90&lt;=250),200,IF(AND(D90&gt;250,D90&lt;=300),250,IF(AND(D90&gt;300,D90&lt;=350),300,IF(AND(D90&gt;350,D90&lt;=400),350,IF(AND(D90&gt;400,D90&lt;=500),400,IF(AND(D90&gt;500,D90&lt;=600),500,IF(AND(D90&gt;600,D90&lt;=700),600,IF(AND(D90&gt;700,D90&lt;=800),700,IF(AND(D90&gt;800,D90&lt;=1000),800,IF(AND(D90&gt;1000,D90&lt;=1200),1000,IF(AND(D90&gt;1200,D90&lt;=1400),1200,IF(AND(D90&gt;1400,D90&lt;=1500),1400,0.1)))))))))))))))))))))))))))))))))))*0.995,2)</f>
        <v>9.9999999999999992E-2</v>
      </c>
      <c r="V90" s="16">
        <f>VLOOKUP(VALUE(RIGHT(U90*100,1)),$Y$2:$Z$11,2)/100</f>
        <v>0.03</v>
      </c>
      <c r="W90" s="19">
        <f ca="1">IFERROR(IF(AVERAGE(SOE_1,SOE_2)-Close&lt;Close-Current_Stop,1,0),0)</f>
        <v>0</v>
      </c>
      <c r="X90" s="29" t="str">
        <f ca="1">IF(RR_Rebal_Test=1,Close-(AVERAGE(SOE_1,SOE_2)-Close),"")</f>
        <v/>
      </c>
      <c r="Y90" s="3"/>
      <c r="Z90" s="3"/>
      <c r="AA90" s="3"/>
      <c r="AB90" s="3"/>
      <c r="AC90" s="3"/>
    </row>
    <row r="91" spans="1:29" x14ac:dyDescent="0.25">
      <c r="A91" s="13"/>
      <c r="B91" s="8"/>
      <c r="C91" s="8"/>
      <c r="D91" s="8"/>
      <c r="E91" s="2"/>
      <c r="F91" s="2"/>
      <c r="G91" s="8"/>
      <c r="H91" s="23"/>
      <c r="I91" s="8"/>
      <c r="J91" s="8"/>
      <c r="K91" s="8"/>
      <c r="L91" s="2"/>
      <c r="M91" s="8">
        <f>IF(EXACT(L91,N91),I91,O91)</f>
        <v>-0.03</v>
      </c>
      <c r="N91" s="14" t="b">
        <f>IF(AND(L91="*Soft stop*",D91&lt;=I91),CONCATENATE("Setting hard stop at $",O91),IF(AND(L91="*Soft stop*",D91&gt;I91,E91=1),CONCATENATE("Setting hard stop for ½R at $",O91,"; Soft stop for ½R at $",I91),IF(AND(L91="*Soft stop*",D91&gt;I91,F91=1),CONCATENATE("Setting hard stop at $",O91),IF(AND(L91="*Hard stop*",D91&lt;=I91),"Hit stop",IF(AND(L91="*Hard stop*",D91&gt;I91,E91=1),IF(AND(O91&gt;I91,R91&lt;&gt;I91),CONCATENATE("Trail hard stop for ½R to $",O91,"; Hard stop for ½R at $",I91),L91),IF(AND(L91="*Hard stop*",D91&gt;I91,F91=1),IF(AND(O91&gt;I91,R91&lt;&gt;I91),CONCATENATE("Trail hard stop to $",O91),L91),IF(AND(LEFT(L91,12)="*Hard stop f",LEFT(Q91,5)=" Hard",D91&gt;I91,F91=1),IF(AND(O91&gt;I91,R91&lt;&gt;I91),CONCATENATE("Trail stop for entire position to $",O91),L91),IF(AND(LEFT(L91,12)="*Hard stop f",LEFT(Q91,5)=" Soft",D91&gt;I91,F91=1),CONCATENATE("Setting hard stop for entire position at $",O91),IF(AND(LEFT(L91,12)="*Hard stop f",LEFT(Q91,5)=" Hard",I91&gt;P91,D91&lt;=I91,D91&gt;P91),CONCATENATE("Hit stop for ½R at $",I91,"; Hard stop for ½R at $",P91),IF(AND(LEFT(L91,12)="*Hard stop f",LEFT(Q91,5)=" Hard",D91&lt;=I91,D91&lt;=P91),"Hit stop",IF(AND(LEFT(L91,12)="*Hard stop f",LEFT(Q91,5)=" Hard",D91&gt;I91,E91=1),IF(AND(O91&gt;I91,R91&lt;&gt;I91),CONCATENATE("Trail hard stop for ½R to $",O91,"; Hard stop for ½R at $",P91),L91),IF(AND(LEFT(L91,12)="*Hard stop f",LEFT(Q91,5)=" Soft",I91&gt;P91,D91&lt;=I91,D91&gt;P91),CONCATENATE("Hit stop for ½R at $",I91,"; Soft stop for ½R at $",P91),IF(AND(LEFT(L91,12)="*Hard stop f",LEFT(Q91,5)=" Soft",D91&lt;=I91,D91&lt;=P91),CONCATENATE("Hit stop for ½R at $",I91,"; Setting hard stop for ½R at $",O91),IF(AND(LEFT(L91,12)="*Hard stop f",LEFT(Q91,5)=" Soft",D91&gt;I91,E91=1),IF(AND(O91&gt;I91,R91&lt;&gt;I91),CONCATENATE("Trail hard stop for ½R to $",O91,"; Soft stop for ½R at $",P91),L91),IF(AND(LEFT(L91,12)="*Hard stop f",LEFT(Q91,5)=" Hard",I91=P91,D91&lt;=I91),"Hit stop",IF(AND(LEFT(L91,12)="*Hard stop f",LEFT(Q91,5)=" Hard",I91=P91,D91&gt;I91,E91=1),IF(AND(O91&gt;I91,R91&lt;&gt;I91),CONCATENATE("Trail hard stop for ½R to $",O91,"; Hard stop for ½R at $",P91),L91),IF(AND(LEFT(L91,12)="*Hard stop f",LEFT(Q91,5)=" Soft",I91=P91,D91&lt;=I91),CONCATENATE("Hit stop for ½R at $",I91,"; Setting hard stop for ½R at $",O91),IF(AND(LEFT(L91,12)="*Hard stop f",LEFT(Q91,5)=" Soft",I91=P91,D91&gt;I91,E91=1),IF(AND(O91&gt;I91,R91&lt;&gt;I91),CONCATENATE("Trail hard stop for ½R to $",O91,"; Soft stop for ½R at $",P91),L91),IF(AND(D91&gt;I91,E91=0,F91=0),L91)))))))))))))))))))</f>
        <v>0</v>
      </c>
      <c r="O91" s="15">
        <f>IF(AND(R91&lt;=S91,R91&gt;U91),T91,R91)</f>
        <v>-0.03</v>
      </c>
      <c r="P91" s="16" t="str">
        <f>IFERROR(VALUE(RIGHT(Q91,LEN(Q91)-FIND("$",Q91,1))),"")</f>
        <v/>
      </c>
      <c r="Q91" s="6" t="str">
        <f>IFERROR(LEFT(RIGHT(L91,FIND("*",L91,2)-FIND(";",L91,1)),FIND("*",RIGHT(L91,FIND("*",L91,2)-FIND(";",L91,1)),2)-1),"")</f>
        <v/>
      </c>
      <c r="R91" s="16">
        <f>IF(F91=1,MIN(ROUNDDOWN(G91*0.995,2)*100/100-VLOOKUP(VALUE(RIGHT(ROUNDDOWN(G91*0.995,2)*100,1)),$Y$2:$Z$11,2)/100,ROUNDDOWN(D91*0.995,2)*100/100-VLOOKUP(VALUE(RIGHT(ROUNDDOWN(D91*0.995,2)*100,1)),$Y$2:$Z$11,2)/100),ROUNDDOWN(D91*0.995,2)*100/100-VLOOKUP(VALUE(RIGHT(ROUNDDOWN(D91*0.995,2)*100,1)),$Y$2:$Z$11,2)/100)</f>
        <v>-0.03</v>
      </c>
      <c r="S91" s="16">
        <f>IF(AND(D91&gt;1,D91&lt;=2),1,IF(AND(D91&gt;2,D91&lt;=3),2,IF(AND(D91&gt;3,D91&lt;=4),3,IF(AND(D91&gt;4,D91&lt;=5),4,IF(AND(D91&gt;5,D91&lt;=6),5,IF(AND(D91&gt;6,D91&lt;=7),6,IF(AND(D91&gt;7,D91&lt;=8),7,IF(AND(D91&gt;8,D91&lt;=10),8,IF(AND(D91&gt;10,D91&lt;=15),10,IF(AND(D91&gt;15,D91&lt;=20),15,IF(AND(D91&gt;20,D91&lt;=25),20,IF(AND(D91&gt;25,D91&lt;=30),25,IF(AND(D91&gt;30,D91&lt;=35),30,IF(AND(D91&gt;35,D91&lt;=40),35,IF(AND(D91&gt;40,D91&lt;=50),40,IF(AND(D91&gt;50,D91&lt;=60),50,IF(AND(D91&gt;60,D91&lt;=70),60,IF(AND(D91&gt;70,D91&lt;=80),70,IF(AND(D91&gt;80,D91&lt;=100),80,IF(AND(D91&gt;100,D91&lt;=120),100,IF(AND(D91&gt;120,D91&lt;=140),120,IF(AND(D91&gt;140,D91&lt;=150),140,IF(AND(D91&gt;150,D91&lt;=200),150,IF(AND(D91&gt;200,D91&lt;=250),200,IF(AND(D91&gt;250,D91&lt;=300),250,IF(AND(D91&gt;300,D91&lt;=350),300,IF(AND(D91&gt;350,D91&lt;=400),350,IF(AND(D91&gt;400,D91&lt;=500),400,IF(AND(D91&gt;500,D91&lt;=600),500,IF(AND(D91&gt;600,D91&lt;=700),600,IF(AND(D91&gt;700,D91&lt;=800),700,IF(AND(D91&gt;800,D91&lt;=1000),800,IF(AND(D91&gt;1000,D91&lt;=1200),1000,IF(AND(D91&gt;1200,D91&lt;=1400),1200,IF(AND(D91&gt;1400,D91&lt;=1500),1400,0.1)))))))))))))))))))))))))))))))))))*1.01</f>
        <v>0.10100000000000001</v>
      </c>
      <c r="T91" s="16">
        <f>U91-V91</f>
        <v>6.9999999999999993E-2</v>
      </c>
      <c r="U91" s="18">
        <f>ROUNDUP(IF(AND(D91&gt;1,D91&lt;=2),1,IF(AND(D91&gt;2,D91&lt;=3),2,IF(AND(D91&gt;3,D91&lt;=4),3,IF(AND(D91&gt;4,D91&lt;=5),4,IF(AND(D91&gt;5,D91&lt;=6),5,IF(AND(D91&gt;6,D91&lt;=7),6,IF(AND(D91&gt;7,D91&lt;=8),7,IF(AND(D91&gt;8,D91&lt;=10),8,IF(AND(D91&gt;10,D91&lt;=15),10,IF(AND(D91&gt;15,D91&lt;=20),15,IF(AND(D91&gt;20,D91&lt;=25),20,IF(AND(D91&gt;25,D91&lt;=30),25,IF(AND(D91&gt;30,D91&lt;=35),30,IF(AND(D91&gt;35,D91&lt;=40),35,IF(AND(D91&gt;40,D91&lt;=50),40,IF(AND(D91&gt;50,D91&lt;=60),50,IF(AND(D91&gt;60,D91&lt;=70),60,IF(AND(D91&gt;70,D91&lt;=80),70,IF(AND(D91&gt;80,D91&lt;=100),80,IF(AND(D91&gt;100,D91&lt;=120),100,IF(AND(D91&gt;120,D91&lt;=140),120,IF(AND(D91&gt;140,D91&lt;=150),140,IF(AND(D91&gt;150,D91&lt;=200),150,IF(AND(D91&gt;200,D91&lt;=250),200,IF(AND(D91&gt;250,D91&lt;=300),250,IF(AND(D91&gt;300,D91&lt;=350),300,IF(AND(D91&gt;350,D91&lt;=400),350,IF(AND(D91&gt;400,D91&lt;=500),400,IF(AND(D91&gt;500,D91&lt;=600),500,IF(AND(D91&gt;600,D91&lt;=700),600,IF(AND(D91&gt;700,D91&lt;=800),700,IF(AND(D91&gt;800,D91&lt;=1000),800,IF(AND(D91&gt;1000,D91&lt;=1200),1000,IF(AND(D91&gt;1200,D91&lt;=1400),1200,IF(AND(D91&gt;1400,D91&lt;=1500),1400,0.1)))))))))))))))))))))))))))))))))))*0.995,2)</f>
        <v>9.9999999999999992E-2</v>
      </c>
      <c r="V91" s="16">
        <f>VLOOKUP(VALUE(RIGHT(U91*100,1)),$Y$2:$Z$11,2)/100</f>
        <v>0.03</v>
      </c>
      <c r="W91" s="19">
        <f ca="1">IFERROR(IF(AVERAGE(SOE_1,SOE_2)-Close&lt;Close-Current_Stop,1,0),0)</f>
        <v>0</v>
      </c>
      <c r="X91" s="29" t="str">
        <f ca="1">IF(RR_Rebal_Test=1,Close-(AVERAGE(SOE_1,SOE_2)-Close),"")</f>
        <v/>
      </c>
      <c r="Y91" s="3"/>
      <c r="Z91" s="3"/>
      <c r="AA91" s="3"/>
      <c r="AB91" s="3"/>
      <c r="AC91" s="3"/>
    </row>
    <row r="92" spans="1:29" x14ac:dyDescent="0.25">
      <c r="A92" s="13"/>
      <c r="B92" s="8"/>
      <c r="C92" s="8"/>
      <c r="D92" s="8"/>
      <c r="E92" s="2"/>
      <c r="F92" s="2"/>
      <c r="G92" s="8"/>
      <c r="H92" s="23"/>
      <c r="I92" s="8"/>
      <c r="J92" s="8"/>
      <c r="K92" s="8"/>
      <c r="L92" s="2"/>
      <c r="M92" s="8">
        <f>IF(EXACT(L92,N92),I92,O92)</f>
        <v>-0.03</v>
      </c>
      <c r="N92" s="14" t="b">
        <f>IF(AND(L92="*Soft stop*",D92&lt;=I92),CONCATENATE("Setting hard stop at $",O92),IF(AND(L92="*Soft stop*",D92&gt;I92,E92=1),CONCATENATE("Setting hard stop for ½R at $",O92,"; Soft stop for ½R at $",I92),IF(AND(L92="*Soft stop*",D92&gt;I92,F92=1),CONCATENATE("Setting hard stop at $",O92),IF(AND(L92="*Hard stop*",D92&lt;=I92),"Hit stop",IF(AND(L92="*Hard stop*",D92&gt;I92,E92=1),IF(AND(O92&gt;I92,R92&lt;&gt;I92),CONCATENATE("Trail hard stop for ½R to $",O92,"; Hard stop for ½R at $",I92),L92),IF(AND(L92="*Hard stop*",D92&gt;I92,F92=1),IF(AND(O92&gt;I92,R92&lt;&gt;I92),CONCATENATE("Trail hard stop to $",O92),L92),IF(AND(LEFT(L92,12)="*Hard stop f",LEFT(Q92,5)=" Hard",D92&gt;I92,F92=1),IF(AND(O92&gt;I92,R92&lt;&gt;I92),CONCATENATE("Trail stop for entire position to $",O92),L92),IF(AND(LEFT(L92,12)="*Hard stop f",LEFT(Q92,5)=" Soft",D92&gt;I92,F92=1),CONCATENATE("Setting hard stop for entire position at $",O92),IF(AND(LEFT(L92,12)="*Hard stop f",LEFT(Q92,5)=" Hard",I92&gt;P92,D92&lt;=I92,D92&gt;P92),CONCATENATE("Hit stop for ½R at $",I92,"; Hard stop for ½R at $",P92),IF(AND(LEFT(L92,12)="*Hard stop f",LEFT(Q92,5)=" Hard",D92&lt;=I92,D92&lt;=P92),"Hit stop",IF(AND(LEFT(L92,12)="*Hard stop f",LEFT(Q92,5)=" Hard",D92&gt;I92,E92=1),IF(AND(O92&gt;I92,R92&lt;&gt;I92),CONCATENATE("Trail hard stop for ½R to $",O92,"; Hard stop for ½R at $",P92),L92),IF(AND(LEFT(L92,12)="*Hard stop f",LEFT(Q92,5)=" Soft",I92&gt;P92,D92&lt;=I92,D92&gt;P92),CONCATENATE("Hit stop for ½R at $",I92,"; Soft stop for ½R at $",P92),IF(AND(LEFT(L92,12)="*Hard stop f",LEFT(Q92,5)=" Soft",D92&lt;=I92,D92&lt;=P92),CONCATENATE("Hit stop for ½R at $",I92,"; Setting hard stop for ½R at $",O92),IF(AND(LEFT(L92,12)="*Hard stop f",LEFT(Q92,5)=" Soft",D92&gt;I92,E92=1),IF(AND(O92&gt;I92,R92&lt;&gt;I92),CONCATENATE("Trail hard stop for ½R to $",O92,"; Soft stop for ½R at $",P92),L92),IF(AND(LEFT(L92,12)="*Hard stop f",LEFT(Q92,5)=" Hard",I92=P92,D92&lt;=I92),"Hit stop",IF(AND(LEFT(L92,12)="*Hard stop f",LEFT(Q92,5)=" Hard",I92=P92,D92&gt;I92,E92=1),IF(AND(O92&gt;I92,R92&lt;&gt;I92),CONCATENATE("Trail hard stop for ½R to $",O92,"; Hard stop for ½R at $",P92),L92),IF(AND(LEFT(L92,12)="*Hard stop f",LEFT(Q92,5)=" Soft",I92=P92,D92&lt;=I92),CONCATENATE("Hit stop for ½R at $",I92,"; Setting hard stop for ½R at $",O92),IF(AND(LEFT(L92,12)="*Hard stop f",LEFT(Q92,5)=" Soft",I92=P92,D92&gt;I92,E92=1),IF(AND(O92&gt;I92,R92&lt;&gt;I92),CONCATENATE("Trail hard stop for ½R to $",O92,"; Soft stop for ½R at $",P92),L92),IF(AND(D92&gt;I92,E92=0,F92=0),L92)))))))))))))))))))</f>
        <v>0</v>
      </c>
      <c r="O92" s="15">
        <f>IF(AND(R92&lt;=S92,R92&gt;U92),T92,R92)</f>
        <v>-0.03</v>
      </c>
      <c r="P92" s="16" t="str">
        <f>IFERROR(VALUE(RIGHT(Q92,LEN(Q92)-FIND("$",Q92,1))),"")</f>
        <v/>
      </c>
      <c r="Q92" s="6" t="str">
        <f>IFERROR(LEFT(RIGHT(L92,FIND("*",L92,2)-FIND(";",L92,1)),FIND("*",RIGHT(L92,FIND("*",L92,2)-FIND(";",L92,1)),2)-1),"")</f>
        <v/>
      </c>
      <c r="R92" s="16">
        <f>IF(F92=1,MIN(ROUNDDOWN(G92*0.995,2)*100/100-VLOOKUP(VALUE(RIGHT(ROUNDDOWN(G92*0.995,2)*100,1)),$Y$2:$Z$11,2)/100,ROUNDDOWN(D92*0.995,2)*100/100-VLOOKUP(VALUE(RIGHT(ROUNDDOWN(D92*0.995,2)*100,1)),$Y$2:$Z$11,2)/100),ROUNDDOWN(D92*0.995,2)*100/100-VLOOKUP(VALUE(RIGHT(ROUNDDOWN(D92*0.995,2)*100,1)),$Y$2:$Z$11,2)/100)</f>
        <v>-0.03</v>
      </c>
      <c r="S92" s="16">
        <f>IF(AND(D92&gt;1,D92&lt;=2),1,IF(AND(D92&gt;2,D92&lt;=3),2,IF(AND(D92&gt;3,D92&lt;=4),3,IF(AND(D92&gt;4,D92&lt;=5),4,IF(AND(D92&gt;5,D92&lt;=6),5,IF(AND(D92&gt;6,D92&lt;=7),6,IF(AND(D92&gt;7,D92&lt;=8),7,IF(AND(D92&gt;8,D92&lt;=10),8,IF(AND(D92&gt;10,D92&lt;=15),10,IF(AND(D92&gt;15,D92&lt;=20),15,IF(AND(D92&gt;20,D92&lt;=25),20,IF(AND(D92&gt;25,D92&lt;=30),25,IF(AND(D92&gt;30,D92&lt;=35),30,IF(AND(D92&gt;35,D92&lt;=40),35,IF(AND(D92&gt;40,D92&lt;=50),40,IF(AND(D92&gt;50,D92&lt;=60),50,IF(AND(D92&gt;60,D92&lt;=70),60,IF(AND(D92&gt;70,D92&lt;=80),70,IF(AND(D92&gt;80,D92&lt;=100),80,IF(AND(D92&gt;100,D92&lt;=120),100,IF(AND(D92&gt;120,D92&lt;=140),120,IF(AND(D92&gt;140,D92&lt;=150),140,IF(AND(D92&gt;150,D92&lt;=200),150,IF(AND(D92&gt;200,D92&lt;=250),200,IF(AND(D92&gt;250,D92&lt;=300),250,IF(AND(D92&gt;300,D92&lt;=350),300,IF(AND(D92&gt;350,D92&lt;=400),350,IF(AND(D92&gt;400,D92&lt;=500),400,IF(AND(D92&gt;500,D92&lt;=600),500,IF(AND(D92&gt;600,D92&lt;=700),600,IF(AND(D92&gt;700,D92&lt;=800),700,IF(AND(D92&gt;800,D92&lt;=1000),800,IF(AND(D92&gt;1000,D92&lt;=1200),1000,IF(AND(D92&gt;1200,D92&lt;=1400),1200,IF(AND(D92&gt;1400,D92&lt;=1500),1400,0.1)))))))))))))))))))))))))))))))))))*1.01</f>
        <v>0.10100000000000001</v>
      </c>
      <c r="T92" s="16">
        <f>U92-V92</f>
        <v>6.9999999999999993E-2</v>
      </c>
      <c r="U92" s="18">
        <f>ROUNDUP(IF(AND(D92&gt;1,D92&lt;=2),1,IF(AND(D92&gt;2,D92&lt;=3),2,IF(AND(D92&gt;3,D92&lt;=4),3,IF(AND(D92&gt;4,D92&lt;=5),4,IF(AND(D92&gt;5,D92&lt;=6),5,IF(AND(D92&gt;6,D92&lt;=7),6,IF(AND(D92&gt;7,D92&lt;=8),7,IF(AND(D92&gt;8,D92&lt;=10),8,IF(AND(D92&gt;10,D92&lt;=15),10,IF(AND(D92&gt;15,D92&lt;=20),15,IF(AND(D92&gt;20,D92&lt;=25),20,IF(AND(D92&gt;25,D92&lt;=30),25,IF(AND(D92&gt;30,D92&lt;=35),30,IF(AND(D92&gt;35,D92&lt;=40),35,IF(AND(D92&gt;40,D92&lt;=50),40,IF(AND(D92&gt;50,D92&lt;=60),50,IF(AND(D92&gt;60,D92&lt;=70),60,IF(AND(D92&gt;70,D92&lt;=80),70,IF(AND(D92&gt;80,D92&lt;=100),80,IF(AND(D92&gt;100,D92&lt;=120),100,IF(AND(D92&gt;120,D92&lt;=140),120,IF(AND(D92&gt;140,D92&lt;=150),140,IF(AND(D92&gt;150,D92&lt;=200),150,IF(AND(D92&gt;200,D92&lt;=250),200,IF(AND(D92&gt;250,D92&lt;=300),250,IF(AND(D92&gt;300,D92&lt;=350),300,IF(AND(D92&gt;350,D92&lt;=400),350,IF(AND(D92&gt;400,D92&lt;=500),400,IF(AND(D92&gt;500,D92&lt;=600),500,IF(AND(D92&gt;600,D92&lt;=700),600,IF(AND(D92&gt;700,D92&lt;=800),700,IF(AND(D92&gt;800,D92&lt;=1000),800,IF(AND(D92&gt;1000,D92&lt;=1200),1000,IF(AND(D92&gt;1200,D92&lt;=1400),1200,IF(AND(D92&gt;1400,D92&lt;=1500),1400,0.1)))))))))))))))))))))))))))))))))))*0.995,2)</f>
        <v>9.9999999999999992E-2</v>
      </c>
      <c r="V92" s="16">
        <f>VLOOKUP(VALUE(RIGHT(U92*100,1)),$Y$2:$Z$11,2)/100</f>
        <v>0.03</v>
      </c>
      <c r="W92" s="19">
        <f ca="1">IFERROR(IF(AVERAGE(SOE_1,SOE_2)-Close&lt;Close-Current_Stop,1,0),0)</f>
        <v>0</v>
      </c>
      <c r="X92" s="29" t="str">
        <f ca="1">IF(RR_Rebal_Test=1,Close-(AVERAGE(SOE_1,SOE_2)-Close),"")</f>
        <v/>
      </c>
      <c r="Y92" s="3"/>
      <c r="Z92" s="3"/>
      <c r="AA92" s="3"/>
      <c r="AB92" s="3"/>
      <c r="AC92" s="3"/>
    </row>
    <row r="93" spans="1:29" x14ac:dyDescent="0.25">
      <c r="A93" s="13"/>
      <c r="B93" s="8"/>
      <c r="C93" s="8"/>
      <c r="D93" s="8"/>
      <c r="E93" s="2"/>
      <c r="F93" s="2"/>
      <c r="G93" s="8"/>
      <c r="H93" s="23"/>
      <c r="I93" s="8"/>
      <c r="J93" s="8"/>
      <c r="K93" s="8"/>
      <c r="L93" s="2"/>
      <c r="M93" s="8">
        <f>IF(EXACT(L93,N93),I93,O93)</f>
        <v>-0.03</v>
      </c>
      <c r="N93" s="14" t="b">
        <f>IF(AND(L93="*Soft stop*",D93&lt;=I93),CONCATENATE("Setting hard stop at $",O93),IF(AND(L93="*Soft stop*",D93&gt;I93,E93=1),CONCATENATE("Setting hard stop for ½R at $",O93,"; Soft stop for ½R at $",I93),IF(AND(L93="*Soft stop*",D93&gt;I93,F93=1),CONCATENATE("Setting hard stop at $",O93),IF(AND(L93="*Hard stop*",D93&lt;=I93),"Hit stop",IF(AND(L93="*Hard stop*",D93&gt;I93,E93=1),IF(AND(O93&gt;I93,R93&lt;&gt;I93),CONCATENATE("Trail hard stop for ½R to $",O93,"; Hard stop for ½R at $",I93),L93),IF(AND(L93="*Hard stop*",D93&gt;I93,F93=1),IF(AND(O93&gt;I93,R93&lt;&gt;I93),CONCATENATE("Trail hard stop to $",O93),L93),IF(AND(LEFT(L93,12)="*Hard stop f",LEFT(Q93,5)=" Hard",D93&gt;I93,F93=1),IF(AND(O93&gt;I93,R93&lt;&gt;I93),CONCATENATE("Trail stop for entire position to $",O93),L93),IF(AND(LEFT(L93,12)="*Hard stop f",LEFT(Q93,5)=" Soft",D93&gt;I93,F93=1),CONCATENATE("Setting hard stop for entire position at $",O93),IF(AND(LEFT(L93,12)="*Hard stop f",LEFT(Q93,5)=" Hard",I93&gt;P93,D93&lt;=I93,D93&gt;P93),CONCATENATE("Hit stop for ½R at $",I93,"; Hard stop for ½R at $",P93),IF(AND(LEFT(L93,12)="*Hard stop f",LEFT(Q93,5)=" Hard",D93&lt;=I93,D93&lt;=P93),"Hit stop",IF(AND(LEFT(L93,12)="*Hard stop f",LEFT(Q93,5)=" Hard",D93&gt;I93,E93=1),IF(AND(O93&gt;I93,R93&lt;&gt;I93),CONCATENATE("Trail hard stop for ½R to $",O93,"; Hard stop for ½R at $",P93),L93),IF(AND(LEFT(L93,12)="*Hard stop f",LEFT(Q93,5)=" Soft",I93&gt;P93,D93&lt;=I93,D93&gt;P93),CONCATENATE("Hit stop for ½R at $",I93,"; Soft stop for ½R at $",P93),IF(AND(LEFT(L93,12)="*Hard stop f",LEFT(Q93,5)=" Soft",D93&lt;=I93,D93&lt;=P93),CONCATENATE("Hit stop for ½R at $",I93,"; Setting hard stop for ½R at $",O93),IF(AND(LEFT(L93,12)="*Hard stop f",LEFT(Q93,5)=" Soft",D93&gt;I93,E93=1),IF(AND(O93&gt;I93,R93&lt;&gt;I93),CONCATENATE("Trail hard stop for ½R to $",O93,"; Soft stop for ½R at $",P93),L93),IF(AND(LEFT(L93,12)="*Hard stop f",LEFT(Q93,5)=" Hard",I93=P93,D93&lt;=I93),"Hit stop",IF(AND(LEFT(L93,12)="*Hard stop f",LEFT(Q93,5)=" Hard",I93=P93,D93&gt;I93,E93=1),IF(AND(O93&gt;I93,R93&lt;&gt;I93),CONCATENATE("Trail hard stop for ½R to $",O93,"; Hard stop for ½R at $",P93),L93),IF(AND(LEFT(L93,12)="*Hard stop f",LEFT(Q93,5)=" Soft",I93=P93,D93&lt;=I93),CONCATENATE("Hit stop for ½R at $",I93,"; Setting hard stop for ½R at $",O93),IF(AND(LEFT(L93,12)="*Hard stop f",LEFT(Q93,5)=" Soft",I93=P93,D93&gt;I93,E93=1),IF(AND(O93&gt;I93,R93&lt;&gt;I93),CONCATENATE("Trail hard stop for ½R to $",O93,"; Soft stop for ½R at $",P93),L93),IF(AND(D93&gt;I93,E93=0,F93=0),L93)))))))))))))))))))</f>
        <v>0</v>
      </c>
      <c r="O93" s="15">
        <f>IF(AND(R93&lt;=S93,R93&gt;U93),T93,R93)</f>
        <v>-0.03</v>
      </c>
      <c r="P93" s="16" t="str">
        <f>IFERROR(VALUE(RIGHT(Q93,LEN(Q93)-FIND("$",Q93,1))),"")</f>
        <v/>
      </c>
      <c r="Q93" s="6" t="str">
        <f>IFERROR(LEFT(RIGHT(L93,FIND("*",L93,2)-FIND(";",L93,1)),FIND("*",RIGHT(L93,FIND("*",L93,2)-FIND(";",L93,1)),2)-1),"")</f>
        <v/>
      </c>
      <c r="R93" s="16">
        <f>IF(F93=1,MIN(ROUNDDOWN(G93*0.995,2)*100/100-VLOOKUP(VALUE(RIGHT(ROUNDDOWN(G93*0.995,2)*100,1)),$Y$2:$Z$11,2)/100,ROUNDDOWN(D93*0.995,2)*100/100-VLOOKUP(VALUE(RIGHT(ROUNDDOWN(D93*0.995,2)*100,1)),$Y$2:$Z$11,2)/100),ROUNDDOWN(D93*0.995,2)*100/100-VLOOKUP(VALUE(RIGHT(ROUNDDOWN(D93*0.995,2)*100,1)),$Y$2:$Z$11,2)/100)</f>
        <v>-0.03</v>
      </c>
      <c r="S93" s="16">
        <f>IF(AND(D93&gt;1,D93&lt;=2),1,IF(AND(D93&gt;2,D93&lt;=3),2,IF(AND(D93&gt;3,D93&lt;=4),3,IF(AND(D93&gt;4,D93&lt;=5),4,IF(AND(D93&gt;5,D93&lt;=6),5,IF(AND(D93&gt;6,D93&lt;=7),6,IF(AND(D93&gt;7,D93&lt;=8),7,IF(AND(D93&gt;8,D93&lt;=10),8,IF(AND(D93&gt;10,D93&lt;=15),10,IF(AND(D93&gt;15,D93&lt;=20),15,IF(AND(D93&gt;20,D93&lt;=25),20,IF(AND(D93&gt;25,D93&lt;=30),25,IF(AND(D93&gt;30,D93&lt;=35),30,IF(AND(D93&gt;35,D93&lt;=40),35,IF(AND(D93&gt;40,D93&lt;=50),40,IF(AND(D93&gt;50,D93&lt;=60),50,IF(AND(D93&gt;60,D93&lt;=70),60,IF(AND(D93&gt;70,D93&lt;=80),70,IF(AND(D93&gt;80,D93&lt;=100),80,IF(AND(D93&gt;100,D93&lt;=120),100,IF(AND(D93&gt;120,D93&lt;=140),120,IF(AND(D93&gt;140,D93&lt;=150),140,IF(AND(D93&gt;150,D93&lt;=200),150,IF(AND(D93&gt;200,D93&lt;=250),200,IF(AND(D93&gt;250,D93&lt;=300),250,IF(AND(D93&gt;300,D93&lt;=350),300,IF(AND(D93&gt;350,D93&lt;=400),350,IF(AND(D93&gt;400,D93&lt;=500),400,IF(AND(D93&gt;500,D93&lt;=600),500,IF(AND(D93&gt;600,D93&lt;=700),600,IF(AND(D93&gt;700,D93&lt;=800),700,IF(AND(D93&gt;800,D93&lt;=1000),800,IF(AND(D93&gt;1000,D93&lt;=1200),1000,IF(AND(D93&gt;1200,D93&lt;=1400),1200,IF(AND(D93&gt;1400,D93&lt;=1500),1400,0.1)))))))))))))))))))))))))))))))))))*1.01</f>
        <v>0.10100000000000001</v>
      </c>
      <c r="T93" s="16">
        <f>U93-V93</f>
        <v>6.9999999999999993E-2</v>
      </c>
      <c r="U93" s="18">
        <f>ROUNDUP(IF(AND(D93&gt;1,D93&lt;=2),1,IF(AND(D93&gt;2,D93&lt;=3),2,IF(AND(D93&gt;3,D93&lt;=4),3,IF(AND(D93&gt;4,D93&lt;=5),4,IF(AND(D93&gt;5,D93&lt;=6),5,IF(AND(D93&gt;6,D93&lt;=7),6,IF(AND(D93&gt;7,D93&lt;=8),7,IF(AND(D93&gt;8,D93&lt;=10),8,IF(AND(D93&gt;10,D93&lt;=15),10,IF(AND(D93&gt;15,D93&lt;=20),15,IF(AND(D93&gt;20,D93&lt;=25),20,IF(AND(D93&gt;25,D93&lt;=30),25,IF(AND(D93&gt;30,D93&lt;=35),30,IF(AND(D93&gt;35,D93&lt;=40),35,IF(AND(D93&gt;40,D93&lt;=50),40,IF(AND(D93&gt;50,D93&lt;=60),50,IF(AND(D93&gt;60,D93&lt;=70),60,IF(AND(D93&gt;70,D93&lt;=80),70,IF(AND(D93&gt;80,D93&lt;=100),80,IF(AND(D93&gt;100,D93&lt;=120),100,IF(AND(D93&gt;120,D93&lt;=140),120,IF(AND(D93&gt;140,D93&lt;=150),140,IF(AND(D93&gt;150,D93&lt;=200),150,IF(AND(D93&gt;200,D93&lt;=250),200,IF(AND(D93&gt;250,D93&lt;=300),250,IF(AND(D93&gt;300,D93&lt;=350),300,IF(AND(D93&gt;350,D93&lt;=400),350,IF(AND(D93&gt;400,D93&lt;=500),400,IF(AND(D93&gt;500,D93&lt;=600),500,IF(AND(D93&gt;600,D93&lt;=700),600,IF(AND(D93&gt;700,D93&lt;=800),700,IF(AND(D93&gt;800,D93&lt;=1000),800,IF(AND(D93&gt;1000,D93&lt;=1200),1000,IF(AND(D93&gt;1200,D93&lt;=1400),1200,IF(AND(D93&gt;1400,D93&lt;=1500),1400,0.1)))))))))))))))))))))))))))))))))))*0.995,2)</f>
        <v>9.9999999999999992E-2</v>
      </c>
      <c r="V93" s="16">
        <f>VLOOKUP(VALUE(RIGHT(U93*100,1)),$Y$2:$Z$11,2)/100</f>
        <v>0.03</v>
      </c>
      <c r="W93" s="19">
        <f ca="1">IFERROR(IF(AVERAGE(SOE_1,SOE_2)-Close&lt;Close-Current_Stop,1,0),0)</f>
        <v>0</v>
      </c>
      <c r="X93" s="29" t="str">
        <f ca="1">IF(RR_Rebal_Test=1,Close-(AVERAGE(SOE_1,SOE_2)-Close),"")</f>
        <v/>
      </c>
      <c r="Y93" s="3"/>
      <c r="Z93" s="3"/>
      <c r="AA93" s="3"/>
      <c r="AB93" s="3"/>
      <c r="AC93" s="3"/>
    </row>
    <row r="94" spans="1:29" x14ac:dyDescent="0.25">
      <c r="A94" s="13"/>
      <c r="B94" s="8"/>
      <c r="C94" s="8"/>
      <c r="D94" s="8"/>
      <c r="E94" s="2"/>
      <c r="F94" s="2"/>
      <c r="G94" s="8"/>
      <c r="H94" s="23"/>
      <c r="I94" s="8"/>
      <c r="J94" s="8"/>
      <c r="K94" s="8"/>
      <c r="L94" s="2"/>
      <c r="M94" s="8">
        <f>IF(EXACT(L94,N94),I94,O94)</f>
        <v>-0.03</v>
      </c>
      <c r="N94" s="14" t="b">
        <f>IF(AND(L94="*Soft stop*",D94&lt;=I94),CONCATENATE("Setting hard stop at $",O94),IF(AND(L94="*Soft stop*",D94&gt;I94,E94=1),CONCATENATE("Setting hard stop for ½R at $",O94,"; Soft stop for ½R at $",I94),IF(AND(L94="*Soft stop*",D94&gt;I94,F94=1),CONCATENATE("Setting hard stop at $",O94),IF(AND(L94="*Hard stop*",D94&lt;=I94),"Hit stop",IF(AND(L94="*Hard stop*",D94&gt;I94,E94=1),IF(AND(O94&gt;I94,R94&lt;&gt;I94),CONCATENATE("Trail hard stop for ½R to $",O94,"; Hard stop for ½R at $",I94),L94),IF(AND(L94="*Hard stop*",D94&gt;I94,F94=1),IF(AND(O94&gt;I94,R94&lt;&gt;I94),CONCATENATE("Trail hard stop to $",O94),L94),IF(AND(LEFT(L94,12)="*Hard stop f",LEFT(Q94,5)=" Hard",D94&gt;I94,F94=1),IF(AND(O94&gt;I94,R94&lt;&gt;I94),CONCATENATE("Trail stop for entire position to $",O94),L94),IF(AND(LEFT(L94,12)="*Hard stop f",LEFT(Q94,5)=" Soft",D94&gt;I94,F94=1),CONCATENATE("Setting hard stop for entire position at $",O94),IF(AND(LEFT(L94,12)="*Hard stop f",LEFT(Q94,5)=" Hard",I94&gt;P94,D94&lt;=I94,D94&gt;P94),CONCATENATE("Hit stop for ½R at $",I94,"; Hard stop for ½R at $",P94),IF(AND(LEFT(L94,12)="*Hard stop f",LEFT(Q94,5)=" Hard",D94&lt;=I94,D94&lt;=P94),"Hit stop",IF(AND(LEFT(L94,12)="*Hard stop f",LEFT(Q94,5)=" Hard",D94&gt;I94,E94=1),IF(AND(O94&gt;I94,R94&lt;&gt;I94),CONCATENATE("Trail hard stop for ½R to $",O94,"; Hard stop for ½R at $",P94),L94),IF(AND(LEFT(L94,12)="*Hard stop f",LEFT(Q94,5)=" Soft",I94&gt;P94,D94&lt;=I94,D94&gt;P94),CONCATENATE("Hit stop for ½R at $",I94,"; Soft stop for ½R at $",P94),IF(AND(LEFT(L94,12)="*Hard stop f",LEFT(Q94,5)=" Soft",D94&lt;=I94,D94&lt;=P94),CONCATENATE("Hit stop for ½R at $",I94,"; Setting hard stop for ½R at $",O94),IF(AND(LEFT(L94,12)="*Hard stop f",LEFT(Q94,5)=" Soft",D94&gt;I94,E94=1),IF(AND(O94&gt;I94,R94&lt;&gt;I94),CONCATENATE("Trail hard stop for ½R to $",O94,"; Soft stop for ½R at $",P94),L94),IF(AND(LEFT(L94,12)="*Hard stop f",LEFT(Q94,5)=" Hard",I94=P94,D94&lt;=I94),"Hit stop",IF(AND(LEFT(L94,12)="*Hard stop f",LEFT(Q94,5)=" Hard",I94=P94,D94&gt;I94,E94=1),IF(AND(O94&gt;I94,R94&lt;&gt;I94),CONCATENATE("Trail hard stop for ½R to $",O94,"; Hard stop for ½R at $",P94),L94),IF(AND(LEFT(L94,12)="*Hard stop f",LEFT(Q94,5)=" Soft",I94=P94,D94&lt;=I94),CONCATENATE("Hit stop for ½R at $",I94,"; Setting hard stop for ½R at $",O94),IF(AND(LEFT(L94,12)="*Hard stop f",LEFT(Q94,5)=" Soft",I94=P94,D94&gt;I94,E94=1),IF(AND(O94&gt;I94,R94&lt;&gt;I94),CONCATENATE("Trail hard stop for ½R to $",O94,"; Soft stop for ½R at $",P94),L94),IF(AND(D94&gt;I94,E94=0,F94=0),L94)))))))))))))))))))</f>
        <v>0</v>
      </c>
      <c r="O94" s="15">
        <f>IF(AND(R94&lt;=S94,R94&gt;U94),T94,R94)</f>
        <v>-0.03</v>
      </c>
      <c r="P94" s="16" t="str">
        <f>IFERROR(VALUE(RIGHT(Q94,LEN(Q94)-FIND("$",Q94,1))),"")</f>
        <v/>
      </c>
      <c r="Q94" s="6" t="str">
        <f>IFERROR(LEFT(RIGHT(L94,FIND("*",L94,2)-FIND(";",L94,1)),FIND("*",RIGHT(L94,FIND("*",L94,2)-FIND(";",L94,1)),2)-1),"")</f>
        <v/>
      </c>
      <c r="R94" s="16">
        <f>IF(F94=1,MIN(ROUNDDOWN(G94*0.995,2)*100/100-VLOOKUP(VALUE(RIGHT(ROUNDDOWN(G94*0.995,2)*100,1)),$Y$2:$Z$11,2)/100,ROUNDDOWN(D94*0.995,2)*100/100-VLOOKUP(VALUE(RIGHT(ROUNDDOWN(D94*0.995,2)*100,1)),$Y$2:$Z$11,2)/100),ROUNDDOWN(D94*0.995,2)*100/100-VLOOKUP(VALUE(RIGHT(ROUNDDOWN(D94*0.995,2)*100,1)),$Y$2:$Z$11,2)/100)</f>
        <v>-0.03</v>
      </c>
      <c r="S94" s="16">
        <f>IF(AND(D94&gt;1,D94&lt;=2),1,IF(AND(D94&gt;2,D94&lt;=3),2,IF(AND(D94&gt;3,D94&lt;=4),3,IF(AND(D94&gt;4,D94&lt;=5),4,IF(AND(D94&gt;5,D94&lt;=6),5,IF(AND(D94&gt;6,D94&lt;=7),6,IF(AND(D94&gt;7,D94&lt;=8),7,IF(AND(D94&gt;8,D94&lt;=10),8,IF(AND(D94&gt;10,D94&lt;=15),10,IF(AND(D94&gt;15,D94&lt;=20),15,IF(AND(D94&gt;20,D94&lt;=25),20,IF(AND(D94&gt;25,D94&lt;=30),25,IF(AND(D94&gt;30,D94&lt;=35),30,IF(AND(D94&gt;35,D94&lt;=40),35,IF(AND(D94&gt;40,D94&lt;=50),40,IF(AND(D94&gt;50,D94&lt;=60),50,IF(AND(D94&gt;60,D94&lt;=70),60,IF(AND(D94&gt;70,D94&lt;=80),70,IF(AND(D94&gt;80,D94&lt;=100),80,IF(AND(D94&gt;100,D94&lt;=120),100,IF(AND(D94&gt;120,D94&lt;=140),120,IF(AND(D94&gt;140,D94&lt;=150),140,IF(AND(D94&gt;150,D94&lt;=200),150,IF(AND(D94&gt;200,D94&lt;=250),200,IF(AND(D94&gt;250,D94&lt;=300),250,IF(AND(D94&gt;300,D94&lt;=350),300,IF(AND(D94&gt;350,D94&lt;=400),350,IF(AND(D94&gt;400,D94&lt;=500),400,IF(AND(D94&gt;500,D94&lt;=600),500,IF(AND(D94&gt;600,D94&lt;=700),600,IF(AND(D94&gt;700,D94&lt;=800),700,IF(AND(D94&gt;800,D94&lt;=1000),800,IF(AND(D94&gt;1000,D94&lt;=1200),1000,IF(AND(D94&gt;1200,D94&lt;=1400),1200,IF(AND(D94&gt;1400,D94&lt;=1500),1400,0.1)))))))))))))))))))))))))))))))))))*1.01</f>
        <v>0.10100000000000001</v>
      </c>
      <c r="T94" s="16">
        <f>U94-V94</f>
        <v>6.9999999999999993E-2</v>
      </c>
      <c r="U94" s="18">
        <f>ROUNDUP(IF(AND(D94&gt;1,D94&lt;=2),1,IF(AND(D94&gt;2,D94&lt;=3),2,IF(AND(D94&gt;3,D94&lt;=4),3,IF(AND(D94&gt;4,D94&lt;=5),4,IF(AND(D94&gt;5,D94&lt;=6),5,IF(AND(D94&gt;6,D94&lt;=7),6,IF(AND(D94&gt;7,D94&lt;=8),7,IF(AND(D94&gt;8,D94&lt;=10),8,IF(AND(D94&gt;10,D94&lt;=15),10,IF(AND(D94&gt;15,D94&lt;=20),15,IF(AND(D94&gt;20,D94&lt;=25),20,IF(AND(D94&gt;25,D94&lt;=30),25,IF(AND(D94&gt;30,D94&lt;=35),30,IF(AND(D94&gt;35,D94&lt;=40),35,IF(AND(D94&gt;40,D94&lt;=50),40,IF(AND(D94&gt;50,D94&lt;=60),50,IF(AND(D94&gt;60,D94&lt;=70),60,IF(AND(D94&gt;70,D94&lt;=80),70,IF(AND(D94&gt;80,D94&lt;=100),80,IF(AND(D94&gt;100,D94&lt;=120),100,IF(AND(D94&gt;120,D94&lt;=140),120,IF(AND(D94&gt;140,D94&lt;=150),140,IF(AND(D94&gt;150,D94&lt;=200),150,IF(AND(D94&gt;200,D94&lt;=250),200,IF(AND(D94&gt;250,D94&lt;=300),250,IF(AND(D94&gt;300,D94&lt;=350),300,IF(AND(D94&gt;350,D94&lt;=400),350,IF(AND(D94&gt;400,D94&lt;=500),400,IF(AND(D94&gt;500,D94&lt;=600),500,IF(AND(D94&gt;600,D94&lt;=700),600,IF(AND(D94&gt;700,D94&lt;=800),700,IF(AND(D94&gt;800,D94&lt;=1000),800,IF(AND(D94&gt;1000,D94&lt;=1200),1000,IF(AND(D94&gt;1200,D94&lt;=1400),1200,IF(AND(D94&gt;1400,D94&lt;=1500),1400,0.1)))))))))))))))))))))))))))))))))))*0.995,2)</f>
        <v>9.9999999999999992E-2</v>
      </c>
      <c r="V94" s="16">
        <f>VLOOKUP(VALUE(RIGHT(U94*100,1)),$Y$2:$Z$11,2)/100</f>
        <v>0.03</v>
      </c>
      <c r="W94" s="19">
        <f ca="1">IFERROR(IF(AVERAGE(SOE_1,SOE_2)-Close&lt;Close-Current_Stop,1,0),0)</f>
        <v>0</v>
      </c>
      <c r="X94" s="29" t="str">
        <f ca="1">IF(RR_Rebal_Test=1,Close-(AVERAGE(SOE_1,SOE_2)-Close),"")</f>
        <v/>
      </c>
      <c r="Y94" s="3"/>
      <c r="Z94" s="3"/>
      <c r="AA94" s="3"/>
      <c r="AB94" s="3"/>
      <c r="AC94" s="3"/>
    </row>
    <row r="95" spans="1:29" x14ac:dyDescent="0.25">
      <c r="A95" s="13"/>
      <c r="B95" s="8"/>
      <c r="C95" s="8"/>
      <c r="D95" s="8"/>
      <c r="E95" s="2"/>
      <c r="F95" s="2"/>
      <c r="G95" s="8"/>
      <c r="H95" s="23"/>
      <c r="I95" s="8"/>
      <c r="J95" s="8"/>
      <c r="K95" s="8"/>
      <c r="L95" s="2"/>
      <c r="M95" s="8">
        <f>IF(EXACT(L95,N95),I95,O95)</f>
        <v>-0.03</v>
      </c>
      <c r="N95" s="14" t="b">
        <f>IF(AND(L95="*Soft stop*",D95&lt;=I95),CONCATENATE("Setting hard stop at $",O95),IF(AND(L95="*Soft stop*",D95&gt;I95,E95=1),CONCATENATE("Setting hard stop for ½R at $",O95,"; Soft stop for ½R at $",I95),IF(AND(L95="*Soft stop*",D95&gt;I95,F95=1),CONCATENATE("Setting hard stop at $",O95),IF(AND(L95="*Hard stop*",D95&lt;=I95),"Hit stop",IF(AND(L95="*Hard stop*",D95&gt;I95,E95=1),IF(AND(O95&gt;I95,R95&lt;&gt;I95),CONCATENATE("Trail hard stop for ½R to $",O95,"; Hard stop for ½R at $",I95),L95),IF(AND(L95="*Hard stop*",D95&gt;I95,F95=1),IF(AND(O95&gt;I95,R95&lt;&gt;I95),CONCATENATE("Trail hard stop to $",O95),L95),IF(AND(LEFT(L95,12)="*Hard stop f",LEFT(Q95,5)=" Hard",D95&gt;I95,F95=1),IF(AND(O95&gt;I95,R95&lt;&gt;I95),CONCATENATE("Trail stop for entire position to $",O95),L95),IF(AND(LEFT(L95,12)="*Hard stop f",LEFT(Q95,5)=" Soft",D95&gt;I95,F95=1),CONCATENATE("Setting hard stop for entire position at $",O95),IF(AND(LEFT(L95,12)="*Hard stop f",LEFT(Q95,5)=" Hard",I95&gt;P95,D95&lt;=I95,D95&gt;P95),CONCATENATE("Hit stop for ½R at $",I95,"; Hard stop for ½R at $",P95),IF(AND(LEFT(L95,12)="*Hard stop f",LEFT(Q95,5)=" Hard",D95&lt;=I95,D95&lt;=P95),"Hit stop",IF(AND(LEFT(L95,12)="*Hard stop f",LEFT(Q95,5)=" Hard",D95&gt;I95,E95=1),IF(AND(O95&gt;I95,R95&lt;&gt;I95),CONCATENATE("Trail hard stop for ½R to $",O95,"; Hard stop for ½R at $",P95),L95),IF(AND(LEFT(L95,12)="*Hard stop f",LEFT(Q95,5)=" Soft",I95&gt;P95,D95&lt;=I95,D95&gt;P95),CONCATENATE("Hit stop for ½R at $",I95,"; Soft stop for ½R at $",P95),IF(AND(LEFT(L95,12)="*Hard stop f",LEFT(Q95,5)=" Soft",D95&lt;=I95,D95&lt;=P95),CONCATENATE("Hit stop for ½R at $",I95,"; Setting hard stop for ½R at $",O95),IF(AND(LEFT(L95,12)="*Hard stop f",LEFT(Q95,5)=" Soft",D95&gt;I95,E95=1),IF(AND(O95&gt;I95,R95&lt;&gt;I95),CONCATENATE("Trail hard stop for ½R to $",O95,"; Soft stop for ½R at $",P95),L95),IF(AND(LEFT(L95,12)="*Hard stop f",LEFT(Q95,5)=" Hard",I95=P95,D95&lt;=I95),"Hit stop",IF(AND(LEFT(L95,12)="*Hard stop f",LEFT(Q95,5)=" Hard",I95=P95,D95&gt;I95,E95=1),IF(AND(O95&gt;I95,R95&lt;&gt;I95),CONCATENATE("Trail hard stop for ½R to $",O95,"; Hard stop for ½R at $",P95),L95),IF(AND(LEFT(L95,12)="*Hard stop f",LEFT(Q95,5)=" Soft",I95=P95,D95&lt;=I95),CONCATENATE("Hit stop for ½R at $",I95,"; Setting hard stop for ½R at $",O95),IF(AND(LEFT(L95,12)="*Hard stop f",LEFT(Q95,5)=" Soft",I95=P95,D95&gt;I95,E95=1),IF(AND(O95&gt;I95,R95&lt;&gt;I95),CONCATENATE("Trail hard stop for ½R to $",O95,"; Soft stop for ½R at $",P95),L95),IF(AND(D95&gt;I95,E95=0,F95=0),L95)))))))))))))))))))</f>
        <v>0</v>
      </c>
      <c r="O95" s="15">
        <f>IF(AND(R95&lt;=S95,R95&gt;U95),T95,R95)</f>
        <v>-0.03</v>
      </c>
      <c r="P95" s="16" t="str">
        <f>IFERROR(VALUE(RIGHT(Q95,LEN(Q95)-FIND("$",Q95,1))),"")</f>
        <v/>
      </c>
      <c r="Q95" s="6" t="str">
        <f>IFERROR(LEFT(RIGHT(L95,FIND("*",L95,2)-FIND(";",L95,1)),FIND("*",RIGHT(L95,FIND("*",L95,2)-FIND(";",L95,1)),2)-1),"")</f>
        <v/>
      </c>
      <c r="R95" s="16">
        <f>IF(F95=1,MIN(ROUNDDOWN(G95*0.995,2)*100/100-VLOOKUP(VALUE(RIGHT(ROUNDDOWN(G95*0.995,2)*100,1)),$Y$2:$Z$11,2)/100,ROUNDDOWN(D95*0.995,2)*100/100-VLOOKUP(VALUE(RIGHT(ROUNDDOWN(D95*0.995,2)*100,1)),$Y$2:$Z$11,2)/100),ROUNDDOWN(D95*0.995,2)*100/100-VLOOKUP(VALUE(RIGHT(ROUNDDOWN(D95*0.995,2)*100,1)),$Y$2:$Z$11,2)/100)</f>
        <v>-0.03</v>
      </c>
      <c r="S95" s="16">
        <f>IF(AND(D95&gt;1,D95&lt;=2),1,IF(AND(D95&gt;2,D95&lt;=3),2,IF(AND(D95&gt;3,D95&lt;=4),3,IF(AND(D95&gt;4,D95&lt;=5),4,IF(AND(D95&gt;5,D95&lt;=6),5,IF(AND(D95&gt;6,D95&lt;=7),6,IF(AND(D95&gt;7,D95&lt;=8),7,IF(AND(D95&gt;8,D95&lt;=10),8,IF(AND(D95&gt;10,D95&lt;=15),10,IF(AND(D95&gt;15,D95&lt;=20),15,IF(AND(D95&gt;20,D95&lt;=25),20,IF(AND(D95&gt;25,D95&lt;=30),25,IF(AND(D95&gt;30,D95&lt;=35),30,IF(AND(D95&gt;35,D95&lt;=40),35,IF(AND(D95&gt;40,D95&lt;=50),40,IF(AND(D95&gt;50,D95&lt;=60),50,IF(AND(D95&gt;60,D95&lt;=70),60,IF(AND(D95&gt;70,D95&lt;=80),70,IF(AND(D95&gt;80,D95&lt;=100),80,IF(AND(D95&gt;100,D95&lt;=120),100,IF(AND(D95&gt;120,D95&lt;=140),120,IF(AND(D95&gt;140,D95&lt;=150),140,IF(AND(D95&gt;150,D95&lt;=200),150,IF(AND(D95&gt;200,D95&lt;=250),200,IF(AND(D95&gt;250,D95&lt;=300),250,IF(AND(D95&gt;300,D95&lt;=350),300,IF(AND(D95&gt;350,D95&lt;=400),350,IF(AND(D95&gt;400,D95&lt;=500),400,IF(AND(D95&gt;500,D95&lt;=600),500,IF(AND(D95&gt;600,D95&lt;=700),600,IF(AND(D95&gt;700,D95&lt;=800),700,IF(AND(D95&gt;800,D95&lt;=1000),800,IF(AND(D95&gt;1000,D95&lt;=1200),1000,IF(AND(D95&gt;1200,D95&lt;=1400),1200,IF(AND(D95&gt;1400,D95&lt;=1500),1400,0.1)))))))))))))))))))))))))))))))))))*1.01</f>
        <v>0.10100000000000001</v>
      </c>
      <c r="T95" s="16">
        <f>U95-V95</f>
        <v>6.9999999999999993E-2</v>
      </c>
      <c r="U95" s="18">
        <f>ROUNDUP(IF(AND(D95&gt;1,D95&lt;=2),1,IF(AND(D95&gt;2,D95&lt;=3),2,IF(AND(D95&gt;3,D95&lt;=4),3,IF(AND(D95&gt;4,D95&lt;=5),4,IF(AND(D95&gt;5,D95&lt;=6),5,IF(AND(D95&gt;6,D95&lt;=7),6,IF(AND(D95&gt;7,D95&lt;=8),7,IF(AND(D95&gt;8,D95&lt;=10),8,IF(AND(D95&gt;10,D95&lt;=15),10,IF(AND(D95&gt;15,D95&lt;=20),15,IF(AND(D95&gt;20,D95&lt;=25),20,IF(AND(D95&gt;25,D95&lt;=30),25,IF(AND(D95&gt;30,D95&lt;=35),30,IF(AND(D95&gt;35,D95&lt;=40),35,IF(AND(D95&gt;40,D95&lt;=50),40,IF(AND(D95&gt;50,D95&lt;=60),50,IF(AND(D95&gt;60,D95&lt;=70),60,IF(AND(D95&gt;70,D95&lt;=80),70,IF(AND(D95&gt;80,D95&lt;=100),80,IF(AND(D95&gt;100,D95&lt;=120),100,IF(AND(D95&gt;120,D95&lt;=140),120,IF(AND(D95&gt;140,D95&lt;=150),140,IF(AND(D95&gt;150,D95&lt;=200),150,IF(AND(D95&gt;200,D95&lt;=250),200,IF(AND(D95&gt;250,D95&lt;=300),250,IF(AND(D95&gt;300,D95&lt;=350),300,IF(AND(D95&gt;350,D95&lt;=400),350,IF(AND(D95&gt;400,D95&lt;=500),400,IF(AND(D95&gt;500,D95&lt;=600),500,IF(AND(D95&gt;600,D95&lt;=700),600,IF(AND(D95&gt;700,D95&lt;=800),700,IF(AND(D95&gt;800,D95&lt;=1000),800,IF(AND(D95&gt;1000,D95&lt;=1200),1000,IF(AND(D95&gt;1200,D95&lt;=1400),1200,IF(AND(D95&gt;1400,D95&lt;=1500),1400,0.1)))))))))))))))))))))))))))))))))))*0.995,2)</f>
        <v>9.9999999999999992E-2</v>
      </c>
      <c r="V95" s="16">
        <f>VLOOKUP(VALUE(RIGHT(U95*100,1)),$Y$2:$Z$11,2)/100</f>
        <v>0.03</v>
      </c>
      <c r="W95" s="19">
        <f ca="1">IFERROR(IF(AVERAGE(SOE_1,SOE_2)-Close&lt;Close-Current_Stop,1,0),0)</f>
        <v>0</v>
      </c>
      <c r="X95" s="29" t="str">
        <f ca="1">IF(RR_Rebal_Test=1,Close-(AVERAGE(SOE_1,SOE_2)-Close),"")</f>
        <v/>
      </c>
      <c r="Y95" s="3"/>
      <c r="Z95" s="3"/>
      <c r="AA95" s="3"/>
      <c r="AB95" s="3"/>
      <c r="AC95" s="3"/>
    </row>
    <row r="96" spans="1:29" x14ac:dyDescent="0.25">
      <c r="A96" s="13"/>
      <c r="B96" s="8"/>
      <c r="C96" s="8"/>
      <c r="D96" s="8"/>
      <c r="E96" s="2"/>
      <c r="F96" s="2"/>
      <c r="G96" s="8"/>
      <c r="H96" s="23"/>
      <c r="I96" s="8"/>
      <c r="J96" s="8"/>
      <c r="K96" s="8"/>
      <c r="L96" s="2"/>
      <c r="M96" s="8">
        <f>IF(EXACT(L96,N96),I96,O96)</f>
        <v>-0.03</v>
      </c>
      <c r="N96" s="14" t="b">
        <f>IF(AND(L96="*Soft stop*",D96&lt;=I96),CONCATENATE("Setting hard stop at $",O96),IF(AND(L96="*Soft stop*",D96&gt;I96,E96=1),CONCATENATE("Setting hard stop for ½R at $",O96,"; Soft stop for ½R at $",I96),IF(AND(L96="*Soft stop*",D96&gt;I96,F96=1),CONCATENATE("Setting hard stop at $",O96),IF(AND(L96="*Hard stop*",D96&lt;=I96),"Hit stop",IF(AND(L96="*Hard stop*",D96&gt;I96,E96=1),IF(AND(O96&gt;I96,R96&lt;&gt;I96),CONCATENATE("Trail hard stop for ½R to $",O96,"; Hard stop for ½R at $",I96),L96),IF(AND(L96="*Hard stop*",D96&gt;I96,F96=1),IF(AND(O96&gt;I96,R96&lt;&gt;I96),CONCATENATE("Trail hard stop to $",O96),L96),IF(AND(LEFT(L96,12)="*Hard stop f",LEFT(Q96,5)=" Hard",D96&gt;I96,F96=1),IF(AND(O96&gt;I96,R96&lt;&gt;I96),CONCATENATE("Trail stop for entire position to $",O96),L96),IF(AND(LEFT(L96,12)="*Hard stop f",LEFT(Q96,5)=" Soft",D96&gt;I96,F96=1),CONCATENATE("Setting hard stop for entire position at $",O96),IF(AND(LEFT(L96,12)="*Hard stop f",LEFT(Q96,5)=" Hard",I96&gt;P96,D96&lt;=I96,D96&gt;P96),CONCATENATE("Hit stop for ½R at $",I96,"; Hard stop for ½R at $",P96),IF(AND(LEFT(L96,12)="*Hard stop f",LEFT(Q96,5)=" Hard",D96&lt;=I96,D96&lt;=P96),"Hit stop",IF(AND(LEFT(L96,12)="*Hard stop f",LEFT(Q96,5)=" Hard",D96&gt;I96,E96=1),IF(AND(O96&gt;I96,R96&lt;&gt;I96),CONCATENATE("Trail hard stop for ½R to $",O96,"; Hard stop for ½R at $",P96),L96),IF(AND(LEFT(L96,12)="*Hard stop f",LEFT(Q96,5)=" Soft",I96&gt;P96,D96&lt;=I96,D96&gt;P96),CONCATENATE("Hit stop for ½R at $",I96,"; Soft stop for ½R at $",P96),IF(AND(LEFT(L96,12)="*Hard stop f",LEFT(Q96,5)=" Soft",D96&lt;=I96,D96&lt;=P96),CONCATENATE("Hit stop for ½R at $",I96,"; Setting hard stop for ½R at $",O96),IF(AND(LEFT(L96,12)="*Hard stop f",LEFT(Q96,5)=" Soft",D96&gt;I96,E96=1),IF(AND(O96&gt;I96,R96&lt;&gt;I96),CONCATENATE("Trail hard stop for ½R to $",O96,"; Soft stop for ½R at $",P96),L96),IF(AND(LEFT(L96,12)="*Hard stop f",LEFT(Q96,5)=" Hard",I96=P96,D96&lt;=I96),"Hit stop",IF(AND(LEFT(L96,12)="*Hard stop f",LEFT(Q96,5)=" Hard",I96=P96,D96&gt;I96,E96=1),IF(AND(O96&gt;I96,R96&lt;&gt;I96),CONCATENATE("Trail hard stop for ½R to $",O96,"; Hard stop for ½R at $",P96),L96),IF(AND(LEFT(L96,12)="*Hard stop f",LEFT(Q96,5)=" Soft",I96=P96,D96&lt;=I96),CONCATENATE("Hit stop for ½R at $",I96,"; Setting hard stop for ½R at $",O96),IF(AND(LEFT(L96,12)="*Hard stop f",LEFT(Q96,5)=" Soft",I96=P96,D96&gt;I96,E96=1),IF(AND(O96&gt;I96,R96&lt;&gt;I96),CONCATENATE("Trail hard stop for ½R to $",O96,"; Soft stop for ½R at $",P96),L96),IF(AND(D96&gt;I96,E96=0,F96=0),L96)))))))))))))))))))</f>
        <v>0</v>
      </c>
      <c r="O96" s="15">
        <f>IF(AND(R96&lt;=S96,R96&gt;U96),T96,R96)</f>
        <v>-0.03</v>
      </c>
      <c r="P96" s="16" t="str">
        <f>IFERROR(VALUE(RIGHT(Q96,LEN(Q96)-FIND("$",Q96,1))),"")</f>
        <v/>
      </c>
      <c r="Q96" s="6" t="str">
        <f>IFERROR(LEFT(RIGHT(L96,FIND("*",L96,2)-FIND(";",L96,1)),FIND("*",RIGHT(L96,FIND("*",L96,2)-FIND(";",L96,1)),2)-1),"")</f>
        <v/>
      </c>
      <c r="R96" s="16">
        <f>IF(F96=1,MIN(ROUNDDOWN(G96*0.995,2)*100/100-VLOOKUP(VALUE(RIGHT(ROUNDDOWN(G96*0.995,2)*100,1)),$Y$2:$Z$11,2)/100,ROUNDDOWN(D96*0.995,2)*100/100-VLOOKUP(VALUE(RIGHT(ROUNDDOWN(D96*0.995,2)*100,1)),$Y$2:$Z$11,2)/100),ROUNDDOWN(D96*0.995,2)*100/100-VLOOKUP(VALUE(RIGHT(ROUNDDOWN(D96*0.995,2)*100,1)),$Y$2:$Z$11,2)/100)</f>
        <v>-0.03</v>
      </c>
      <c r="S96" s="16">
        <f>IF(AND(D96&gt;1,D96&lt;=2),1,IF(AND(D96&gt;2,D96&lt;=3),2,IF(AND(D96&gt;3,D96&lt;=4),3,IF(AND(D96&gt;4,D96&lt;=5),4,IF(AND(D96&gt;5,D96&lt;=6),5,IF(AND(D96&gt;6,D96&lt;=7),6,IF(AND(D96&gt;7,D96&lt;=8),7,IF(AND(D96&gt;8,D96&lt;=10),8,IF(AND(D96&gt;10,D96&lt;=15),10,IF(AND(D96&gt;15,D96&lt;=20),15,IF(AND(D96&gt;20,D96&lt;=25),20,IF(AND(D96&gt;25,D96&lt;=30),25,IF(AND(D96&gt;30,D96&lt;=35),30,IF(AND(D96&gt;35,D96&lt;=40),35,IF(AND(D96&gt;40,D96&lt;=50),40,IF(AND(D96&gt;50,D96&lt;=60),50,IF(AND(D96&gt;60,D96&lt;=70),60,IF(AND(D96&gt;70,D96&lt;=80),70,IF(AND(D96&gt;80,D96&lt;=100),80,IF(AND(D96&gt;100,D96&lt;=120),100,IF(AND(D96&gt;120,D96&lt;=140),120,IF(AND(D96&gt;140,D96&lt;=150),140,IF(AND(D96&gt;150,D96&lt;=200),150,IF(AND(D96&gt;200,D96&lt;=250),200,IF(AND(D96&gt;250,D96&lt;=300),250,IF(AND(D96&gt;300,D96&lt;=350),300,IF(AND(D96&gt;350,D96&lt;=400),350,IF(AND(D96&gt;400,D96&lt;=500),400,IF(AND(D96&gt;500,D96&lt;=600),500,IF(AND(D96&gt;600,D96&lt;=700),600,IF(AND(D96&gt;700,D96&lt;=800),700,IF(AND(D96&gt;800,D96&lt;=1000),800,IF(AND(D96&gt;1000,D96&lt;=1200),1000,IF(AND(D96&gt;1200,D96&lt;=1400),1200,IF(AND(D96&gt;1400,D96&lt;=1500),1400,0.1)))))))))))))))))))))))))))))))))))*1.01</f>
        <v>0.10100000000000001</v>
      </c>
      <c r="T96" s="16">
        <f>U96-V96</f>
        <v>6.9999999999999993E-2</v>
      </c>
      <c r="U96" s="18">
        <f>ROUNDUP(IF(AND(D96&gt;1,D96&lt;=2),1,IF(AND(D96&gt;2,D96&lt;=3),2,IF(AND(D96&gt;3,D96&lt;=4),3,IF(AND(D96&gt;4,D96&lt;=5),4,IF(AND(D96&gt;5,D96&lt;=6),5,IF(AND(D96&gt;6,D96&lt;=7),6,IF(AND(D96&gt;7,D96&lt;=8),7,IF(AND(D96&gt;8,D96&lt;=10),8,IF(AND(D96&gt;10,D96&lt;=15),10,IF(AND(D96&gt;15,D96&lt;=20),15,IF(AND(D96&gt;20,D96&lt;=25),20,IF(AND(D96&gt;25,D96&lt;=30),25,IF(AND(D96&gt;30,D96&lt;=35),30,IF(AND(D96&gt;35,D96&lt;=40),35,IF(AND(D96&gt;40,D96&lt;=50),40,IF(AND(D96&gt;50,D96&lt;=60),50,IF(AND(D96&gt;60,D96&lt;=70),60,IF(AND(D96&gt;70,D96&lt;=80),70,IF(AND(D96&gt;80,D96&lt;=100),80,IF(AND(D96&gt;100,D96&lt;=120),100,IF(AND(D96&gt;120,D96&lt;=140),120,IF(AND(D96&gt;140,D96&lt;=150),140,IF(AND(D96&gt;150,D96&lt;=200),150,IF(AND(D96&gt;200,D96&lt;=250),200,IF(AND(D96&gt;250,D96&lt;=300),250,IF(AND(D96&gt;300,D96&lt;=350),300,IF(AND(D96&gt;350,D96&lt;=400),350,IF(AND(D96&gt;400,D96&lt;=500),400,IF(AND(D96&gt;500,D96&lt;=600),500,IF(AND(D96&gt;600,D96&lt;=700),600,IF(AND(D96&gt;700,D96&lt;=800),700,IF(AND(D96&gt;800,D96&lt;=1000),800,IF(AND(D96&gt;1000,D96&lt;=1200),1000,IF(AND(D96&gt;1200,D96&lt;=1400),1200,IF(AND(D96&gt;1400,D96&lt;=1500),1400,0.1)))))))))))))))))))))))))))))))))))*0.995,2)</f>
        <v>9.9999999999999992E-2</v>
      </c>
      <c r="V96" s="16">
        <f>VLOOKUP(VALUE(RIGHT(U96*100,1)),$Y$2:$Z$11,2)/100</f>
        <v>0.03</v>
      </c>
      <c r="W96" s="19">
        <f ca="1">IFERROR(IF(AVERAGE(SOE_1,SOE_2)-Close&lt;Close-Current_Stop,1,0),0)</f>
        <v>0</v>
      </c>
      <c r="X96" s="29" t="str">
        <f ca="1">IF(RR_Rebal_Test=1,Close-(AVERAGE(SOE_1,SOE_2)-Close),"")</f>
        <v/>
      </c>
      <c r="Y96" s="3"/>
      <c r="Z96" s="3"/>
      <c r="AA96" s="3"/>
      <c r="AB96" s="3"/>
      <c r="AC96" s="3"/>
    </row>
    <row r="97" spans="1:29" x14ac:dyDescent="0.25">
      <c r="A97" s="13"/>
      <c r="B97" s="8"/>
      <c r="C97" s="8"/>
      <c r="D97" s="8"/>
      <c r="E97" s="2"/>
      <c r="F97" s="2"/>
      <c r="G97" s="8"/>
      <c r="H97" s="23"/>
      <c r="I97" s="8"/>
      <c r="J97" s="8"/>
      <c r="K97" s="8"/>
      <c r="L97" s="2"/>
      <c r="M97" s="8">
        <f>IF(EXACT(L97,N97),I97,O97)</f>
        <v>-0.03</v>
      </c>
      <c r="N97" s="14" t="b">
        <f>IF(AND(L97="*Soft stop*",D97&lt;=I97),CONCATENATE("Setting hard stop at $",O97),IF(AND(L97="*Soft stop*",D97&gt;I97,E97=1),CONCATENATE("Setting hard stop for ½R at $",O97,"; Soft stop for ½R at $",I97),IF(AND(L97="*Soft stop*",D97&gt;I97,F97=1),CONCATENATE("Setting hard stop at $",O97),IF(AND(L97="*Hard stop*",D97&lt;=I97),"Hit stop",IF(AND(L97="*Hard stop*",D97&gt;I97,E97=1),IF(AND(O97&gt;I97,R97&lt;&gt;I97),CONCATENATE("Trail hard stop for ½R to $",O97,"; Hard stop for ½R at $",I97),L97),IF(AND(L97="*Hard stop*",D97&gt;I97,F97=1),IF(AND(O97&gt;I97,R97&lt;&gt;I97),CONCATENATE("Trail hard stop to $",O97),L97),IF(AND(LEFT(L97,12)="*Hard stop f",LEFT(Q97,5)=" Hard",D97&gt;I97,F97=1),IF(AND(O97&gt;I97,R97&lt;&gt;I97),CONCATENATE("Trail stop for entire position to $",O97),L97),IF(AND(LEFT(L97,12)="*Hard stop f",LEFT(Q97,5)=" Soft",D97&gt;I97,F97=1),CONCATENATE("Setting hard stop for entire position at $",O97),IF(AND(LEFT(L97,12)="*Hard stop f",LEFT(Q97,5)=" Hard",I97&gt;P97,D97&lt;=I97,D97&gt;P97),CONCATENATE("Hit stop for ½R at $",I97,"; Hard stop for ½R at $",P97),IF(AND(LEFT(L97,12)="*Hard stop f",LEFT(Q97,5)=" Hard",D97&lt;=I97,D97&lt;=P97),"Hit stop",IF(AND(LEFT(L97,12)="*Hard stop f",LEFT(Q97,5)=" Hard",D97&gt;I97,E97=1),IF(AND(O97&gt;I97,R97&lt;&gt;I97),CONCATENATE("Trail hard stop for ½R to $",O97,"; Hard stop for ½R at $",P97),L97),IF(AND(LEFT(L97,12)="*Hard stop f",LEFT(Q97,5)=" Soft",I97&gt;P97,D97&lt;=I97,D97&gt;P97),CONCATENATE("Hit stop for ½R at $",I97,"; Soft stop for ½R at $",P97),IF(AND(LEFT(L97,12)="*Hard stop f",LEFT(Q97,5)=" Soft",D97&lt;=I97,D97&lt;=P97),CONCATENATE("Hit stop for ½R at $",I97,"; Setting hard stop for ½R at $",O97),IF(AND(LEFT(L97,12)="*Hard stop f",LEFT(Q97,5)=" Soft",D97&gt;I97,E97=1),IF(AND(O97&gt;I97,R97&lt;&gt;I97),CONCATENATE("Trail hard stop for ½R to $",O97,"; Soft stop for ½R at $",P97),L97),IF(AND(LEFT(L97,12)="*Hard stop f",LEFT(Q97,5)=" Hard",I97=P97,D97&lt;=I97),"Hit stop",IF(AND(LEFT(L97,12)="*Hard stop f",LEFT(Q97,5)=" Hard",I97=P97,D97&gt;I97,E97=1),IF(AND(O97&gt;I97,R97&lt;&gt;I97),CONCATENATE("Trail hard stop for ½R to $",O97,"; Hard stop for ½R at $",P97),L97),IF(AND(LEFT(L97,12)="*Hard stop f",LEFT(Q97,5)=" Soft",I97=P97,D97&lt;=I97),CONCATENATE("Hit stop for ½R at $",I97,"; Setting hard stop for ½R at $",O97),IF(AND(LEFT(L97,12)="*Hard stop f",LEFT(Q97,5)=" Soft",I97=P97,D97&gt;I97,E97=1),IF(AND(O97&gt;I97,R97&lt;&gt;I97),CONCATENATE("Trail hard stop for ½R to $",O97,"; Soft stop for ½R at $",P97),L97),IF(AND(D97&gt;I97,E97=0,F97=0),L97)))))))))))))))))))</f>
        <v>0</v>
      </c>
      <c r="O97" s="15">
        <f>IF(AND(R97&lt;=S97,R97&gt;U97),T97,R97)</f>
        <v>-0.03</v>
      </c>
      <c r="P97" s="16" t="str">
        <f>IFERROR(VALUE(RIGHT(Q97,LEN(Q97)-FIND("$",Q97,1))),"")</f>
        <v/>
      </c>
      <c r="Q97" s="6" t="str">
        <f>IFERROR(LEFT(RIGHT(L97,FIND("*",L97,2)-FIND(";",L97,1)),FIND("*",RIGHT(L97,FIND("*",L97,2)-FIND(";",L97,1)),2)-1),"")</f>
        <v/>
      </c>
      <c r="R97" s="16">
        <f>IF(F97=1,MIN(ROUNDDOWN(G97*0.995,2)*100/100-VLOOKUP(VALUE(RIGHT(ROUNDDOWN(G97*0.995,2)*100,1)),$Y$2:$Z$11,2)/100,ROUNDDOWN(D97*0.995,2)*100/100-VLOOKUP(VALUE(RIGHT(ROUNDDOWN(D97*0.995,2)*100,1)),$Y$2:$Z$11,2)/100),ROUNDDOWN(D97*0.995,2)*100/100-VLOOKUP(VALUE(RIGHT(ROUNDDOWN(D97*0.995,2)*100,1)),$Y$2:$Z$11,2)/100)</f>
        <v>-0.03</v>
      </c>
      <c r="S97" s="16">
        <f>IF(AND(D97&gt;1,D97&lt;=2),1,IF(AND(D97&gt;2,D97&lt;=3),2,IF(AND(D97&gt;3,D97&lt;=4),3,IF(AND(D97&gt;4,D97&lt;=5),4,IF(AND(D97&gt;5,D97&lt;=6),5,IF(AND(D97&gt;6,D97&lt;=7),6,IF(AND(D97&gt;7,D97&lt;=8),7,IF(AND(D97&gt;8,D97&lt;=10),8,IF(AND(D97&gt;10,D97&lt;=15),10,IF(AND(D97&gt;15,D97&lt;=20),15,IF(AND(D97&gt;20,D97&lt;=25),20,IF(AND(D97&gt;25,D97&lt;=30),25,IF(AND(D97&gt;30,D97&lt;=35),30,IF(AND(D97&gt;35,D97&lt;=40),35,IF(AND(D97&gt;40,D97&lt;=50),40,IF(AND(D97&gt;50,D97&lt;=60),50,IF(AND(D97&gt;60,D97&lt;=70),60,IF(AND(D97&gt;70,D97&lt;=80),70,IF(AND(D97&gt;80,D97&lt;=100),80,IF(AND(D97&gt;100,D97&lt;=120),100,IF(AND(D97&gt;120,D97&lt;=140),120,IF(AND(D97&gt;140,D97&lt;=150),140,IF(AND(D97&gt;150,D97&lt;=200),150,IF(AND(D97&gt;200,D97&lt;=250),200,IF(AND(D97&gt;250,D97&lt;=300),250,IF(AND(D97&gt;300,D97&lt;=350),300,IF(AND(D97&gt;350,D97&lt;=400),350,IF(AND(D97&gt;400,D97&lt;=500),400,IF(AND(D97&gt;500,D97&lt;=600),500,IF(AND(D97&gt;600,D97&lt;=700),600,IF(AND(D97&gt;700,D97&lt;=800),700,IF(AND(D97&gt;800,D97&lt;=1000),800,IF(AND(D97&gt;1000,D97&lt;=1200),1000,IF(AND(D97&gt;1200,D97&lt;=1400),1200,IF(AND(D97&gt;1400,D97&lt;=1500),1400,0.1)))))))))))))))))))))))))))))))))))*1.01</f>
        <v>0.10100000000000001</v>
      </c>
      <c r="T97" s="16">
        <f>U97-V97</f>
        <v>6.9999999999999993E-2</v>
      </c>
      <c r="U97" s="18">
        <f>ROUNDUP(IF(AND(D97&gt;1,D97&lt;=2),1,IF(AND(D97&gt;2,D97&lt;=3),2,IF(AND(D97&gt;3,D97&lt;=4),3,IF(AND(D97&gt;4,D97&lt;=5),4,IF(AND(D97&gt;5,D97&lt;=6),5,IF(AND(D97&gt;6,D97&lt;=7),6,IF(AND(D97&gt;7,D97&lt;=8),7,IF(AND(D97&gt;8,D97&lt;=10),8,IF(AND(D97&gt;10,D97&lt;=15),10,IF(AND(D97&gt;15,D97&lt;=20),15,IF(AND(D97&gt;20,D97&lt;=25),20,IF(AND(D97&gt;25,D97&lt;=30),25,IF(AND(D97&gt;30,D97&lt;=35),30,IF(AND(D97&gt;35,D97&lt;=40),35,IF(AND(D97&gt;40,D97&lt;=50),40,IF(AND(D97&gt;50,D97&lt;=60),50,IF(AND(D97&gt;60,D97&lt;=70),60,IF(AND(D97&gt;70,D97&lt;=80),70,IF(AND(D97&gt;80,D97&lt;=100),80,IF(AND(D97&gt;100,D97&lt;=120),100,IF(AND(D97&gt;120,D97&lt;=140),120,IF(AND(D97&gt;140,D97&lt;=150),140,IF(AND(D97&gt;150,D97&lt;=200),150,IF(AND(D97&gt;200,D97&lt;=250),200,IF(AND(D97&gt;250,D97&lt;=300),250,IF(AND(D97&gt;300,D97&lt;=350),300,IF(AND(D97&gt;350,D97&lt;=400),350,IF(AND(D97&gt;400,D97&lt;=500),400,IF(AND(D97&gt;500,D97&lt;=600),500,IF(AND(D97&gt;600,D97&lt;=700),600,IF(AND(D97&gt;700,D97&lt;=800),700,IF(AND(D97&gt;800,D97&lt;=1000),800,IF(AND(D97&gt;1000,D97&lt;=1200),1000,IF(AND(D97&gt;1200,D97&lt;=1400),1200,IF(AND(D97&gt;1400,D97&lt;=1500),1400,0.1)))))))))))))))))))))))))))))))))))*0.995,2)</f>
        <v>9.9999999999999992E-2</v>
      </c>
      <c r="V97" s="16">
        <f>VLOOKUP(VALUE(RIGHT(U97*100,1)),$Y$2:$Z$11,2)/100</f>
        <v>0.03</v>
      </c>
      <c r="W97" s="19">
        <f ca="1">IFERROR(IF(AVERAGE(SOE_1,SOE_2)-Close&lt;Close-Current_Stop,1,0),0)</f>
        <v>0</v>
      </c>
      <c r="X97" s="29" t="str">
        <f ca="1">IF(RR_Rebal_Test=1,Close-(AVERAGE(SOE_1,SOE_2)-Close),"")</f>
        <v/>
      </c>
      <c r="Y97" s="3"/>
      <c r="Z97" s="3"/>
      <c r="AA97" s="3"/>
      <c r="AB97" s="3"/>
      <c r="AC97" s="3"/>
    </row>
    <row r="98" spans="1:29" x14ac:dyDescent="0.25">
      <c r="A98" s="13"/>
      <c r="B98" s="8"/>
      <c r="C98" s="8"/>
      <c r="D98" s="8"/>
      <c r="E98" s="2"/>
      <c r="F98" s="2"/>
      <c r="G98" s="8"/>
      <c r="H98" s="23"/>
      <c r="I98" s="8"/>
      <c r="J98" s="8"/>
      <c r="K98" s="8"/>
      <c r="L98" s="2"/>
      <c r="M98" s="8">
        <f>IF(EXACT(L98,N98),I98,O98)</f>
        <v>-0.03</v>
      </c>
      <c r="N98" s="14" t="b">
        <f>IF(AND(L98="*Soft stop*",D98&lt;=I98),CONCATENATE("Setting hard stop at $",O98),IF(AND(L98="*Soft stop*",D98&gt;I98,E98=1),CONCATENATE("Setting hard stop for ½R at $",O98,"; Soft stop for ½R at $",I98),IF(AND(L98="*Soft stop*",D98&gt;I98,F98=1),CONCATENATE("Setting hard stop at $",O98),IF(AND(L98="*Hard stop*",D98&lt;=I98),"Hit stop",IF(AND(L98="*Hard stop*",D98&gt;I98,E98=1),IF(AND(O98&gt;I98,R98&lt;&gt;I98),CONCATENATE("Trail hard stop for ½R to $",O98,"; Hard stop for ½R at $",I98),L98),IF(AND(L98="*Hard stop*",D98&gt;I98,F98=1),IF(AND(O98&gt;I98,R98&lt;&gt;I98),CONCATENATE("Trail hard stop to $",O98),L98),IF(AND(LEFT(L98,12)="*Hard stop f",LEFT(Q98,5)=" Hard",D98&gt;I98,F98=1),IF(AND(O98&gt;I98,R98&lt;&gt;I98),CONCATENATE("Trail stop for entire position to $",O98),L98),IF(AND(LEFT(L98,12)="*Hard stop f",LEFT(Q98,5)=" Soft",D98&gt;I98,F98=1),CONCATENATE("Setting hard stop for entire position at $",O98),IF(AND(LEFT(L98,12)="*Hard stop f",LEFT(Q98,5)=" Hard",I98&gt;P98,D98&lt;=I98,D98&gt;P98),CONCATENATE("Hit stop for ½R at $",I98,"; Hard stop for ½R at $",P98),IF(AND(LEFT(L98,12)="*Hard stop f",LEFT(Q98,5)=" Hard",D98&lt;=I98,D98&lt;=P98),"Hit stop",IF(AND(LEFT(L98,12)="*Hard stop f",LEFT(Q98,5)=" Hard",D98&gt;I98,E98=1),IF(AND(O98&gt;I98,R98&lt;&gt;I98),CONCATENATE("Trail hard stop for ½R to $",O98,"; Hard stop for ½R at $",P98),L98),IF(AND(LEFT(L98,12)="*Hard stop f",LEFT(Q98,5)=" Soft",I98&gt;P98,D98&lt;=I98,D98&gt;P98),CONCATENATE("Hit stop for ½R at $",I98,"; Soft stop for ½R at $",P98),IF(AND(LEFT(L98,12)="*Hard stop f",LEFT(Q98,5)=" Soft",D98&lt;=I98,D98&lt;=P98),CONCATENATE("Hit stop for ½R at $",I98,"; Setting hard stop for ½R at $",O98),IF(AND(LEFT(L98,12)="*Hard stop f",LEFT(Q98,5)=" Soft",D98&gt;I98,E98=1),IF(AND(O98&gt;I98,R98&lt;&gt;I98),CONCATENATE("Trail hard stop for ½R to $",O98,"; Soft stop for ½R at $",P98),L98),IF(AND(LEFT(L98,12)="*Hard stop f",LEFT(Q98,5)=" Hard",I98=P98,D98&lt;=I98),"Hit stop",IF(AND(LEFT(L98,12)="*Hard stop f",LEFT(Q98,5)=" Hard",I98=P98,D98&gt;I98,E98=1),IF(AND(O98&gt;I98,R98&lt;&gt;I98),CONCATENATE("Trail hard stop for ½R to $",O98,"; Hard stop for ½R at $",P98),L98),IF(AND(LEFT(L98,12)="*Hard stop f",LEFT(Q98,5)=" Soft",I98=P98,D98&lt;=I98),CONCATENATE("Hit stop for ½R at $",I98,"; Setting hard stop for ½R at $",O98),IF(AND(LEFT(L98,12)="*Hard stop f",LEFT(Q98,5)=" Soft",I98=P98,D98&gt;I98,E98=1),IF(AND(O98&gt;I98,R98&lt;&gt;I98),CONCATENATE("Trail hard stop for ½R to $",O98,"; Soft stop for ½R at $",P98),L98),IF(AND(D98&gt;I98,E98=0,F98=0),L98)))))))))))))))))))</f>
        <v>0</v>
      </c>
      <c r="O98" s="15">
        <f>IF(AND(R98&lt;=S98,R98&gt;U98),T98,R98)</f>
        <v>-0.03</v>
      </c>
      <c r="P98" s="16" t="str">
        <f>IFERROR(VALUE(RIGHT(Q98,LEN(Q98)-FIND("$",Q98,1))),"")</f>
        <v/>
      </c>
      <c r="Q98" s="6" t="str">
        <f>IFERROR(LEFT(RIGHT(L98,FIND("*",L98,2)-FIND(";",L98,1)),FIND("*",RIGHT(L98,FIND("*",L98,2)-FIND(";",L98,1)),2)-1),"")</f>
        <v/>
      </c>
      <c r="R98" s="16">
        <f>IF(F98=1,MIN(ROUNDDOWN(G98*0.995,2)*100/100-VLOOKUP(VALUE(RIGHT(ROUNDDOWN(G98*0.995,2)*100,1)),$Y$2:$Z$11,2)/100,ROUNDDOWN(D98*0.995,2)*100/100-VLOOKUP(VALUE(RIGHT(ROUNDDOWN(D98*0.995,2)*100,1)),$Y$2:$Z$11,2)/100),ROUNDDOWN(D98*0.995,2)*100/100-VLOOKUP(VALUE(RIGHT(ROUNDDOWN(D98*0.995,2)*100,1)),$Y$2:$Z$11,2)/100)</f>
        <v>-0.03</v>
      </c>
      <c r="S98" s="16">
        <f>IF(AND(D98&gt;1,D98&lt;=2),1,IF(AND(D98&gt;2,D98&lt;=3),2,IF(AND(D98&gt;3,D98&lt;=4),3,IF(AND(D98&gt;4,D98&lt;=5),4,IF(AND(D98&gt;5,D98&lt;=6),5,IF(AND(D98&gt;6,D98&lt;=7),6,IF(AND(D98&gt;7,D98&lt;=8),7,IF(AND(D98&gt;8,D98&lt;=10),8,IF(AND(D98&gt;10,D98&lt;=15),10,IF(AND(D98&gt;15,D98&lt;=20),15,IF(AND(D98&gt;20,D98&lt;=25),20,IF(AND(D98&gt;25,D98&lt;=30),25,IF(AND(D98&gt;30,D98&lt;=35),30,IF(AND(D98&gt;35,D98&lt;=40),35,IF(AND(D98&gt;40,D98&lt;=50),40,IF(AND(D98&gt;50,D98&lt;=60),50,IF(AND(D98&gt;60,D98&lt;=70),60,IF(AND(D98&gt;70,D98&lt;=80),70,IF(AND(D98&gt;80,D98&lt;=100),80,IF(AND(D98&gt;100,D98&lt;=120),100,IF(AND(D98&gt;120,D98&lt;=140),120,IF(AND(D98&gt;140,D98&lt;=150),140,IF(AND(D98&gt;150,D98&lt;=200),150,IF(AND(D98&gt;200,D98&lt;=250),200,IF(AND(D98&gt;250,D98&lt;=300),250,IF(AND(D98&gt;300,D98&lt;=350),300,IF(AND(D98&gt;350,D98&lt;=400),350,IF(AND(D98&gt;400,D98&lt;=500),400,IF(AND(D98&gt;500,D98&lt;=600),500,IF(AND(D98&gt;600,D98&lt;=700),600,IF(AND(D98&gt;700,D98&lt;=800),700,IF(AND(D98&gt;800,D98&lt;=1000),800,IF(AND(D98&gt;1000,D98&lt;=1200),1000,IF(AND(D98&gt;1200,D98&lt;=1400),1200,IF(AND(D98&gt;1400,D98&lt;=1500),1400,0.1)))))))))))))))))))))))))))))))))))*1.01</f>
        <v>0.10100000000000001</v>
      </c>
      <c r="T98" s="16">
        <f>U98-V98</f>
        <v>6.9999999999999993E-2</v>
      </c>
      <c r="U98" s="18">
        <f>ROUNDUP(IF(AND(D98&gt;1,D98&lt;=2),1,IF(AND(D98&gt;2,D98&lt;=3),2,IF(AND(D98&gt;3,D98&lt;=4),3,IF(AND(D98&gt;4,D98&lt;=5),4,IF(AND(D98&gt;5,D98&lt;=6),5,IF(AND(D98&gt;6,D98&lt;=7),6,IF(AND(D98&gt;7,D98&lt;=8),7,IF(AND(D98&gt;8,D98&lt;=10),8,IF(AND(D98&gt;10,D98&lt;=15),10,IF(AND(D98&gt;15,D98&lt;=20),15,IF(AND(D98&gt;20,D98&lt;=25),20,IF(AND(D98&gt;25,D98&lt;=30),25,IF(AND(D98&gt;30,D98&lt;=35),30,IF(AND(D98&gt;35,D98&lt;=40),35,IF(AND(D98&gt;40,D98&lt;=50),40,IF(AND(D98&gt;50,D98&lt;=60),50,IF(AND(D98&gt;60,D98&lt;=70),60,IF(AND(D98&gt;70,D98&lt;=80),70,IF(AND(D98&gt;80,D98&lt;=100),80,IF(AND(D98&gt;100,D98&lt;=120),100,IF(AND(D98&gt;120,D98&lt;=140),120,IF(AND(D98&gt;140,D98&lt;=150),140,IF(AND(D98&gt;150,D98&lt;=200),150,IF(AND(D98&gt;200,D98&lt;=250),200,IF(AND(D98&gt;250,D98&lt;=300),250,IF(AND(D98&gt;300,D98&lt;=350),300,IF(AND(D98&gt;350,D98&lt;=400),350,IF(AND(D98&gt;400,D98&lt;=500),400,IF(AND(D98&gt;500,D98&lt;=600),500,IF(AND(D98&gt;600,D98&lt;=700),600,IF(AND(D98&gt;700,D98&lt;=800),700,IF(AND(D98&gt;800,D98&lt;=1000),800,IF(AND(D98&gt;1000,D98&lt;=1200),1000,IF(AND(D98&gt;1200,D98&lt;=1400),1200,IF(AND(D98&gt;1400,D98&lt;=1500),1400,0.1)))))))))))))))))))))))))))))))))))*0.995,2)</f>
        <v>9.9999999999999992E-2</v>
      </c>
      <c r="V98" s="16">
        <f>VLOOKUP(VALUE(RIGHT(U98*100,1)),$Y$2:$Z$11,2)/100</f>
        <v>0.03</v>
      </c>
      <c r="W98" s="19">
        <f ca="1">IFERROR(IF(AVERAGE(SOE_1,SOE_2)-Close&lt;Close-Current_Stop,1,0),0)</f>
        <v>0</v>
      </c>
      <c r="X98" s="29" t="str">
        <f ca="1">IF(RR_Rebal_Test=1,Close-(AVERAGE(SOE_1,SOE_2)-Close),"")</f>
        <v/>
      </c>
      <c r="Y98" s="3"/>
      <c r="Z98" s="3"/>
      <c r="AA98" s="3"/>
      <c r="AB98" s="3"/>
      <c r="AC98" s="3"/>
    </row>
    <row r="99" spans="1:29" x14ac:dyDescent="0.25">
      <c r="A99" s="13"/>
      <c r="B99" s="8"/>
      <c r="C99" s="8"/>
      <c r="D99" s="8"/>
      <c r="E99" s="2"/>
      <c r="F99" s="2"/>
      <c r="G99" s="8"/>
      <c r="H99" s="23"/>
      <c r="I99" s="8"/>
      <c r="J99" s="8"/>
      <c r="K99" s="8"/>
      <c r="L99" s="2"/>
      <c r="M99" s="8">
        <f>IF(EXACT(L99,N99),I99,O99)</f>
        <v>-0.03</v>
      </c>
      <c r="N99" s="14" t="b">
        <f>IF(AND(L99="*Soft stop*",D99&lt;=I99),CONCATENATE("Setting hard stop at $",O99),IF(AND(L99="*Soft stop*",D99&gt;I99,E99=1),CONCATENATE("Setting hard stop for ½R at $",O99,"; Soft stop for ½R at $",I99),IF(AND(L99="*Soft stop*",D99&gt;I99,F99=1),CONCATENATE("Setting hard stop at $",O99),IF(AND(L99="*Hard stop*",D99&lt;=I99),"Hit stop",IF(AND(L99="*Hard stop*",D99&gt;I99,E99=1),IF(AND(O99&gt;I99,R99&lt;&gt;I99),CONCATENATE("Trail hard stop for ½R to $",O99,"; Hard stop for ½R at $",I99),L99),IF(AND(L99="*Hard stop*",D99&gt;I99,F99=1),IF(AND(O99&gt;I99,R99&lt;&gt;I99),CONCATENATE("Trail hard stop to $",O99),L99),IF(AND(LEFT(L99,12)="*Hard stop f",LEFT(Q99,5)=" Hard",D99&gt;I99,F99=1),IF(AND(O99&gt;I99,R99&lt;&gt;I99),CONCATENATE("Trail stop for entire position to $",O99),L99),IF(AND(LEFT(L99,12)="*Hard stop f",LEFT(Q99,5)=" Soft",D99&gt;I99,F99=1),CONCATENATE("Setting hard stop for entire position at $",O99),IF(AND(LEFT(L99,12)="*Hard stop f",LEFT(Q99,5)=" Hard",I99&gt;P99,D99&lt;=I99,D99&gt;P99),CONCATENATE("Hit stop for ½R at $",I99,"; Hard stop for ½R at $",P99),IF(AND(LEFT(L99,12)="*Hard stop f",LEFT(Q99,5)=" Hard",D99&lt;=I99,D99&lt;=P99),"Hit stop",IF(AND(LEFT(L99,12)="*Hard stop f",LEFT(Q99,5)=" Hard",D99&gt;I99,E99=1),IF(AND(O99&gt;I99,R99&lt;&gt;I99),CONCATENATE("Trail hard stop for ½R to $",O99,"; Hard stop for ½R at $",P99),L99),IF(AND(LEFT(L99,12)="*Hard stop f",LEFT(Q99,5)=" Soft",I99&gt;P99,D99&lt;=I99,D99&gt;P99),CONCATENATE("Hit stop for ½R at $",I99,"; Soft stop for ½R at $",P99),IF(AND(LEFT(L99,12)="*Hard stop f",LEFT(Q99,5)=" Soft",D99&lt;=I99,D99&lt;=P99),CONCATENATE("Hit stop for ½R at $",I99,"; Setting hard stop for ½R at $",O99),IF(AND(LEFT(L99,12)="*Hard stop f",LEFT(Q99,5)=" Soft",D99&gt;I99,E99=1),IF(AND(O99&gt;I99,R99&lt;&gt;I99),CONCATENATE("Trail hard stop for ½R to $",O99,"; Soft stop for ½R at $",P99),L99),IF(AND(LEFT(L99,12)="*Hard stop f",LEFT(Q99,5)=" Hard",I99=P99,D99&lt;=I99),"Hit stop",IF(AND(LEFT(L99,12)="*Hard stop f",LEFT(Q99,5)=" Hard",I99=P99,D99&gt;I99,E99=1),IF(AND(O99&gt;I99,R99&lt;&gt;I99),CONCATENATE("Trail hard stop for ½R to $",O99,"; Hard stop for ½R at $",P99),L99),IF(AND(LEFT(L99,12)="*Hard stop f",LEFT(Q99,5)=" Soft",I99=P99,D99&lt;=I99),CONCATENATE("Hit stop for ½R at $",I99,"; Setting hard stop for ½R at $",O99),IF(AND(LEFT(L99,12)="*Hard stop f",LEFT(Q99,5)=" Soft",I99=P99,D99&gt;I99,E99=1),IF(AND(O99&gt;I99,R99&lt;&gt;I99),CONCATENATE("Trail hard stop for ½R to $",O99,"; Soft stop for ½R at $",P99),L99),IF(AND(D99&gt;I99,E99=0,F99=0),L99)))))))))))))))))))</f>
        <v>0</v>
      </c>
      <c r="O99" s="15">
        <f>IF(AND(R99&lt;=S99,R99&gt;U99),T99,R99)</f>
        <v>-0.03</v>
      </c>
      <c r="P99" s="16" t="str">
        <f>IFERROR(VALUE(RIGHT(Q99,LEN(Q99)-FIND("$",Q99,1))),"")</f>
        <v/>
      </c>
      <c r="Q99" s="6" t="str">
        <f>IFERROR(LEFT(RIGHT(L99,FIND("*",L99,2)-FIND(";",L99,1)),FIND("*",RIGHT(L99,FIND("*",L99,2)-FIND(";",L99,1)),2)-1),"")</f>
        <v/>
      </c>
      <c r="R99" s="16">
        <f>IF(F99=1,MIN(ROUNDDOWN(G99*0.995,2)*100/100-VLOOKUP(VALUE(RIGHT(ROUNDDOWN(G99*0.995,2)*100,1)),$Y$2:$Z$11,2)/100,ROUNDDOWN(D99*0.995,2)*100/100-VLOOKUP(VALUE(RIGHT(ROUNDDOWN(D99*0.995,2)*100,1)),$Y$2:$Z$11,2)/100),ROUNDDOWN(D99*0.995,2)*100/100-VLOOKUP(VALUE(RIGHT(ROUNDDOWN(D99*0.995,2)*100,1)),$Y$2:$Z$11,2)/100)</f>
        <v>-0.03</v>
      </c>
      <c r="S99" s="16">
        <f>IF(AND(D99&gt;1,D99&lt;=2),1,IF(AND(D99&gt;2,D99&lt;=3),2,IF(AND(D99&gt;3,D99&lt;=4),3,IF(AND(D99&gt;4,D99&lt;=5),4,IF(AND(D99&gt;5,D99&lt;=6),5,IF(AND(D99&gt;6,D99&lt;=7),6,IF(AND(D99&gt;7,D99&lt;=8),7,IF(AND(D99&gt;8,D99&lt;=10),8,IF(AND(D99&gt;10,D99&lt;=15),10,IF(AND(D99&gt;15,D99&lt;=20),15,IF(AND(D99&gt;20,D99&lt;=25),20,IF(AND(D99&gt;25,D99&lt;=30),25,IF(AND(D99&gt;30,D99&lt;=35),30,IF(AND(D99&gt;35,D99&lt;=40),35,IF(AND(D99&gt;40,D99&lt;=50),40,IF(AND(D99&gt;50,D99&lt;=60),50,IF(AND(D99&gt;60,D99&lt;=70),60,IF(AND(D99&gt;70,D99&lt;=80),70,IF(AND(D99&gt;80,D99&lt;=100),80,IF(AND(D99&gt;100,D99&lt;=120),100,IF(AND(D99&gt;120,D99&lt;=140),120,IF(AND(D99&gt;140,D99&lt;=150),140,IF(AND(D99&gt;150,D99&lt;=200),150,IF(AND(D99&gt;200,D99&lt;=250),200,IF(AND(D99&gt;250,D99&lt;=300),250,IF(AND(D99&gt;300,D99&lt;=350),300,IF(AND(D99&gt;350,D99&lt;=400),350,IF(AND(D99&gt;400,D99&lt;=500),400,IF(AND(D99&gt;500,D99&lt;=600),500,IF(AND(D99&gt;600,D99&lt;=700),600,IF(AND(D99&gt;700,D99&lt;=800),700,IF(AND(D99&gt;800,D99&lt;=1000),800,IF(AND(D99&gt;1000,D99&lt;=1200),1000,IF(AND(D99&gt;1200,D99&lt;=1400),1200,IF(AND(D99&gt;1400,D99&lt;=1500),1400,0.1)))))))))))))))))))))))))))))))))))*1.01</f>
        <v>0.10100000000000001</v>
      </c>
      <c r="T99" s="16">
        <f>U99-V99</f>
        <v>6.9999999999999993E-2</v>
      </c>
      <c r="U99" s="18">
        <f>ROUNDUP(IF(AND(D99&gt;1,D99&lt;=2),1,IF(AND(D99&gt;2,D99&lt;=3),2,IF(AND(D99&gt;3,D99&lt;=4),3,IF(AND(D99&gt;4,D99&lt;=5),4,IF(AND(D99&gt;5,D99&lt;=6),5,IF(AND(D99&gt;6,D99&lt;=7),6,IF(AND(D99&gt;7,D99&lt;=8),7,IF(AND(D99&gt;8,D99&lt;=10),8,IF(AND(D99&gt;10,D99&lt;=15),10,IF(AND(D99&gt;15,D99&lt;=20),15,IF(AND(D99&gt;20,D99&lt;=25),20,IF(AND(D99&gt;25,D99&lt;=30),25,IF(AND(D99&gt;30,D99&lt;=35),30,IF(AND(D99&gt;35,D99&lt;=40),35,IF(AND(D99&gt;40,D99&lt;=50),40,IF(AND(D99&gt;50,D99&lt;=60),50,IF(AND(D99&gt;60,D99&lt;=70),60,IF(AND(D99&gt;70,D99&lt;=80),70,IF(AND(D99&gt;80,D99&lt;=100),80,IF(AND(D99&gt;100,D99&lt;=120),100,IF(AND(D99&gt;120,D99&lt;=140),120,IF(AND(D99&gt;140,D99&lt;=150),140,IF(AND(D99&gt;150,D99&lt;=200),150,IF(AND(D99&gt;200,D99&lt;=250),200,IF(AND(D99&gt;250,D99&lt;=300),250,IF(AND(D99&gt;300,D99&lt;=350),300,IF(AND(D99&gt;350,D99&lt;=400),350,IF(AND(D99&gt;400,D99&lt;=500),400,IF(AND(D99&gt;500,D99&lt;=600),500,IF(AND(D99&gt;600,D99&lt;=700),600,IF(AND(D99&gt;700,D99&lt;=800),700,IF(AND(D99&gt;800,D99&lt;=1000),800,IF(AND(D99&gt;1000,D99&lt;=1200),1000,IF(AND(D99&gt;1200,D99&lt;=1400),1200,IF(AND(D99&gt;1400,D99&lt;=1500),1400,0.1)))))))))))))))))))))))))))))))))))*0.995,2)</f>
        <v>9.9999999999999992E-2</v>
      </c>
      <c r="V99" s="16">
        <f>VLOOKUP(VALUE(RIGHT(U99*100,1)),$Y$2:$Z$11,2)/100</f>
        <v>0.03</v>
      </c>
      <c r="W99" s="19">
        <f ca="1">IFERROR(IF(AVERAGE(SOE_1,SOE_2)-Close&lt;Close-Current_Stop,1,0),0)</f>
        <v>0</v>
      </c>
      <c r="X99" s="29" t="str">
        <f ca="1">IF(RR_Rebal_Test=1,Close-(AVERAGE(SOE_1,SOE_2)-Close),"")</f>
        <v/>
      </c>
      <c r="Y99" s="3"/>
      <c r="Z99" s="3"/>
      <c r="AA99" s="3"/>
      <c r="AB99" s="3"/>
      <c r="AC99" s="3"/>
    </row>
    <row r="100" spans="1:29" x14ac:dyDescent="0.25">
      <c r="A100" s="13"/>
      <c r="B100" s="8"/>
      <c r="C100" s="8"/>
      <c r="D100" s="8"/>
      <c r="E100" s="2"/>
      <c r="F100" s="2"/>
      <c r="G100" s="8"/>
      <c r="H100" s="23"/>
      <c r="I100" s="8"/>
      <c r="J100" s="8"/>
      <c r="K100" s="8"/>
      <c r="L100" s="2"/>
      <c r="M100" s="8">
        <f>IF(EXACT(L100,N100),I100,O100)</f>
        <v>-0.03</v>
      </c>
      <c r="N100" s="14" t="b">
        <f>IF(AND(L100="*Soft stop*",D100&lt;=I100),CONCATENATE("Setting hard stop at $",O100),IF(AND(L100="*Soft stop*",D100&gt;I100,E100=1),CONCATENATE("Setting hard stop for ½R at $",O100,"; Soft stop for ½R at $",I100),IF(AND(L100="*Soft stop*",D100&gt;I100,F100=1),CONCATENATE("Setting hard stop at $",O100),IF(AND(L100="*Hard stop*",D100&lt;=I100),"Hit stop",IF(AND(L100="*Hard stop*",D100&gt;I100,E100=1),IF(AND(O100&gt;I100,R100&lt;&gt;I100),CONCATENATE("Trail hard stop for ½R to $",O100,"; Hard stop for ½R at $",I100),L100),IF(AND(L100="*Hard stop*",D100&gt;I100,F100=1),IF(AND(O100&gt;I100,R100&lt;&gt;I100),CONCATENATE("Trail hard stop to $",O100),L100),IF(AND(LEFT(L100,12)="*Hard stop f",LEFT(Q100,5)=" Hard",D100&gt;I100,F100=1),IF(AND(O100&gt;I100,R100&lt;&gt;I100),CONCATENATE("Trail stop for entire position to $",O100),L100),IF(AND(LEFT(L100,12)="*Hard stop f",LEFT(Q100,5)=" Soft",D100&gt;I100,F100=1),CONCATENATE("Setting hard stop for entire position at $",O100),IF(AND(LEFT(L100,12)="*Hard stop f",LEFT(Q100,5)=" Hard",I100&gt;P100,D100&lt;=I100,D100&gt;P100),CONCATENATE("Hit stop for ½R at $",I100,"; Hard stop for ½R at $",P100),IF(AND(LEFT(L100,12)="*Hard stop f",LEFT(Q100,5)=" Hard",D100&lt;=I100,D100&lt;=P100),"Hit stop",IF(AND(LEFT(L100,12)="*Hard stop f",LEFT(Q100,5)=" Hard",D100&gt;I100,E100=1),IF(AND(O100&gt;I100,R100&lt;&gt;I100),CONCATENATE("Trail hard stop for ½R to $",O100,"; Hard stop for ½R at $",P100),L100),IF(AND(LEFT(L100,12)="*Hard stop f",LEFT(Q100,5)=" Soft",I100&gt;P100,D100&lt;=I100,D100&gt;P100),CONCATENATE("Hit stop for ½R at $",I100,"; Soft stop for ½R at $",P100),IF(AND(LEFT(L100,12)="*Hard stop f",LEFT(Q100,5)=" Soft",D100&lt;=I100,D100&lt;=P100),CONCATENATE("Hit stop for ½R at $",I100,"; Setting hard stop for ½R at $",O100),IF(AND(LEFT(L100,12)="*Hard stop f",LEFT(Q100,5)=" Soft",D100&gt;I100,E100=1),IF(AND(O100&gt;I100,R100&lt;&gt;I100),CONCATENATE("Trail hard stop for ½R to $",O100,"; Soft stop for ½R at $",P100),L100),IF(AND(LEFT(L100,12)="*Hard stop f",LEFT(Q100,5)=" Hard",I100=P100,D100&lt;=I100),"Hit stop",IF(AND(LEFT(L100,12)="*Hard stop f",LEFT(Q100,5)=" Hard",I100=P100,D100&gt;I100,E100=1),IF(AND(O100&gt;I100,R100&lt;&gt;I100),CONCATENATE("Trail hard stop for ½R to $",O100,"; Hard stop for ½R at $",P100),L100),IF(AND(LEFT(L100,12)="*Hard stop f",LEFT(Q100,5)=" Soft",I100=P100,D100&lt;=I100),CONCATENATE("Hit stop for ½R at $",I100,"; Setting hard stop for ½R at $",O100),IF(AND(LEFT(L100,12)="*Hard stop f",LEFT(Q100,5)=" Soft",I100=P100,D100&gt;I100,E100=1),IF(AND(O100&gt;I100,R100&lt;&gt;I100),CONCATENATE("Trail hard stop for ½R to $",O100,"; Soft stop for ½R at $",P100),L100),IF(AND(D100&gt;I100,E100=0,F100=0),L100)))))))))))))))))))</f>
        <v>0</v>
      </c>
      <c r="O100" s="15">
        <f>IF(AND(R100&lt;=S100,R100&gt;U100),T100,R100)</f>
        <v>-0.03</v>
      </c>
      <c r="P100" s="16" t="str">
        <f>IFERROR(VALUE(RIGHT(Q100,LEN(Q100)-FIND("$",Q100,1))),"")</f>
        <v/>
      </c>
      <c r="Q100" s="6" t="str">
        <f>IFERROR(LEFT(RIGHT(L100,FIND("*",L100,2)-FIND(";",L100,1)),FIND("*",RIGHT(L100,FIND("*",L100,2)-FIND(";",L100,1)),2)-1),"")</f>
        <v/>
      </c>
      <c r="R100" s="16">
        <f>IF(F100=1,MIN(ROUNDDOWN(G100*0.995,2)*100/100-VLOOKUP(VALUE(RIGHT(ROUNDDOWN(G100*0.995,2)*100,1)),$Y$2:$Z$11,2)/100,ROUNDDOWN(D100*0.995,2)*100/100-VLOOKUP(VALUE(RIGHT(ROUNDDOWN(D100*0.995,2)*100,1)),$Y$2:$Z$11,2)/100),ROUNDDOWN(D100*0.995,2)*100/100-VLOOKUP(VALUE(RIGHT(ROUNDDOWN(D100*0.995,2)*100,1)),$Y$2:$Z$11,2)/100)</f>
        <v>-0.03</v>
      </c>
      <c r="S100" s="16">
        <f>IF(AND(D100&gt;1,D100&lt;=2),1,IF(AND(D100&gt;2,D100&lt;=3),2,IF(AND(D100&gt;3,D100&lt;=4),3,IF(AND(D100&gt;4,D100&lt;=5),4,IF(AND(D100&gt;5,D100&lt;=6),5,IF(AND(D100&gt;6,D100&lt;=7),6,IF(AND(D100&gt;7,D100&lt;=8),7,IF(AND(D100&gt;8,D100&lt;=10),8,IF(AND(D100&gt;10,D100&lt;=15),10,IF(AND(D100&gt;15,D100&lt;=20),15,IF(AND(D100&gt;20,D100&lt;=25),20,IF(AND(D100&gt;25,D100&lt;=30),25,IF(AND(D100&gt;30,D100&lt;=35),30,IF(AND(D100&gt;35,D100&lt;=40),35,IF(AND(D100&gt;40,D100&lt;=50),40,IF(AND(D100&gt;50,D100&lt;=60),50,IF(AND(D100&gt;60,D100&lt;=70),60,IF(AND(D100&gt;70,D100&lt;=80),70,IF(AND(D100&gt;80,D100&lt;=100),80,IF(AND(D100&gt;100,D100&lt;=120),100,IF(AND(D100&gt;120,D100&lt;=140),120,IF(AND(D100&gt;140,D100&lt;=150),140,IF(AND(D100&gt;150,D100&lt;=200),150,IF(AND(D100&gt;200,D100&lt;=250),200,IF(AND(D100&gt;250,D100&lt;=300),250,IF(AND(D100&gt;300,D100&lt;=350),300,IF(AND(D100&gt;350,D100&lt;=400),350,IF(AND(D100&gt;400,D100&lt;=500),400,IF(AND(D100&gt;500,D100&lt;=600),500,IF(AND(D100&gt;600,D100&lt;=700),600,IF(AND(D100&gt;700,D100&lt;=800),700,IF(AND(D100&gt;800,D100&lt;=1000),800,IF(AND(D100&gt;1000,D100&lt;=1200),1000,IF(AND(D100&gt;1200,D100&lt;=1400),1200,IF(AND(D100&gt;1400,D100&lt;=1500),1400,0.1)))))))))))))))))))))))))))))))))))*1.01</f>
        <v>0.10100000000000001</v>
      </c>
      <c r="T100" s="16">
        <f>U100-V100</f>
        <v>6.9999999999999993E-2</v>
      </c>
      <c r="U100" s="18">
        <f>ROUNDUP(IF(AND(D100&gt;1,D100&lt;=2),1,IF(AND(D100&gt;2,D100&lt;=3),2,IF(AND(D100&gt;3,D100&lt;=4),3,IF(AND(D100&gt;4,D100&lt;=5),4,IF(AND(D100&gt;5,D100&lt;=6),5,IF(AND(D100&gt;6,D100&lt;=7),6,IF(AND(D100&gt;7,D100&lt;=8),7,IF(AND(D100&gt;8,D100&lt;=10),8,IF(AND(D100&gt;10,D100&lt;=15),10,IF(AND(D100&gt;15,D100&lt;=20),15,IF(AND(D100&gt;20,D100&lt;=25),20,IF(AND(D100&gt;25,D100&lt;=30),25,IF(AND(D100&gt;30,D100&lt;=35),30,IF(AND(D100&gt;35,D100&lt;=40),35,IF(AND(D100&gt;40,D100&lt;=50),40,IF(AND(D100&gt;50,D100&lt;=60),50,IF(AND(D100&gt;60,D100&lt;=70),60,IF(AND(D100&gt;70,D100&lt;=80),70,IF(AND(D100&gt;80,D100&lt;=100),80,IF(AND(D100&gt;100,D100&lt;=120),100,IF(AND(D100&gt;120,D100&lt;=140),120,IF(AND(D100&gt;140,D100&lt;=150),140,IF(AND(D100&gt;150,D100&lt;=200),150,IF(AND(D100&gt;200,D100&lt;=250),200,IF(AND(D100&gt;250,D100&lt;=300),250,IF(AND(D100&gt;300,D100&lt;=350),300,IF(AND(D100&gt;350,D100&lt;=400),350,IF(AND(D100&gt;400,D100&lt;=500),400,IF(AND(D100&gt;500,D100&lt;=600),500,IF(AND(D100&gt;600,D100&lt;=700),600,IF(AND(D100&gt;700,D100&lt;=800),700,IF(AND(D100&gt;800,D100&lt;=1000),800,IF(AND(D100&gt;1000,D100&lt;=1200),1000,IF(AND(D100&gt;1200,D100&lt;=1400),1200,IF(AND(D100&gt;1400,D100&lt;=1500),1400,0.1)))))))))))))))))))))))))))))))))))*0.995,2)</f>
        <v>9.9999999999999992E-2</v>
      </c>
      <c r="V100" s="16">
        <f>VLOOKUP(VALUE(RIGHT(U100*100,1)),$Y$2:$Z$11,2)/100</f>
        <v>0.03</v>
      </c>
      <c r="W100" s="19">
        <f ca="1">IFERROR(IF(AVERAGE(SOE_1,SOE_2)-Close&lt;Close-Current_Stop,1,0),0)</f>
        <v>0</v>
      </c>
      <c r="X100" s="29" t="str">
        <f ca="1">IF(RR_Rebal_Test=1,Close-(AVERAGE(SOE_1,SOE_2)-Close),"")</f>
        <v/>
      </c>
      <c r="Y100" s="3"/>
      <c r="Z100" s="3"/>
      <c r="AA100" s="3"/>
      <c r="AB100" s="3"/>
      <c r="AC100" s="3"/>
    </row>
    <row r="101" spans="1:29" x14ac:dyDescent="0.25">
      <c r="A101" s="13"/>
      <c r="B101" s="8"/>
      <c r="C101" s="8"/>
      <c r="D101" s="8"/>
      <c r="E101" s="2"/>
      <c r="F101" s="2"/>
      <c r="G101" s="8"/>
      <c r="H101" s="23"/>
      <c r="I101" s="8"/>
      <c r="J101" s="8"/>
      <c r="K101" s="8"/>
      <c r="L101" s="2"/>
      <c r="M101" s="8">
        <f>IF(EXACT(L101,N101),I101,O101)</f>
        <v>-0.03</v>
      </c>
      <c r="N101" s="14" t="b">
        <f>IF(AND(L101="*Soft stop*",D101&lt;=I101),CONCATENATE("Setting hard stop at $",O101),IF(AND(L101="*Soft stop*",D101&gt;I101,E101=1),CONCATENATE("Setting hard stop for ½R at $",O101,"; Soft stop for ½R at $",I101),IF(AND(L101="*Soft stop*",D101&gt;I101,F101=1),CONCATENATE("Setting hard stop at $",O101),IF(AND(L101="*Hard stop*",D101&lt;=I101),"Hit stop",IF(AND(L101="*Hard stop*",D101&gt;I101,E101=1),IF(AND(O101&gt;I101,R101&lt;&gt;I101),CONCATENATE("Trail hard stop for ½R to $",O101,"; Hard stop for ½R at $",I101),L101),IF(AND(L101="*Hard stop*",D101&gt;I101,F101=1),IF(AND(O101&gt;I101,R101&lt;&gt;I101),CONCATENATE("Trail hard stop to $",O101),L101),IF(AND(LEFT(L101,12)="*Hard stop f",LEFT(Q101,5)=" Hard",D101&gt;I101,F101=1),IF(AND(O101&gt;I101,R101&lt;&gt;I101),CONCATENATE("Trail stop for entire position to $",O101),L101),IF(AND(LEFT(L101,12)="*Hard stop f",LEFT(Q101,5)=" Soft",D101&gt;I101,F101=1),CONCATENATE("Setting hard stop for entire position at $",O101),IF(AND(LEFT(L101,12)="*Hard stop f",LEFT(Q101,5)=" Hard",I101&gt;P101,D101&lt;=I101,D101&gt;P101),CONCATENATE("Hit stop for ½R at $",I101,"; Hard stop for ½R at $",P101),IF(AND(LEFT(L101,12)="*Hard stop f",LEFT(Q101,5)=" Hard",D101&lt;=I101,D101&lt;=P101),"Hit stop",IF(AND(LEFT(L101,12)="*Hard stop f",LEFT(Q101,5)=" Hard",D101&gt;I101,E101=1),IF(AND(O101&gt;I101,R101&lt;&gt;I101),CONCATENATE("Trail hard stop for ½R to $",O101,"; Hard stop for ½R at $",P101),L101),IF(AND(LEFT(L101,12)="*Hard stop f",LEFT(Q101,5)=" Soft",I101&gt;P101,D101&lt;=I101,D101&gt;P101),CONCATENATE("Hit stop for ½R at $",I101,"; Soft stop for ½R at $",P101),IF(AND(LEFT(L101,12)="*Hard stop f",LEFT(Q101,5)=" Soft",D101&lt;=I101,D101&lt;=P101),CONCATENATE("Hit stop for ½R at $",I101,"; Setting hard stop for ½R at $",O101),IF(AND(LEFT(L101,12)="*Hard stop f",LEFT(Q101,5)=" Soft",D101&gt;I101,E101=1),IF(AND(O101&gt;I101,R101&lt;&gt;I101),CONCATENATE("Trail hard stop for ½R to $",O101,"; Soft stop for ½R at $",P101),L101),IF(AND(LEFT(L101,12)="*Hard stop f",LEFT(Q101,5)=" Hard",I101=P101,D101&lt;=I101),"Hit stop",IF(AND(LEFT(L101,12)="*Hard stop f",LEFT(Q101,5)=" Hard",I101=P101,D101&gt;I101,E101=1),IF(AND(O101&gt;I101,R101&lt;&gt;I101),CONCATENATE("Trail hard stop for ½R to $",O101,"; Hard stop for ½R at $",P101),L101),IF(AND(LEFT(L101,12)="*Hard stop f",LEFT(Q101,5)=" Soft",I101=P101,D101&lt;=I101),CONCATENATE("Hit stop for ½R at $",I101,"; Setting hard stop for ½R at $",O101),IF(AND(LEFT(L101,12)="*Hard stop f",LEFT(Q101,5)=" Soft",I101=P101,D101&gt;I101,E101=1),IF(AND(O101&gt;I101,R101&lt;&gt;I101),CONCATENATE("Trail hard stop for ½R to $",O101,"; Soft stop for ½R at $",P101),L101),IF(AND(D101&gt;I101,E101=0,F101=0),L101)))))))))))))))))))</f>
        <v>0</v>
      </c>
      <c r="O101" s="15">
        <f>IF(AND(R101&lt;=S101,R101&gt;U101),T101,R101)</f>
        <v>-0.03</v>
      </c>
      <c r="P101" s="16" t="str">
        <f>IFERROR(VALUE(RIGHT(Q101,LEN(Q101)-FIND("$",Q101,1))),"")</f>
        <v/>
      </c>
      <c r="Q101" s="6" t="str">
        <f>IFERROR(LEFT(RIGHT(L101,FIND("*",L101,2)-FIND(";",L101,1)),FIND("*",RIGHT(L101,FIND("*",L101,2)-FIND(";",L101,1)),2)-1),"")</f>
        <v/>
      </c>
      <c r="R101" s="16">
        <f>IF(F101=1,MIN(ROUNDDOWN(G101*0.995,2)*100/100-VLOOKUP(VALUE(RIGHT(ROUNDDOWN(G101*0.995,2)*100,1)),$Y$2:$Z$11,2)/100,ROUNDDOWN(D101*0.995,2)*100/100-VLOOKUP(VALUE(RIGHT(ROUNDDOWN(D101*0.995,2)*100,1)),$Y$2:$Z$11,2)/100),ROUNDDOWN(D101*0.995,2)*100/100-VLOOKUP(VALUE(RIGHT(ROUNDDOWN(D101*0.995,2)*100,1)),$Y$2:$Z$11,2)/100)</f>
        <v>-0.03</v>
      </c>
      <c r="S101" s="16">
        <f>IF(AND(D101&gt;1,D101&lt;=2),1,IF(AND(D101&gt;2,D101&lt;=3),2,IF(AND(D101&gt;3,D101&lt;=4),3,IF(AND(D101&gt;4,D101&lt;=5),4,IF(AND(D101&gt;5,D101&lt;=6),5,IF(AND(D101&gt;6,D101&lt;=7),6,IF(AND(D101&gt;7,D101&lt;=8),7,IF(AND(D101&gt;8,D101&lt;=10),8,IF(AND(D101&gt;10,D101&lt;=15),10,IF(AND(D101&gt;15,D101&lt;=20),15,IF(AND(D101&gt;20,D101&lt;=25),20,IF(AND(D101&gt;25,D101&lt;=30),25,IF(AND(D101&gt;30,D101&lt;=35),30,IF(AND(D101&gt;35,D101&lt;=40),35,IF(AND(D101&gt;40,D101&lt;=50),40,IF(AND(D101&gt;50,D101&lt;=60),50,IF(AND(D101&gt;60,D101&lt;=70),60,IF(AND(D101&gt;70,D101&lt;=80),70,IF(AND(D101&gt;80,D101&lt;=100),80,IF(AND(D101&gt;100,D101&lt;=120),100,IF(AND(D101&gt;120,D101&lt;=140),120,IF(AND(D101&gt;140,D101&lt;=150),140,IF(AND(D101&gt;150,D101&lt;=200),150,IF(AND(D101&gt;200,D101&lt;=250),200,IF(AND(D101&gt;250,D101&lt;=300),250,IF(AND(D101&gt;300,D101&lt;=350),300,IF(AND(D101&gt;350,D101&lt;=400),350,IF(AND(D101&gt;400,D101&lt;=500),400,IF(AND(D101&gt;500,D101&lt;=600),500,IF(AND(D101&gt;600,D101&lt;=700),600,IF(AND(D101&gt;700,D101&lt;=800),700,IF(AND(D101&gt;800,D101&lt;=1000),800,IF(AND(D101&gt;1000,D101&lt;=1200),1000,IF(AND(D101&gt;1200,D101&lt;=1400),1200,IF(AND(D101&gt;1400,D101&lt;=1500),1400,0.1)))))))))))))))))))))))))))))))))))*1.01</f>
        <v>0.10100000000000001</v>
      </c>
      <c r="T101" s="16">
        <f>U101-V101</f>
        <v>6.9999999999999993E-2</v>
      </c>
      <c r="U101" s="18">
        <f>ROUNDUP(IF(AND(D101&gt;1,D101&lt;=2),1,IF(AND(D101&gt;2,D101&lt;=3),2,IF(AND(D101&gt;3,D101&lt;=4),3,IF(AND(D101&gt;4,D101&lt;=5),4,IF(AND(D101&gt;5,D101&lt;=6),5,IF(AND(D101&gt;6,D101&lt;=7),6,IF(AND(D101&gt;7,D101&lt;=8),7,IF(AND(D101&gt;8,D101&lt;=10),8,IF(AND(D101&gt;10,D101&lt;=15),10,IF(AND(D101&gt;15,D101&lt;=20),15,IF(AND(D101&gt;20,D101&lt;=25),20,IF(AND(D101&gt;25,D101&lt;=30),25,IF(AND(D101&gt;30,D101&lt;=35),30,IF(AND(D101&gt;35,D101&lt;=40),35,IF(AND(D101&gt;40,D101&lt;=50),40,IF(AND(D101&gt;50,D101&lt;=60),50,IF(AND(D101&gt;60,D101&lt;=70),60,IF(AND(D101&gt;70,D101&lt;=80),70,IF(AND(D101&gt;80,D101&lt;=100),80,IF(AND(D101&gt;100,D101&lt;=120),100,IF(AND(D101&gt;120,D101&lt;=140),120,IF(AND(D101&gt;140,D101&lt;=150),140,IF(AND(D101&gt;150,D101&lt;=200),150,IF(AND(D101&gt;200,D101&lt;=250),200,IF(AND(D101&gt;250,D101&lt;=300),250,IF(AND(D101&gt;300,D101&lt;=350),300,IF(AND(D101&gt;350,D101&lt;=400),350,IF(AND(D101&gt;400,D101&lt;=500),400,IF(AND(D101&gt;500,D101&lt;=600),500,IF(AND(D101&gt;600,D101&lt;=700),600,IF(AND(D101&gt;700,D101&lt;=800),700,IF(AND(D101&gt;800,D101&lt;=1000),800,IF(AND(D101&gt;1000,D101&lt;=1200),1000,IF(AND(D101&gt;1200,D101&lt;=1400),1200,IF(AND(D101&gt;1400,D101&lt;=1500),1400,0.1)))))))))))))))))))))))))))))))))))*0.995,2)</f>
        <v>9.9999999999999992E-2</v>
      </c>
      <c r="V101" s="16">
        <f>VLOOKUP(VALUE(RIGHT(U101*100,1)),$Y$2:$Z$11,2)/100</f>
        <v>0.03</v>
      </c>
      <c r="W101" s="19">
        <f ca="1">IFERROR(IF(AVERAGE(SOE_1,SOE_2)-Close&lt;Close-Current_Stop,1,0),0)</f>
        <v>0</v>
      </c>
      <c r="X101" s="29" t="str">
        <f ca="1">IF(RR_Rebal_Test=1,Close-(AVERAGE(SOE_1,SOE_2)-Close),"")</f>
        <v/>
      </c>
      <c r="Y101" s="3"/>
      <c r="Z101" s="3"/>
      <c r="AA101" s="3"/>
      <c r="AB101" s="3"/>
      <c r="AC101" s="3"/>
    </row>
    <row r="102" spans="1:29" x14ac:dyDescent="0.25">
      <c r="A102" s="13"/>
      <c r="B102" s="8"/>
      <c r="C102" s="8"/>
      <c r="D102" s="8"/>
      <c r="E102" s="2"/>
      <c r="F102" s="2"/>
      <c r="G102" s="8"/>
      <c r="H102" s="23"/>
      <c r="I102" s="8"/>
      <c r="J102" s="8"/>
      <c r="K102" s="8"/>
      <c r="L102" s="2"/>
      <c r="M102" s="8">
        <f>IF(EXACT(L102,N102),I102,O102)</f>
        <v>-0.03</v>
      </c>
      <c r="N102" s="14" t="b">
        <f>IF(AND(L102="*Soft stop*",D102&lt;=I102),CONCATENATE("Setting hard stop at $",O102),IF(AND(L102="*Soft stop*",D102&gt;I102,E102=1),CONCATENATE("Setting hard stop for ½R at $",O102,"; Soft stop for ½R at $",I102),IF(AND(L102="*Soft stop*",D102&gt;I102,F102=1),CONCATENATE("Setting hard stop at $",O102),IF(AND(L102="*Hard stop*",D102&lt;=I102),"Hit stop",IF(AND(L102="*Hard stop*",D102&gt;I102,E102=1),IF(AND(O102&gt;I102,R102&lt;&gt;I102),CONCATENATE("Trail hard stop for ½R to $",O102,"; Hard stop for ½R at $",I102),L102),IF(AND(L102="*Hard stop*",D102&gt;I102,F102=1),IF(AND(O102&gt;I102,R102&lt;&gt;I102),CONCATENATE("Trail hard stop to $",O102),L102),IF(AND(LEFT(L102,12)="*Hard stop f",LEFT(Q102,5)=" Hard",D102&gt;I102,F102=1),IF(AND(O102&gt;I102,R102&lt;&gt;I102),CONCATENATE("Trail stop for entire position to $",O102),L102),IF(AND(LEFT(L102,12)="*Hard stop f",LEFT(Q102,5)=" Soft",D102&gt;I102,F102=1),CONCATENATE("Setting hard stop for entire position at $",O102),IF(AND(LEFT(L102,12)="*Hard stop f",LEFT(Q102,5)=" Hard",I102&gt;P102,D102&lt;=I102,D102&gt;P102),CONCATENATE("Hit stop for ½R at $",I102,"; Hard stop for ½R at $",P102),IF(AND(LEFT(L102,12)="*Hard stop f",LEFT(Q102,5)=" Hard",D102&lt;=I102,D102&lt;=P102),"Hit stop",IF(AND(LEFT(L102,12)="*Hard stop f",LEFT(Q102,5)=" Hard",D102&gt;I102,E102=1),IF(AND(O102&gt;I102,R102&lt;&gt;I102),CONCATENATE("Trail hard stop for ½R to $",O102,"; Hard stop for ½R at $",P102),L102),IF(AND(LEFT(L102,12)="*Hard stop f",LEFT(Q102,5)=" Soft",I102&gt;P102,D102&lt;=I102,D102&gt;P102),CONCATENATE("Hit stop for ½R at $",I102,"; Soft stop for ½R at $",P102),IF(AND(LEFT(L102,12)="*Hard stop f",LEFT(Q102,5)=" Soft",D102&lt;=I102,D102&lt;=P102),CONCATENATE("Hit stop for ½R at $",I102,"; Setting hard stop for ½R at $",O102),IF(AND(LEFT(L102,12)="*Hard stop f",LEFT(Q102,5)=" Soft",D102&gt;I102,E102=1),IF(AND(O102&gt;I102,R102&lt;&gt;I102),CONCATENATE("Trail hard stop for ½R to $",O102,"; Soft stop for ½R at $",P102),L102),IF(AND(LEFT(L102,12)="*Hard stop f",LEFT(Q102,5)=" Hard",I102=P102,D102&lt;=I102),"Hit stop",IF(AND(LEFT(L102,12)="*Hard stop f",LEFT(Q102,5)=" Hard",I102=P102,D102&gt;I102,E102=1),IF(AND(O102&gt;I102,R102&lt;&gt;I102),CONCATENATE("Trail hard stop for ½R to $",O102,"; Hard stop for ½R at $",P102),L102),IF(AND(LEFT(L102,12)="*Hard stop f",LEFT(Q102,5)=" Soft",I102=P102,D102&lt;=I102),CONCATENATE("Hit stop for ½R at $",I102,"; Setting hard stop for ½R at $",O102),IF(AND(LEFT(L102,12)="*Hard stop f",LEFT(Q102,5)=" Soft",I102=P102,D102&gt;I102,E102=1),IF(AND(O102&gt;I102,R102&lt;&gt;I102),CONCATENATE("Trail hard stop for ½R to $",O102,"; Soft stop for ½R at $",P102),L102),IF(AND(D102&gt;I102,E102=0,F102=0),L102)))))))))))))))))))</f>
        <v>0</v>
      </c>
      <c r="O102" s="15">
        <f>IF(AND(R102&lt;=S102,R102&gt;U102),T102,R102)</f>
        <v>-0.03</v>
      </c>
      <c r="P102" s="16" t="str">
        <f>IFERROR(VALUE(RIGHT(Q102,LEN(Q102)-FIND("$",Q102,1))),"")</f>
        <v/>
      </c>
      <c r="Q102" s="6" t="str">
        <f>IFERROR(LEFT(RIGHT(L102,FIND("*",L102,2)-FIND(";",L102,1)),FIND("*",RIGHT(L102,FIND("*",L102,2)-FIND(";",L102,1)),2)-1),"")</f>
        <v/>
      </c>
      <c r="R102" s="16">
        <f>IF(F102=1,MIN(ROUNDDOWN(G102*0.995,2)*100/100-VLOOKUP(VALUE(RIGHT(ROUNDDOWN(G102*0.995,2)*100,1)),$Y$2:$Z$11,2)/100,ROUNDDOWN(D102*0.995,2)*100/100-VLOOKUP(VALUE(RIGHT(ROUNDDOWN(D102*0.995,2)*100,1)),$Y$2:$Z$11,2)/100),ROUNDDOWN(D102*0.995,2)*100/100-VLOOKUP(VALUE(RIGHT(ROUNDDOWN(D102*0.995,2)*100,1)),$Y$2:$Z$11,2)/100)</f>
        <v>-0.03</v>
      </c>
      <c r="S102" s="16">
        <f>IF(AND(D102&gt;1,D102&lt;=2),1,IF(AND(D102&gt;2,D102&lt;=3),2,IF(AND(D102&gt;3,D102&lt;=4),3,IF(AND(D102&gt;4,D102&lt;=5),4,IF(AND(D102&gt;5,D102&lt;=6),5,IF(AND(D102&gt;6,D102&lt;=7),6,IF(AND(D102&gt;7,D102&lt;=8),7,IF(AND(D102&gt;8,D102&lt;=10),8,IF(AND(D102&gt;10,D102&lt;=15),10,IF(AND(D102&gt;15,D102&lt;=20),15,IF(AND(D102&gt;20,D102&lt;=25),20,IF(AND(D102&gt;25,D102&lt;=30),25,IF(AND(D102&gt;30,D102&lt;=35),30,IF(AND(D102&gt;35,D102&lt;=40),35,IF(AND(D102&gt;40,D102&lt;=50),40,IF(AND(D102&gt;50,D102&lt;=60),50,IF(AND(D102&gt;60,D102&lt;=70),60,IF(AND(D102&gt;70,D102&lt;=80),70,IF(AND(D102&gt;80,D102&lt;=100),80,IF(AND(D102&gt;100,D102&lt;=120),100,IF(AND(D102&gt;120,D102&lt;=140),120,IF(AND(D102&gt;140,D102&lt;=150),140,IF(AND(D102&gt;150,D102&lt;=200),150,IF(AND(D102&gt;200,D102&lt;=250),200,IF(AND(D102&gt;250,D102&lt;=300),250,IF(AND(D102&gt;300,D102&lt;=350),300,IF(AND(D102&gt;350,D102&lt;=400),350,IF(AND(D102&gt;400,D102&lt;=500),400,IF(AND(D102&gt;500,D102&lt;=600),500,IF(AND(D102&gt;600,D102&lt;=700),600,IF(AND(D102&gt;700,D102&lt;=800),700,IF(AND(D102&gt;800,D102&lt;=1000),800,IF(AND(D102&gt;1000,D102&lt;=1200),1000,IF(AND(D102&gt;1200,D102&lt;=1400),1200,IF(AND(D102&gt;1400,D102&lt;=1500),1400,0.1)))))))))))))))))))))))))))))))))))*1.01</f>
        <v>0.10100000000000001</v>
      </c>
      <c r="T102" s="16">
        <f>U102-V102</f>
        <v>6.9999999999999993E-2</v>
      </c>
      <c r="U102" s="18">
        <f>ROUNDUP(IF(AND(D102&gt;1,D102&lt;=2),1,IF(AND(D102&gt;2,D102&lt;=3),2,IF(AND(D102&gt;3,D102&lt;=4),3,IF(AND(D102&gt;4,D102&lt;=5),4,IF(AND(D102&gt;5,D102&lt;=6),5,IF(AND(D102&gt;6,D102&lt;=7),6,IF(AND(D102&gt;7,D102&lt;=8),7,IF(AND(D102&gt;8,D102&lt;=10),8,IF(AND(D102&gt;10,D102&lt;=15),10,IF(AND(D102&gt;15,D102&lt;=20),15,IF(AND(D102&gt;20,D102&lt;=25),20,IF(AND(D102&gt;25,D102&lt;=30),25,IF(AND(D102&gt;30,D102&lt;=35),30,IF(AND(D102&gt;35,D102&lt;=40),35,IF(AND(D102&gt;40,D102&lt;=50),40,IF(AND(D102&gt;50,D102&lt;=60),50,IF(AND(D102&gt;60,D102&lt;=70),60,IF(AND(D102&gt;70,D102&lt;=80),70,IF(AND(D102&gt;80,D102&lt;=100),80,IF(AND(D102&gt;100,D102&lt;=120),100,IF(AND(D102&gt;120,D102&lt;=140),120,IF(AND(D102&gt;140,D102&lt;=150),140,IF(AND(D102&gt;150,D102&lt;=200),150,IF(AND(D102&gt;200,D102&lt;=250),200,IF(AND(D102&gt;250,D102&lt;=300),250,IF(AND(D102&gt;300,D102&lt;=350),300,IF(AND(D102&gt;350,D102&lt;=400),350,IF(AND(D102&gt;400,D102&lt;=500),400,IF(AND(D102&gt;500,D102&lt;=600),500,IF(AND(D102&gt;600,D102&lt;=700),600,IF(AND(D102&gt;700,D102&lt;=800),700,IF(AND(D102&gt;800,D102&lt;=1000),800,IF(AND(D102&gt;1000,D102&lt;=1200),1000,IF(AND(D102&gt;1200,D102&lt;=1400),1200,IF(AND(D102&gt;1400,D102&lt;=1500),1400,0.1)))))))))))))))))))))))))))))))))))*0.995,2)</f>
        <v>9.9999999999999992E-2</v>
      </c>
      <c r="V102" s="16">
        <f>VLOOKUP(VALUE(RIGHT(U102*100,1)),$Y$2:$Z$11,2)/100</f>
        <v>0.03</v>
      </c>
      <c r="W102" s="19">
        <f ca="1">IFERROR(IF(AVERAGE(SOE_1,SOE_2)-Close&lt;Close-Current_Stop,1,0),0)</f>
        <v>0</v>
      </c>
      <c r="X102" s="29" t="str">
        <f ca="1">IF(RR_Rebal_Test=1,Close-(AVERAGE(SOE_1,SOE_2)-Close),"")</f>
        <v/>
      </c>
      <c r="Y102" s="3"/>
      <c r="Z102" s="3"/>
      <c r="AA102" s="3"/>
      <c r="AB102" s="3"/>
      <c r="AC102" s="3"/>
    </row>
    <row r="103" spans="1:29" x14ac:dyDescent="0.25">
      <c r="A103" s="13"/>
      <c r="B103" s="8"/>
      <c r="C103" s="8"/>
      <c r="D103" s="8"/>
      <c r="E103" s="2"/>
      <c r="F103" s="2"/>
      <c r="G103" s="8"/>
      <c r="H103" s="23"/>
      <c r="I103" s="8"/>
      <c r="J103" s="8"/>
      <c r="K103" s="8"/>
      <c r="L103" s="2"/>
      <c r="M103" s="8">
        <f>IF(EXACT(L103,N103),I103,O103)</f>
        <v>-0.03</v>
      </c>
      <c r="N103" s="14" t="b">
        <f>IF(AND(L103="*Soft stop*",D103&lt;=I103),CONCATENATE("Setting hard stop at $",O103),IF(AND(L103="*Soft stop*",D103&gt;I103,E103=1),CONCATENATE("Setting hard stop for ½R at $",O103,"; Soft stop for ½R at $",I103),IF(AND(L103="*Soft stop*",D103&gt;I103,F103=1),CONCATENATE("Setting hard stop at $",O103),IF(AND(L103="*Hard stop*",D103&lt;=I103),"Hit stop",IF(AND(L103="*Hard stop*",D103&gt;I103,E103=1),IF(AND(O103&gt;I103,R103&lt;&gt;I103),CONCATENATE("Trail hard stop for ½R to $",O103,"; Hard stop for ½R at $",I103),L103),IF(AND(L103="*Hard stop*",D103&gt;I103,F103=1),IF(AND(O103&gt;I103,R103&lt;&gt;I103),CONCATENATE("Trail hard stop to $",O103),L103),IF(AND(LEFT(L103,12)="*Hard stop f",LEFT(Q103,5)=" Hard",D103&gt;I103,F103=1),IF(AND(O103&gt;I103,R103&lt;&gt;I103),CONCATENATE("Trail stop for entire position to $",O103),L103),IF(AND(LEFT(L103,12)="*Hard stop f",LEFT(Q103,5)=" Soft",D103&gt;I103,F103=1),CONCATENATE("Setting hard stop for entire position at $",O103),IF(AND(LEFT(L103,12)="*Hard stop f",LEFT(Q103,5)=" Hard",I103&gt;P103,D103&lt;=I103,D103&gt;P103),CONCATENATE("Hit stop for ½R at $",I103,"; Hard stop for ½R at $",P103),IF(AND(LEFT(L103,12)="*Hard stop f",LEFT(Q103,5)=" Hard",D103&lt;=I103,D103&lt;=P103),"Hit stop",IF(AND(LEFT(L103,12)="*Hard stop f",LEFT(Q103,5)=" Hard",D103&gt;I103,E103=1),IF(AND(O103&gt;I103,R103&lt;&gt;I103),CONCATENATE("Trail hard stop for ½R to $",O103,"; Hard stop for ½R at $",P103),L103),IF(AND(LEFT(L103,12)="*Hard stop f",LEFT(Q103,5)=" Soft",I103&gt;P103,D103&lt;=I103,D103&gt;P103),CONCATENATE("Hit stop for ½R at $",I103,"; Soft stop for ½R at $",P103),IF(AND(LEFT(L103,12)="*Hard stop f",LEFT(Q103,5)=" Soft",D103&lt;=I103,D103&lt;=P103),CONCATENATE("Hit stop for ½R at $",I103,"; Setting hard stop for ½R at $",O103),IF(AND(LEFT(L103,12)="*Hard stop f",LEFT(Q103,5)=" Soft",D103&gt;I103,E103=1),IF(AND(O103&gt;I103,R103&lt;&gt;I103),CONCATENATE("Trail hard stop for ½R to $",O103,"; Soft stop for ½R at $",P103),L103),IF(AND(LEFT(L103,12)="*Hard stop f",LEFT(Q103,5)=" Hard",I103=P103,D103&lt;=I103),"Hit stop",IF(AND(LEFT(L103,12)="*Hard stop f",LEFT(Q103,5)=" Hard",I103=P103,D103&gt;I103,E103=1),IF(AND(O103&gt;I103,R103&lt;&gt;I103),CONCATENATE("Trail hard stop for ½R to $",O103,"; Hard stop for ½R at $",P103),L103),IF(AND(LEFT(L103,12)="*Hard stop f",LEFT(Q103,5)=" Soft",I103=P103,D103&lt;=I103),CONCATENATE("Hit stop for ½R at $",I103,"; Setting hard stop for ½R at $",O103),IF(AND(LEFT(L103,12)="*Hard stop f",LEFT(Q103,5)=" Soft",I103=P103,D103&gt;I103,E103=1),IF(AND(O103&gt;I103,R103&lt;&gt;I103),CONCATENATE("Trail hard stop for ½R to $",O103,"; Soft stop for ½R at $",P103),L103),IF(AND(D103&gt;I103,E103=0,F103=0),L103)))))))))))))))))))</f>
        <v>0</v>
      </c>
      <c r="O103" s="15">
        <f>IF(AND(R103&lt;=S103,R103&gt;U103),T103,R103)</f>
        <v>-0.03</v>
      </c>
      <c r="P103" s="16" t="str">
        <f>IFERROR(VALUE(RIGHT(Q103,LEN(Q103)-FIND("$",Q103,1))),"")</f>
        <v/>
      </c>
      <c r="Q103" s="6" t="str">
        <f>IFERROR(LEFT(RIGHT(L103,FIND("*",L103,2)-FIND(";",L103,1)),FIND("*",RIGHT(L103,FIND("*",L103,2)-FIND(";",L103,1)),2)-1),"")</f>
        <v/>
      </c>
      <c r="R103" s="16">
        <f>IF(F103=1,MIN(ROUNDDOWN(G103*0.995,2)*100/100-VLOOKUP(VALUE(RIGHT(ROUNDDOWN(G103*0.995,2)*100,1)),$Y$2:$Z$11,2)/100,ROUNDDOWN(D103*0.995,2)*100/100-VLOOKUP(VALUE(RIGHT(ROUNDDOWN(D103*0.995,2)*100,1)),$Y$2:$Z$11,2)/100),ROUNDDOWN(D103*0.995,2)*100/100-VLOOKUP(VALUE(RIGHT(ROUNDDOWN(D103*0.995,2)*100,1)),$Y$2:$Z$11,2)/100)</f>
        <v>-0.03</v>
      </c>
      <c r="S103" s="16">
        <f>IF(AND(D103&gt;1,D103&lt;=2),1,IF(AND(D103&gt;2,D103&lt;=3),2,IF(AND(D103&gt;3,D103&lt;=4),3,IF(AND(D103&gt;4,D103&lt;=5),4,IF(AND(D103&gt;5,D103&lt;=6),5,IF(AND(D103&gt;6,D103&lt;=7),6,IF(AND(D103&gt;7,D103&lt;=8),7,IF(AND(D103&gt;8,D103&lt;=10),8,IF(AND(D103&gt;10,D103&lt;=15),10,IF(AND(D103&gt;15,D103&lt;=20),15,IF(AND(D103&gt;20,D103&lt;=25),20,IF(AND(D103&gt;25,D103&lt;=30),25,IF(AND(D103&gt;30,D103&lt;=35),30,IF(AND(D103&gt;35,D103&lt;=40),35,IF(AND(D103&gt;40,D103&lt;=50),40,IF(AND(D103&gt;50,D103&lt;=60),50,IF(AND(D103&gt;60,D103&lt;=70),60,IF(AND(D103&gt;70,D103&lt;=80),70,IF(AND(D103&gt;80,D103&lt;=100),80,IF(AND(D103&gt;100,D103&lt;=120),100,IF(AND(D103&gt;120,D103&lt;=140),120,IF(AND(D103&gt;140,D103&lt;=150),140,IF(AND(D103&gt;150,D103&lt;=200),150,IF(AND(D103&gt;200,D103&lt;=250),200,IF(AND(D103&gt;250,D103&lt;=300),250,IF(AND(D103&gt;300,D103&lt;=350),300,IF(AND(D103&gt;350,D103&lt;=400),350,IF(AND(D103&gt;400,D103&lt;=500),400,IF(AND(D103&gt;500,D103&lt;=600),500,IF(AND(D103&gt;600,D103&lt;=700),600,IF(AND(D103&gt;700,D103&lt;=800),700,IF(AND(D103&gt;800,D103&lt;=1000),800,IF(AND(D103&gt;1000,D103&lt;=1200),1000,IF(AND(D103&gt;1200,D103&lt;=1400),1200,IF(AND(D103&gt;1400,D103&lt;=1500),1400,0.1)))))))))))))))))))))))))))))))))))*1.01</f>
        <v>0.10100000000000001</v>
      </c>
      <c r="T103" s="16">
        <f>U103-V103</f>
        <v>6.9999999999999993E-2</v>
      </c>
      <c r="U103" s="18">
        <f>ROUNDUP(IF(AND(D103&gt;1,D103&lt;=2),1,IF(AND(D103&gt;2,D103&lt;=3),2,IF(AND(D103&gt;3,D103&lt;=4),3,IF(AND(D103&gt;4,D103&lt;=5),4,IF(AND(D103&gt;5,D103&lt;=6),5,IF(AND(D103&gt;6,D103&lt;=7),6,IF(AND(D103&gt;7,D103&lt;=8),7,IF(AND(D103&gt;8,D103&lt;=10),8,IF(AND(D103&gt;10,D103&lt;=15),10,IF(AND(D103&gt;15,D103&lt;=20),15,IF(AND(D103&gt;20,D103&lt;=25),20,IF(AND(D103&gt;25,D103&lt;=30),25,IF(AND(D103&gt;30,D103&lt;=35),30,IF(AND(D103&gt;35,D103&lt;=40),35,IF(AND(D103&gt;40,D103&lt;=50),40,IF(AND(D103&gt;50,D103&lt;=60),50,IF(AND(D103&gt;60,D103&lt;=70),60,IF(AND(D103&gt;70,D103&lt;=80),70,IF(AND(D103&gt;80,D103&lt;=100),80,IF(AND(D103&gt;100,D103&lt;=120),100,IF(AND(D103&gt;120,D103&lt;=140),120,IF(AND(D103&gt;140,D103&lt;=150),140,IF(AND(D103&gt;150,D103&lt;=200),150,IF(AND(D103&gt;200,D103&lt;=250),200,IF(AND(D103&gt;250,D103&lt;=300),250,IF(AND(D103&gt;300,D103&lt;=350),300,IF(AND(D103&gt;350,D103&lt;=400),350,IF(AND(D103&gt;400,D103&lt;=500),400,IF(AND(D103&gt;500,D103&lt;=600),500,IF(AND(D103&gt;600,D103&lt;=700),600,IF(AND(D103&gt;700,D103&lt;=800),700,IF(AND(D103&gt;800,D103&lt;=1000),800,IF(AND(D103&gt;1000,D103&lt;=1200),1000,IF(AND(D103&gt;1200,D103&lt;=1400),1200,IF(AND(D103&gt;1400,D103&lt;=1500),1400,0.1)))))))))))))))))))))))))))))))))))*0.995,2)</f>
        <v>9.9999999999999992E-2</v>
      </c>
      <c r="V103" s="16">
        <f>VLOOKUP(VALUE(RIGHT(U103*100,1)),$Y$2:$Z$11,2)/100</f>
        <v>0.03</v>
      </c>
      <c r="W103" s="19">
        <f ca="1">IFERROR(IF(AVERAGE(SOE_1,SOE_2)-Close&lt;Close-Current_Stop,1,0),0)</f>
        <v>0</v>
      </c>
      <c r="X103" s="29" t="str">
        <f ca="1">IF(RR_Rebal_Test=1,Close-(AVERAGE(SOE_1,SOE_2)-Close),"")</f>
        <v/>
      </c>
      <c r="Y103" s="3"/>
      <c r="Z103" s="3"/>
      <c r="AA103" s="3"/>
      <c r="AB103" s="3"/>
      <c r="AC103" s="3"/>
    </row>
    <row r="104" spans="1:29" x14ac:dyDescent="0.25">
      <c r="A104" s="13"/>
      <c r="B104" s="8"/>
      <c r="C104" s="8"/>
      <c r="D104" s="8"/>
      <c r="E104" s="2"/>
      <c r="F104" s="2"/>
      <c r="G104" s="8"/>
      <c r="H104" s="23"/>
      <c r="I104" s="8"/>
      <c r="J104" s="8"/>
      <c r="K104" s="8"/>
      <c r="L104" s="2"/>
      <c r="M104" s="8">
        <f>IF(EXACT(L104,N104),I104,O104)</f>
        <v>-0.03</v>
      </c>
      <c r="N104" s="14" t="b">
        <f>IF(AND(L104="*Soft stop*",D104&lt;=I104),CONCATENATE("Setting hard stop at $",O104),IF(AND(L104="*Soft stop*",D104&gt;I104,E104=1),CONCATENATE("Setting hard stop for ½R at $",O104,"; Soft stop for ½R at $",I104),IF(AND(L104="*Soft stop*",D104&gt;I104,F104=1),CONCATENATE("Setting hard stop at $",O104),IF(AND(L104="*Hard stop*",D104&lt;=I104),"Hit stop",IF(AND(L104="*Hard stop*",D104&gt;I104,E104=1),IF(AND(O104&gt;I104,R104&lt;&gt;I104),CONCATENATE("Trail hard stop for ½R to $",O104,"; Hard stop for ½R at $",I104),L104),IF(AND(L104="*Hard stop*",D104&gt;I104,F104=1),IF(AND(O104&gt;I104,R104&lt;&gt;I104),CONCATENATE("Trail hard stop to $",O104),L104),IF(AND(LEFT(L104,12)="*Hard stop f",LEFT(Q104,5)=" Hard",D104&gt;I104,F104=1),IF(AND(O104&gt;I104,R104&lt;&gt;I104),CONCATENATE("Trail stop for entire position to $",O104),L104),IF(AND(LEFT(L104,12)="*Hard stop f",LEFT(Q104,5)=" Soft",D104&gt;I104,F104=1),CONCATENATE("Setting hard stop for entire position at $",O104),IF(AND(LEFT(L104,12)="*Hard stop f",LEFT(Q104,5)=" Hard",I104&gt;P104,D104&lt;=I104,D104&gt;P104),CONCATENATE("Hit stop for ½R at $",I104,"; Hard stop for ½R at $",P104),IF(AND(LEFT(L104,12)="*Hard stop f",LEFT(Q104,5)=" Hard",D104&lt;=I104,D104&lt;=P104),"Hit stop",IF(AND(LEFT(L104,12)="*Hard stop f",LEFT(Q104,5)=" Hard",D104&gt;I104,E104=1),IF(AND(O104&gt;I104,R104&lt;&gt;I104),CONCATENATE("Trail hard stop for ½R to $",O104,"; Hard stop for ½R at $",P104),L104),IF(AND(LEFT(L104,12)="*Hard stop f",LEFT(Q104,5)=" Soft",I104&gt;P104,D104&lt;=I104,D104&gt;P104),CONCATENATE("Hit stop for ½R at $",I104,"; Soft stop for ½R at $",P104),IF(AND(LEFT(L104,12)="*Hard stop f",LEFT(Q104,5)=" Soft",D104&lt;=I104,D104&lt;=P104),CONCATENATE("Hit stop for ½R at $",I104,"; Setting hard stop for ½R at $",O104),IF(AND(LEFT(L104,12)="*Hard stop f",LEFT(Q104,5)=" Soft",D104&gt;I104,E104=1),IF(AND(O104&gt;I104,R104&lt;&gt;I104),CONCATENATE("Trail hard stop for ½R to $",O104,"; Soft stop for ½R at $",P104),L104),IF(AND(LEFT(L104,12)="*Hard stop f",LEFT(Q104,5)=" Hard",I104=P104,D104&lt;=I104),"Hit stop",IF(AND(LEFT(L104,12)="*Hard stop f",LEFT(Q104,5)=" Hard",I104=P104,D104&gt;I104,E104=1),IF(AND(O104&gt;I104,R104&lt;&gt;I104),CONCATENATE("Trail hard stop for ½R to $",O104,"; Hard stop for ½R at $",P104),L104),IF(AND(LEFT(L104,12)="*Hard stop f",LEFT(Q104,5)=" Soft",I104=P104,D104&lt;=I104),CONCATENATE("Hit stop for ½R at $",I104,"; Setting hard stop for ½R at $",O104),IF(AND(LEFT(L104,12)="*Hard stop f",LEFT(Q104,5)=" Soft",I104=P104,D104&gt;I104,E104=1),IF(AND(O104&gt;I104,R104&lt;&gt;I104),CONCATENATE("Trail hard stop for ½R to $",O104,"; Soft stop for ½R at $",P104),L104),IF(AND(D104&gt;I104,E104=0,F104=0),L104)))))))))))))))))))</f>
        <v>0</v>
      </c>
      <c r="O104" s="15">
        <f>IF(AND(R104&lt;=S104,R104&gt;U104),T104,R104)</f>
        <v>-0.03</v>
      </c>
      <c r="P104" s="16" t="str">
        <f>IFERROR(VALUE(RIGHT(Q104,LEN(Q104)-FIND("$",Q104,1))),"")</f>
        <v/>
      </c>
      <c r="Q104" s="6" t="str">
        <f>IFERROR(LEFT(RIGHT(L104,FIND("*",L104,2)-FIND(";",L104,1)),FIND("*",RIGHT(L104,FIND("*",L104,2)-FIND(";",L104,1)),2)-1),"")</f>
        <v/>
      </c>
      <c r="R104" s="16">
        <f>IF(F104=1,MIN(ROUNDDOWN(G104*0.995,2)*100/100-VLOOKUP(VALUE(RIGHT(ROUNDDOWN(G104*0.995,2)*100,1)),$Y$2:$Z$11,2)/100,ROUNDDOWN(D104*0.995,2)*100/100-VLOOKUP(VALUE(RIGHT(ROUNDDOWN(D104*0.995,2)*100,1)),$Y$2:$Z$11,2)/100),ROUNDDOWN(D104*0.995,2)*100/100-VLOOKUP(VALUE(RIGHT(ROUNDDOWN(D104*0.995,2)*100,1)),$Y$2:$Z$11,2)/100)</f>
        <v>-0.03</v>
      </c>
      <c r="S104" s="16">
        <f>IF(AND(D104&gt;1,D104&lt;=2),1,IF(AND(D104&gt;2,D104&lt;=3),2,IF(AND(D104&gt;3,D104&lt;=4),3,IF(AND(D104&gt;4,D104&lt;=5),4,IF(AND(D104&gt;5,D104&lt;=6),5,IF(AND(D104&gt;6,D104&lt;=7),6,IF(AND(D104&gt;7,D104&lt;=8),7,IF(AND(D104&gt;8,D104&lt;=10),8,IF(AND(D104&gt;10,D104&lt;=15),10,IF(AND(D104&gt;15,D104&lt;=20),15,IF(AND(D104&gt;20,D104&lt;=25),20,IF(AND(D104&gt;25,D104&lt;=30),25,IF(AND(D104&gt;30,D104&lt;=35),30,IF(AND(D104&gt;35,D104&lt;=40),35,IF(AND(D104&gt;40,D104&lt;=50),40,IF(AND(D104&gt;50,D104&lt;=60),50,IF(AND(D104&gt;60,D104&lt;=70),60,IF(AND(D104&gt;70,D104&lt;=80),70,IF(AND(D104&gt;80,D104&lt;=100),80,IF(AND(D104&gt;100,D104&lt;=120),100,IF(AND(D104&gt;120,D104&lt;=140),120,IF(AND(D104&gt;140,D104&lt;=150),140,IF(AND(D104&gt;150,D104&lt;=200),150,IF(AND(D104&gt;200,D104&lt;=250),200,IF(AND(D104&gt;250,D104&lt;=300),250,IF(AND(D104&gt;300,D104&lt;=350),300,IF(AND(D104&gt;350,D104&lt;=400),350,IF(AND(D104&gt;400,D104&lt;=500),400,IF(AND(D104&gt;500,D104&lt;=600),500,IF(AND(D104&gt;600,D104&lt;=700),600,IF(AND(D104&gt;700,D104&lt;=800),700,IF(AND(D104&gt;800,D104&lt;=1000),800,IF(AND(D104&gt;1000,D104&lt;=1200),1000,IF(AND(D104&gt;1200,D104&lt;=1400),1200,IF(AND(D104&gt;1400,D104&lt;=1500),1400,0.1)))))))))))))))))))))))))))))))))))*1.01</f>
        <v>0.10100000000000001</v>
      </c>
      <c r="T104" s="16">
        <f>U104-V104</f>
        <v>6.9999999999999993E-2</v>
      </c>
      <c r="U104" s="18">
        <f>ROUNDUP(IF(AND(D104&gt;1,D104&lt;=2),1,IF(AND(D104&gt;2,D104&lt;=3),2,IF(AND(D104&gt;3,D104&lt;=4),3,IF(AND(D104&gt;4,D104&lt;=5),4,IF(AND(D104&gt;5,D104&lt;=6),5,IF(AND(D104&gt;6,D104&lt;=7),6,IF(AND(D104&gt;7,D104&lt;=8),7,IF(AND(D104&gt;8,D104&lt;=10),8,IF(AND(D104&gt;10,D104&lt;=15),10,IF(AND(D104&gt;15,D104&lt;=20),15,IF(AND(D104&gt;20,D104&lt;=25),20,IF(AND(D104&gt;25,D104&lt;=30),25,IF(AND(D104&gt;30,D104&lt;=35),30,IF(AND(D104&gt;35,D104&lt;=40),35,IF(AND(D104&gt;40,D104&lt;=50),40,IF(AND(D104&gt;50,D104&lt;=60),50,IF(AND(D104&gt;60,D104&lt;=70),60,IF(AND(D104&gt;70,D104&lt;=80),70,IF(AND(D104&gt;80,D104&lt;=100),80,IF(AND(D104&gt;100,D104&lt;=120),100,IF(AND(D104&gt;120,D104&lt;=140),120,IF(AND(D104&gt;140,D104&lt;=150),140,IF(AND(D104&gt;150,D104&lt;=200),150,IF(AND(D104&gt;200,D104&lt;=250),200,IF(AND(D104&gt;250,D104&lt;=300),250,IF(AND(D104&gt;300,D104&lt;=350),300,IF(AND(D104&gt;350,D104&lt;=400),350,IF(AND(D104&gt;400,D104&lt;=500),400,IF(AND(D104&gt;500,D104&lt;=600),500,IF(AND(D104&gt;600,D104&lt;=700),600,IF(AND(D104&gt;700,D104&lt;=800),700,IF(AND(D104&gt;800,D104&lt;=1000),800,IF(AND(D104&gt;1000,D104&lt;=1200),1000,IF(AND(D104&gt;1200,D104&lt;=1400),1200,IF(AND(D104&gt;1400,D104&lt;=1500),1400,0.1)))))))))))))))))))))))))))))))))))*0.995,2)</f>
        <v>9.9999999999999992E-2</v>
      </c>
      <c r="V104" s="16">
        <f>VLOOKUP(VALUE(RIGHT(U104*100,1)),$Y$2:$Z$11,2)/100</f>
        <v>0.03</v>
      </c>
      <c r="W104" s="19">
        <f ca="1">IFERROR(IF(AVERAGE(SOE_1,SOE_2)-Close&lt;Close-Current_Stop,1,0),0)</f>
        <v>0</v>
      </c>
      <c r="X104" s="29" t="str">
        <f ca="1">IF(RR_Rebal_Test=1,Close-(AVERAGE(SOE_1,SOE_2)-Close),"")</f>
        <v/>
      </c>
      <c r="Y104" s="3"/>
      <c r="Z104" s="3"/>
      <c r="AA104" s="3"/>
      <c r="AB104" s="3"/>
      <c r="AC104" s="3"/>
    </row>
    <row r="105" spans="1:29" x14ac:dyDescent="0.25">
      <c r="A105" s="13"/>
      <c r="B105" s="8"/>
      <c r="C105" s="8"/>
      <c r="D105" s="8"/>
      <c r="E105" s="2"/>
      <c r="F105" s="2"/>
      <c r="G105" s="8"/>
      <c r="H105" s="23"/>
      <c r="I105" s="8"/>
      <c r="J105" s="8"/>
      <c r="K105" s="8"/>
      <c r="L105" s="2"/>
      <c r="M105" s="8">
        <f>IF(EXACT(L105,N105),I105,O105)</f>
        <v>-0.03</v>
      </c>
      <c r="N105" s="14" t="b">
        <f>IF(AND(L105="*Soft stop*",D105&lt;=I105),CONCATENATE("Setting hard stop at $",O105),IF(AND(L105="*Soft stop*",D105&gt;I105,E105=1),CONCATENATE("Setting hard stop for ½R at $",O105,"; Soft stop for ½R at $",I105),IF(AND(L105="*Soft stop*",D105&gt;I105,F105=1),CONCATENATE("Setting hard stop at $",O105),IF(AND(L105="*Hard stop*",D105&lt;=I105),"Hit stop",IF(AND(L105="*Hard stop*",D105&gt;I105,E105=1),IF(AND(O105&gt;I105,R105&lt;&gt;I105),CONCATENATE("Trail hard stop for ½R to $",O105,"; Hard stop for ½R at $",I105),L105),IF(AND(L105="*Hard stop*",D105&gt;I105,F105=1),IF(AND(O105&gt;I105,R105&lt;&gt;I105),CONCATENATE("Trail hard stop to $",O105),L105),IF(AND(LEFT(L105,12)="*Hard stop f",LEFT(Q105,5)=" Hard",D105&gt;I105,F105=1),IF(AND(O105&gt;I105,R105&lt;&gt;I105),CONCATENATE("Trail stop for entire position to $",O105),L105),IF(AND(LEFT(L105,12)="*Hard stop f",LEFT(Q105,5)=" Soft",D105&gt;I105,F105=1),CONCATENATE("Setting hard stop for entire position at $",O105),IF(AND(LEFT(L105,12)="*Hard stop f",LEFT(Q105,5)=" Hard",I105&gt;P105,D105&lt;=I105,D105&gt;P105),CONCATENATE("Hit stop for ½R at $",I105,"; Hard stop for ½R at $",P105),IF(AND(LEFT(L105,12)="*Hard stop f",LEFT(Q105,5)=" Hard",D105&lt;=I105,D105&lt;=P105),"Hit stop",IF(AND(LEFT(L105,12)="*Hard stop f",LEFT(Q105,5)=" Hard",D105&gt;I105,E105=1),IF(AND(O105&gt;I105,R105&lt;&gt;I105),CONCATENATE("Trail hard stop for ½R to $",O105,"; Hard stop for ½R at $",P105),L105),IF(AND(LEFT(L105,12)="*Hard stop f",LEFT(Q105,5)=" Soft",I105&gt;P105,D105&lt;=I105,D105&gt;P105),CONCATENATE("Hit stop for ½R at $",I105,"; Soft stop for ½R at $",P105),IF(AND(LEFT(L105,12)="*Hard stop f",LEFT(Q105,5)=" Soft",D105&lt;=I105,D105&lt;=P105),CONCATENATE("Hit stop for ½R at $",I105,"; Setting hard stop for ½R at $",O105),IF(AND(LEFT(L105,12)="*Hard stop f",LEFT(Q105,5)=" Soft",D105&gt;I105,E105=1),IF(AND(O105&gt;I105,R105&lt;&gt;I105),CONCATENATE("Trail hard stop for ½R to $",O105,"; Soft stop for ½R at $",P105),L105),IF(AND(LEFT(L105,12)="*Hard stop f",LEFT(Q105,5)=" Hard",I105=P105,D105&lt;=I105),"Hit stop",IF(AND(LEFT(L105,12)="*Hard stop f",LEFT(Q105,5)=" Hard",I105=P105,D105&gt;I105,E105=1),IF(AND(O105&gt;I105,R105&lt;&gt;I105),CONCATENATE("Trail hard stop for ½R to $",O105,"; Hard stop for ½R at $",P105),L105),IF(AND(LEFT(L105,12)="*Hard stop f",LEFT(Q105,5)=" Soft",I105=P105,D105&lt;=I105),CONCATENATE("Hit stop for ½R at $",I105,"; Setting hard stop for ½R at $",O105),IF(AND(LEFT(L105,12)="*Hard stop f",LEFT(Q105,5)=" Soft",I105=P105,D105&gt;I105,E105=1),IF(AND(O105&gt;I105,R105&lt;&gt;I105),CONCATENATE("Trail hard stop for ½R to $",O105,"; Soft stop for ½R at $",P105),L105),IF(AND(D105&gt;I105,E105=0,F105=0),L105)))))))))))))))))))</f>
        <v>0</v>
      </c>
      <c r="O105" s="15">
        <f>IF(AND(R105&lt;=S105,R105&gt;U105),T105,R105)</f>
        <v>-0.03</v>
      </c>
      <c r="P105" s="16" t="str">
        <f>IFERROR(VALUE(RIGHT(Q105,LEN(Q105)-FIND("$",Q105,1))),"")</f>
        <v/>
      </c>
      <c r="Q105" s="6" t="str">
        <f>IFERROR(LEFT(RIGHT(L105,FIND("*",L105,2)-FIND(";",L105,1)),FIND("*",RIGHT(L105,FIND("*",L105,2)-FIND(";",L105,1)),2)-1),"")</f>
        <v/>
      </c>
      <c r="R105" s="16">
        <f>IF(F105=1,MIN(ROUNDDOWN(G105*0.995,2)*100/100-VLOOKUP(VALUE(RIGHT(ROUNDDOWN(G105*0.995,2)*100,1)),$Y$2:$Z$11,2)/100,ROUNDDOWN(D105*0.995,2)*100/100-VLOOKUP(VALUE(RIGHT(ROUNDDOWN(D105*0.995,2)*100,1)),$Y$2:$Z$11,2)/100),ROUNDDOWN(D105*0.995,2)*100/100-VLOOKUP(VALUE(RIGHT(ROUNDDOWN(D105*0.995,2)*100,1)),$Y$2:$Z$11,2)/100)</f>
        <v>-0.03</v>
      </c>
      <c r="S105" s="16">
        <f>IF(AND(D105&gt;1,D105&lt;=2),1,IF(AND(D105&gt;2,D105&lt;=3),2,IF(AND(D105&gt;3,D105&lt;=4),3,IF(AND(D105&gt;4,D105&lt;=5),4,IF(AND(D105&gt;5,D105&lt;=6),5,IF(AND(D105&gt;6,D105&lt;=7),6,IF(AND(D105&gt;7,D105&lt;=8),7,IF(AND(D105&gt;8,D105&lt;=10),8,IF(AND(D105&gt;10,D105&lt;=15),10,IF(AND(D105&gt;15,D105&lt;=20),15,IF(AND(D105&gt;20,D105&lt;=25),20,IF(AND(D105&gt;25,D105&lt;=30),25,IF(AND(D105&gt;30,D105&lt;=35),30,IF(AND(D105&gt;35,D105&lt;=40),35,IF(AND(D105&gt;40,D105&lt;=50),40,IF(AND(D105&gt;50,D105&lt;=60),50,IF(AND(D105&gt;60,D105&lt;=70),60,IF(AND(D105&gt;70,D105&lt;=80),70,IF(AND(D105&gt;80,D105&lt;=100),80,IF(AND(D105&gt;100,D105&lt;=120),100,IF(AND(D105&gt;120,D105&lt;=140),120,IF(AND(D105&gt;140,D105&lt;=150),140,IF(AND(D105&gt;150,D105&lt;=200),150,IF(AND(D105&gt;200,D105&lt;=250),200,IF(AND(D105&gt;250,D105&lt;=300),250,IF(AND(D105&gt;300,D105&lt;=350),300,IF(AND(D105&gt;350,D105&lt;=400),350,IF(AND(D105&gt;400,D105&lt;=500),400,IF(AND(D105&gt;500,D105&lt;=600),500,IF(AND(D105&gt;600,D105&lt;=700),600,IF(AND(D105&gt;700,D105&lt;=800),700,IF(AND(D105&gt;800,D105&lt;=1000),800,IF(AND(D105&gt;1000,D105&lt;=1200),1000,IF(AND(D105&gt;1200,D105&lt;=1400),1200,IF(AND(D105&gt;1400,D105&lt;=1500),1400,0.1)))))))))))))))))))))))))))))))))))*1.01</f>
        <v>0.10100000000000001</v>
      </c>
      <c r="T105" s="16">
        <f>U105-V105</f>
        <v>6.9999999999999993E-2</v>
      </c>
      <c r="U105" s="18">
        <f>ROUNDUP(IF(AND(D105&gt;1,D105&lt;=2),1,IF(AND(D105&gt;2,D105&lt;=3),2,IF(AND(D105&gt;3,D105&lt;=4),3,IF(AND(D105&gt;4,D105&lt;=5),4,IF(AND(D105&gt;5,D105&lt;=6),5,IF(AND(D105&gt;6,D105&lt;=7),6,IF(AND(D105&gt;7,D105&lt;=8),7,IF(AND(D105&gt;8,D105&lt;=10),8,IF(AND(D105&gt;10,D105&lt;=15),10,IF(AND(D105&gt;15,D105&lt;=20),15,IF(AND(D105&gt;20,D105&lt;=25),20,IF(AND(D105&gt;25,D105&lt;=30),25,IF(AND(D105&gt;30,D105&lt;=35),30,IF(AND(D105&gt;35,D105&lt;=40),35,IF(AND(D105&gt;40,D105&lt;=50),40,IF(AND(D105&gt;50,D105&lt;=60),50,IF(AND(D105&gt;60,D105&lt;=70),60,IF(AND(D105&gt;70,D105&lt;=80),70,IF(AND(D105&gt;80,D105&lt;=100),80,IF(AND(D105&gt;100,D105&lt;=120),100,IF(AND(D105&gt;120,D105&lt;=140),120,IF(AND(D105&gt;140,D105&lt;=150),140,IF(AND(D105&gt;150,D105&lt;=200),150,IF(AND(D105&gt;200,D105&lt;=250),200,IF(AND(D105&gt;250,D105&lt;=300),250,IF(AND(D105&gt;300,D105&lt;=350),300,IF(AND(D105&gt;350,D105&lt;=400),350,IF(AND(D105&gt;400,D105&lt;=500),400,IF(AND(D105&gt;500,D105&lt;=600),500,IF(AND(D105&gt;600,D105&lt;=700),600,IF(AND(D105&gt;700,D105&lt;=800),700,IF(AND(D105&gt;800,D105&lt;=1000),800,IF(AND(D105&gt;1000,D105&lt;=1200),1000,IF(AND(D105&gt;1200,D105&lt;=1400),1200,IF(AND(D105&gt;1400,D105&lt;=1500),1400,0.1)))))))))))))))))))))))))))))))))))*0.995,2)</f>
        <v>9.9999999999999992E-2</v>
      </c>
      <c r="V105" s="16">
        <f>VLOOKUP(VALUE(RIGHT(U105*100,1)),$Y$2:$Z$11,2)/100</f>
        <v>0.03</v>
      </c>
      <c r="W105" s="19">
        <f ca="1">IFERROR(IF(AVERAGE(SOE_1,SOE_2)-Close&lt;Close-Current_Stop,1,0),0)</f>
        <v>0</v>
      </c>
      <c r="X105" s="29" t="str">
        <f ca="1">IF(RR_Rebal_Test=1,Close-(AVERAGE(SOE_1,SOE_2)-Close),"")</f>
        <v/>
      </c>
      <c r="Y105" s="3"/>
      <c r="Z105" s="3"/>
      <c r="AA105" s="3"/>
      <c r="AB105" s="3"/>
      <c r="AC105" s="3"/>
    </row>
    <row r="106" spans="1:29" x14ac:dyDescent="0.25">
      <c r="A106" s="13"/>
      <c r="B106" s="8"/>
      <c r="C106" s="8"/>
      <c r="D106" s="8"/>
      <c r="E106" s="2"/>
      <c r="F106" s="2"/>
      <c r="G106" s="8"/>
      <c r="H106" s="23"/>
      <c r="I106" s="8"/>
      <c r="J106" s="8"/>
      <c r="K106" s="8"/>
      <c r="L106" s="2"/>
      <c r="M106" s="8">
        <f>IF(EXACT(L106,N106),I106,O106)</f>
        <v>-0.03</v>
      </c>
      <c r="N106" s="14" t="b">
        <f>IF(AND(L106="*Soft stop*",D106&lt;=I106),CONCATENATE("Setting hard stop at $",O106),IF(AND(L106="*Soft stop*",D106&gt;I106,E106=1),CONCATENATE("Setting hard stop for ½R at $",O106,"; Soft stop for ½R at $",I106),IF(AND(L106="*Soft stop*",D106&gt;I106,F106=1),CONCATENATE("Setting hard stop at $",O106),IF(AND(L106="*Hard stop*",D106&lt;=I106),"Hit stop",IF(AND(L106="*Hard stop*",D106&gt;I106,E106=1),IF(AND(O106&gt;I106,R106&lt;&gt;I106),CONCATENATE("Trail hard stop for ½R to $",O106,"; Hard stop for ½R at $",I106),L106),IF(AND(L106="*Hard stop*",D106&gt;I106,F106=1),IF(AND(O106&gt;I106,R106&lt;&gt;I106),CONCATENATE("Trail hard stop to $",O106),L106),IF(AND(LEFT(L106,12)="*Hard stop f",LEFT(Q106,5)=" Hard",D106&gt;I106,F106=1),IF(AND(O106&gt;I106,R106&lt;&gt;I106),CONCATENATE("Trail stop for entire position to $",O106),L106),IF(AND(LEFT(L106,12)="*Hard stop f",LEFT(Q106,5)=" Soft",D106&gt;I106,F106=1),CONCATENATE("Setting hard stop for entire position at $",O106),IF(AND(LEFT(L106,12)="*Hard stop f",LEFT(Q106,5)=" Hard",I106&gt;P106,D106&lt;=I106,D106&gt;P106),CONCATENATE("Hit stop for ½R at $",I106,"; Hard stop for ½R at $",P106),IF(AND(LEFT(L106,12)="*Hard stop f",LEFT(Q106,5)=" Hard",D106&lt;=I106,D106&lt;=P106),"Hit stop",IF(AND(LEFT(L106,12)="*Hard stop f",LEFT(Q106,5)=" Hard",D106&gt;I106,E106=1),IF(AND(O106&gt;I106,R106&lt;&gt;I106),CONCATENATE("Trail hard stop for ½R to $",O106,"; Hard stop for ½R at $",P106),L106),IF(AND(LEFT(L106,12)="*Hard stop f",LEFT(Q106,5)=" Soft",I106&gt;P106,D106&lt;=I106,D106&gt;P106),CONCATENATE("Hit stop for ½R at $",I106,"; Soft stop for ½R at $",P106),IF(AND(LEFT(L106,12)="*Hard stop f",LEFT(Q106,5)=" Soft",D106&lt;=I106,D106&lt;=P106),CONCATENATE("Hit stop for ½R at $",I106,"; Setting hard stop for ½R at $",O106),IF(AND(LEFT(L106,12)="*Hard stop f",LEFT(Q106,5)=" Soft",D106&gt;I106,E106=1),IF(AND(O106&gt;I106,R106&lt;&gt;I106),CONCATENATE("Trail hard stop for ½R to $",O106,"; Soft stop for ½R at $",P106),L106),IF(AND(LEFT(L106,12)="*Hard stop f",LEFT(Q106,5)=" Hard",I106=P106,D106&lt;=I106),"Hit stop",IF(AND(LEFT(L106,12)="*Hard stop f",LEFT(Q106,5)=" Hard",I106=P106,D106&gt;I106,E106=1),IF(AND(O106&gt;I106,R106&lt;&gt;I106),CONCATENATE("Trail hard stop for ½R to $",O106,"; Hard stop for ½R at $",P106),L106),IF(AND(LEFT(L106,12)="*Hard stop f",LEFT(Q106,5)=" Soft",I106=P106,D106&lt;=I106),CONCATENATE("Hit stop for ½R at $",I106,"; Setting hard stop for ½R at $",O106),IF(AND(LEFT(L106,12)="*Hard stop f",LEFT(Q106,5)=" Soft",I106=P106,D106&gt;I106,E106=1),IF(AND(O106&gt;I106,R106&lt;&gt;I106),CONCATENATE("Trail hard stop for ½R to $",O106,"; Soft stop for ½R at $",P106),L106),IF(AND(D106&gt;I106,E106=0,F106=0),L106)))))))))))))))))))</f>
        <v>0</v>
      </c>
      <c r="O106" s="15">
        <f>IF(AND(R106&lt;=S106,R106&gt;U106),T106,R106)</f>
        <v>-0.03</v>
      </c>
      <c r="P106" s="16" t="str">
        <f>IFERROR(VALUE(RIGHT(Q106,LEN(Q106)-FIND("$",Q106,1))),"")</f>
        <v/>
      </c>
      <c r="Q106" s="6" t="str">
        <f>IFERROR(LEFT(RIGHT(L106,FIND("*",L106,2)-FIND(";",L106,1)),FIND("*",RIGHT(L106,FIND("*",L106,2)-FIND(";",L106,1)),2)-1),"")</f>
        <v/>
      </c>
      <c r="R106" s="16">
        <f>IF(F106=1,MIN(ROUNDDOWN(G106*0.995,2)*100/100-VLOOKUP(VALUE(RIGHT(ROUNDDOWN(G106*0.995,2)*100,1)),$Y$2:$Z$11,2)/100,ROUNDDOWN(D106*0.995,2)*100/100-VLOOKUP(VALUE(RIGHT(ROUNDDOWN(D106*0.995,2)*100,1)),$Y$2:$Z$11,2)/100),ROUNDDOWN(D106*0.995,2)*100/100-VLOOKUP(VALUE(RIGHT(ROUNDDOWN(D106*0.995,2)*100,1)),$Y$2:$Z$11,2)/100)</f>
        <v>-0.03</v>
      </c>
      <c r="S106" s="16">
        <f>IF(AND(D106&gt;1,D106&lt;=2),1,IF(AND(D106&gt;2,D106&lt;=3),2,IF(AND(D106&gt;3,D106&lt;=4),3,IF(AND(D106&gt;4,D106&lt;=5),4,IF(AND(D106&gt;5,D106&lt;=6),5,IF(AND(D106&gt;6,D106&lt;=7),6,IF(AND(D106&gt;7,D106&lt;=8),7,IF(AND(D106&gt;8,D106&lt;=10),8,IF(AND(D106&gt;10,D106&lt;=15),10,IF(AND(D106&gt;15,D106&lt;=20),15,IF(AND(D106&gt;20,D106&lt;=25),20,IF(AND(D106&gt;25,D106&lt;=30),25,IF(AND(D106&gt;30,D106&lt;=35),30,IF(AND(D106&gt;35,D106&lt;=40),35,IF(AND(D106&gt;40,D106&lt;=50),40,IF(AND(D106&gt;50,D106&lt;=60),50,IF(AND(D106&gt;60,D106&lt;=70),60,IF(AND(D106&gt;70,D106&lt;=80),70,IF(AND(D106&gt;80,D106&lt;=100),80,IF(AND(D106&gt;100,D106&lt;=120),100,IF(AND(D106&gt;120,D106&lt;=140),120,IF(AND(D106&gt;140,D106&lt;=150),140,IF(AND(D106&gt;150,D106&lt;=200),150,IF(AND(D106&gt;200,D106&lt;=250),200,IF(AND(D106&gt;250,D106&lt;=300),250,IF(AND(D106&gt;300,D106&lt;=350),300,IF(AND(D106&gt;350,D106&lt;=400),350,IF(AND(D106&gt;400,D106&lt;=500),400,IF(AND(D106&gt;500,D106&lt;=600),500,IF(AND(D106&gt;600,D106&lt;=700),600,IF(AND(D106&gt;700,D106&lt;=800),700,IF(AND(D106&gt;800,D106&lt;=1000),800,IF(AND(D106&gt;1000,D106&lt;=1200),1000,IF(AND(D106&gt;1200,D106&lt;=1400),1200,IF(AND(D106&gt;1400,D106&lt;=1500),1400,0.1)))))))))))))))))))))))))))))))))))*1.01</f>
        <v>0.10100000000000001</v>
      </c>
      <c r="T106" s="16">
        <f>U106-V106</f>
        <v>6.9999999999999993E-2</v>
      </c>
      <c r="U106" s="18">
        <f>ROUNDUP(IF(AND(D106&gt;1,D106&lt;=2),1,IF(AND(D106&gt;2,D106&lt;=3),2,IF(AND(D106&gt;3,D106&lt;=4),3,IF(AND(D106&gt;4,D106&lt;=5),4,IF(AND(D106&gt;5,D106&lt;=6),5,IF(AND(D106&gt;6,D106&lt;=7),6,IF(AND(D106&gt;7,D106&lt;=8),7,IF(AND(D106&gt;8,D106&lt;=10),8,IF(AND(D106&gt;10,D106&lt;=15),10,IF(AND(D106&gt;15,D106&lt;=20),15,IF(AND(D106&gt;20,D106&lt;=25),20,IF(AND(D106&gt;25,D106&lt;=30),25,IF(AND(D106&gt;30,D106&lt;=35),30,IF(AND(D106&gt;35,D106&lt;=40),35,IF(AND(D106&gt;40,D106&lt;=50),40,IF(AND(D106&gt;50,D106&lt;=60),50,IF(AND(D106&gt;60,D106&lt;=70),60,IF(AND(D106&gt;70,D106&lt;=80),70,IF(AND(D106&gt;80,D106&lt;=100),80,IF(AND(D106&gt;100,D106&lt;=120),100,IF(AND(D106&gt;120,D106&lt;=140),120,IF(AND(D106&gt;140,D106&lt;=150),140,IF(AND(D106&gt;150,D106&lt;=200),150,IF(AND(D106&gt;200,D106&lt;=250),200,IF(AND(D106&gt;250,D106&lt;=300),250,IF(AND(D106&gt;300,D106&lt;=350),300,IF(AND(D106&gt;350,D106&lt;=400),350,IF(AND(D106&gt;400,D106&lt;=500),400,IF(AND(D106&gt;500,D106&lt;=600),500,IF(AND(D106&gt;600,D106&lt;=700),600,IF(AND(D106&gt;700,D106&lt;=800),700,IF(AND(D106&gt;800,D106&lt;=1000),800,IF(AND(D106&gt;1000,D106&lt;=1200),1000,IF(AND(D106&gt;1200,D106&lt;=1400),1200,IF(AND(D106&gt;1400,D106&lt;=1500),1400,0.1)))))))))))))))))))))))))))))))))))*0.995,2)</f>
        <v>9.9999999999999992E-2</v>
      </c>
      <c r="V106" s="16">
        <f>VLOOKUP(VALUE(RIGHT(U106*100,1)),$Y$2:$Z$11,2)/100</f>
        <v>0.03</v>
      </c>
      <c r="W106" s="19">
        <f ca="1">IFERROR(IF(AVERAGE(SOE_1,SOE_2)-Close&lt;Close-Current_Stop,1,0),0)</f>
        <v>0</v>
      </c>
      <c r="X106" s="29" t="str">
        <f ca="1">IF(RR_Rebal_Test=1,Close-(AVERAGE(SOE_1,SOE_2)-Close),"")</f>
        <v/>
      </c>
      <c r="Y106" s="3"/>
      <c r="Z106" s="3"/>
      <c r="AA106" s="3"/>
      <c r="AB106" s="3"/>
      <c r="AC106" s="3"/>
    </row>
    <row r="107" spans="1:29" x14ac:dyDescent="0.25">
      <c r="A107" s="13"/>
      <c r="B107" s="8"/>
      <c r="C107" s="8"/>
      <c r="D107" s="8"/>
      <c r="E107" s="2"/>
      <c r="F107" s="2"/>
      <c r="G107" s="8"/>
      <c r="H107" s="23"/>
      <c r="I107" s="8"/>
      <c r="J107" s="8"/>
      <c r="K107" s="8"/>
      <c r="L107" s="2"/>
      <c r="M107" s="8">
        <f>IF(EXACT(L107,N107),I107,O107)</f>
        <v>-0.03</v>
      </c>
      <c r="N107" s="14" t="b">
        <f>IF(AND(L107="*Soft stop*",D107&lt;=I107),CONCATENATE("Setting hard stop at $",O107),IF(AND(L107="*Soft stop*",D107&gt;I107,E107=1),CONCATENATE("Setting hard stop for ½R at $",O107,"; Soft stop for ½R at $",I107),IF(AND(L107="*Soft stop*",D107&gt;I107,F107=1),CONCATENATE("Setting hard stop at $",O107),IF(AND(L107="*Hard stop*",D107&lt;=I107),"Hit stop",IF(AND(L107="*Hard stop*",D107&gt;I107,E107=1),IF(AND(O107&gt;I107,R107&lt;&gt;I107),CONCATENATE("Trail hard stop for ½R to $",O107,"; Hard stop for ½R at $",I107),L107),IF(AND(L107="*Hard stop*",D107&gt;I107,F107=1),IF(AND(O107&gt;I107,R107&lt;&gt;I107),CONCATENATE("Trail hard stop to $",O107),L107),IF(AND(LEFT(L107,12)="*Hard stop f",LEFT(Q107,5)=" Hard",D107&gt;I107,F107=1),IF(AND(O107&gt;I107,R107&lt;&gt;I107),CONCATENATE("Trail stop for entire position to $",O107),L107),IF(AND(LEFT(L107,12)="*Hard stop f",LEFT(Q107,5)=" Soft",D107&gt;I107,F107=1),CONCATENATE("Setting hard stop for entire position at $",O107),IF(AND(LEFT(L107,12)="*Hard stop f",LEFT(Q107,5)=" Hard",I107&gt;P107,D107&lt;=I107,D107&gt;P107),CONCATENATE("Hit stop for ½R at $",I107,"; Hard stop for ½R at $",P107),IF(AND(LEFT(L107,12)="*Hard stop f",LEFT(Q107,5)=" Hard",D107&lt;=I107,D107&lt;=P107),"Hit stop",IF(AND(LEFT(L107,12)="*Hard stop f",LEFT(Q107,5)=" Hard",D107&gt;I107,E107=1),IF(AND(O107&gt;I107,R107&lt;&gt;I107),CONCATENATE("Trail hard stop for ½R to $",O107,"; Hard stop for ½R at $",P107),L107),IF(AND(LEFT(L107,12)="*Hard stop f",LEFT(Q107,5)=" Soft",I107&gt;P107,D107&lt;=I107,D107&gt;P107),CONCATENATE("Hit stop for ½R at $",I107,"; Soft stop for ½R at $",P107),IF(AND(LEFT(L107,12)="*Hard stop f",LEFT(Q107,5)=" Soft",D107&lt;=I107,D107&lt;=P107),CONCATENATE("Hit stop for ½R at $",I107,"; Setting hard stop for ½R at $",O107),IF(AND(LEFT(L107,12)="*Hard stop f",LEFT(Q107,5)=" Soft",D107&gt;I107,E107=1),IF(AND(O107&gt;I107,R107&lt;&gt;I107),CONCATENATE("Trail hard stop for ½R to $",O107,"; Soft stop for ½R at $",P107),L107),IF(AND(LEFT(L107,12)="*Hard stop f",LEFT(Q107,5)=" Hard",I107=P107,D107&lt;=I107),"Hit stop",IF(AND(LEFT(L107,12)="*Hard stop f",LEFT(Q107,5)=" Hard",I107=P107,D107&gt;I107,E107=1),IF(AND(O107&gt;I107,R107&lt;&gt;I107),CONCATENATE("Trail hard stop for ½R to $",O107,"; Hard stop for ½R at $",P107),L107),IF(AND(LEFT(L107,12)="*Hard stop f",LEFT(Q107,5)=" Soft",I107=P107,D107&lt;=I107),CONCATENATE("Hit stop for ½R at $",I107,"; Setting hard stop for ½R at $",O107),IF(AND(LEFT(L107,12)="*Hard stop f",LEFT(Q107,5)=" Soft",I107=P107,D107&gt;I107,E107=1),IF(AND(O107&gt;I107,R107&lt;&gt;I107),CONCATENATE("Trail hard stop for ½R to $",O107,"; Soft stop for ½R at $",P107),L107),IF(AND(D107&gt;I107,E107=0,F107=0),L107)))))))))))))))))))</f>
        <v>0</v>
      </c>
      <c r="O107" s="15">
        <f>IF(AND(R107&lt;=S107,R107&gt;U107),T107,R107)</f>
        <v>-0.03</v>
      </c>
      <c r="P107" s="16" t="str">
        <f>IFERROR(VALUE(RIGHT(Q107,LEN(Q107)-FIND("$",Q107,1))),"")</f>
        <v/>
      </c>
      <c r="Q107" s="6" t="str">
        <f>IFERROR(LEFT(RIGHT(L107,FIND("*",L107,2)-FIND(";",L107,1)),FIND("*",RIGHT(L107,FIND("*",L107,2)-FIND(";",L107,1)),2)-1),"")</f>
        <v/>
      </c>
      <c r="R107" s="16">
        <f>IF(F107=1,MIN(ROUNDDOWN(G107*0.995,2)*100/100-VLOOKUP(VALUE(RIGHT(ROUNDDOWN(G107*0.995,2)*100,1)),$Y$2:$Z$11,2)/100,ROUNDDOWN(D107*0.995,2)*100/100-VLOOKUP(VALUE(RIGHT(ROUNDDOWN(D107*0.995,2)*100,1)),$Y$2:$Z$11,2)/100),ROUNDDOWN(D107*0.995,2)*100/100-VLOOKUP(VALUE(RIGHT(ROUNDDOWN(D107*0.995,2)*100,1)),$Y$2:$Z$11,2)/100)</f>
        <v>-0.03</v>
      </c>
      <c r="S107" s="16">
        <f>IF(AND(D107&gt;1,D107&lt;=2),1,IF(AND(D107&gt;2,D107&lt;=3),2,IF(AND(D107&gt;3,D107&lt;=4),3,IF(AND(D107&gt;4,D107&lt;=5),4,IF(AND(D107&gt;5,D107&lt;=6),5,IF(AND(D107&gt;6,D107&lt;=7),6,IF(AND(D107&gt;7,D107&lt;=8),7,IF(AND(D107&gt;8,D107&lt;=10),8,IF(AND(D107&gt;10,D107&lt;=15),10,IF(AND(D107&gt;15,D107&lt;=20),15,IF(AND(D107&gt;20,D107&lt;=25),20,IF(AND(D107&gt;25,D107&lt;=30),25,IF(AND(D107&gt;30,D107&lt;=35),30,IF(AND(D107&gt;35,D107&lt;=40),35,IF(AND(D107&gt;40,D107&lt;=50),40,IF(AND(D107&gt;50,D107&lt;=60),50,IF(AND(D107&gt;60,D107&lt;=70),60,IF(AND(D107&gt;70,D107&lt;=80),70,IF(AND(D107&gt;80,D107&lt;=100),80,IF(AND(D107&gt;100,D107&lt;=120),100,IF(AND(D107&gt;120,D107&lt;=140),120,IF(AND(D107&gt;140,D107&lt;=150),140,IF(AND(D107&gt;150,D107&lt;=200),150,IF(AND(D107&gt;200,D107&lt;=250),200,IF(AND(D107&gt;250,D107&lt;=300),250,IF(AND(D107&gt;300,D107&lt;=350),300,IF(AND(D107&gt;350,D107&lt;=400),350,IF(AND(D107&gt;400,D107&lt;=500),400,IF(AND(D107&gt;500,D107&lt;=600),500,IF(AND(D107&gt;600,D107&lt;=700),600,IF(AND(D107&gt;700,D107&lt;=800),700,IF(AND(D107&gt;800,D107&lt;=1000),800,IF(AND(D107&gt;1000,D107&lt;=1200),1000,IF(AND(D107&gt;1200,D107&lt;=1400),1200,IF(AND(D107&gt;1400,D107&lt;=1500),1400,0.1)))))))))))))))))))))))))))))))))))*1.01</f>
        <v>0.10100000000000001</v>
      </c>
      <c r="T107" s="16">
        <f>U107-V107</f>
        <v>6.9999999999999993E-2</v>
      </c>
      <c r="U107" s="18">
        <f>ROUNDUP(IF(AND(D107&gt;1,D107&lt;=2),1,IF(AND(D107&gt;2,D107&lt;=3),2,IF(AND(D107&gt;3,D107&lt;=4),3,IF(AND(D107&gt;4,D107&lt;=5),4,IF(AND(D107&gt;5,D107&lt;=6),5,IF(AND(D107&gt;6,D107&lt;=7),6,IF(AND(D107&gt;7,D107&lt;=8),7,IF(AND(D107&gt;8,D107&lt;=10),8,IF(AND(D107&gt;10,D107&lt;=15),10,IF(AND(D107&gt;15,D107&lt;=20),15,IF(AND(D107&gt;20,D107&lt;=25),20,IF(AND(D107&gt;25,D107&lt;=30),25,IF(AND(D107&gt;30,D107&lt;=35),30,IF(AND(D107&gt;35,D107&lt;=40),35,IF(AND(D107&gt;40,D107&lt;=50),40,IF(AND(D107&gt;50,D107&lt;=60),50,IF(AND(D107&gt;60,D107&lt;=70),60,IF(AND(D107&gt;70,D107&lt;=80),70,IF(AND(D107&gt;80,D107&lt;=100),80,IF(AND(D107&gt;100,D107&lt;=120),100,IF(AND(D107&gt;120,D107&lt;=140),120,IF(AND(D107&gt;140,D107&lt;=150),140,IF(AND(D107&gt;150,D107&lt;=200),150,IF(AND(D107&gt;200,D107&lt;=250),200,IF(AND(D107&gt;250,D107&lt;=300),250,IF(AND(D107&gt;300,D107&lt;=350),300,IF(AND(D107&gt;350,D107&lt;=400),350,IF(AND(D107&gt;400,D107&lt;=500),400,IF(AND(D107&gt;500,D107&lt;=600),500,IF(AND(D107&gt;600,D107&lt;=700),600,IF(AND(D107&gt;700,D107&lt;=800),700,IF(AND(D107&gt;800,D107&lt;=1000),800,IF(AND(D107&gt;1000,D107&lt;=1200),1000,IF(AND(D107&gt;1200,D107&lt;=1400),1200,IF(AND(D107&gt;1400,D107&lt;=1500),1400,0.1)))))))))))))))))))))))))))))))))))*0.995,2)</f>
        <v>9.9999999999999992E-2</v>
      </c>
      <c r="V107" s="16">
        <f>VLOOKUP(VALUE(RIGHT(U107*100,1)),$Y$2:$Z$11,2)/100</f>
        <v>0.03</v>
      </c>
      <c r="W107" s="19">
        <f ca="1">IFERROR(IF(AVERAGE(SOE_1,SOE_2)-Close&lt;Close-Current_Stop,1,0),0)</f>
        <v>0</v>
      </c>
      <c r="X107" s="29" t="str">
        <f ca="1">IF(RR_Rebal_Test=1,Close-(AVERAGE(SOE_1,SOE_2)-Close),"")</f>
        <v/>
      </c>
      <c r="Y107" s="3"/>
      <c r="Z107" s="3"/>
      <c r="AA107" s="3"/>
      <c r="AB107" s="3"/>
      <c r="AC107" s="3"/>
    </row>
    <row r="108" spans="1:29" x14ac:dyDescent="0.25">
      <c r="A108" s="13"/>
      <c r="B108" s="8"/>
      <c r="C108" s="8"/>
      <c r="D108" s="8"/>
      <c r="E108" s="2"/>
      <c r="F108" s="2"/>
      <c r="G108" s="8"/>
      <c r="H108" s="23"/>
      <c r="I108" s="8"/>
      <c r="J108" s="8"/>
      <c r="K108" s="8"/>
      <c r="L108" s="2"/>
      <c r="M108" s="8">
        <f>IF(EXACT(L108,N108),I108,O108)</f>
        <v>-0.03</v>
      </c>
      <c r="N108" s="14" t="b">
        <f>IF(AND(L108="*Soft stop*",D108&lt;=I108),CONCATENATE("Setting hard stop at $",O108),IF(AND(L108="*Soft stop*",D108&gt;I108,E108=1),CONCATENATE("Setting hard stop for ½R at $",O108,"; Soft stop for ½R at $",I108),IF(AND(L108="*Soft stop*",D108&gt;I108,F108=1),CONCATENATE("Setting hard stop at $",O108),IF(AND(L108="*Hard stop*",D108&lt;=I108),"Hit stop",IF(AND(L108="*Hard stop*",D108&gt;I108,E108=1),IF(AND(O108&gt;I108,R108&lt;&gt;I108),CONCATENATE("Trail hard stop for ½R to $",O108,"; Hard stop for ½R at $",I108),L108),IF(AND(L108="*Hard stop*",D108&gt;I108,F108=1),IF(AND(O108&gt;I108,R108&lt;&gt;I108),CONCATENATE("Trail hard stop to $",O108),L108),IF(AND(LEFT(L108,12)="*Hard stop f",LEFT(Q108,5)=" Hard",D108&gt;I108,F108=1),IF(AND(O108&gt;I108,R108&lt;&gt;I108),CONCATENATE("Trail stop for entire position to $",O108),L108),IF(AND(LEFT(L108,12)="*Hard stop f",LEFT(Q108,5)=" Soft",D108&gt;I108,F108=1),CONCATENATE("Setting hard stop for entire position at $",O108),IF(AND(LEFT(L108,12)="*Hard stop f",LEFT(Q108,5)=" Hard",I108&gt;P108,D108&lt;=I108,D108&gt;P108),CONCATENATE("Hit stop for ½R at $",I108,"; Hard stop for ½R at $",P108),IF(AND(LEFT(L108,12)="*Hard stop f",LEFT(Q108,5)=" Hard",D108&lt;=I108,D108&lt;=P108),"Hit stop",IF(AND(LEFT(L108,12)="*Hard stop f",LEFT(Q108,5)=" Hard",D108&gt;I108,E108=1),IF(AND(O108&gt;I108,R108&lt;&gt;I108),CONCATENATE("Trail hard stop for ½R to $",O108,"; Hard stop for ½R at $",P108),L108),IF(AND(LEFT(L108,12)="*Hard stop f",LEFT(Q108,5)=" Soft",I108&gt;P108,D108&lt;=I108,D108&gt;P108),CONCATENATE("Hit stop for ½R at $",I108,"; Soft stop for ½R at $",P108),IF(AND(LEFT(L108,12)="*Hard stop f",LEFT(Q108,5)=" Soft",D108&lt;=I108,D108&lt;=P108),CONCATENATE("Hit stop for ½R at $",I108,"; Setting hard stop for ½R at $",O108),IF(AND(LEFT(L108,12)="*Hard stop f",LEFT(Q108,5)=" Soft",D108&gt;I108,E108=1),IF(AND(O108&gt;I108,R108&lt;&gt;I108),CONCATENATE("Trail hard stop for ½R to $",O108,"; Soft stop for ½R at $",P108),L108),IF(AND(LEFT(L108,12)="*Hard stop f",LEFT(Q108,5)=" Hard",I108=P108,D108&lt;=I108),"Hit stop",IF(AND(LEFT(L108,12)="*Hard stop f",LEFT(Q108,5)=" Hard",I108=P108,D108&gt;I108,E108=1),IF(AND(O108&gt;I108,R108&lt;&gt;I108),CONCATENATE("Trail hard stop for ½R to $",O108,"; Hard stop for ½R at $",P108),L108),IF(AND(LEFT(L108,12)="*Hard stop f",LEFT(Q108,5)=" Soft",I108=P108,D108&lt;=I108),CONCATENATE("Hit stop for ½R at $",I108,"; Setting hard stop for ½R at $",O108),IF(AND(LEFT(L108,12)="*Hard stop f",LEFT(Q108,5)=" Soft",I108=P108,D108&gt;I108,E108=1),IF(AND(O108&gt;I108,R108&lt;&gt;I108),CONCATENATE("Trail hard stop for ½R to $",O108,"; Soft stop for ½R at $",P108),L108),IF(AND(D108&gt;I108,E108=0,F108=0),L108)))))))))))))))))))</f>
        <v>0</v>
      </c>
      <c r="O108" s="15">
        <f>IF(AND(R108&lt;=S108,R108&gt;U108),T108,R108)</f>
        <v>-0.03</v>
      </c>
      <c r="P108" s="16" t="str">
        <f>IFERROR(VALUE(RIGHT(Q108,LEN(Q108)-FIND("$",Q108,1))),"")</f>
        <v/>
      </c>
      <c r="Q108" s="6" t="str">
        <f>IFERROR(LEFT(RIGHT(L108,FIND("*",L108,2)-FIND(";",L108,1)),FIND("*",RIGHT(L108,FIND("*",L108,2)-FIND(";",L108,1)),2)-1),"")</f>
        <v/>
      </c>
      <c r="R108" s="16">
        <f>IF(F108=1,MIN(ROUNDDOWN(G108*0.995,2)*100/100-VLOOKUP(VALUE(RIGHT(ROUNDDOWN(G108*0.995,2)*100,1)),$Y$2:$Z$11,2)/100,ROUNDDOWN(D108*0.995,2)*100/100-VLOOKUP(VALUE(RIGHT(ROUNDDOWN(D108*0.995,2)*100,1)),$Y$2:$Z$11,2)/100),ROUNDDOWN(D108*0.995,2)*100/100-VLOOKUP(VALUE(RIGHT(ROUNDDOWN(D108*0.995,2)*100,1)),$Y$2:$Z$11,2)/100)</f>
        <v>-0.03</v>
      </c>
      <c r="S108" s="16">
        <f>IF(AND(D108&gt;1,D108&lt;=2),1,IF(AND(D108&gt;2,D108&lt;=3),2,IF(AND(D108&gt;3,D108&lt;=4),3,IF(AND(D108&gt;4,D108&lt;=5),4,IF(AND(D108&gt;5,D108&lt;=6),5,IF(AND(D108&gt;6,D108&lt;=7),6,IF(AND(D108&gt;7,D108&lt;=8),7,IF(AND(D108&gt;8,D108&lt;=10),8,IF(AND(D108&gt;10,D108&lt;=15),10,IF(AND(D108&gt;15,D108&lt;=20),15,IF(AND(D108&gt;20,D108&lt;=25),20,IF(AND(D108&gt;25,D108&lt;=30),25,IF(AND(D108&gt;30,D108&lt;=35),30,IF(AND(D108&gt;35,D108&lt;=40),35,IF(AND(D108&gt;40,D108&lt;=50),40,IF(AND(D108&gt;50,D108&lt;=60),50,IF(AND(D108&gt;60,D108&lt;=70),60,IF(AND(D108&gt;70,D108&lt;=80),70,IF(AND(D108&gt;80,D108&lt;=100),80,IF(AND(D108&gt;100,D108&lt;=120),100,IF(AND(D108&gt;120,D108&lt;=140),120,IF(AND(D108&gt;140,D108&lt;=150),140,IF(AND(D108&gt;150,D108&lt;=200),150,IF(AND(D108&gt;200,D108&lt;=250),200,IF(AND(D108&gt;250,D108&lt;=300),250,IF(AND(D108&gt;300,D108&lt;=350),300,IF(AND(D108&gt;350,D108&lt;=400),350,IF(AND(D108&gt;400,D108&lt;=500),400,IF(AND(D108&gt;500,D108&lt;=600),500,IF(AND(D108&gt;600,D108&lt;=700),600,IF(AND(D108&gt;700,D108&lt;=800),700,IF(AND(D108&gt;800,D108&lt;=1000),800,IF(AND(D108&gt;1000,D108&lt;=1200),1000,IF(AND(D108&gt;1200,D108&lt;=1400),1200,IF(AND(D108&gt;1400,D108&lt;=1500),1400,0.1)))))))))))))))))))))))))))))))))))*1.01</f>
        <v>0.10100000000000001</v>
      </c>
      <c r="T108" s="16">
        <f>U108-V108</f>
        <v>6.9999999999999993E-2</v>
      </c>
      <c r="U108" s="18">
        <f>ROUNDUP(IF(AND(D108&gt;1,D108&lt;=2),1,IF(AND(D108&gt;2,D108&lt;=3),2,IF(AND(D108&gt;3,D108&lt;=4),3,IF(AND(D108&gt;4,D108&lt;=5),4,IF(AND(D108&gt;5,D108&lt;=6),5,IF(AND(D108&gt;6,D108&lt;=7),6,IF(AND(D108&gt;7,D108&lt;=8),7,IF(AND(D108&gt;8,D108&lt;=10),8,IF(AND(D108&gt;10,D108&lt;=15),10,IF(AND(D108&gt;15,D108&lt;=20),15,IF(AND(D108&gt;20,D108&lt;=25),20,IF(AND(D108&gt;25,D108&lt;=30),25,IF(AND(D108&gt;30,D108&lt;=35),30,IF(AND(D108&gt;35,D108&lt;=40),35,IF(AND(D108&gt;40,D108&lt;=50),40,IF(AND(D108&gt;50,D108&lt;=60),50,IF(AND(D108&gt;60,D108&lt;=70),60,IF(AND(D108&gt;70,D108&lt;=80),70,IF(AND(D108&gt;80,D108&lt;=100),80,IF(AND(D108&gt;100,D108&lt;=120),100,IF(AND(D108&gt;120,D108&lt;=140),120,IF(AND(D108&gt;140,D108&lt;=150),140,IF(AND(D108&gt;150,D108&lt;=200),150,IF(AND(D108&gt;200,D108&lt;=250),200,IF(AND(D108&gt;250,D108&lt;=300),250,IF(AND(D108&gt;300,D108&lt;=350),300,IF(AND(D108&gt;350,D108&lt;=400),350,IF(AND(D108&gt;400,D108&lt;=500),400,IF(AND(D108&gt;500,D108&lt;=600),500,IF(AND(D108&gt;600,D108&lt;=700),600,IF(AND(D108&gt;700,D108&lt;=800),700,IF(AND(D108&gt;800,D108&lt;=1000),800,IF(AND(D108&gt;1000,D108&lt;=1200),1000,IF(AND(D108&gt;1200,D108&lt;=1400),1200,IF(AND(D108&gt;1400,D108&lt;=1500),1400,0.1)))))))))))))))))))))))))))))))))))*0.995,2)</f>
        <v>9.9999999999999992E-2</v>
      </c>
      <c r="V108" s="16">
        <f>VLOOKUP(VALUE(RIGHT(U108*100,1)),$Y$2:$Z$11,2)/100</f>
        <v>0.03</v>
      </c>
      <c r="W108" s="19">
        <f ca="1">IFERROR(IF(AVERAGE(SOE_1,SOE_2)-Close&lt;Close-Current_Stop,1,0),0)</f>
        <v>0</v>
      </c>
      <c r="X108" s="29" t="str">
        <f ca="1">IF(RR_Rebal_Test=1,Close-(AVERAGE(SOE_1,SOE_2)-Close),"")</f>
        <v/>
      </c>
      <c r="Y108" s="3"/>
      <c r="Z108" s="3"/>
      <c r="AA108" s="3"/>
      <c r="AB108" s="3"/>
      <c r="AC108" s="3"/>
    </row>
    <row r="109" spans="1:29" x14ac:dyDescent="0.25">
      <c r="A109" s="13"/>
      <c r="B109" s="8"/>
      <c r="C109" s="8"/>
      <c r="D109" s="8"/>
      <c r="E109" s="2"/>
      <c r="F109" s="2"/>
      <c r="G109" s="8"/>
      <c r="H109" s="23"/>
      <c r="I109" s="8"/>
      <c r="J109" s="8"/>
      <c r="K109" s="8"/>
      <c r="L109" s="2"/>
      <c r="M109" s="8">
        <f>IF(EXACT(L109,N109),I109,O109)</f>
        <v>-0.03</v>
      </c>
      <c r="N109" s="14" t="b">
        <f>IF(AND(L109="*Soft stop*",D109&lt;=I109),CONCATENATE("Setting hard stop at $",O109),IF(AND(L109="*Soft stop*",D109&gt;I109,E109=1),CONCATENATE("Setting hard stop for ½R at $",O109,"; Soft stop for ½R at $",I109),IF(AND(L109="*Soft stop*",D109&gt;I109,F109=1),CONCATENATE("Setting hard stop at $",O109),IF(AND(L109="*Hard stop*",D109&lt;=I109),"Hit stop",IF(AND(L109="*Hard stop*",D109&gt;I109,E109=1),IF(AND(O109&gt;I109,R109&lt;&gt;I109),CONCATENATE("Trail hard stop for ½R to $",O109,"; Hard stop for ½R at $",I109),L109),IF(AND(L109="*Hard stop*",D109&gt;I109,F109=1),IF(AND(O109&gt;I109,R109&lt;&gt;I109),CONCATENATE("Trail hard stop to $",O109),L109),IF(AND(LEFT(L109,12)="*Hard stop f",LEFT(Q109,5)=" Hard",D109&gt;I109,F109=1),IF(AND(O109&gt;I109,R109&lt;&gt;I109),CONCATENATE("Trail stop for entire position to $",O109),L109),IF(AND(LEFT(L109,12)="*Hard stop f",LEFT(Q109,5)=" Soft",D109&gt;I109,F109=1),CONCATENATE("Setting hard stop for entire position at $",O109),IF(AND(LEFT(L109,12)="*Hard stop f",LEFT(Q109,5)=" Hard",I109&gt;P109,D109&lt;=I109,D109&gt;P109),CONCATENATE("Hit stop for ½R at $",I109,"; Hard stop for ½R at $",P109),IF(AND(LEFT(L109,12)="*Hard stop f",LEFT(Q109,5)=" Hard",D109&lt;=I109,D109&lt;=P109),"Hit stop",IF(AND(LEFT(L109,12)="*Hard stop f",LEFT(Q109,5)=" Hard",D109&gt;I109,E109=1),IF(AND(O109&gt;I109,R109&lt;&gt;I109),CONCATENATE("Trail hard stop for ½R to $",O109,"; Hard stop for ½R at $",P109),L109),IF(AND(LEFT(L109,12)="*Hard stop f",LEFT(Q109,5)=" Soft",I109&gt;P109,D109&lt;=I109,D109&gt;P109),CONCATENATE("Hit stop for ½R at $",I109,"; Soft stop for ½R at $",P109),IF(AND(LEFT(L109,12)="*Hard stop f",LEFT(Q109,5)=" Soft",D109&lt;=I109,D109&lt;=P109),CONCATENATE("Hit stop for ½R at $",I109,"; Setting hard stop for ½R at $",O109),IF(AND(LEFT(L109,12)="*Hard stop f",LEFT(Q109,5)=" Soft",D109&gt;I109,E109=1),IF(AND(O109&gt;I109,R109&lt;&gt;I109),CONCATENATE("Trail hard stop for ½R to $",O109,"; Soft stop for ½R at $",P109),L109),IF(AND(LEFT(L109,12)="*Hard stop f",LEFT(Q109,5)=" Hard",I109=P109,D109&lt;=I109),"Hit stop",IF(AND(LEFT(L109,12)="*Hard stop f",LEFT(Q109,5)=" Hard",I109=P109,D109&gt;I109,E109=1),IF(AND(O109&gt;I109,R109&lt;&gt;I109),CONCATENATE("Trail hard stop for ½R to $",O109,"; Hard stop for ½R at $",P109),L109),IF(AND(LEFT(L109,12)="*Hard stop f",LEFT(Q109,5)=" Soft",I109=P109,D109&lt;=I109),CONCATENATE("Hit stop for ½R at $",I109,"; Setting hard stop for ½R at $",O109),IF(AND(LEFT(L109,12)="*Hard stop f",LEFT(Q109,5)=" Soft",I109=P109,D109&gt;I109,E109=1),IF(AND(O109&gt;I109,R109&lt;&gt;I109),CONCATENATE("Trail hard stop for ½R to $",O109,"; Soft stop for ½R at $",P109),L109),IF(AND(D109&gt;I109,E109=0,F109=0),L109)))))))))))))))))))</f>
        <v>0</v>
      </c>
      <c r="O109" s="15">
        <f>IF(AND(R109&lt;=S109,R109&gt;U109),T109,R109)</f>
        <v>-0.03</v>
      </c>
      <c r="P109" s="16" t="str">
        <f>IFERROR(VALUE(RIGHT(Q109,LEN(Q109)-FIND("$",Q109,1))),"")</f>
        <v/>
      </c>
      <c r="Q109" s="6" t="str">
        <f>IFERROR(LEFT(RIGHT(L109,FIND("*",L109,2)-FIND(";",L109,1)),FIND("*",RIGHT(L109,FIND("*",L109,2)-FIND(";",L109,1)),2)-1),"")</f>
        <v/>
      </c>
      <c r="R109" s="16">
        <f>IF(F109=1,MIN(ROUNDDOWN(G109*0.995,2)*100/100-VLOOKUP(VALUE(RIGHT(ROUNDDOWN(G109*0.995,2)*100,1)),$Y$2:$Z$11,2)/100,ROUNDDOWN(D109*0.995,2)*100/100-VLOOKUP(VALUE(RIGHT(ROUNDDOWN(D109*0.995,2)*100,1)),$Y$2:$Z$11,2)/100),ROUNDDOWN(D109*0.995,2)*100/100-VLOOKUP(VALUE(RIGHT(ROUNDDOWN(D109*0.995,2)*100,1)),$Y$2:$Z$11,2)/100)</f>
        <v>-0.03</v>
      </c>
      <c r="S109" s="16">
        <f>IF(AND(D109&gt;1,D109&lt;=2),1,IF(AND(D109&gt;2,D109&lt;=3),2,IF(AND(D109&gt;3,D109&lt;=4),3,IF(AND(D109&gt;4,D109&lt;=5),4,IF(AND(D109&gt;5,D109&lt;=6),5,IF(AND(D109&gt;6,D109&lt;=7),6,IF(AND(D109&gt;7,D109&lt;=8),7,IF(AND(D109&gt;8,D109&lt;=10),8,IF(AND(D109&gt;10,D109&lt;=15),10,IF(AND(D109&gt;15,D109&lt;=20),15,IF(AND(D109&gt;20,D109&lt;=25),20,IF(AND(D109&gt;25,D109&lt;=30),25,IF(AND(D109&gt;30,D109&lt;=35),30,IF(AND(D109&gt;35,D109&lt;=40),35,IF(AND(D109&gt;40,D109&lt;=50),40,IF(AND(D109&gt;50,D109&lt;=60),50,IF(AND(D109&gt;60,D109&lt;=70),60,IF(AND(D109&gt;70,D109&lt;=80),70,IF(AND(D109&gt;80,D109&lt;=100),80,IF(AND(D109&gt;100,D109&lt;=120),100,IF(AND(D109&gt;120,D109&lt;=140),120,IF(AND(D109&gt;140,D109&lt;=150),140,IF(AND(D109&gt;150,D109&lt;=200),150,IF(AND(D109&gt;200,D109&lt;=250),200,IF(AND(D109&gt;250,D109&lt;=300),250,IF(AND(D109&gt;300,D109&lt;=350),300,IF(AND(D109&gt;350,D109&lt;=400),350,IF(AND(D109&gt;400,D109&lt;=500),400,IF(AND(D109&gt;500,D109&lt;=600),500,IF(AND(D109&gt;600,D109&lt;=700),600,IF(AND(D109&gt;700,D109&lt;=800),700,IF(AND(D109&gt;800,D109&lt;=1000),800,IF(AND(D109&gt;1000,D109&lt;=1200),1000,IF(AND(D109&gt;1200,D109&lt;=1400),1200,IF(AND(D109&gt;1400,D109&lt;=1500),1400,0.1)))))))))))))))))))))))))))))))))))*1.01</f>
        <v>0.10100000000000001</v>
      </c>
      <c r="T109" s="16">
        <f>U109-V109</f>
        <v>6.9999999999999993E-2</v>
      </c>
      <c r="U109" s="18">
        <f>ROUNDUP(IF(AND(D109&gt;1,D109&lt;=2),1,IF(AND(D109&gt;2,D109&lt;=3),2,IF(AND(D109&gt;3,D109&lt;=4),3,IF(AND(D109&gt;4,D109&lt;=5),4,IF(AND(D109&gt;5,D109&lt;=6),5,IF(AND(D109&gt;6,D109&lt;=7),6,IF(AND(D109&gt;7,D109&lt;=8),7,IF(AND(D109&gt;8,D109&lt;=10),8,IF(AND(D109&gt;10,D109&lt;=15),10,IF(AND(D109&gt;15,D109&lt;=20),15,IF(AND(D109&gt;20,D109&lt;=25),20,IF(AND(D109&gt;25,D109&lt;=30),25,IF(AND(D109&gt;30,D109&lt;=35),30,IF(AND(D109&gt;35,D109&lt;=40),35,IF(AND(D109&gt;40,D109&lt;=50),40,IF(AND(D109&gt;50,D109&lt;=60),50,IF(AND(D109&gt;60,D109&lt;=70),60,IF(AND(D109&gt;70,D109&lt;=80),70,IF(AND(D109&gt;80,D109&lt;=100),80,IF(AND(D109&gt;100,D109&lt;=120),100,IF(AND(D109&gt;120,D109&lt;=140),120,IF(AND(D109&gt;140,D109&lt;=150),140,IF(AND(D109&gt;150,D109&lt;=200),150,IF(AND(D109&gt;200,D109&lt;=250),200,IF(AND(D109&gt;250,D109&lt;=300),250,IF(AND(D109&gt;300,D109&lt;=350),300,IF(AND(D109&gt;350,D109&lt;=400),350,IF(AND(D109&gt;400,D109&lt;=500),400,IF(AND(D109&gt;500,D109&lt;=600),500,IF(AND(D109&gt;600,D109&lt;=700),600,IF(AND(D109&gt;700,D109&lt;=800),700,IF(AND(D109&gt;800,D109&lt;=1000),800,IF(AND(D109&gt;1000,D109&lt;=1200),1000,IF(AND(D109&gt;1200,D109&lt;=1400),1200,IF(AND(D109&gt;1400,D109&lt;=1500),1400,0.1)))))))))))))))))))))))))))))))))))*0.995,2)</f>
        <v>9.9999999999999992E-2</v>
      </c>
      <c r="V109" s="16">
        <f>VLOOKUP(VALUE(RIGHT(U109*100,1)),$Y$2:$Z$11,2)/100</f>
        <v>0.03</v>
      </c>
      <c r="W109" s="19">
        <f ca="1">IFERROR(IF(AVERAGE(SOE_1,SOE_2)-Close&lt;Close-Current_Stop,1,0),0)</f>
        <v>0</v>
      </c>
      <c r="X109" s="29" t="str">
        <f ca="1">IF(RR_Rebal_Test=1,Close-(AVERAGE(SOE_1,SOE_2)-Close),"")</f>
        <v/>
      </c>
      <c r="Y109" s="3"/>
      <c r="Z109" s="3"/>
      <c r="AA109" s="3"/>
      <c r="AB109" s="3"/>
      <c r="AC109" s="3"/>
    </row>
    <row r="110" spans="1:29" x14ac:dyDescent="0.25">
      <c r="A110" s="13"/>
      <c r="B110" s="8"/>
      <c r="C110" s="8"/>
      <c r="D110" s="8"/>
      <c r="E110" s="2"/>
      <c r="F110" s="2"/>
      <c r="G110" s="8"/>
      <c r="H110" s="23"/>
      <c r="I110" s="8"/>
      <c r="J110" s="8"/>
      <c r="K110" s="8"/>
      <c r="L110" s="2"/>
      <c r="M110" s="8">
        <f>IF(EXACT(L110,N110),I110,O110)</f>
        <v>-0.03</v>
      </c>
      <c r="N110" s="14" t="b">
        <f>IF(AND(L110="*Soft stop*",D110&lt;=I110),CONCATENATE("Setting hard stop at $",O110),IF(AND(L110="*Soft stop*",D110&gt;I110,E110=1),CONCATENATE("Setting hard stop for ½R at $",O110,"; Soft stop for ½R at $",I110),IF(AND(L110="*Soft stop*",D110&gt;I110,F110=1),CONCATENATE("Setting hard stop at $",O110),IF(AND(L110="*Hard stop*",D110&lt;=I110),"Hit stop",IF(AND(L110="*Hard stop*",D110&gt;I110,E110=1),IF(AND(O110&gt;I110,R110&lt;&gt;I110),CONCATENATE("Trail hard stop for ½R to $",O110,"; Hard stop for ½R at $",I110),L110),IF(AND(L110="*Hard stop*",D110&gt;I110,F110=1),IF(AND(O110&gt;I110,R110&lt;&gt;I110),CONCATENATE("Trail hard stop to $",O110),L110),IF(AND(LEFT(L110,12)="*Hard stop f",LEFT(Q110,5)=" Hard",D110&gt;I110,F110=1),IF(AND(O110&gt;I110,R110&lt;&gt;I110),CONCATENATE("Trail stop for entire position to $",O110),L110),IF(AND(LEFT(L110,12)="*Hard stop f",LEFT(Q110,5)=" Soft",D110&gt;I110,F110=1),CONCATENATE("Setting hard stop for entire position at $",O110),IF(AND(LEFT(L110,12)="*Hard stop f",LEFT(Q110,5)=" Hard",I110&gt;P110,D110&lt;=I110,D110&gt;P110),CONCATENATE("Hit stop for ½R at $",I110,"; Hard stop for ½R at $",P110),IF(AND(LEFT(L110,12)="*Hard stop f",LEFT(Q110,5)=" Hard",D110&lt;=I110,D110&lt;=P110),"Hit stop",IF(AND(LEFT(L110,12)="*Hard stop f",LEFT(Q110,5)=" Hard",D110&gt;I110,E110=1),IF(AND(O110&gt;I110,R110&lt;&gt;I110),CONCATENATE("Trail hard stop for ½R to $",O110,"; Hard stop for ½R at $",P110),L110),IF(AND(LEFT(L110,12)="*Hard stop f",LEFT(Q110,5)=" Soft",I110&gt;P110,D110&lt;=I110,D110&gt;P110),CONCATENATE("Hit stop for ½R at $",I110,"; Soft stop for ½R at $",P110),IF(AND(LEFT(L110,12)="*Hard stop f",LEFT(Q110,5)=" Soft",D110&lt;=I110,D110&lt;=P110),CONCATENATE("Hit stop for ½R at $",I110,"; Setting hard stop for ½R at $",O110),IF(AND(LEFT(L110,12)="*Hard stop f",LEFT(Q110,5)=" Soft",D110&gt;I110,E110=1),IF(AND(O110&gt;I110,R110&lt;&gt;I110),CONCATENATE("Trail hard stop for ½R to $",O110,"; Soft stop for ½R at $",P110),L110),IF(AND(LEFT(L110,12)="*Hard stop f",LEFT(Q110,5)=" Hard",I110=P110,D110&lt;=I110),"Hit stop",IF(AND(LEFT(L110,12)="*Hard stop f",LEFT(Q110,5)=" Hard",I110=P110,D110&gt;I110,E110=1),IF(AND(O110&gt;I110,R110&lt;&gt;I110),CONCATENATE("Trail hard stop for ½R to $",O110,"; Hard stop for ½R at $",P110),L110),IF(AND(LEFT(L110,12)="*Hard stop f",LEFT(Q110,5)=" Soft",I110=P110,D110&lt;=I110),CONCATENATE("Hit stop for ½R at $",I110,"; Setting hard stop for ½R at $",O110),IF(AND(LEFT(L110,12)="*Hard stop f",LEFT(Q110,5)=" Soft",I110=P110,D110&gt;I110,E110=1),IF(AND(O110&gt;I110,R110&lt;&gt;I110),CONCATENATE("Trail hard stop for ½R to $",O110,"; Soft stop for ½R at $",P110),L110),IF(AND(D110&gt;I110,E110=0,F110=0),L110)))))))))))))))))))</f>
        <v>0</v>
      </c>
      <c r="O110" s="15">
        <f>IF(AND(R110&lt;=S110,R110&gt;U110),T110,R110)</f>
        <v>-0.03</v>
      </c>
      <c r="P110" s="16" t="str">
        <f>IFERROR(VALUE(RIGHT(Q110,LEN(Q110)-FIND("$",Q110,1))),"")</f>
        <v/>
      </c>
      <c r="Q110" s="6" t="str">
        <f>IFERROR(LEFT(RIGHT(L110,FIND("*",L110,2)-FIND(";",L110,1)),FIND("*",RIGHT(L110,FIND("*",L110,2)-FIND(";",L110,1)),2)-1),"")</f>
        <v/>
      </c>
      <c r="R110" s="16">
        <f>IF(F110=1,MIN(ROUNDDOWN(G110*0.995,2)*100/100-VLOOKUP(VALUE(RIGHT(ROUNDDOWN(G110*0.995,2)*100,1)),$Y$2:$Z$11,2)/100,ROUNDDOWN(D110*0.995,2)*100/100-VLOOKUP(VALUE(RIGHT(ROUNDDOWN(D110*0.995,2)*100,1)),$Y$2:$Z$11,2)/100),ROUNDDOWN(D110*0.995,2)*100/100-VLOOKUP(VALUE(RIGHT(ROUNDDOWN(D110*0.995,2)*100,1)),$Y$2:$Z$11,2)/100)</f>
        <v>-0.03</v>
      </c>
      <c r="S110" s="16">
        <f>IF(AND(D110&gt;1,D110&lt;=2),1,IF(AND(D110&gt;2,D110&lt;=3),2,IF(AND(D110&gt;3,D110&lt;=4),3,IF(AND(D110&gt;4,D110&lt;=5),4,IF(AND(D110&gt;5,D110&lt;=6),5,IF(AND(D110&gt;6,D110&lt;=7),6,IF(AND(D110&gt;7,D110&lt;=8),7,IF(AND(D110&gt;8,D110&lt;=10),8,IF(AND(D110&gt;10,D110&lt;=15),10,IF(AND(D110&gt;15,D110&lt;=20),15,IF(AND(D110&gt;20,D110&lt;=25),20,IF(AND(D110&gt;25,D110&lt;=30),25,IF(AND(D110&gt;30,D110&lt;=35),30,IF(AND(D110&gt;35,D110&lt;=40),35,IF(AND(D110&gt;40,D110&lt;=50),40,IF(AND(D110&gt;50,D110&lt;=60),50,IF(AND(D110&gt;60,D110&lt;=70),60,IF(AND(D110&gt;70,D110&lt;=80),70,IF(AND(D110&gt;80,D110&lt;=100),80,IF(AND(D110&gt;100,D110&lt;=120),100,IF(AND(D110&gt;120,D110&lt;=140),120,IF(AND(D110&gt;140,D110&lt;=150),140,IF(AND(D110&gt;150,D110&lt;=200),150,IF(AND(D110&gt;200,D110&lt;=250),200,IF(AND(D110&gt;250,D110&lt;=300),250,IF(AND(D110&gt;300,D110&lt;=350),300,IF(AND(D110&gt;350,D110&lt;=400),350,IF(AND(D110&gt;400,D110&lt;=500),400,IF(AND(D110&gt;500,D110&lt;=600),500,IF(AND(D110&gt;600,D110&lt;=700),600,IF(AND(D110&gt;700,D110&lt;=800),700,IF(AND(D110&gt;800,D110&lt;=1000),800,IF(AND(D110&gt;1000,D110&lt;=1200),1000,IF(AND(D110&gt;1200,D110&lt;=1400),1200,IF(AND(D110&gt;1400,D110&lt;=1500),1400,0.1)))))))))))))))))))))))))))))))))))*1.01</f>
        <v>0.10100000000000001</v>
      </c>
      <c r="T110" s="16">
        <f>U110-V110</f>
        <v>6.9999999999999993E-2</v>
      </c>
      <c r="U110" s="18">
        <f>ROUNDUP(IF(AND(D110&gt;1,D110&lt;=2),1,IF(AND(D110&gt;2,D110&lt;=3),2,IF(AND(D110&gt;3,D110&lt;=4),3,IF(AND(D110&gt;4,D110&lt;=5),4,IF(AND(D110&gt;5,D110&lt;=6),5,IF(AND(D110&gt;6,D110&lt;=7),6,IF(AND(D110&gt;7,D110&lt;=8),7,IF(AND(D110&gt;8,D110&lt;=10),8,IF(AND(D110&gt;10,D110&lt;=15),10,IF(AND(D110&gt;15,D110&lt;=20),15,IF(AND(D110&gt;20,D110&lt;=25),20,IF(AND(D110&gt;25,D110&lt;=30),25,IF(AND(D110&gt;30,D110&lt;=35),30,IF(AND(D110&gt;35,D110&lt;=40),35,IF(AND(D110&gt;40,D110&lt;=50),40,IF(AND(D110&gt;50,D110&lt;=60),50,IF(AND(D110&gt;60,D110&lt;=70),60,IF(AND(D110&gt;70,D110&lt;=80),70,IF(AND(D110&gt;80,D110&lt;=100),80,IF(AND(D110&gt;100,D110&lt;=120),100,IF(AND(D110&gt;120,D110&lt;=140),120,IF(AND(D110&gt;140,D110&lt;=150),140,IF(AND(D110&gt;150,D110&lt;=200),150,IF(AND(D110&gt;200,D110&lt;=250),200,IF(AND(D110&gt;250,D110&lt;=300),250,IF(AND(D110&gt;300,D110&lt;=350),300,IF(AND(D110&gt;350,D110&lt;=400),350,IF(AND(D110&gt;400,D110&lt;=500),400,IF(AND(D110&gt;500,D110&lt;=600),500,IF(AND(D110&gt;600,D110&lt;=700),600,IF(AND(D110&gt;700,D110&lt;=800),700,IF(AND(D110&gt;800,D110&lt;=1000),800,IF(AND(D110&gt;1000,D110&lt;=1200),1000,IF(AND(D110&gt;1200,D110&lt;=1400),1200,IF(AND(D110&gt;1400,D110&lt;=1500),1400,0.1)))))))))))))))))))))))))))))))))))*0.995,2)</f>
        <v>9.9999999999999992E-2</v>
      </c>
      <c r="V110" s="16">
        <f>VLOOKUP(VALUE(RIGHT(U110*100,1)),$Y$2:$Z$11,2)/100</f>
        <v>0.03</v>
      </c>
      <c r="W110" s="19">
        <f ca="1">IFERROR(IF(AVERAGE(SOE_1,SOE_2)-Close&lt;Close-Current_Stop,1,0),0)</f>
        <v>0</v>
      </c>
      <c r="X110" s="29" t="str">
        <f ca="1">IF(RR_Rebal_Test=1,Close-(AVERAGE(SOE_1,SOE_2)-Close),"")</f>
        <v/>
      </c>
      <c r="Y110" s="3"/>
      <c r="Z110" s="3"/>
      <c r="AA110" s="3"/>
      <c r="AB110" s="3"/>
      <c r="AC110" s="3"/>
    </row>
    <row r="111" spans="1:29" x14ac:dyDescent="0.25">
      <c r="A111" s="13"/>
      <c r="B111" s="8"/>
      <c r="C111" s="8"/>
      <c r="D111" s="8"/>
      <c r="E111" s="2"/>
      <c r="F111" s="2"/>
      <c r="G111" s="8"/>
      <c r="H111" s="23"/>
      <c r="I111" s="8"/>
      <c r="J111" s="8"/>
      <c r="K111" s="8"/>
      <c r="L111" s="2"/>
      <c r="M111" s="8">
        <f>IF(EXACT(L111,N111),I111,O111)</f>
        <v>-0.03</v>
      </c>
      <c r="N111" s="14" t="b">
        <f>IF(AND(L111="*Soft stop*",D111&lt;=I111),CONCATENATE("Setting hard stop at $",O111),IF(AND(L111="*Soft stop*",D111&gt;I111,E111=1),CONCATENATE("Setting hard stop for ½R at $",O111,"; Soft stop for ½R at $",I111),IF(AND(L111="*Soft stop*",D111&gt;I111,F111=1),CONCATENATE("Setting hard stop at $",O111),IF(AND(L111="*Hard stop*",D111&lt;=I111),"Hit stop",IF(AND(L111="*Hard stop*",D111&gt;I111,E111=1),IF(AND(O111&gt;I111,R111&lt;&gt;I111),CONCATENATE("Trail hard stop for ½R to $",O111,"; Hard stop for ½R at $",I111),L111),IF(AND(L111="*Hard stop*",D111&gt;I111,F111=1),IF(AND(O111&gt;I111,R111&lt;&gt;I111),CONCATENATE("Trail hard stop to $",O111),L111),IF(AND(LEFT(L111,12)="*Hard stop f",LEFT(Q111,5)=" Hard",D111&gt;I111,F111=1),IF(AND(O111&gt;I111,R111&lt;&gt;I111),CONCATENATE("Trail stop for entire position to $",O111),L111),IF(AND(LEFT(L111,12)="*Hard stop f",LEFT(Q111,5)=" Soft",D111&gt;I111,F111=1),CONCATENATE("Setting hard stop for entire position at $",O111),IF(AND(LEFT(L111,12)="*Hard stop f",LEFT(Q111,5)=" Hard",I111&gt;P111,D111&lt;=I111,D111&gt;P111),CONCATENATE("Hit stop for ½R at $",I111,"; Hard stop for ½R at $",P111),IF(AND(LEFT(L111,12)="*Hard stop f",LEFT(Q111,5)=" Hard",D111&lt;=I111,D111&lt;=P111),"Hit stop",IF(AND(LEFT(L111,12)="*Hard stop f",LEFT(Q111,5)=" Hard",D111&gt;I111,E111=1),IF(AND(O111&gt;I111,R111&lt;&gt;I111),CONCATENATE("Trail hard stop for ½R to $",O111,"; Hard stop for ½R at $",P111),L111),IF(AND(LEFT(L111,12)="*Hard stop f",LEFT(Q111,5)=" Soft",I111&gt;P111,D111&lt;=I111,D111&gt;P111),CONCATENATE("Hit stop for ½R at $",I111,"; Soft stop for ½R at $",P111),IF(AND(LEFT(L111,12)="*Hard stop f",LEFT(Q111,5)=" Soft",D111&lt;=I111,D111&lt;=P111),CONCATENATE("Hit stop for ½R at $",I111,"; Setting hard stop for ½R at $",O111),IF(AND(LEFT(L111,12)="*Hard stop f",LEFT(Q111,5)=" Soft",D111&gt;I111,E111=1),IF(AND(O111&gt;I111,R111&lt;&gt;I111),CONCATENATE("Trail hard stop for ½R to $",O111,"; Soft stop for ½R at $",P111),L111),IF(AND(LEFT(L111,12)="*Hard stop f",LEFT(Q111,5)=" Hard",I111=P111,D111&lt;=I111),"Hit stop",IF(AND(LEFT(L111,12)="*Hard stop f",LEFT(Q111,5)=" Hard",I111=P111,D111&gt;I111,E111=1),IF(AND(O111&gt;I111,R111&lt;&gt;I111),CONCATENATE("Trail hard stop for ½R to $",O111,"; Hard stop for ½R at $",P111),L111),IF(AND(LEFT(L111,12)="*Hard stop f",LEFT(Q111,5)=" Soft",I111=P111,D111&lt;=I111),CONCATENATE("Hit stop for ½R at $",I111,"; Setting hard stop for ½R at $",O111),IF(AND(LEFT(L111,12)="*Hard stop f",LEFT(Q111,5)=" Soft",I111=P111,D111&gt;I111,E111=1),IF(AND(O111&gt;I111,R111&lt;&gt;I111),CONCATENATE("Trail hard stop for ½R to $",O111,"; Soft stop for ½R at $",P111),L111),IF(AND(D111&gt;I111,E111=0,F111=0),L111)))))))))))))))))))</f>
        <v>0</v>
      </c>
      <c r="O111" s="15">
        <f>IF(AND(R111&lt;=S111,R111&gt;U111),T111,R111)</f>
        <v>-0.03</v>
      </c>
      <c r="P111" s="16" t="str">
        <f>IFERROR(VALUE(RIGHT(Q111,LEN(Q111)-FIND("$",Q111,1))),"")</f>
        <v/>
      </c>
      <c r="Q111" s="6" t="str">
        <f>IFERROR(LEFT(RIGHT(L111,FIND("*",L111,2)-FIND(";",L111,1)),FIND("*",RIGHT(L111,FIND("*",L111,2)-FIND(";",L111,1)),2)-1),"")</f>
        <v/>
      </c>
      <c r="R111" s="16">
        <f>IF(F111=1,MIN(ROUNDDOWN(G111*0.995,2)*100/100-VLOOKUP(VALUE(RIGHT(ROUNDDOWN(G111*0.995,2)*100,1)),$Y$2:$Z$11,2)/100,ROUNDDOWN(D111*0.995,2)*100/100-VLOOKUP(VALUE(RIGHT(ROUNDDOWN(D111*0.995,2)*100,1)),$Y$2:$Z$11,2)/100),ROUNDDOWN(D111*0.995,2)*100/100-VLOOKUP(VALUE(RIGHT(ROUNDDOWN(D111*0.995,2)*100,1)),$Y$2:$Z$11,2)/100)</f>
        <v>-0.03</v>
      </c>
      <c r="S111" s="16">
        <f>IF(AND(D111&gt;1,D111&lt;=2),1,IF(AND(D111&gt;2,D111&lt;=3),2,IF(AND(D111&gt;3,D111&lt;=4),3,IF(AND(D111&gt;4,D111&lt;=5),4,IF(AND(D111&gt;5,D111&lt;=6),5,IF(AND(D111&gt;6,D111&lt;=7),6,IF(AND(D111&gt;7,D111&lt;=8),7,IF(AND(D111&gt;8,D111&lt;=10),8,IF(AND(D111&gt;10,D111&lt;=15),10,IF(AND(D111&gt;15,D111&lt;=20),15,IF(AND(D111&gt;20,D111&lt;=25),20,IF(AND(D111&gt;25,D111&lt;=30),25,IF(AND(D111&gt;30,D111&lt;=35),30,IF(AND(D111&gt;35,D111&lt;=40),35,IF(AND(D111&gt;40,D111&lt;=50),40,IF(AND(D111&gt;50,D111&lt;=60),50,IF(AND(D111&gt;60,D111&lt;=70),60,IF(AND(D111&gt;70,D111&lt;=80),70,IF(AND(D111&gt;80,D111&lt;=100),80,IF(AND(D111&gt;100,D111&lt;=120),100,IF(AND(D111&gt;120,D111&lt;=140),120,IF(AND(D111&gt;140,D111&lt;=150),140,IF(AND(D111&gt;150,D111&lt;=200),150,IF(AND(D111&gt;200,D111&lt;=250),200,IF(AND(D111&gt;250,D111&lt;=300),250,IF(AND(D111&gt;300,D111&lt;=350),300,IF(AND(D111&gt;350,D111&lt;=400),350,IF(AND(D111&gt;400,D111&lt;=500),400,IF(AND(D111&gt;500,D111&lt;=600),500,IF(AND(D111&gt;600,D111&lt;=700),600,IF(AND(D111&gt;700,D111&lt;=800),700,IF(AND(D111&gt;800,D111&lt;=1000),800,IF(AND(D111&gt;1000,D111&lt;=1200),1000,IF(AND(D111&gt;1200,D111&lt;=1400),1200,IF(AND(D111&gt;1400,D111&lt;=1500),1400,0.1)))))))))))))))))))))))))))))))))))*1.01</f>
        <v>0.10100000000000001</v>
      </c>
      <c r="T111" s="16">
        <f>U111-V111</f>
        <v>6.9999999999999993E-2</v>
      </c>
      <c r="U111" s="18">
        <f>ROUNDUP(IF(AND(D111&gt;1,D111&lt;=2),1,IF(AND(D111&gt;2,D111&lt;=3),2,IF(AND(D111&gt;3,D111&lt;=4),3,IF(AND(D111&gt;4,D111&lt;=5),4,IF(AND(D111&gt;5,D111&lt;=6),5,IF(AND(D111&gt;6,D111&lt;=7),6,IF(AND(D111&gt;7,D111&lt;=8),7,IF(AND(D111&gt;8,D111&lt;=10),8,IF(AND(D111&gt;10,D111&lt;=15),10,IF(AND(D111&gt;15,D111&lt;=20),15,IF(AND(D111&gt;20,D111&lt;=25),20,IF(AND(D111&gt;25,D111&lt;=30),25,IF(AND(D111&gt;30,D111&lt;=35),30,IF(AND(D111&gt;35,D111&lt;=40),35,IF(AND(D111&gt;40,D111&lt;=50),40,IF(AND(D111&gt;50,D111&lt;=60),50,IF(AND(D111&gt;60,D111&lt;=70),60,IF(AND(D111&gt;70,D111&lt;=80),70,IF(AND(D111&gt;80,D111&lt;=100),80,IF(AND(D111&gt;100,D111&lt;=120),100,IF(AND(D111&gt;120,D111&lt;=140),120,IF(AND(D111&gt;140,D111&lt;=150),140,IF(AND(D111&gt;150,D111&lt;=200),150,IF(AND(D111&gt;200,D111&lt;=250),200,IF(AND(D111&gt;250,D111&lt;=300),250,IF(AND(D111&gt;300,D111&lt;=350),300,IF(AND(D111&gt;350,D111&lt;=400),350,IF(AND(D111&gt;400,D111&lt;=500),400,IF(AND(D111&gt;500,D111&lt;=600),500,IF(AND(D111&gt;600,D111&lt;=700),600,IF(AND(D111&gt;700,D111&lt;=800),700,IF(AND(D111&gt;800,D111&lt;=1000),800,IF(AND(D111&gt;1000,D111&lt;=1200),1000,IF(AND(D111&gt;1200,D111&lt;=1400),1200,IF(AND(D111&gt;1400,D111&lt;=1500),1400,0.1)))))))))))))))))))))))))))))))))))*0.995,2)</f>
        <v>9.9999999999999992E-2</v>
      </c>
      <c r="V111" s="16">
        <f>VLOOKUP(VALUE(RIGHT(U111*100,1)),$Y$2:$Z$11,2)/100</f>
        <v>0.03</v>
      </c>
      <c r="W111" s="19">
        <f ca="1">IFERROR(IF(AVERAGE(SOE_1,SOE_2)-Close&lt;Close-Current_Stop,1,0),0)</f>
        <v>0</v>
      </c>
      <c r="X111" s="29" t="str">
        <f ca="1">IF(RR_Rebal_Test=1,Close-(AVERAGE(SOE_1,SOE_2)-Close),"")</f>
        <v/>
      </c>
      <c r="Y111" s="3"/>
      <c r="Z111" s="3"/>
      <c r="AA111" s="3"/>
      <c r="AB111" s="3"/>
      <c r="AC111" s="3"/>
    </row>
    <row r="112" spans="1:29" x14ac:dyDescent="0.25">
      <c r="A112" s="13"/>
      <c r="B112" s="8"/>
      <c r="C112" s="8"/>
      <c r="D112" s="8"/>
      <c r="E112" s="2"/>
      <c r="F112" s="2"/>
      <c r="G112" s="8"/>
      <c r="H112" s="23"/>
      <c r="I112" s="8"/>
      <c r="J112" s="8"/>
      <c r="K112" s="8"/>
      <c r="L112" s="2"/>
      <c r="M112" s="8">
        <f>IF(EXACT(L112,N112),I112,O112)</f>
        <v>-0.03</v>
      </c>
      <c r="N112" s="14" t="b">
        <f>IF(AND(L112="*Soft stop*",D112&lt;=I112),CONCATENATE("Setting hard stop at $",O112),IF(AND(L112="*Soft stop*",D112&gt;I112,E112=1),CONCATENATE("Setting hard stop for ½R at $",O112,"; Soft stop for ½R at $",I112),IF(AND(L112="*Soft stop*",D112&gt;I112,F112=1),CONCATENATE("Setting hard stop at $",O112),IF(AND(L112="*Hard stop*",D112&lt;=I112),"Hit stop",IF(AND(L112="*Hard stop*",D112&gt;I112,E112=1),IF(AND(O112&gt;I112,R112&lt;&gt;I112),CONCATENATE("Trail hard stop for ½R to $",O112,"; Hard stop for ½R at $",I112),L112),IF(AND(L112="*Hard stop*",D112&gt;I112,F112=1),IF(AND(O112&gt;I112,R112&lt;&gt;I112),CONCATENATE("Trail hard stop to $",O112),L112),IF(AND(LEFT(L112,12)="*Hard stop f",LEFT(Q112,5)=" Hard",D112&gt;I112,F112=1),IF(AND(O112&gt;I112,R112&lt;&gt;I112),CONCATENATE("Trail stop for entire position to $",O112),L112),IF(AND(LEFT(L112,12)="*Hard stop f",LEFT(Q112,5)=" Soft",D112&gt;I112,F112=1),CONCATENATE("Setting hard stop for entire position at $",O112),IF(AND(LEFT(L112,12)="*Hard stop f",LEFT(Q112,5)=" Hard",I112&gt;P112,D112&lt;=I112,D112&gt;P112),CONCATENATE("Hit stop for ½R at $",I112,"; Hard stop for ½R at $",P112),IF(AND(LEFT(L112,12)="*Hard stop f",LEFT(Q112,5)=" Hard",D112&lt;=I112,D112&lt;=P112),"Hit stop",IF(AND(LEFT(L112,12)="*Hard stop f",LEFT(Q112,5)=" Hard",D112&gt;I112,E112=1),IF(AND(O112&gt;I112,R112&lt;&gt;I112),CONCATENATE("Trail hard stop for ½R to $",O112,"; Hard stop for ½R at $",P112),L112),IF(AND(LEFT(L112,12)="*Hard stop f",LEFT(Q112,5)=" Soft",I112&gt;P112,D112&lt;=I112,D112&gt;P112),CONCATENATE("Hit stop for ½R at $",I112,"; Soft stop for ½R at $",P112),IF(AND(LEFT(L112,12)="*Hard stop f",LEFT(Q112,5)=" Soft",D112&lt;=I112,D112&lt;=P112),CONCATENATE("Hit stop for ½R at $",I112,"; Setting hard stop for ½R at $",O112),IF(AND(LEFT(L112,12)="*Hard stop f",LEFT(Q112,5)=" Soft",D112&gt;I112,E112=1),IF(AND(O112&gt;I112,R112&lt;&gt;I112),CONCATENATE("Trail hard stop for ½R to $",O112,"; Soft stop for ½R at $",P112),L112),IF(AND(LEFT(L112,12)="*Hard stop f",LEFT(Q112,5)=" Hard",I112=P112,D112&lt;=I112),"Hit stop",IF(AND(LEFT(L112,12)="*Hard stop f",LEFT(Q112,5)=" Hard",I112=P112,D112&gt;I112,E112=1),IF(AND(O112&gt;I112,R112&lt;&gt;I112),CONCATENATE("Trail hard stop for ½R to $",O112,"; Hard stop for ½R at $",P112),L112),IF(AND(LEFT(L112,12)="*Hard stop f",LEFT(Q112,5)=" Soft",I112=P112,D112&lt;=I112),CONCATENATE("Hit stop for ½R at $",I112,"; Setting hard stop for ½R at $",O112),IF(AND(LEFT(L112,12)="*Hard stop f",LEFT(Q112,5)=" Soft",I112=P112,D112&gt;I112,E112=1),IF(AND(O112&gt;I112,R112&lt;&gt;I112),CONCATENATE("Trail hard stop for ½R to $",O112,"; Soft stop for ½R at $",P112),L112),IF(AND(D112&gt;I112,E112=0,F112=0),L112)))))))))))))))))))</f>
        <v>0</v>
      </c>
      <c r="O112" s="15">
        <f>IF(AND(R112&lt;=S112,R112&gt;U112),T112,R112)</f>
        <v>-0.03</v>
      </c>
      <c r="P112" s="16" t="str">
        <f>IFERROR(VALUE(RIGHT(Q112,LEN(Q112)-FIND("$",Q112,1))),"")</f>
        <v/>
      </c>
      <c r="Q112" s="6" t="str">
        <f>IFERROR(LEFT(RIGHT(L112,FIND("*",L112,2)-FIND(";",L112,1)),FIND("*",RIGHT(L112,FIND("*",L112,2)-FIND(";",L112,1)),2)-1),"")</f>
        <v/>
      </c>
      <c r="R112" s="16">
        <f>IF(F112=1,MIN(ROUNDDOWN(G112*0.995,2)*100/100-VLOOKUP(VALUE(RIGHT(ROUNDDOWN(G112*0.995,2)*100,1)),$Y$2:$Z$11,2)/100,ROUNDDOWN(D112*0.995,2)*100/100-VLOOKUP(VALUE(RIGHT(ROUNDDOWN(D112*0.995,2)*100,1)),$Y$2:$Z$11,2)/100),ROUNDDOWN(D112*0.995,2)*100/100-VLOOKUP(VALUE(RIGHT(ROUNDDOWN(D112*0.995,2)*100,1)),$Y$2:$Z$11,2)/100)</f>
        <v>-0.03</v>
      </c>
      <c r="S112" s="16">
        <f>IF(AND(D112&gt;1,D112&lt;=2),1,IF(AND(D112&gt;2,D112&lt;=3),2,IF(AND(D112&gt;3,D112&lt;=4),3,IF(AND(D112&gt;4,D112&lt;=5),4,IF(AND(D112&gt;5,D112&lt;=6),5,IF(AND(D112&gt;6,D112&lt;=7),6,IF(AND(D112&gt;7,D112&lt;=8),7,IF(AND(D112&gt;8,D112&lt;=10),8,IF(AND(D112&gt;10,D112&lt;=15),10,IF(AND(D112&gt;15,D112&lt;=20),15,IF(AND(D112&gt;20,D112&lt;=25),20,IF(AND(D112&gt;25,D112&lt;=30),25,IF(AND(D112&gt;30,D112&lt;=35),30,IF(AND(D112&gt;35,D112&lt;=40),35,IF(AND(D112&gt;40,D112&lt;=50),40,IF(AND(D112&gt;50,D112&lt;=60),50,IF(AND(D112&gt;60,D112&lt;=70),60,IF(AND(D112&gt;70,D112&lt;=80),70,IF(AND(D112&gt;80,D112&lt;=100),80,IF(AND(D112&gt;100,D112&lt;=120),100,IF(AND(D112&gt;120,D112&lt;=140),120,IF(AND(D112&gt;140,D112&lt;=150),140,IF(AND(D112&gt;150,D112&lt;=200),150,IF(AND(D112&gt;200,D112&lt;=250),200,IF(AND(D112&gt;250,D112&lt;=300),250,IF(AND(D112&gt;300,D112&lt;=350),300,IF(AND(D112&gt;350,D112&lt;=400),350,IF(AND(D112&gt;400,D112&lt;=500),400,IF(AND(D112&gt;500,D112&lt;=600),500,IF(AND(D112&gt;600,D112&lt;=700),600,IF(AND(D112&gt;700,D112&lt;=800),700,IF(AND(D112&gt;800,D112&lt;=1000),800,IF(AND(D112&gt;1000,D112&lt;=1200),1000,IF(AND(D112&gt;1200,D112&lt;=1400),1200,IF(AND(D112&gt;1400,D112&lt;=1500),1400,0.1)))))))))))))))))))))))))))))))))))*1.01</f>
        <v>0.10100000000000001</v>
      </c>
      <c r="T112" s="16">
        <f>U112-V112</f>
        <v>6.9999999999999993E-2</v>
      </c>
      <c r="U112" s="18">
        <f>ROUNDUP(IF(AND(D112&gt;1,D112&lt;=2),1,IF(AND(D112&gt;2,D112&lt;=3),2,IF(AND(D112&gt;3,D112&lt;=4),3,IF(AND(D112&gt;4,D112&lt;=5),4,IF(AND(D112&gt;5,D112&lt;=6),5,IF(AND(D112&gt;6,D112&lt;=7),6,IF(AND(D112&gt;7,D112&lt;=8),7,IF(AND(D112&gt;8,D112&lt;=10),8,IF(AND(D112&gt;10,D112&lt;=15),10,IF(AND(D112&gt;15,D112&lt;=20),15,IF(AND(D112&gt;20,D112&lt;=25),20,IF(AND(D112&gt;25,D112&lt;=30),25,IF(AND(D112&gt;30,D112&lt;=35),30,IF(AND(D112&gt;35,D112&lt;=40),35,IF(AND(D112&gt;40,D112&lt;=50),40,IF(AND(D112&gt;50,D112&lt;=60),50,IF(AND(D112&gt;60,D112&lt;=70),60,IF(AND(D112&gt;70,D112&lt;=80),70,IF(AND(D112&gt;80,D112&lt;=100),80,IF(AND(D112&gt;100,D112&lt;=120),100,IF(AND(D112&gt;120,D112&lt;=140),120,IF(AND(D112&gt;140,D112&lt;=150),140,IF(AND(D112&gt;150,D112&lt;=200),150,IF(AND(D112&gt;200,D112&lt;=250),200,IF(AND(D112&gt;250,D112&lt;=300),250,IF(AND(D112&gt;300,D112&lt;=350),300,IF(AND(D112&gt;350,D112&lt;=400),350,IF(AND(D112&gt;400,D112&lt;=500),400,IF(AND(D112&gt;500,D112&lt;=600),500,IF(AND(D112&gt;600,D112&lt;=700),600,IF(AND(D112&gt;700,D112&lt;=800),700,IF(AND(D112&gt;800,D112&lt;=1000),800,IF(AND(D112&gt;1000,D112&lt;=1200),1000,IF(AND(D112&gt;1200,D112&lt;=1400),1200,IF(AND(D112&gt;1400,D112&lt;=1500),1400,0.1)))))))))))))))))))))))))))))))))))*0.995,2)</f>
        <v>9.9999999999999992E-2</v>
      </c>
      <c r="V112" s="16">
        <f>VLOOKUP(VALUE(RIGHT(U112*100,1)),$Y$2:$Z$11,2)/100</f>
        <v>0.03</v>
      </c>
      <c r="W112" s="19">
        <f ca="1">IFERROR(IF(AVERAGE(SOE_1,SOE_2)-Close&lt;Close-Current_Stop,1,0),0)</f>
        <v>0</v>
      </c>
      <c r="X112" s="29" t="str">
        <f ca="1">IF(RR_Rebal_Test=1,Close-(AVERAGE(SOE_1,SOE_2)-Close),"")</f>
        <v/>
      </c>
      <c r="Y112" s="3"/>
      <c r="Z112" s="3"/>
      <c r="AA112" s="3"/>
      <c r="AB112" s="3"/>
      <c r="AC112" s="3"/>
    </row>
    <row r="113" spans="1:29" x14ac:dyDescent="0.25">
      <c r="A113" s="13"/>
      <c r="B113" s="8"/>
      <c r="C113" s="8"/>
      <c r="D113" s="8"/>
      <c r="E113" s="2"/>
      <c r="F113" s="2"/>
      <c r="G113" s="8"/>
      <c r="H113" s="23"/>
      <c r="I113" s="8"/>
      <c r="J113" s="8"/>
      <c r="K113" s="8"/>
      <c r="L113" s="2"/>
      <c r="M113" s="8">
        <f>IF(EXACT(L113,N113),I113,O113)</f>
        <v>-0.03</v>
      </c>
      <c r="N113" s="14" t="b">
        <f>IF(AND(L113="*Soft stop*",D113&lt;=I113),CONCATENATE("Setting hard stop at $",O113),IF(AND(L113="*Soft stop*",D113&gt;I113,E113=1),CONCATENATE("Setting hard stop for ½R at $",O113,"; Soft stop for ½R at $",I113),IF(AND(L113="*Soft stop*",D113&gt;I113,F113=1),CONCATENATE("Setting hard stop at $",O113),IF(AND(L113="*Hard stop*",D113&lt;=I113),"Hit stop",IF(AND(L113="*Hard stop*",D113&gt;I113,E113=1),IF(AND(O113&gt;I113,R113&lt;&gt;I113),CONCATENATE("Trail hard stop for ½R to $",O113,"; Hard stop for ½R at $",I113),L113),IF(AND(L113="*Hard stop*",D113&gt;I113,F113=1),IF(AND(O113&gt;I113,R113&lt;&gt;I113),CONCATENATE("Trail hard stop to $",O113),L113),IF(AND(LEFT(L113,12)="*Hard stop f",LEFT(Q113,5)=" Hard",D113&gt;I113,F113=1),IF(AND(O113&gt;I113,R113&lt;&gt;I113),CONCATENATE("Trail stop for entire position to $",O113),L113),IF(AND(LEFT(L113,12)="*Hard stop f",LEFT(Q113,5)=" Soft",D113&gt;I113,F113=1),CONCATENATE("Setting hard stop for entire position at $",O113),IF(AND(LEFT(L113,12)="*Hard stop f",LEFT(Q113,5)=" Hard",I113&gt;P113,D113&lt;=I113,D113&gt;P113),CONCATENATE("Hit stop for ½R at $",I113,"; Hard stop for ½R at $",P113),IF(AND(LEFT(L113,12)="*Hard stop f",LEFT(Q113,5)=" Hard",D113&lt;=I113,D113&lt;=P113),"Hit stop",IF(AND(LEFT(L113,12)="*Hard stop f",LEFT(Q113,5)=" Hard",D113&gt;I113,E113=1),IF(AND(O113&gt;I113,R113&lt;&gt;I113),CONCATENATE("Trail hard stop for ½R to $",O113,"; Hard stop for ½R at $",P113),L113),IF(AND(LEFT(L113,12)="*Hard stop f",LEFT(Q113,5)=" Soft",I113&gt;P113,D113&lt;=I113,D113&gt;P113),CONCATENATE("Hit stop for ½R at $",I113,"; Soft stop for ½R at $",P113),IF(AND(LEFT(L113,12)="*Hard stop f",LEFT(Q113,5)=" Soft",D113&lt;=I113,D113&lt;=P113),CONCATENATE("Hit stop for ½R at $",I113,"; Setting hard stop for ½R at $",O113),IF(AND(LEFT(L113,12)="*Hard stop f",LEFT(Q113,5)=" Soft",D113&gt;I113,E113=1),IF(AND(O113&gt;I113,R113&lt;&gt;I113),CONCATENATE("Trail hard stop for ½R to $",O113,"; Soft stop for ½R at $",P113),L113),IF(AND(LEFT(L113,12)="*Hard stop f",LEFT(Q113,5)=" Hard",I113=P113,D113&lt;=I113),"Hit stop",IF(AND(LEFT(L113,12)="*Hard stop f",LEFT(Q113,5)=" Hard",I113=P113,D113&gt;I113,E113=1),IF(AND(O113&gt;I113,R113&lt;&gt;I113),CONCATENATE("Trail hard stop for ½R to $",O113,"; Hard stop for ½R at $",P113),L113),IF(AND(LEFT(L113,12)="*Hard stop f",LEFT(Q113,5)=" Soft",I113=P113,D113&lt;=I113),CONCATENATE("Hit stop for ½R at $",I113,"; Setting hard stop for ½R at $",O113),IF(AND(LEFT(L113,12)="*Hard stop f",LEFT(Q113,5)=" Soft",I113=P113,D113&gt;I113,E113=1),IF(AND(O113&gt;I113,R113&lt;&gt;I113),CONCATENATE("Trail hard stop for ½R to $",O113,"; Soft stop for ½R at $",P113),L113),IF(AND(D113&gt;I113,E113=0,F113=0),L113)))))))))))))))))))</f>
        <v>0</v>
      </c>
      <c r="O113" s="15">
        <f>IF(AND(R113&lt;=S113,R113&gt;U113),T113,R113)</f>
        <v>-0.03</v>
      </c>
      <c r="P113" s="16" t="str">
        <f>IFERROR(VALUE(RIGHT(Q113,LEN(Q113)-FIND("$",Q113,1))),"")</f>
        <v/>
      </c>
      <c r="Q113" s="6" t="str">
        <f>IFERROR(LEFT(RIGHT(L113,FIND("*",L113,2)-FIND(";",L113,1)),FIND("*",RIGHT(L113,FIND("*",L113,2)-FIND(";",L113,1)),2)-1),"")</f>
        <v/>
      </c>
      <c r="R113" s="16">
        <f>IF(F113=1,MIN(ROUNDDOWN(G113*0.995,2)*100/100-VLOOKUP(VALUE(RIGHT(ROUNDDOWN(G113*0.995,2)*100,1)),$Y$2:$Z$11,2)/100,ROUNDDOWN(D113*0.995,2)*100/100-VLOOKUP(VALUE(RIGHT(ROUNDDOWN(D113*0.995,2)*100,1)),$Y$2:$Z$11,2)/100),ROUNDDOWN(D113*0.995,2)*100/100-VLOOKUP(VALUE(RIGHT(ROUNDDOWN(D113*0.995,2)*100,1)),$Y$2:$Z$11,2)/100)</f>
        <v>-0.03</v>
      </c>
      <c r="S113" s="16">
        <f>IF(AND(D113&gt;1,D113&lt;=2),1,IF(AND(D113&gt;2,D113&lt;=3),2,IF(AND(D113&gt;3,D113&lt;=4),3,IF(AND(D113&gt;4,D113&lt;=5),4,IF(AND(D113&gt;5,D113&lt;=6),5,IF(AND(D113&gt;6,D113&lt;=7),6,IF(AND(D113&gt;7,D113&lt;=8),7,IF(AND(D113&gt;8,D113&lt;=10),8,IF(AND(D113&gt;10,D113&lt;=15),10,IF(AND(D113&gt;15,D113&lt;=20),15,IF(AND(D113&gt;20,D113&lt;=25),20,IF(AND(D113&gt;25,D113&lt;=30),25,IF(AND(D113&gt;30,D113&lt;=35),30,IF(AND(D113&gt;35,D113&lt;=40),35,IF(AND(D113&gt;40,D113&lt;=50),40,IF(AND(D113&gt;50,D113&lt;=60),50,IF(AND(D113&gt;60,D113&lt;=70),60,IF(AND(D113&gt;70,D113&lt;=80),70,IF(AND(D113&gt;80,D113&lt;=100),80,IF(AND(D113&gt;100,D113&lt;=120),100,IF(AND(D113&gt;120,D113&lt;=140),120,IF(AND(D113&gt;140,D113&lt;=150),140,IF(AND(D113&gt;150,D113&lt;=200),150,IF(AND(D113&gt;200,D113&lt;=250),200,IF(AND(D113&gt;250,D113&lt;=300),250,IF(AND(D113&gt;300,D113&lt;=350),300,IF(AND(D113&gt;350,D113&lt;=400),350,IF(AND(D113&gt;400,D113&lt;=500),400,IF(AND(D113&gt;500,D113&lt;=600),500,IF(AND(D113&gt;600,D113&lt;=700),600,IF(AND(D113&gt;700,D113&lt;=800),700,IF(AND(D113&gt;800,D113&lt;=1000),800,IF(AND(D113&gt;1000,D113&lt;=1200),1000,IF(AND(D113&gt;1200,D113&lt;=1400),1200,IF(AND(D113&gt;1400,D113&lt;=1500),1400,0.1)))))))))))))))))))))))))))))))))))*1.01</f>
        <v>0.10100000000000001</v>
      </c>
      <c r="T113" s="16">
        <f>U113-V113</f>
        <v>6.9999999999999993E-2</v>
      </c>
      <c r="U113" s="18">
        <f>ROUNDUP(IF(AND(D113&gt;1,D113&lt;=2),1,IF(AND(D113&gt;2,D113&lt;=3),2,IF(AND(D113&gt;3,D113&lt;=4),3,IF(AND(D113&gt;4,D113&lt;=5),4,IF(AND(D113&gt;5,D113&lt;=6),5,IF(AND(D113&gt;6,D113&lt;=7),6,IF(AND(D113&gt;7,D113&lt;=8),7,IF(AND(D113&gt;8,D113&lt;=10),8,IF(AND(D113&gt;10,D113&lt;=15),10,IF(AND(D113&gt;15,D113&lt;=20),15,IF(AND(D113&gt;20,D113&lt;=25),20,IF(AND(D113&gt;25,D113&lt;=30),25,IF(AND(D113&gt;30,D113&lt;=35),30,IF(AND(D113&gt;35,D113&lt;=40),35,IF(AND(D113&gt;40,D113&lt;=50),40,IF(AND(D113&gt;50,D113&lt;=60),50,IF(AND(D113&gt;60,D113&lt;=70),60,IF(AND(D113&gt;70,D113&lt;=80),70,IF(AND(D113&gt;80,D113&lt;=100),80,IF(AND(D113&gt;100,D113&lt;=120),100,IF(AND(D113&gt;120,D113&lt;=140),120,IF(AND(D113&gt;140,D113&lt;=150),140,IF(AND(D113&gt;150,D113&lt;=200),150,IF(AND(D113&gt;200,D113&lt;=250),200,IF(AND(D113&gt;250,D113&lt;=300),250,IF(AND(D113&gt;300,D113&lt;=350),300,IF(AND(D113&gt;350,D113&lt;=400),350,IF(AND(D113&gt;400,D113&lt;=500),400,IF(AND(D113&gt;500,D113&lt;=600),500,IF(AND(D113&gt;600,D113&lt;=700),600,IF(AND(D113&gt;700,D113&lt;=800),700,IF(AND(D113&gt;800,D113&lt;=1000),800,IF(AND(D113&gt;1000,D113&lt;=1200),1000,IF(AND(D113&gt;1200,D113&lt;=1400),1200,IF(AND(D113&gt;1400,D113&lt;=1500),1400,0.1)))))))))))))))))))))))))))))))))))*0.995,2)</f>
        <v>9.9999999999999992E-2</v>
      </c>
      <c r="V113" s="16">
        <f>VLOOKUP(VALUE(RIGHT(U113*100,1)),$Y$2:$Z$11,2)/100</f>
        <v>0.03</v>
      </c>
      <c r="W113" s="19">
        <f ca="1">IFERROR(IF(AVERAGE(SOE_1,SOE_2)-Close&lt;Close-Current_Stop,1,0),0)</f>
        <v>0</v>
      </c>
      <c r="X113" s="29" t="str">
        <f ca="1">IF(RR_Rebal_Test=1,Close-(AVERAGE(SOE_1,SOE_2)-Close),"")</f>
        <v/>
      </c>
      <c r="Y113" s="3"/>
      <c r="Z113" s="3"/>
      <c r="AA113" s="3"/>
      <c r="AB113" s="3"/>
      <c r="AC113" s="3"/>
    </row>
    <row r="114" spans="1:29" x14ac:dyDescent="0.25">
      <c r="A114" s="13"/>
      <c r="B114" s="8"/>
      <c r="C114" s="8"/>
      <c r="D114" s="8"/>
      <c r="E114" s="2"/>
      <c r="F114" s="2"/>
      <c r="G114" s="8"/>
      <c r="H114" s="23"/>
      <c r="I114" s="8"/>
      <c r="J114" s="8"/>
      <c r="K114" s="8"/>
      <c r="L114" s="2"/>
      <c r="M114" s="8">
        <f>IF(EXACT(L114,N114),I114,O114)</f>
        <v>-0.03</v>
      </c>
      <c r="N114" s="14" t="b">
        <f>IF(AND(L114="*Soft stop*",D114&lt;=I114),CONCATENATE("Setting hard stop at $",O114),IF(AND(L114="*Soft stop*",D114&gt;I114,E114=1),CONCATENATE("Setting hard stop for ½R at $",O114,"; Soft stop for ½R at $",I114),IF(AND(L114="*Soft stop*",D114&gt;I114,F114=1),CONCATENATE("Setting hard stop at $",O114),IF(AND(L114="*Hard stop*",D114&lt;=I114),"Hit stop",IF(AND(L114="*Hard stop*",D114&gt;I114,E114=1),IF(AND(O114&gt;I114,R114&lt;&gt;I114),CONCATENATE("Trail hard stop for ½R to $",O114,"; Hard stop for ½R at $",I114),L114),IF(AND(L114="*Hard stop*",D114&gt;I114,F114=1),IF(AND(O114&gt;I114,R114&lt;&gt;I114),CONCATENATE("Trail hard stop to $",O114),L114),IF(AND(LEFT(L114,12)="*Hard stop f",LEFT(Q114,5)=" Hard",D114&gt;I114,F114=1),IF(AND(O114&gt;I114,R114&lt;&gt;I114),CONCATENATE("Trail stop for entire position to $",O114),L114),IF(AND(LEFT(L114,12)="*Hard stop f",LEFT(Q114,5)=" Soft",D114&gt;I114,F114=1),CONCATENATE("Setting hard stop for entire position at $",O114),IF(AND(LEFT(L114,12)="*Hard stop f",LEFT(Q114,5)=" Hard",I114&gt;P114,D114&lt;=I114,D114&gt;P114),CONCATENATE("Hit stop for ½R at $",I114,"; Hard stop for ½R at $",P114),IF(AND(LEFT(L114,12)="*Hard stop f",LEFT(Q114,5)=" Hard",D114&lt;=I114,D114&lt;=P114),"Hit stop",IF(AND(LEFT(L114,12)="*Hard stop f",LEFT(Q114,5)=" Hard",D114&gt;I114,E114=1),IF(AND(O114&gt;I114,R114&lt;&gt;I114),CONCATENATE("Trail hard stop for ½R to $",O114,"; Hard stop for ½R at $",P114),L114),IF(AND(LEFT(L114,12)="*Hard stop f",LEFT(Q114,5)=" Soft",I114&gt;P114,D114&lt;=I114,D114&gt;P114),CONCATENATE("Hit stop for ½R at $",I114,"; Soft stop for ½R at $",P114),IF(AND(LEFT(L114,12)="*Hard stop f",LEFT(Q114,5)=" Soft",D114&lt;=I114,D114&lt;=P114),CONCATENATE("Hit stop for ½R at $",I114,"; Setting hard stop for ½R at $",O114),IF(AND(LEFT(L114,12)="*Hard stop f",LEFT(Q114,5)=" Soft",D114&gt;I114,E114=1),IF(AND(O114&gt;I114,R114&lt;&gt;I114),CONCATENATE("Trail hard stop for ½R to $",O114,"; Soft stop for ½R at $",P114),L114),IF(AND(LEFT(L114,12)="*Hard stop f",LEFT(Q114,5)=" Hard",I114=P114,D114&lt;=I114),"Hit stop",IF(AND(LEFT(L114,12)="*Hard stop f",LEFT(Q114,5)=" Hard",I114=P114,D114&gt;I114,E114=1),IF(AND(O114&gt;I114,R114&lt;&gt;I114),CONCATENATE("Trail hard stop for ½R to $",O114,"; Hard stop for ½R at $",P114),L114),IF(AND(LEFT(L114,12)="*Hard stop f",LEFT(Q114,5)=" Soft",I114=P114,D114&lt;=I114),CONCATENATE("Hit stop for ½R at $",I114,"; Setting hard stop for ½R at $",O114),IF(AND(LEFT(L114,12)="*Hard stop f",LEFT(Q114,5)=" Soft",I114=P114,D114&gt;I114,E114=1),IF(AND(O114&gt;I114,R114&lt;&gt;I114),CONCATENATE("Trail hard stop for ½R to $",O114,"; Soft stop for ½R at $",P114),L114),IF(AND(D114&gt;I114,E114=0,F114=0),L114)))))))))))))))))))</f>
        <v>0</v>
      </c>
      <c r="O114" s="15">
        <f>IF(AND(R114&lt;=S114,R114&gt;U114),T114,R114)</f>
        <v>-0.03</v>
      </c>
      <c r="P114" s="16" t="str">
        <f>IFERROR(VALUE(RIGHT(Q114,LEN(Q114)-FIND("$",Q114,1))),"")</f>
        <v/>
      </c>
      <c r="Q114" s="6" t="str">
        <f>IFERROR(LEFT(RIGHT(L114,FIND("*",L114,2)-FIND(";",L114,1)),FIND("*",RIGHT(L114,FIND("*",L114,2)-FIND(";",L114,1)),2)-1),"")</f>
        <v/>
      </c>
      <c r="R114" s="16">
        <f>IF(F114=1,MIN(ROUNDDOWN(G114*0.995,2)*100/100-VLOOKUP(VALUE(RIGHT(ROUNDDOWN(G114*0.995,2)*100,1)),$Y$2:$Z$11,2)/100,ROUNDDOWN(D114*0.995,2)*100/100-VLOOKUP(VALUE(RIGHT(ROUNDDOWN(D114*0.995,2)*100,1)),$Y$2:$Z$11,2)/100),ROUNDDOWN(D114*0.995,2)*100/100-VLOOKUP(VALUE(RIGHT(ROUNDDOWN(D114*0.995,2)*100,1)),$Y$2:$Z$11,2)/100)</f>
        <v>-0.03</v>
      </c>
      <c r="S114" s="16">
        <f>IF(AND(D114&gt;1,D114&lt;=2),1,IF(AND(D114&gt;2,D114&lt;=3),2,IF(AND(D114&gt;3,D114&lt;=4),3,IF(AND(D114&gt;4,D114&lt;=5),4,IF(AND(D114&gt;5,D114&lt;=6),5,IF(AND(D114&gt;6,D114&lt;=7),6,IF(AND(D114&gt;7,D114&lt;=8),7,IF(AND(D114&gt;8,D114&lt;=10),8,IF(AND(D114&gt;10,D114&lt;=15),10,IF(AND(D114&gt;15,D114&lt;=20),15,IF(AND(D114&gt;20,D114&lt;=25),20,IF(AND(D114&gt;25,D114&lt;=30),25,IF(AND(D114&gt;30,D114&lt;=35),30,IF(AND(D114&gt;35,D114&lt;=40),35,IF(AND(D114&gt;40,D114&lt;=50),40,IF(AND(D114&gt;50,D114&lt;=60),50,IF(AND(D114&gt;60,D114&lt;=70),60,IF(AND(D114&gt;70,D114&lt;=80),70,IF(AND(D114&gt;80,D114&lt;=100),80,IF(AND(D114&gt;100,D114&lt;=120),100,IF(AND(D114&gt;120,D114&lt;=140),120,IF(AND(D114&gt;140,D114&lt;=150),140,IF(AND(D114&gt;150,D114&lt;=200),150,IF(AND(D114&gt;200,D114&lt;=250),200,IF(AND(D114&gt;250,D114&lt;=300),250,IF(AND(D114&gt;300,D114&lt;=350),300,IF(AND(D114&gt;350,D114&lt;=400),350,IF(AND(D114&gt;400,D114&lt;=500),400,IF(AND(D114&gt;500,D114&lt;=600),500,IF(AND(D114&gt;600,D114&lt;=700),600,IF(AND(D114&gt;700,D114&lt;=800),700,IF(AND(D114&gt;800,D114&lt;=1000),800,IF(AND(D114&gt;1000,D114&lt;=1200),1000,IF(AND(D114&gt;1200,D114&lt;=1400),1200,IF(AND(D114&gt;1400,D114&lt;=1500),1400,0.1)))))))))))))))))))))))))))))))))))*1.01</f>
        <v>0.10100000000000001</v>
      </c>
      <c r="T114" s="16">
        <f>U114-V114</f>
        <v>6.9999999999999993E-2</v>
      </c>
      <c r="U114" s="18">
        <f>ROUNDUP(IF(AND(D114&gt;1,D114&lt;=2),1,IF(AND(D114&gt;2,D114&lt;=3),2,IF(AND(D114&gt;3,D114&lt;=4),3,IF(AND(D114&gt;4,D114&lt;=5),4,IF(AND(D114&gt;5,D114&lt;=6),5,IF(AND(D114&gt;6,D114&lt;=7),6,IF(AND(D114&gt;7,D114&lt;=8),7,IF(AND(D114&gt;8,D114&lt;=10),8,IF(AND(D114&gt;10,D114&lt;=15),10,IF(AND(D114&gt;15,D114&lt;=20),15,IF(AND(D114&gt;20,D114&lt;=25),20,IF(AND(D114&gt;25,D114&lt;=30),25,IF(AND(D114&gt;30,D114&lt;=35),30,IF(AND(D114&gt;35,D114&lt;=40),35,IF(AND(D114&gt;40,D114&lt;=50),40,IF(AND(D114&gt;50,D114&lt;=60),50,IF(AND(D114&gt;60,D114&lt;=70),60,IF(AND(D114&gt;70,D114&lt;=80),70,IF(AND(D114&gt;80,D114&lt;=100),80,IF(AND(D114&gt;100,D114&lt;=120),100,IF(AND(D114&gt;120,D114&lt;=140),120,IF(AND(D114&gt;140,D114&lt;=150),140,IF(AND(D114&gt;150,D114&lt;=200),150,IF(AND(D114&gt;200,D114&lt;=250),200,IF(AND(D114&gt;250,D114&lt;=300),250,IF(AND(D114&gt;300,D114&lt;=350),300,IF(AND(D114&gt;350,D114&lt;=400),350,IF(AND(D114&gt;400,D114&lt;=500),400,IF(AND(D114&gt;500,D114&lt;=600),500,IF(AND(D114&gt;600,D114&lt;=700),600,IF(AND(D114&gt;700,D114&lt;=800),700,IF(AND(D114&gt;800,D114&lt;=1000),800,IF(AND(D114&gt;1000,D114&lt;=1200),1000,IF(AND(D114&gt;1200,D114&lt;=1400),1200,IF(AND(D114&gt;1400,D114&lt;=1500),1400,0.1)))))))))))))))))))))))))))))))))))*0.995,2)</f>
        <v>9.9999999999999992E-2</v>
      </c>
      <c r="V114" s="16">
        <f>VLOOKUP(VALUE(RIGHT(U114*100,1)),$Y$2:$Z$11,2)/100</f>
        <v>0.03</v>
      </c>
      <c r="W114" s="19">
        <f ca="1">IFERROR(IF(AVERAGE(SOE_1,SOE_2)-Close&lt;Close-Current_Stop,1,0),0)</f>
        <v>0</v>
      </c>
      <c r="X114" s="29" t="str">
        <f ca="1">IF(RR_Rebal_Test=1,Close-(AVERAGE(SOE_1,SOE_2)-Close),"")</f>
        <v/>
      </c>
      <c r="Y114" s="3"/>
      <c r="Z114" s="3"/>
      <c r="AA114" s="3"/>
      <c r="AB114" s="3"/>
      <c r="AC114" s="3"/>
    </row>
    <row r="115" spans="1:29" x14ac:dyDescent="0.25">
      <c r="A115" s="13"/>
      <c r="B115" s="8"/>
      <c r="C115" s="8"/>
      <c r="D115" s="8"/>
      <c r="E115" s="2"/>
      <c r="F115" s="2"/>
      <c r="G115" s="8"/>
      <c r="H115" s="23"/>
      <c r="I115" s="8"/>
      <c r="J115" s="8"/>
      <c r="K115" s="8"/>
      <c r="L115" s="2"/>
      <c r="M115" s="8">
        <f>IF(EXACT(L115,N115),I115,O115)</f>
        <v>-0.03</v>
      </c>
      <c r="N115" s="14" t="b">
        <f>IF(AND(L115="*Soft stop*",D115&lt;=I115),CONCATENATE("Setting hard stop at $",O115),IF(AND(L115="*Soft stop*",D115&gt;I115,E115=1),CONCATENATE("Setting hard stop for ½R at $",O115,"; Soft stop for ½R at $",I115),IF(AND(L115="*Soft stop*",D115&gt;I115,F115=1),CONCATENATE("Setting hard stop at $",O115),IF(AND(L115="*Hard stop*",D115&lt;=I115),"Hit stop",IF(AND(L115="*Hard stop*",D115&gt;I115,E115=1),IF(AND(O115&gt;I115,R115&lt;&gt;I115),CONCATENATE("Trail hard stop for ½R to $",O115,"; Hard stop for ½R at $",I115),L115),IF(AND(L115="*Hard stop*",D115&gt;I115,F115=1),IF(AND(O115&gt;I115,R115&lt;&gt;I115),CONCATENATE("Trail hard stop to $",O115),L115),IF(AND(LEFT(L115,12)="*Hard stop f",LEFT(Q115,5)=" Hard",D115&gt;I115,F115=1),IF(AND(O115&gt;I115,R115&lt;&gt;I115),CONCATENATE("Trail stop for entire position to $",O115),L115),IF(AND(LEFT(L115,12)="*Hard stop f",LEFT(Q115,5)=" Soft",D115&gt;I115,F115=1),CONCATENATE("Setting hard stop for entire position at $",O115),IF(AND(LEFT(L115,12)="*Hard stop f",LEFT(Q115,5)=" Hard",I115&gt;P115,D115&lt;=I115,D115&gt;P115),CONCATENATE("Hit stop for ½R at $",I115,"; Hard stop for ½R at $",P115),IF(AND(LEFT(L115,12)="*Hard stop f",LEFT(Q115,5)=" Hard",D115&lt;=I115,D115&lt;=P115),"Hit stop",IF(AND(LEFT(L115,12)="*Hard stop f",LEFT(Q115,5)=" Hard",D115&gt;I115,E115=1),IF(AND(O115&gt;I115,R115&lt;&gt;I115),CONCATENATE("Trail hard stop for ½R to $",O115,"; Hard stop for ½R at $",P115),L115),IF(AND(LEFT(L115,12)="*Hard stop f",LEFT(Q115,5)=" Soft",I115&gt;P115,D115&lt;=I115,D115&gt;P115),CONCATENATE("Hit stop for ½R at $",I115,"; Soft stop for ½R at $",P115),IF(AND(LEFT(L115,12)="*Hard stop f",LEFT(Q115,5)=" Soft",D115&lt;=I115,D115&lt;=P115),CONCATENATE("Hit stop for ½R at $",I115,"; Setting hard stop for ½R at $",O115),IF(AND(LEFT(L115,12)="*Hard stop f",LEFT(Q115,5)=" Soft",D115&gt;I115,E115=1),IF(AND(O115&gt;I115,R115&lt;&gt;I115),CONCATENATE("Trail hard stop for ½R to $",O115,"; Soft stop for ½R at $",P115),L115),IF(AND(LEFT(L115,12)="*Hard stop f",LEFT(Q115,5)=" Hard",I115=P115,D115&lt;=I115),"Hit stop",IF(AND(LEFT(L115,12)="*Hard stop f",LEFT(Q115,5)=" Hard",I115=P115,D115&gt;I115,E115=1),IF(AND(O115&gt;I115,R115&lt;&gt;I115),CONCATENATE("Trail hard stop for ½R to $",O115,"; Hard stop for ½R at $",P115),L115),IF(AND(LEFT(L115,12)="*Hard stop f",LEFT(Q115,5)=" Soft",I115=P115,D115&lt;=I115),CONCATENATE("Hit stop for ½R at $",I115,"; Setting hard stop for ½R at $",O115),IF(AND(LEFT(L115,12)="*Hard stop f",LEFT(Q115,5)=" Soft",I115=P115,D115&gt;I115,E115=1),IF(AND(O115&gt;I115,R115&lt;&gt;I115),CONCATENATE("Trail hard stop for ½R to $",O115,"; Soft stop for ½R at $",P115),L115),IF(AND(D115&gt;I115,E115=0,F115=0),L115)))))))))))))))))))</f>
        <v>0</v>
      </c>
      <c r="O115" s="15">
        <f>IF(AND(R115&lt;=S115,R115&gt;U115),T115,R115)</f>
        <v>-0.03</v>
      </c>
      <c r="P115" s="16" t="str">
        <f>IFERROR(VALUE(RIGHT(Q115,LEN(Q115)-FIND("$",Q115,1))),"")</f>
        <v/>
      </c>
      <c r="Q115" s="6" t="str">
        <f>IFERROR(LEFT(RIGHT(L115,FIND("*",L115,2)-FIND(";",L115,1)),FIND("*",RIGHT(L115,FIND("*",L115,2)-FIND(";",L115,1)),2)-1),"")</f>
        <v/>
      </c>
      <c r="R115" s="16">
        <f>IF(F115=1,MIN(ROUNDDOWN(G115*0.995,2)*100/100-VLOOKUP(VALUE(RIGHT(ROUNDDOWN(G115*0.995,2)*100,1)),$Y$2:$Z$11,2)/100,ROUNDDOWN(D115*0.995,2)*100/100-VLOOKUP(VALUE(RIGHT(ROUNDDOWN(D115*0.995,2)*100,1)),$Y$2:$Z$11,2)/100),ROUNDDOWN(D115*0.995,2)*100/100-VLOOKUP(VALUE(RIGHT(ROUNDDOWN(D115*0.995,2)*100,1)),$Y$2:$Z$11,2)/100)</f>
        <v>-0.03</v>
      </c>
      <c r="S115" s="16">
        <f>IF(AND(D115&gt;1,D115&lt;=2),1,IF(AND(D115&gt;2,D115&lt;=3),2,IF(AND(D115&gt;3,D115&lt;=4),3,IF(AND(D115&gt;4,D115&lt;=5),4,IF(AND(D115&gt;5,D115&lt;=6),5,IF(AND(D115&gt;6,D115&lt;=7),6,IF(AND(D115&gt;7,D115&lt;=8),7,IF(AND(D115&gt;8,D115&lt;=10),8,IF(AND(D115&gt;10,D115&lt;=15),10,IF(AND(D115&gt;15,D115&lt;=20),15,IF(AND(D115&gt;20,D115&lt;=25),20,IF(AND(D115&gt;25,D115&lt;=30),25,IF(AND(D115&gt;30,D115&lt;=35),30,IF(AND(D115&gt;35,D115&lt;=40),35,IF(AND(D115&gt;40,D115&lt;=50),40,IF(AND(D115&gt;50,D115&lt;=60),50,IF(AND(D115&gt;60,D115&lt;=70),60,IF(AND(D115&gt;70,D115&lt;=80),70,IF(AND(D115&gt;80,D115&lt;=100),80,IF(AND(D115&gt;100,D115&lt;=120),100,IF(AND(D115&gt;120,D115&lt;=140),120,IF(AND(D115&gt;140,D115&lt;=150),140,IF(AND(D115&gt;150,D115&lt;=200),150,IF(AND(D115&gt;200,D115&lt;=250),200,IF(AND(D115&gt;250,D115&lt;=300),250,IF(AND(D115&gt;300,D115&lt;=350),300,IF(AND(D115&gt;350,D115&lt;=400),350,IF(AND(D115&gt;400,D115&lt;=500),400,IF(AND(D115&gt;500,D115&lt;=600),500,IF(AND(D115&gt;600,D115&lt;=700),600,IF(AND(D115&gt;700,D115&lt;=800),700,IF(AND(D115&gt;800,D115&lt;=1000),800,IF(AND(D115&gt;1000,D115&lt;=1200),1000,IF(AND(D115&gt;1200,D115&lt;=1400),1200,IF(AND(D115&gt;1400,D115&lt;=1500),1400,0.1)))))))))))))))))))))))))))))))))))*1.01</f>
        <v>0.10100000000000001</v>
      </c>
      <c r="T115" s="16">
        <f>U115-V115</f>
        <v>6.9999999999999993E-2</v>
      </c>
      <c r="U115" s="18">
        <f>ROUNDUP(IF(AND(D115&gt;1,D115&lt;=2),1,IF(AND(D115&gt;2,D115&lt;=3),2,IF(AND(D115&gt;3,D115&lt;=4),3,IF(AND(D115&gt;4,D115&lt;=5),4,IF(AND(D115&gt;5,D115&lt;=6),5,IF(AND(D115&gt;6,D115&lt;=7),6,IF(AND(D115&gt;7,D115&lt;=8),7,IF(AND(D115&gt;8,D115&lt;=10),8,IF(AND(D115&gt;10,D115&lt;=15),10,IF(AND(D115&gt;15,D115&lt;=20),15,IF(AND(D115&gt;20,D115&lt;=25),20,IF(AND(D115&gt;25,D115&lt;=30),25,IF(AND(D115&gt;30,D115&lt;=35),30,IF(AND(D115&gt;35,D115&lt;=40),35,IF(AND(D115&gt;40,D115&lt;=50),40,IF(AND(D115&gt;50,D115&lt;=60),50,IF(AND(D115&gt;60,D115&lt;=70),60,IF(AND(D115&gt;70,D115&lt;=80),70,IF(AND(D115&gt;80,D115&lt;=100),80,IF(AND(D115&gt;100,D115&lt;=120),100,IF(AND(D115&gt;120,D115&lt;=140),120,IF(AND(D115&gt;140,D115&lt;=150),140,IF(AND(D115&gt;150,D115&lt;=200),150,IF(AND(D115&gt;200,D115&lt;=250),200,IF(AND(D115&gt;250,D115&lt;=300),250,IF(AND(D115&gt;300,D115&lt;=350),300,IF(AND(D115&gt;350,D115&lt;=400),350,IF(AND(D115&gt;400,D115&lt;=500),400,IF(AND(D115&gt;500,D115&lt;=600),500,IF(AND(D115&gt;600,D115&lt;=700),600,IF(AND(D115&gt;700,D115&lt;=800),700,IF(AND(D115&gt;800,D115&lt;=1000),800,IF(AND(D115&gt;1000,D115&lt;=1200),1000,IF(AND(D115&gt;1200,D115&lt;=1400),1200,IF(AND(D115&gt;1400,D115&lt;=1500),1400,0.1)))))))))))))))))))))))))))))))))))*0.995,2)</f>
        <v>9.9999999999999992E-2</v>
      </c>
      <c r="V115" s="16">
        <f>VLOOKUP(VALUE(RIGHT(U115*100,1)),$Y$2:$Z$11,2)/100</f>
        <v>0.03</v>
      </c>
      <c r="W115" s="19">
        <f ca="1">IFERROR(IF(AVERAGE(SOE_1,SOE_2)-Close&lt;Close-Current_Stop,1,0),0)</f>
        <v>0</v>
      </c>
      <c r="X115" s="29" t="str">
        <f ca="1">IF(RR_Rebal_Test=1,Close-(AVERAGE(SOE_1,SOE_2)-Close),"")</f>
        <v/>
      </c>
      <c r="Y115" s="3"/>
      <c r="Z115" s="3"/>
      <c r="AA115" s="3"/>
      <c r="AB115" s="3"/>
      <c r="AC115" s="3"/>
    </row>
    <row r="116" spans="1:29" x14ac:dyDescent="0.25">
      <c r="A116" s="13"/>
      <c r="B116" s="8"/>
      <c r="C116" s="8"/>
      <c r="D116" s="8"/>
      <c r="E116" s="2"/>
      <c r="F116" s="2"/>
      <c r="G116" s="8"/>
      <c r="H116" s="23"/>
      <c r="I116" s="8"/>
      <c r="J116" s="8"/>
      <c r="K116" s="8"/>
      <c r="L116" s="2"/>
      <c r="M116" s="8">
        <f>IF(EXACT(L116,N116),I116,O116)</f>
        <v>-0.03</v>
      </c>
      <c r="N116" s="14" t="b">
        <f>IF(AND(L116="*Soft stop*",D116&lt;=I116),CONCATENATE("Setting hard stop at $",O116),IF(AND(L116="*Soft stop*",D116&gt;I116,E116=1),CONCATENATE("Setting hard stop for ½R at $",O116,"; Soft stop for ½R at $",I116),IF(AND(L116="*Soft stop*",D116&gt;I116,F116=1),CONCATENATE("Setting hard stop at $",O116),IF(AND(L116="*Hard stop*",D116&lt;=I116),"Hit stop",IF(AND(L116="*Hard stop*",D116&gt;I116,E116=1),IF(AND(O116&gt;I116,R116&lt;&gt;I116),CONCATENATE("Trail hard stop for ½R to $",O116,"; Hard stop for ½R at $",I116),L116),IF(AND(L116="*Hard stop*",D116&gt;I116,F116=1),IF(AND(O116&gt;I116,R116&lt;&gt;I116),CONCATENATE("Trail hard stop to $",O116),L116),IF(AND(LEFT(L116,12)="*Hard stop f",LEFT(Q116,5)=" Hard",D116&gt;I116,F116=1),IF(AND(O116&gt;I116,R116&lt;&gt;I116),CONCATENATE("Trail stop for entire position to $",O116),L116),IF(AND(LEFT(L116,12)="*Hard stop f",LEFT(Q116,5)=" Soft",D116&gt;I116,F116=1),CONCATENATE("Setting hard stop for entire position at $",O116),IF(AND(LEFT(L116,12)="*Hard stop f",LEFT(Q116,5)=" Hard",I116&gt;P116,D116&lt;=I116,D116&gt;P116),CONCATENATE("Hit stop for ½R at $",I116,"; Hard stop for ½R at $",P116),IF(AND(LEFT(L116,12)="*Hard stop f",LEFT(Q116,5)=" Hard",D116&lt;=I116,D116&lt;=P116),"Hit stop",IF(AND(LEFT(L116,12)="*Hard stop f",LEFT(Q116,5)=" Hard",D116&gt;I116,E116=1),IF(AND(O116&gt;I116,R116&lt;&gt;I116),CONCATENATE("Trail hard stop for ½R to $",O116,"; Hard stop for ½R at $",P116),L116),IF(AND(LEFT(L116,12)="*Hard stop f",LEFT(Q116,5)=" Soft",I116&gt;P116,D116&lt;=I116,D116&gt;P116),CONCATENATE("Hit stop for ½R at $",I116,"; Soft stop for ½R at $",P116),IF(AND(LEFT(L116,12)="*Hard stop f",LEFT(Q116,5)=" Soft",D116&lt;=I116,D116&lt;=P116),CONCATENATE("Hit stop for ½R at $",I116,"; Setting hard stop for ½R at $",O116),IF(AND(LEFT(L116,12)="*Hard stop f",LEFT(Q116,5)=" Soft",D116&gt;I116,E116=1),IF(AND(O116&gt;I116,R116&lt;&gt;I116),CONCATENATE("Trail hard stop for ½R to $",O116,"; Soft stop for ½R at $",P116),L116),IF(AND(LEFT(L116,12)="*Hard stop f",LEFT(Q116,5)=" Hard",I116=P116,D116&lt;=I116),"Hit stop",IF(AND(LEFT(L116,12)="*Hard stop f",LEFT(Q116,5)=" Hard",I116=P116,D116&gt;I116,E116=1),IF(AND(O116&gt;I116,R116&lt;&gt;I116),CONCATENATE("Trail hard stop for ½R to $",O116,"; Hard stop for ½R at $",P116),L116),IF(AND(LEFT(L116,12)="*Hard stop f",LEFT(Q116,5)=" Soft",I116=P116,D116&lt;=I116),CONCATENATE("Hit stop for ½R at $",I116,"; Setting hard stop for ½R at $",O116),IF(AND(LEFT(L116,12)="*Hard stop f",LEFT(Q116,5)=" Soft",I116=P116,D116&gt;I116,E116=1),IF(AND(O116&gt;I116,R116&lt;&gt;I116),CONCATENATE("Trail hard stop for ½R to $",O116,"; Soft stop for ½R at $",P116),L116),IF(AND(D116&gt;I116,E116=0,F116=0),L116)))))))))))))))))))</f>
        <v>0</v>
      </c>
      <c r="O116" s="15">
        <f>IF(AND(R116&lt;=S116,R116&gt;U116),T116,R116)</f>
        <v>-0.03</v>
      </c>
      <c r="P116" s="16" t="str">
        <f>IFERROR(VALUE(RIGHT(Q116,LEN(Q116)-FIND("$",Q116,1))),"")</f>
        <v/>
      </c>
      <c r="Q116" s="6" t="str">
        <f>IFERROR(LEFT(RIGHT(L116,FIND("*",L116,2)-FIND(";",L116,1)),FIND("*",RIGHT(L116,FIND("*",L116,2)-FIND(";",L116,1)),2)-1),"")</f>
        <v/>
      </c>
      <c r="R116" s="16">
        <f>IF(F116=1,MIN(ROUNDDOWN(G116*0.995,2)*100/100-VLOOKUP(VALUE(RIGHT(ROUNDDOWN(G116*0.995,2)*100,1)),$Y$2:$Z$11,2)/100,ROUNDDOWN(D116*0.995,2)*100/100-VLOOKUP(VALUE(RIGHT(ROUNDDOWN(D116*0.995,2)*100,1)),$Y$2:$Z$11,2)/100),ROUNDDOWN(D116*0.995,2)*100/100-VLOOKUP(VALUE(RIGHT(ROUNDDOWN(D116*0.995,2)*100,1)),$Y$2:$Z$11,2)/100)</f>
        <v>-0.03</v>
      </c>
      <c r="S116" s="16">
        <f>IF(AND(D116&gt;1,D116&lt;=2),1,IF(AND(D116&gt;2,D116&lt;=3),2,IF(AND(D116&gt;3,D116&lt;=4),3,IF(AND(D116&gt;4,D116&lt;=5),4,IF(AND(D116&gt;5,D116&lt;=6),5,IF(AND(D116&gt;6,D116&lt;=7),6,IF(AND(D116&gt;7,D116&lt;=8),7,IF(AND(D116&gt;8,D116&lt;=10),8,IF(AND(D116&gt;10,D116&lt;=15),10,IF(AND(D116&gt;15,D116&lt;=20),15,IF(AND(D116&gt;20,D116&lt;=25),20,IF(AND(D116&gt;25,D116&lt;=30),25,IF(AND(D116&gt;30,D116&lt;=35),30,IF(AND(D116&gt;35,D116&lt;=40),35,IF(AND(D116&gt;40,D116&lt;=50),40,IF(AND(D116&gt;50,D116&lt;=60),50,IF(AND(D116&gt;60,D116&lt;=70),60,IF(AND(D116&gt;70,D116&lt;=80),70,IF(AND(D116&gt;80,D116&lt;=100),80,IF(AND(D116&gt;100,D116&lt;=120),100,IF(AND(D116&gt;120,D116&lt;=140),120,IF(AND(D116&gt;140,D116&lt;=150),140,IF(AND(D116&gt;150,D116&lt;=200),150,IF(AND(D116&gt;200,D116&lt;=250),200,IF(AND(D116&gt;250,D116&lt;=300),250,IF(AND(D116&gt;300,D116&lt;=350),300,IF(AND(D116&gt;350,D116&lt;=400),350,IF(AND(D116&gt;400,D116&lt;=500),400,IF(AND(D116&gt;500,D116&lt;=600),500,IF(AND(D116&gt;600,D116&lt;=700),600,IF(AND(D116&gt;700,D116&lt;=800),700,IF(AND(D116&gt;800,D116&lt;=1000),800,IF(AND(D116&gt;1000,D116&lt;=1200),1000,IF(AND(D116&gt;1200,D116&lt;=1400),1200,IF(AND(D116&gt;1400,D116&lt;=1500),1400,0.1)))))))))))))))))))))))))))))))))))*1.01</f>
        <v>0.10100000000000001</v>
      </c>
      <c r="T116" s="16">
        <f>U116-V116</f>
        <v>6.9999999999999993E-2</v>
      </c>
      <c r="U116" s="18">
        <f>ROUNDUP(IF(AND(D116&gt;1,D116&lt;=2),1,IF(AND(D116&gt;2,D116&lt;=3),2,IF(AND(D116&gt;3,D116&lt;=4),3,IF(AND(D116&gt;4,D116&lt;=5),4,IF(AND(D116&gt;5,D116&lt;=6),5,IF(AND(D116&gt;6,D116&lt;=7),6,IF(AND(D116&gt;7,D116&lt;=8),7,IF(AND(D116&gt;8,D116&lt;=10),8,IF(AND(D116&gt;10,D116&lt;=15),10,IF(AND(D116&gt;15,D116&lt;=20),15,IF(AND(D116&gt;20,D116&lt;=25),20,IF(AND(D116&gt;25,D116&lt;=30),25,IF(AND(D116&gt;30,D116&lt;=35),30,IF(AND(D116&gt;35,D116&lt;=40),35,IF(AND(D116&gt;40,D116&lt;=50),40,IF(AND(D116&gt;50,D116&lt;=60),50,IF(AND(D116&gt;60,D116&lt;=70),60,IF(AND(D116&gt;70,D116&lt;=80),70,IF(AND(D116&gt;80,D116&lt;=100),80,IF(AND(D116&gt;100,D116&lt;=120),100,IF(AND(D116&gt;120,D116&lt;=140),120,IF(AND(D116&gt;140,D116&lt;=150),140,IF(AND(D116&gt;150,D116&lt;=200),150,IF(AND(D116&gt;200,D116&lt;=250),200,IF(AND(D116&gt;250,D116&lt;=300),250,IF(AND(D116&gt;300,D116&lt;=350),300,IF(AND(D116&gt;350,D116&lt;=400),350,IF(AND(D116&gt;400,D116&lt;=500),400,IF(AND(D116&gt;500,D116&lt;=600),500,IF(AND(D116&gt;600,D116&lt;=700),600,IF(AND(D116&gt;700,D116&lt;=800),700,IF(AND(D116&gt;800,D116&lt;=1000),800,IF(AND(D116&gt;1000,D116&lt;=1200),1000,IF(AND(D116&gt;1200,D116&lt;=1400),1200,IF(AND(D116&gt;1400,D116&lt;=1500),1400,0.1)))))))))))))))))))))))))))))))))))*0.995,2)</f>
        <v>9.9999999999999992E-2</v>
      </c>
      <c r="V116" s="16">
        <f>VLOOKUP(VALUE(RIGHT(U116*100,1)),$Y$2:$Z$11,2)/100</f>
        <v>0.03</v>
      </c>
      <c r="W116" s="19">
        <f ca="1">IFERROR(IF(AVERAGE(SOE_1,SOE_2)-Close&lt;Close-Current_Stop,1,0),0)</f>
        <v>0</v>
      </c>
      <c r="X116" s="29" t="str">
        <f ca="1">IF(RR_Rebal_Test=1,Close-(AVERAGE(SOE_1,SOE_2)-Close),"")</f>
        <v/>
      </c>
      <c r="Y116" s="3"/>
      <c r="Z116" s="3"/>
      <c r="AA116" s="3"/>
      <c r="AB116" s="3"/>
      <c r="AC116" s="3"/>
    </row>
    <row r="117" spans="1:29" x14ac:dyDescent="0.25">
      <c r="A117" s="13"/>
      <c r="B117" s="8"/>
      <c r="C117" s="8"/>
      <c r="D117" s="8"/>
      <c r="E117" s="2"/>
      <c r="F117" s="2"/>
      <c r="G117" s="8"/>
      <c r="H117" s="23"/>
      <c r="I117" s="8"/>
      <c r="J117" s="8"/>
      <c r="K117" s="8"/>
      <c r="L117" s="2"/>
      <c r="M117" s="8">
        <f>IF(EXACT(L117,N117),I117,O117)</f>
        <v>-0.03</v>
      </c>
      <c r="N117" s="14" t="b">
        <f>IF(AND(L117="*Soft stop*",D117&lt;=I117),CONCATENATE("Setting hard stop at $",O117),IF(AND(L117="*Soft stop*",D117&gt;I117,E117=1),CONCATENATE("Setting hard stop for ½R at $",O117,"; Soft stop for ½R at $",I117),IF(AND(L117="*Soft stop*",D117&gt;I117,F117=1),CONCATENATE("Setting hard stop at $",O117),IF(AND(L117="*Hard stop*",D117&lt;=I117),"Hit stop",IF(AND(L117="*Hard stop*",D117&gt;I117,E117=1),IF(AND(O117&gt;I117,R117&lt;&gt;I117),CONCATENATE("Trail hard stop for ½R to $",O117,"; Hard stop for ½R at $",I117),L117),IF(AND(L117="*Hard stop*",D117&gt;I117,F117=1),IF(AND(O117&gt;I117,R117&lt;&gt;I117),CONCATENATE("Trail hard stop to $",O117),L117),IF(AND(LEFT(L117,12)="*Hard stop f",LEFT(Q117,5)=" Hard",D117&gt;I117,F117=1),IF(AND(O117&gt;I117,R117&lt;&gt;I117),CONCATENATE("Trail stop for entire position to $",O117),L117),IF(AND(LEFT(L117,12)="*Hard stop f",LEFT(Q117,5)=" Soft",D117&gt;I117,F117=1),CONCATENATE("Setting hard stop for entire position at $",O117),IF(AND(LEFT(L117,12)="*Hard stop f",LEFT(Q117,5)=" Hard",I117&gt;P117,D117&lt;=I117,D117&gt;P117),CONCATENATE("Hit stop for ½R at $",I117,"; Hard stop for ½R at $",P117),IF(AND(LEFT(L117,12)="*Hard stop f",LEFT(Q117,5)=" Hard",D117&lt;=I117,D117&lt;=P117),"Hit stop",IF(AND(LEFT(L117,12)="*Hard stop f",LEFT(Q117,5)=" Hard",D117&gt;I117,E117=1),IF(AND(O117&gt;I117,R117&lt;&gt;I117),CONCATENATE("Trail hard stop for ½R to $",O117,"; Hard stop for ½R at $",P117),L117),IF(AND(LEFT(L117,12)="*Hard stop f",LEFT(Q117,5)=" Soft",I117&gt;P117,D117&lt;=I117,D117&gt;P117),CONCATENATE("Hit stop for ½R at $",I117,"; Soft stop for ½R at $",P117),IF(AND(LEFT(L117,12)="*Hard stop f",LEFT(Q117,5)=" Soft",D117&lt;=I117,D117&lt;=P117),CONCATENATE("Hit stop for ½R at $",I117,"; Setting hard stop for ½R at $",O117),IF(AND(LEFT(L117,12)="*Hard stop f",LEFT(Q117,5)=" Soft",D117&gt;I117,E117=1),IF(AND(O117&gt;I117,R117&lt;&gt;I117),CONCATENATE("Trail hard stop for ½R to $",O117,"; Soft stop for ½R at $",P117),L117),IF(AND(LEFT(L117,12)="*Hard stop f",LEFT(Q117,5)=" Hard",I117=P117,D117&lt;=I117),"Hit stop",IF(AND(LEFT(L117,12)="*Hard stop f",LEFT(Q117,5)=" Hard",I117=P117,D117&gt;I117,E117=1),IF(AND(O117&gt;I117,R117&lt;&gt;I117),CONCATENATE("Trail hard stop for ½R to $",O117,"; Hard stop for ½R at $",P117),L117),IF(AND(LEFT(L117,12)="*Hard stop f",LEFT(Q117,5)=" Soft",I117=P117,D117&lt;=I117),CONCATENATE("Hit stop for ½R at $",I117,"; Setting hard stop for ½R at $",O117),IF(AND(LEFT(L117,12)="*Hard stop f",LEFT(Q117,5)=" Soft",I117=P117,D117&gt;I117,E117=1),IF(AND(O117&gt;I117,R117&lt;&gt;I117),CONCATENATE("Trail hard stop for ½R to $",O117,"; Soft stop for ½R at $",P117),L117),IF(AND(D117&gt;I117,E117=0,F117=0),L117)))))))))))))))))))</f>
        <v>0</v>
      </c>
      <c r="O117" s="15">
        <f>IF(AND(R117&lt;=S117,R117&gt;U117),T117,R117)</f>
        <v>-0.03</v>
      </c>
      <c r="P117" s="16" t="str">
        <f>IFERROR(VALUE(RIGHT(Q117,LEN(Q117)-FIND("$",Q117,1))),"")</f>
        <v/>
      </c>
      <c r="Q117" s="6" t="str">
        <f>IFERROR(LEFT(RIGHT(L117,FIND("*",L117,2)-FIND(";",L117,1)),FIND("*",RIGHT(L117,FIND("*",L117,2)-FIND(";",L117,1)),2)-1),"")</f>
        <v/>
      </c>
      <c r="R117" s="16">
        <f>IF(F117=1,MIN(ROUNDDOWN(G117*0.995,2)*100/100-VLOOKUP(VALUE(RIGHT(ROUNDDOWN(G117*0.995,2)*100,1)),$Y$2:$Z$11,2)/100,ROUNDDOWN(D117*0.995,2)*100/100-VLOOKUP(VALUE(RIGHT(ROUNDDOWN(D117*0.995,2)*100,1)),$Y$2:$Z$11,2)/100),ROUNDDOWN(D117*0.995,2)*100/100-VLOOKUP(VALUE(RIGHT(ROUNDDOWN(D117*0.995,2)*100,1)),$Y$2:$Z$11,2)/100)</f>
        <v>-0.03</v>
      </c>
      <c r="S117" s="16">
        <f>IF(AND(D117&gt;1,D117&lt;=2),1,IF(AND(D117&gt;2,D117&lt;=3),2,IF(AND(D117&gt;3,D117&lt;=4),3,IF(AND(D117&gt;4,D117&lt;=5),4,IF(AND(D117&gt;5,D117&lt;=6),5,IF(AND(D117&gt;6,D117&lt;=7),6,IF(AND(D117&gt;7,D117&lt;=8),7,IF(AND(D117&gt;8,D117&lt;=10),8,IF(AND(D117&gt;10,D117&lt;=15),10,IF(AND(D117&gt;15,D117&lt;=20),15,IF(AND(D117&gt;20,D117&lt;=25),20,IF(AND(D117&gt;25,D117&lt;=30),25,IF(AND(D117&gt;30,D117&lt;=35),30,IF(AND(D117&gt;35,D117&lt;=40),35,IF(AND(D117&gt;40,D117&lt;=50),40,IF(AND(D117&gt;50,D117&lt;=60),50,IF(AND(D117&gt;60,D117&lt;=70),60,IF(AND(D117&gt;70,D117&lt;=80),70,IF(AND(D117&gt;80,D117&lt;=100),80,IF(AND(D117&gt;100,D117&lt;=120),100,IF(AND(D117&gt;120,D117&lt;=140),120,IF(AND(D117&gt;140,D117&lt;=150),140,IF(AND(D117&gt;150,D117&lt;=200),150,IF(AND(D117&gt;200,D117&lt;=250),200,IF(AND(D117&gt;250,D117&lt;=300),250,IF(AND(D117&gt;300,D117&lt;=350),300,IF(AND(D117&gt;350,D117&lt;=400),350,IF(AND(D117&gt;400,D117&lt;=500),400,IF(AND(D117&gt;500,D117&lt;=600),500,IF(AND(D117&gt;600,D117&lt;=700),600,IF(AND(D117&gt;700,D117&lt;=800),700,IF(AND(D117&gt;800,D117&lt;=1000),800,IF(AND(D117&gt;1000,D117&lt;=1200),1000,IF(AND(D117&gt;1200,D117&lt;=1400),1200,IF(AND(D117&gt;1400,D117&lt;=1500),1400,0.1)))))))))))))))))))))))))))))))))))*1.01</f>
        <v>0.10100000000000001</v>
      </c>
      <c r="T117" s="16">
        <f>U117-V117</f>
        <v>6.9999999999999993E-2</v>
      </c>
      <c r="U117" s="18">
        <f>ROUNDUP(IF(AND(D117&gt;1,D117&lt;=2),1,IF(AND(D117&gt;2,D117&lt;=3),2,IF(AND(D117&gt;3,D117&lt;=4),3,IF(AND(D117&gt;4,D117&lt;=5),4,IF(AND(D117&gt;5,D117&lt;=6),5,IF(AND(D117&gt;6,D117&lt;=7),6,IF(AND(D117&gt;7,D117&lt;=8),7,IF(AND(D117&gt;8,D117&lt;=10),8,IF(AND(D117&gt;10,D117&lt;=15),10,IF(AND(D117&gt;15,D117&lt;=20),15,IF(AND(D117&gt;20,D117&lt;=25),20,IF(AND(D117&gt;25,D117&lt;=30),25,IF(AND(D117&gt;30,D117&lt;=35),30,IF(AND(D117&gt;35,D117&lt;=40),35,IF(AND(D117&gt;40,D117&lt;=50),40,IF(AND(D117&gt;50,D117&lt;=60),50,IF(AND(D117&gt;60,D117&lt;=70),60,IF(AND(D117&gt;70,D117&lt;=80),70,IF(AND(D117&gt;80,D117&lt;=100),80,IF(AND(D117&gt;100,D117&lt;=120),100,IF(AND(D117&gt;120,D117&lt;=140),120,IF(AND(D117&gt;140,D117&lt;=150),140,IF(AND(D117&gt;150,D117&lt;=200),150,IF(AND(D117&gt;200,D117&lt;=250),200,IF(AND(D117&gt;250,D117&lt;=300),250,IF(AND(D117&gt;300,D117&lt;=350),300,IF(AND(D117&gt;350,D117&lt;=400),350,IF(AND(D117&gt;400,D117&lt;=500),400,IF(AND(D117&gt;500,D117&lt;=600),500,IF(AND(D117&gt;600,D117&lt;=700),600,IF(AND(D117&gt;700,D117&lt;=800),700,IF(AND(D117&gt;800,D117&lt;=1000),800,IF(AND(D117&gt;1000,D117&lt;=1200),1000,IF(AND(D117&gt;1200,D117&lt;=1400),1200,IF(AND(D117&gt;1400,D117&lt;=1500),1400,0.1)))))))))))))))))))))))))))))))))))*0.995,2)</f>
        <v>9.9999999999999992E-2</v>
      </c>
      <c r="V117" s="16">
        <f>VLOOKUP(VALUE(RIGHT(U117*100,1)),$Y$2:$Z$11,2)/100</f>
        <v>0.03</v>
      </c>
      <c r="W117" s="19">
        <f ca="1">IFERROR(IF(AVERAGE(SOE_1,SOE_2)-Close&lt;Close-Current_Stop,1,0),0)</f>
        <v>0</v>
      </c>
      <c r="X117" s="29" t="str">
        <f ca="1">IF(RR_Rebal_Test=1,Close-(AVERAGE(SOE_1,SOE_2)-Close),"")</f>
        <v/>
      </c>
      <c r="Y117" s="3"/>
      <c r="Z117" s="3"/>
      <c r="AA117" s="3"/>
      <c r="AB117" s="3"/>
      <c r="AC117" s="3"/>
    </row>
    <row r="118" spans="1:29" x14ac:dyDescent="0.25">
      <c r="A118" s="13"/>
      <c r="B118" s="8"/>
      <c r="C118" s="8"/>
      <c r="D118" s="8"/>
      <c r="E118" s="2"/>
      <c r="F118" s="2"/>
      <c r="G118" s="8"/>
      <c r="H118" s="23"/>
      <c r="I118" s="8"/>
      <c r="J118" s="8"/>
      <c r="K118" s="8"/>
      <c r="L118" s="2"/>
      <c r="M118" s="8">
        <f>IF(EXACT(L118,N118),I118,O118)</f>
        <v>-0.03</v>
      </c>
      <c r="N118" s="14" t="b">
        <f>IF(AND(L118="*Soft stop*",D118&lt;=I118),CONCATENATE("Setting hard stop at $",O118),IF(AND(L118="*Soft stop*",D118&gt;I118,E118=1),CONCATENATE("Setting hard stop for ½R at $",O118,"; Soft stop for ½R at $",I118),IF(AND(L118="*Soft stop*",D118&gt;I118,F118=1),CONCATENATE("Setting hard stop at $",O118),IF(AND(L118="*Hard stop*",D118&lt;=I118),"Hit stop",IF(AND(L118="*Hard stop*",D118&gt;I118,E118=1),IF(AND(O118&gt;I118,R118&lt;&gt;I118),CONCATENATE("Trail hard stop for ½R to $",O118,"; Hard stop for ½R at $",I118),L118),IF(AND(L118="*Hard stop*",D118&gt;I118,F118=1),IF(AND(O118&gt;I118,R118&lt;&gt;I118),CONCATENATE("Trail hard stop to $",O118),L118),IF(AND(LEFT(L118,12)="*Hard stop f",LEFT(Q118,5)=" Hard",D118&gt;I118,F118=1),IF(AND(O118&gt;I118,R118&lt;&gt;I118),CONCATENATE("Trail stop for entire position to $",O118),L118),IF(AND(LEFT(L118,12)="*Hard stop f",LEFT(Q118,5)=" Soft",D118&gt;I118,F118=1),CONCATENATE("Setting hard stop for entire position at $",O118),IF(AND(LEFT(L118,12)="*Hard stop f",LEFT(Q118,5)=" Hard",I118&gt;P118,D118&lt;=I118,D118&gt;P118),CONCATENATE("Hit stop for ½R at $",I118,"; Hard stop for ½R at $",P118),IF(AND(LEFT(L118,12)="*Hard stop f",LEFT(Q118,5)=" Hard",D118&lt;=I118,D118&lt;=P118),"Hit stop",IF(AND(LEFT(L118,12)="*Hard stop f",LEFT(Q118,5)=" Hard",D118&gt;I118,E118=1),IF(AND(O118&gt;I118,R118&lt;&gt;I118),CONCATENATE("Trail hard stop for ½R to $",O118,"; Hard stop for ½R at $",P118),L118),IF(AND(LEFT(L118,12)="*Hard stop f",LEFT(Q118,5)=" Soft",I118&gt;P118,D118&lt;=I118,D118&gt;P118),CONCATENATE("Hit stop for ½R at $",I118,"; Soft stop for ½R at $",P118),IF(AND(LEFT(L118,12)="*Hard stop f",LEFT(Q118,5)=" Soft",D118&lt;=I118,D118&lt;=P118),CONCATENATE("Hit stop for ½R at $",I118,"; Setting hard stop for ½R at $",O118),IF(AND(LEFT(L118,12)="*Hard stop f",LEFT(Q118,5)=" Soft",D118&gt;I118,E118=1),IF(AND(O118&gt;I118,R118&lt;&gt;I118),CONCATENATE("Trail hard stop for ½R to $",O118,"; Soft stop for ½R at $",P118),L118),IF(AND(LEFT(L118,12)="*Hard stop f",LEFT(Q118,5)=" Hard",I118=P118,D118&lt;=I118),"Hit stop",IF(AND(LEFT(L118,12)="*Hard stop f",LEFT(Q118,5)=" Hard",I118=P118,D118&gt;I118,E118=1),IF(AND(O118&gt;I118,R118&lt;&gt;I118),CONCATENATE("Trail hard stop for ½R to $",O118,"; Hard stop for ½R at $",P118),L118),IF(AND(LEFT(L118,12)="*Hard stop f",LEFT(Q118,5)=" Soft",I118=P118,D118&lt;=I118),CONCATENATE("Hit stop for ½R at $",I118,"; Setting hard stop for ½R at $",O118),IF(AND(LEFT(L118,12)="*Hard stop f",LEFT(Q118,5)=" Soft",I118=P118,D118&gt;I118,E118=1),IF(AND(O118&gt;I118,R118&lt;&gt;I118),CONCATENATE("Trail hard stop for ½R to $",O118,"; Soft stop for ½R at $",P118),L118),IF(AND(D118&gt;I118,E118=0,F118=0),L118)))))))))))))))))))</f>
        <v>0</v>
      </c>
      <c r="O118" s="15">
        <f>IF(AND(R118&lt;=S118,R118&gt;U118),T118,R118)</f>
        <v>-0.03</v>
      </c>
      <c r="P118" s="16" t="str">
        <f>IFERROR(VALUE(RIGHT(Q118,LEN(Q118)-FIND("$",Q118,1))),"")</f>
        <v/>
      </c>
      <c r="Q118" s="6" t="str">
        <f>IFERROR(LEFT(RIGHT(L118,FIND("*",L118,2)-FIND(";",L118,1)),FIND("*",RIGHT(L118,FIND("*",L118,2)-FIND(";",L118,1)),2)-1),"")</f>
        <v/>
      </c>
      <c r="R118" s="16">
        <f>IF(F118=1,MIN(ROUNDDOWN(G118*0.995,2)*100/100-VLOOKUP(VALUE(RIGHT(ROUNDDOWN(G118*0.995,2)*100,1)),$Y$2:$Z$11,2)/100,ROUNDDOWN(D118*0.995,2)*100/100-VLOOKUP(VALUE(RIGHT(ROUNDDOWN(D118*0.995,2)*100,1)),$Y$2:$Z$11,2)/100),ROUNDDOWN(D118*0.995,2)*100/100-VLOOKUP(VALUE(RIGHT(ROUNDDOWN(D118*0.995,2)*100,1)),$Y$2:$Z$11,2)/100)</f>
        <v>-0.03</v>
      </c>
      <c r="S118" s="16">
        <f>IF(AND(D118&gt;1,D118&lt;=2),1,IF(AND(D118&gt;2,D118&lt;=3),2,IF(AND(D118&gt;3,D118&lt;=4),3,IF(AND(D118&gt;4,D118&lt;=5),4,IF(AND(D118&gt;5,D118&lt;=6),5,IF(AND(D118&gt;6,D118&lt;=7),6,IF(AND(D118&gt;7,D118&lt;=8),7,IF(AND(D118&gt;8,D118&lt;=10),8,IF(AND(D118&gt;10,D118&lt;=15),10,IF(AND(D118&gt;15,D118&lt;=20),15,IF(AND(D118&gt;20,D118&lt;=25),20,IF(AND(D118&gt;25,D118&lt;=30),25,IF(AND(D118&gt;30,D118&lt;=35),30,IF(AND(D118&gt;35,D118&lt;=40),35,IF(AND(D118&gt;40,D118&lt;=50),40,IF(AND(D118&gt;50,D118&lt;=60),50,IF(AND(D118&gt;60,D118&lt;=70),60,IF(AND(D118&gt;70,D118&lt;=80),70,IF(AND(D118&gt;80,D118&lt;=100),80,IF(AND(D118&gt;100,D118&lt;=120),100,IF(AND(D118&gt;120,D118&lt;=140),120,IF(AND(D118&gt;140,D118&lt;=150),140,IF(AND(D118&gt;150,D118&lt;=200),150,IF(AND(D118&gt;200,D118&lt;=250),200,IF(AND(D118&gt;250,D118&lt;=300),250,IF(AND(D118&gt;300,D118&lt;=350),300,IF(AND(D118&gt;350,D118&lt;=400),350,IF(AND(D118&gt;400,D118&lt;=500),400,IF(AND(D118&gt;500,D118&lt;=600),500,IF(AND(D118&gt;600,D118&lt;=700),600,IF(AND(D118&gt;700,D118&lt;=800),700,IF(AND(D118&gt;800,D118&lt;=1000),800,IF(AND(D118&gt;1000,D118&lt;=1200),1000,IF(AND(D118&gt;1200,D118&lt;=1400),1200,IF(AND(D118&gt;1400,D118&lt;=1500),1400,0.1)))))))))))))))))))))))))))))))))))*1.01</f>
        <v>0.10100000000000001</v>
      </c>
      <c r="T118" s="16">
        <f>U118-V118</f>
        <v>6.9999999999999993E-2</v>
      </c>
      <c r="U118" s="18">
        <f>ROUNDUP(IF(AND(D118&gt;1,D118&lt;=2),1,IF(AND(D118&gt;2,D118&lt;=3),2,IF(AND(D118&gt;3,D118&lt;=4),3,IF(AND(D118&gt;4,D118&lt;=5),4,IF(AND(D118&gt;5,D118&lt;=6),5,IF(AND(D118&gt;6,D118&lt;=7),6,IF(AND(D118&gt;7,D118&lt;=8),7,IF(AND(D118&gt;8,D118&lt;=10),8,IF(AND(D118&gt;10,D118&lt;=15),10,IF(AND(D118&gt;15,D118&lt;=20),15,IF(AND(D118&gt;20,D118&lt;=25),20,IF(AND(D118&gt;25,D118&lt;=30),25,IF(AND(D118&gt;30,D118&lt;=35),30,IF(AND(D118&gt;35,D118&lt;=40),35,IF(AND(D118&gt;40,D118&lt;=50),40,IF(AND(D118&gt;50,D118&lt;=60),50,IF(AND(D118&gt;60,D118&lt;=70),60,IF(AND(D118&gt;70,D118&lt;=80),70,IF(AND(D118&gt;80,D118&lt;=100),80,IF(AND(D118&gt;100,D118&lt;=120),100,IF(AND(D118&gt;120,D118&lt;=140),120,IF(AND(D118&gt;140,D118&lt;=150),140,IF(AND(D118&gt;150,D118&lt;=200),150,IF(AND(D118&gt;200,D118&lt;=250),200,IF(AND(D118&gt;250,D118&lt;=300),250,IF(AND(D118&gt;300,D118&lt;=350),300,IF(AND(D118&gt;350,D118&lt;=400),350,IF(AND(D118&gt;400,D118&lt;=500),400,IF(AND(D118&gt;500,D118&lt;=600),500,IF(AND(D118&gt;600,D118&lt;=700),600,IF(AND(D118&gt;700,D118&lt;=800),700,IF(AND(D118&gt;800,D118&lt;=1000),800,IF(AND(D118&gt;1000,D118&lt;=1200),1000,IF(AND(D118&gt;1200,D118&lt;=1400),1200,IF(AND(D118&gt;1400,D118&lt;=1500),1400,0.1)))))))))))))))))))))))))))))))))))*0.995,2)</f>
        <v>9.9999999999999992E-2</v>
      </c>
      <c r="V118" s="16">
        <f>VLOOKUP(VALUE(RIGHT(U118*100,1)),$Y$2:$Z$11,2)/100</f>
        <v>0.03</v>
      </c>
      <c r="W118" s="19">
        <f ca="1">IFERROR(IF(AVERAGE(SOE_1,SOE_2)-Close&lt;Close-Current_Stop,1,0),0)</f>
        <v>0</v>
      </c>
      <c r="X118" s="29" t="str">
        <f ca="1">IF(RR_Rebal_Test=1,Close-(AVERAGE(SOE_1,SOE_2)-Close),"")</f>
        <v/>
      </c>
      <c r="Y118" s="3"/>
      <c r="Z118" s="3"/>
      <c r="AA118" s="3"/>
      <c r="AB118" s="3"/>
      <c r="AC118" s="3"/>
    </row>
    <row r="119" spans="1:29" x14ac:dyDescent="0.25">
      <c r="A119" s="13"/>
      <c r="B119" s="8"/>
      <c r="C119" s="8"/>
      <c r="D119" s="8"/>
      <c r="E119" s="2"/>
      <c r="F119" s="2"/>
      <c r="G119" s="8"/>
      <c r="H119" s="23"/>
      <c r="I119" s="8"/>
      <c r="J119" s="8"/>
      <c r="K119" s="8"/>
      <c r="L119" s="2"/>
      <c r="M119" s="8">
        <f>IF(EXACT(L119,N119),I119,O119)</f>
        <v>-0.03</v>
      </c>
      <c r="N119" s="14" t="b">
        <f>IF(AND(L119="*Soft stop*",D119&lt;=I119),CONCATENATE("Setting hard stop at $",O119),IF(AND(L119="*Soft stop*",D119&gt;I119,E119=1),CONCATENATE("Setting hard stop for ½R at $",O119,"; Soft stop for ½R at $",I119),IF(AND(L119="*Soft stop*",D119&gt;I119,F119=1),CONCATENATE("Setting hard stop at $",O119),IF(AND(L119="*Hard stop*",D119&lt;=I119),"Hit stop",IF(AND(L119="*Hard stop*",D119&gt;I119,E119=1),IF(AND(O119&gt;I119,R119&lt;&gt;I119),CONCATENATE("Trail hard stop for ½R to $",O119,"; Hard stop for ½R at $",I119),L119),IF(AND(L119="*Hard stop*",D119&gt;I119,F119=1),IF(AND(O119&gt;I119,R119&lt;&gt;I119),CONCATENATE("Trail hard stop to $",O119),L119),IF(AND(LEFT(L119,12)="*Hard stop f",LEFT(Q119,5)=" Hard",D119&gt;I119,F119=1),IF(AND(O119&gt;I119,R119&lt;&gt;I119),CONCATENATE("Trail stop for entire position to $",O119),L119),IF(AND(LEFT(L119,12)="*Hard stop f",LEFT(Q119,5)=" Soft",D119&gt;I119,F119=1),CONCATENATE("Setting hard stop for entire position at $",O119),IF(AND(LEFT(L119,12)="*Hard stop f",LEFT(Q119,5)=" Hard",I119&gt;P119,D119&lt;=I119,D119&gt;P119),CONCATENATE("Hit stop for ½R at $",I119,"; Hard stop for ½R at $",P119),IF(AND(LEFT(L119,12)="*Hard stop f",LEFT(Q119,5)=" Hard",D119&lt;=I119,D119&lt;=P119),"Hit stop",IF(AND(LEFT(L119,12)="*Hard stop f",LEFT(Q119,5)=" Hard",D119&gt;I119,E119=1),IF(AND(O119&gt;I119,R119&lt;&gt;I119),CONCATENATE("Trail hard stop for ½R to $",O119,"; Hard stop for ½R at $",P119),L119),IF(AND(LEFT(L119,12)="*Hard stop f",LEFT(Q119,5)=" Soft",I119&gt;P119,D119&lt;=I119,D119&gt;P119),CONCATENATE("Hit stop for ½R at $",I119,"; Soft stop for ½R at $",P119),IF(AND(LEFT(L119,12)="*Hard stop f",LEFT(Q119,5)=" Soft",D119&lt;=I119,D119&lt;=P119),CONCATENATE("Hit stop for ½R at $",I119,"; Setting hard stop for ½R at $",O119),IF(AND(LEFT(L119,12)="*Hard stop f",LEFT(Q119,5)=" Soft",D119&gt;I119,E119=1),IF(AND(O119&gt;I119,R119&lt;&gt;I119),CONCATENATE("Trail hard stop for ½R to $",O119,"; Soft stop for ½R at $",P119),L119),IF(AND(LEFT(L119,12)="*Hard stop f",LEFT(Q119,5)=" Hard",I119=P119,D119&lt;=I119),"Hit stop",IF(AND(LEFT(L119,12)="*Hard stop f",LEFT(Q119,5)=" Hard",I119=P119,D119&gt;I119,E119=1),IF(AND(O119&gt;I119,R119&lt;&gt;I119),CONCATENATE("Trail hard stop for ½R to $",O119,"; Hard stop for ½R at $",P119),L119),IF(AND(LEFT(L119,12)="*Hard stop f",LEFT(Q119,5)=" Soft",I119=P119,D119&lt;=I119),CONCATENATE("Hit stop for ½R at $",I119,"; Setting hard stop for ½R at $",O119),IF(AND(LEFT(L119,12)="*Hard stop f",LEFT(Q119,5)=" Soft",I119=P119,D119&gt;I119,E119=1),IF(AND(O119&gt;I119,R119&lt;&gt;I119),CONCATENATE("Trail hard stop for ½R to $",O119,"; Soft stop for ½R at $",P119),L119),IF(AND(D119&gt;I119,E119=0,F119=0),L119)))))))))))))))))))</f>
        <v>0</v>
      </c>
      <c r="O119" s="15">
        <f>IF(AND(R119&lt;=S119,R119&gt;U119),T119,R119)</f>
        <v>-0.03</v>
      </c>
      <c r="P119" s="16" t="str">
        <f>IFERROR(VALUE(RIGHT(Q119,LEN(Q119)-FIND("$",Q119,1))),"")</f>
        <v/>
      </c>
      <c r="Q119" s="6" t="str">
        <f>IFERROR(LEFT(RIGHT(L119,FIND("*",L119,2)-FIND(";",L119,1)),FIND("*",RIGHT(L119,FIND("*",L119,2)-FIND(";",L119,1)),2)-1),"")</f>
        <v/>
      </c>
      <c r="R119" s="16">
        <f>IF(F119=1,MIN(ROUNDDOWN(G119*0.995,2)*100/100-VLOOKUP(VALUE(RIGHT(ROUNDDOWN(G119*0.995,2)*100,1)),$Y$2:$Z$11,2)/100,ROUNDDOWN(D119*0.995,2)*100/100-VLOOKUP(VALUE(RIGHT(ROUNDDOWN(D119*0.995,2)*100,1)),$Y$2:$Z$11,2)/100),ROUNDDOWN(D119*0.995,2)*100/100-VLOOKUP(VALUE(RIGHT(ROUNDDOWN(D119*0.995,2)*100,1)),$Y$2:$Z$11,2)/100)</f>
        <v>-0.03</v>
      </c>
      <c r="S119" s="16">
        <f>IF(AND(D119&gt;1,D119&lt;=2),1,IF(AND(D119&gt;2,D119&lt;=3),2,IF(AND(D119&gt;3,D119&lt;=4),3,IF(AND(D119&gt;4,D119&lt;=5),4,IF(AND(D119&gt;5,D119&lt;=6),5,IF(AND(D119&gt;6,D119&lt;=7),6,IF(AND(D119&gt;7,D119&lt;=8),7,IF(AND(D119&gt;8,D119&lt;=10),8,IF(AND(D119&gt;10,D119&lt;=15),10,IF(AND(D119&gt;15,D119&lt;=20),15,IF(AND(D119&gt;20,D119&lt;=25),20,IF(AND(D119&gt;25,D119&lt;=30),25,IF(AND(D119&gt;30,D119&lt;=35),30,IF(AND(D119&gt;35,D119&lt;=40),35,IF(AND(D119&gt;40,D119&lt;=50),40,IF(AND(D119&gt;50,D119&lt;=60),50,IF(AND(D119&gt;60,D119&lt;=70),60,IF(AND(D119&gt;70,D119&lt;=80),70,IF(AND(D119&gt;80,D119&lt;=100),80,IF(AND(D119&gt;100,D119&lt;=120),100,IF(AND(D119&gt;120,D119&lt;=140),120,IF(AND(D119&gt;140,D119&lt;=150),140,IF(AND(D119&gt;150,D119&lt;=200),150,IF(AND(D119&gt;200,D119&lt;=250),200,IF(AND(D119&gt;250,D119&lt;=300),250,IF(AND(D119&gt;300,D119&lt;=350),300,IF(AND(D119&gt;350,D119&lt;=400),350,IF(AND(D119&gt;400,D119&lt;=500),400,IF(AND(D119&gt;500,D119&lt;=600),500,IF(AND(D119&gt;600,D119&lt;=700),600,IF(AND(D119&gt;700,D119&lt;=800),700,IF(AND(D119&gt;800,D119&lt;=1000),800,IF(AND(D119&gt;1000,D119&lt;=1200),1000,IF(AND(D119&gt;1200,D119&lt;=1400),1200,IF(AND(D119&gt;1400,D119&lt;=1500),1400,0.1)))))))))))))))))))))))))))))))))))*1.01</f>
        <v>0.10100000000000001</v>
      </c>
      <c r="T119" s="16">
        <f>U119-V119</f>
        <v>6.9999999999999993E-2</v>
      </c>
      <c r="U119" s="18">
        <f>ROUNDUP(IF(AND(D119&gt;1,D119&lt;=2),1,IF(AND(D119&gt;2,D119&lt;=3),2,IF(AND(D119&gt;3,D119&lt;=4),3,IF(AND(D119&gt;4,D119&lt;=5),4,IF(AND(D119&gt;5,D119&lt;=6),5,IF(AND(D119&gt;6,D119&lt;=7),6,IF(AND(D119&gt;7,D119&lt;=8),7,IF(AND(D119&gt;8,D119&lt;=10),8,IF(AND(D119&gt;10,D119&lt;=15),10,IF(AND(D119&gt;15,D119&lt;=20),15,IF(AND(D119&gt;20,D119&lt;=25),20,IF(AND(D119&gt;25,D119&lt;=30),25,IF(AND(D119&gt;30,D119&lt;=35),30,IF(AND(D119&gt;35,D119&lt;=40),35,IF(AND(D119&gt;40,D119&lt;=50),40,IF(AND(D119&gt;50,D119&lt;=60),50,IF(AND(D119&gt;60,D119&lt;=70),60,IF(AND(D119&gt;70,D119&lt;=80),70,IF(AND(D119&gt;80,D119&lt;=100),80,IF(AND(D119&gt;100,D119&lt;=120),100,IF(AND(D119&gt;120,D119&lt;=140),120,IF(AND(D119&gt;140,D119&lt;=150),140,IF(AND(D119&gt;150,D119&lt;=200),150,IF(AND(D119&gt;200,D119&lt;=250),200,IF(AND(D119&gt;250,D119&lt;=300),250,IF(AND(D119&gt;300,D119&lt;=350),300,IF(AND(D119&gt;350,D119&lt;=400),350,IF(AND(D119&gt;400,D119&lt;=500),400,IF(AND(D119&gt;500,D119&lt;=600),500,IF(AND(D119&gt;600,D119&lt;=700),600,IF(AND(D119&gt;700,D119&lt;=800),700,IF(AND(D119&gt;800,D119&lt;=1000),800,IF(AND(D119&gt;1000,D119&lt;=1200),1000,IF(AND(D119&gt;1200,D119&lt;=1400),1200,IF(AND(D119&gt;1400,D119&lt;=1500),1400,0.1)))))))))))))))))))))))))))))))))))*0.995,2)</f>
        <v>9.9999999999999992E-2</v>
      </c>
      <c r="V119" s="16">
        <f>VLOOKUP(VALUE(RIGHT(U119*100,1)),$Y$2:$Z$11,2)/100</f>
        <v>0.03</v>
      </c>
      <c r="W119" s="19">
        <f ca="1">IFERROR(IF(AVERAGE(SOE_1,SOE_2)-Close&lt;Close-Current_Stop,1,0),0)</f>
        <v>0</v>
      </c>
      <c r="X119" s="29" t="str">
        <f ca="1">IF(RR_Rebal_Test=1,Close-(AVERAGE(SOE_1,SOE_2)-Close),"")</f>
        <v/>
      </c>
      <c r="Y119" s="3"/>
      <c r="Z119" s="3"/>
      <c r="AA119" s="3"/>
      <c r="AB119" s="3"/>
      <c r="AC119" s="3"/>
    </row>
    <row r="120" spans="1:29" x14ac:dyDescent="0.25">
      <c r="A120" s="13"/>
      <c r="B120" s="8"/>
      <c r="C120" s="8"/>
      <c r="D120" s="8"/>
      <c r="E120" s="2"/>
      <c r="F120" s="2"/>
      <c r="G120" s="8"/>
      <c r="H120" s="23"/>
      <c r="I120" s="8"/>
      <c r="J120" s="8"/>
      <c r="K120" s="8"/>
      <c r="L120" s="2"/>
      <c r="M120" s="8">
        <f>IF(EXACT(L120,N120),I120,O120)</f>
        <v>-0.03</v>
      </c>
      <c r="N120" s="14" t="b">
        <f>IF(AND(L120="*Soft stop*",D120&lt;=I120),CONCATENATE("Setting hard stop at $",O120),IF(AND(L120="*Soft stop*",D120&gt;I120,E120=1),CONCATENATE("Setting hard stop for ½R at $",O120,"; Soft stop for ½R at $",I120),IF(AND(L120="*Soft stop*",D120&gt;I120,F120=1),CONCATENATE("Setting hard stop at $",O120),IF(AND(L120="*Hard stop*",D120&lt;=I120),"Hit stop",IF(AND(L120="*Hard stop*",D120&gt;I120,E120=1),IF(AND(O120&gt;I120,R120&lt;&gt;I120),CONCATENATE("Trail hard stop for ½R to $",O120,"; Hard stop for ½R at $",I120),L120),IF(AND(L120="*Hard stop*",D120&gt;I120,F120=1),IF(AND(O120&gt;I120,R120&lt;&gt;I120),CONCATENATE("Trail hard stop to $",O120),L120),IF(AND(LEFT(L120,12)="*Hard stop f",LEFT(Q120,5)=" Hard",D120&gt;I120,F120=1),IF(AND(O120&gt;I120,R120&lt;&gt;I120),CONCATENATE("Trail stop for entire position to $",O120),L120),IF(AND(LEFT(L120,12)="*Hard stop f",LEFT(Q120,5)=" Soft",D120&gt;I120,F120=1),CONCATENATE("Setting hard stop for entire position at $",O120),IF(AND(LEFT(L120,12)="*Hard stop f",LEFT(Q120,5)=" Hard",I120&gt;P120,D120&lt;=I120,D120&gt;P120),CONCATENATE("Hit stop for ½R at $",I120,"; Hard stop for ½R at $",P120),IF(AND(LEFT(L120,12)="*Hard stop f",LEFT(Q120,5)=" Hard",D120&lt;=I120,D120&lt;=P120),"Hit stop",IF(AND(LEFT(L120,12)="*Hard stop f",LEFT(Q120,5)=" Hard",D120&gt;I120,E120=1),IF(AND(O120&gt;I120,R120&lt;&gt;I120),CONCATENATE("Trail hard stop for ½R to $",O120,"; Hard stop for ½R at $",P120),L120),IF(AND(LEFT(L120,12)="*Hard stop f",LEFT(Q120,5)=" Soft",I120&gt;P120,D120&lt;=I120,D120&gt;P120),CONCATENATE("Hit stop for ½R at $",I120,"; Soft stop for ½R at $",P120),IF(AND(LEFT(L120,12)="*Hard stop f",LEFT(Q120,5)=" Soft",D120&lt;=I120,D120&lt;=P120),CONCATENATE("Hit stop for ½R at $",I120,"; Setting hard stop for ½R at $",O120),IF(AND(LEFT(L120,12)="*Hard stop f",LEFT(Q120,5)=" Soft",D120&gt;I120,E120=1),IF(AND(O120&gt;I120,R120&lt;&gt;I120),CONCATENATE("Trail hard stop for ½R to $",O120,"; Soft stop for ½R at $",P120),L120),IF(AND(LEFT(L120,12)="*Hard stop f",LEFT(Q120,5)=" Hard",I120=P120,D120&lt;=I120),"Hit stop",IF(AND(LEFT(L120,12)="*Hard stop f",LEFT(Q120,5)=" Hard",I120=P120,D120&gt;I120,E120=1),IF(AND(O120&gt;I120,R120&lt;&gt;I120),CONCATENATE("Trail hard stop for ½R to $",O120,"; Hard stop for ½R at $",P120),L120),IF(AND(LEFT(L120,12)="*Hard stop f",LEFT(Q120,5)=" Soft",I120=P120,D120&lt;=I120),CONCATENATE("Hit stop for ½R at $",I120,"; Setting hard stop for ½R at $",O120),IF(AND(LEFT(L120,12)="*Hard stop f",LEFT(Q120,5)=" Soft",I120=P120,D120&gt;I120,E120=1),IF(AND(O120&gt;I120,R120&lt;&gt;I120),CONCATENATE("Trail hard stop for ½R to $",O120,"; Soft stop for ½R at $",P120),L120),IF(AND(D120&gt;I120,E120=0,F120=0),L120)))))))))))))))))))</f>
        <v>0</v>
      </c>
      <c r="O120" s="15">
        <f>IF(AND(R120&lt;=S120,R120&gt;U120),T120,R120)</f>
        <v>-0.03</v>
      </c>
      <c r="P120" s="16" t="str">
        <f>IFERROR(VALUE(RIGHT(Q120,LEN(Q120)-FIND("$",Q120,1))),"")</f>
        <v/>
      </c>
      <c r="Q120" s="6" t="str">
        <f>IFERROR(LEFT(RIGHT(L120,FIND("*",L120,2)-FIND(";",L120,1)),FIND("*",RIGHT(L120,FIND("*",L120,2)-FIND(";",L120,1)),2)-1),"")</f>
        <v/>
      </c>
      <c r="R120" s="16">
        <f>IF(F120=1,MIN(ROUNDDOWN(G120*0.995,2)*100/100-VLOOKUP(VALUE(RIGHT(ROUNDDOWN(G120*0.995,2)*100,1)),$Y$2:$Z$11,2)/100,ROUNDDOWN(D120*0.995,2)*100/100-VLOOKUP(VALUE(RIGHT(ROUNDDOWN(D120*0.995,2)*100,1)),$Y$2:$Z$11,2)/100),ROUNDDOWN(D120*0.995,2)*100/100-VLOOKUP(VALUE(RIGHT(ROUNDDOWN(D120*0.995,2)*100,1)),$Y$2:$Z$11,2)/100)</f>
        <v>-0.03</v>
      </c>
      <c r="S120" s="16">
        <f>IF(AND(D120&gt;1,D120&lt;=2),1,IF(AND(D120&gt;2,D120&lt;=3),2,IF(AND(D120&gt;3,D120&lt;=4),3,IF(AND(D120&gt;4,D120&lt;=5),4,IF(AND(D120&gt;5,D120&lt;=6),5,IF(AND(D120&gt;6,D120&lt;=7),6,IF(AND(D120&gt;7,D120&lt;=8),7,IF(AND(D120&gt;8,D120&lt;=10),8,IF(AND(D120&gt;10,D120&lt;=15),10,IF(AND(D120&gt;15,D120&lt;=20),15,IF(AND(D120&gt;20,D120&lt;=25),20,IF(AND(D120&gt;25,D120&lt;=30),25,IF(AND(D120&gt;30,D120&lt;=35),30,IF(AND(D120&gt;35,D120&lt;=40),35,IF(AND(D120&gt;40,D120&lt;=50),40,IF(AND(D120&gt;50,D120&lt;=60),50,IF(AND(D120&gt;60,D120&lt;=70),60,IF(AND(D120&gt;70,D120&lt;=80),70,IF(AND(D120&gt;80,D120&lt;=100),80,IF(AND(D120&gt;100,D120&lt;=120),100,IF(AND(D120&gt;120,D120&lt;=140),120,IF(AND(D120&gt;140,D120&lt;=150),140,IF(AND(D120&gt;150,D120&lt;=200),150,IF(AND(D120&gt;200,D120&lt;=250),200,IF(AND(D120&gt;250,D120&lt;=300),250,IF(AND(D120&gt;300,D120&lt;=350),300,IF(AND(D120&gt;350,D120&lt;=400),350,IF(AND(D120&gt;400,D120&lt;=500),400,IF(AND(D120&gt;500,D120&lt;=600),500,IF(AND(D120&gt;600,D120&lt;=700),600,IF(AND(D120&gt;700,D120&lt;=800),700,IF(AND(D120&gt;800,D120&lt;=1000),800,IF(AND(D120&gt;1000,D120&lt;=1200),1000,IF(AND(D120&gt;1200,D120&lt;=1400),1200,IF(AND(D120&gt;1400,D120&lt;=1500),1400,0.1)))))))))))))))))))))))))))))))))))*1.01</f>
        <v>0.10100000000000001</v>
      </c>
      <c r="T120" s="16">
        <f>U120-V120</f>
        <v>6.9999999999999993E-2</v>
      </c>
      <c r="U120" s="18">
        <f>ROUNDUP(IF(AND(D120&gt;1,D120&lt;=2),1,IF(AND(D120&gt;2,D120&lt;=3),2,IF(AND(D120&gt;3,D120&lt;=4),3,IF(AND(D120&gt;4,D120&lt;=5),4,IF(AND(D120&gt;5,D120&lt;=6),5,IF(AND(D120&gt;6,D120&lt;=7),6,IF(AND(D120&gt;7,D120&lt;=8),7,IF(AND(D120&gt;8,D120&lt;=10),8,IF(AND(D120&gt;10,D120&lt;=15),10,IF(AND(D120&gt;15,D120&lt;=20),15,IF(AND(D120&gt;20,D120&lt;=25),20,IF(AND(D120&gt;25,D120&lt;=30),25,IF(AND(D120&gt;30,D120&lt;=35),30,IF(AND(D120&gt;35,D120&lt;=40),35,IF(AND(D120&gt;40,D120&lt;=50),40,IF(AND(D120&gt;50,D120&lt;=60),50,IF(AND(D120&gt;60,D120&lt;=70),60,IF(AND(D120&gt;70,D120&lt;=80),70,IF(AND(D120&gt;80,D120&lt;=100),80,IF(AND(D120&gt;100,D120&lt;=120),100,IF(AND(D120&gt;120,D120&lt;=140),120,IF(AND(D120&gt;140,D120&lt;=150),140,IF(AND(D120&gt;150,D120&lt;=200),150,IF(AND(D120&gt;200,D120&lt;=250),200,IF(AND(D120&gt;250,D120&lt;=300),250,IF(AND(D120&gt;300,D120&lt;=350),300,IF(AND(D120&gt;350,D120&lt;=400),350,IF(AND(D120&gt;400,D120&lt;=500),400,IF(AND(D120&gt;500,D120&lt;=600),500,IF(AND(D120&gt;600,D120&lt;=700),600,IF(AND(D120&gt;700,D120&lt;=800),700,IF(AND(D120&gt;800,D120&lt;=1000),800,IF(AND(D120&gt;1000,D120&lt;=1200),1000,IF(AND(D120&gt;1200,D120&lt;=1400),1200,IF(AND(D120&gt;1400,D120&lt;=1500),1400,0.1)))))))))))))))))))))))))))))))))))*0.995,2)</f>
        <v>9.9999999999999992E-2</v>
      </c>
      <c r="V120" s="16">
        <f>VLOOKUP(VALUE(RIGHT(U120*100,1)),$Y$2:$Z$11,2)/100</f>
        <v>0.03</v>
      </c>
      <c r="W120" s="19">
        <f ca="1">IFERROR(IF(AVERAGE(SOE_1,SOE_2)-Close&lt;Close-Current_Stop,1,0),0)</f>
        <v>0</v>
      </c>
      <c r="X120" s="29" t="str">
        <f ca="1">IF(RR_Rebal_Test=1,Close-(AVERAGE(SOE_1,SOE_2)-Close),"")</f>
        <v/>
      </c>
      <c r="Y120" s="3"/>
      <c r="Z120" s="3"/>
      <c r="AA120" s="3"/>
      <c r="AB120" s="3"/>
      <c r="AC120" s="3"/>
    </row>
    <row r="121" spans="1:29" x14ac:dyDescent="0.25">
      <c r="A121" s="13"/>
      <c r="B121" s="8"/>
      <c r="C121" s="8"/>
      <c r="D121" s="8"/>
      <c r="E121" s="2"/>
      <c r="F121" s="2"/>
      <c r="G121" s="8"/>
      <c r="H121" s="23"/>
      <c r="I121" s="8"/>
      <c r="J121" s="8"/>
      <c r="K121" s="8"/>
      <c r="L121" s="2"/>
      <c r="M121" s="8">
        <f>IF(EXACT(L121,N121),I121,O121)</f>
        <v>-0.03</v>
      </c>
      <c r="N121" s="14" t="b">
        <f>IF(AND(L121="*Soft stop*",D121&lt;=I121),CONCATENATE("Setting hard stop at $",O121),IF(AND(L121="*Soft stop*",D121&gt;I121,E121=1),CONCATENATE("Setting hard stop for ½R at $",O121,"; Soft stop for ½R at $",I121),IF(AND(L121="*Soft stop*",D121&gt;I121,F121=1),CONCATENATE("Setting hard stop at $",O121),IF(AND(L121="*Hard stop*",D121&lt;=I121),"Hit stop",IF(AND(L121="*Hard stop*",D121&gt;I121,E121=1),IF(AND(O121&gt;I121,R121&lt;&gt;I121),CONCATENATE("Trail hard stop for ½R to $",O121,"; Hard stop for ½R at $",I121),L121),IF(AND(L121="*Hard stop*",D121&gt;I121,F121=1),IF(AND(O121&gt;I121,R121&lt;&gt;I121),CONCATENATE("Trail hard stop to $",O121),L121),IF(AND(LEFT(L121,12)="*Hard stop f",LEFT(Q121,5)=" Hard",D121&gt;I121,F121=1),IF(AND(O121&gt;I121,R121&lt;&gt;I121),CONCATENATE("Trail stop for entire position to $",O121),L121),IF(AND(LEFT(L121,12)="*Hard stop f",LEFT(Q121,5)=" Soft",D121&gt;I121,F121=1),CONCATENATE("Setting hard stop for entire position at $",O121),IF(AND(LEFT(L121,12)="*Hard stop f",LEFT(Q121,5)=" Hard",I121&gt;P121,D121&lt;=I121,D121&gt;P121),CONCATENATE("Hit stop for ½R at $",I121,"; Hard stop for ½R at $",P121),IF(AND(LEFT(L121,12)="*Hard stop f",LEFT(Q121,5)=" Hard",D121&lt;=I121,D121&lt;=P121),"Hit stop",IF(AND(LEFT(L121,12)="*Hard stop f",LEFT(Q121,5)=" Hard",D121&gt;I121,E121=1),IF(AND(O121&gt;I121,R121&lt;&gt;I121),CONCATENATE("Trail hard stop for ½R to $",O121,"; Hard stop for ½R at $",P121),L121),IF(AND(LEFT(L121,12)="*Hard stop f",LEFT(Q121,5)=" Soft",I121&gt;P121,D121&lt;=I121,D121&gt;P121),CONCATENATE("Hit stop for ½R at $",I121,"; Soft stop for ½R at $",P121),IF(AND(LEFT(L121,12)="*Hard stop f",LEFT(Q121,5)=" Soft",D121&lt;=I121,D121&lt;=P121),CONCATENATE("Hit stop for ½R at $",I121,"; Setting hard stop for ½R at $",O121),IF(AND(LEFT(L121,12)="*Hard stop f",LEFT(Q121,5)=" Soft",D121&gt;I121,E121=1),IF(AND(O121&gt;I121,R121&lt;&gt;I121),CONCATENATE("Trail hard stop for ½R to $",O121,"; Soft stop for ½R at $",P121),L121),IF(AND(LEFT(L121,12)="*Hard stop f",LEFT(Q121,5)=" Hard",I121=P121,D121&lt;=I121),"Hit stop",IF(AND(LEFT(L121,12)="*Hard stop f",LEFT(Q121,5)=" Hard",I121=P121,D121&gt;I121,E121=1),IF(AND(O121&gt;I121,R121&lt;&gt;I121),CONCATENATE("Trail hard stop for ½R to $",O121,"; Hard stop for ½R at $",P121),L121),IF(AND(LEFT(L121,12)="*Hard stop f",LEFT(Q121,5)=" Soft",I121=P121,D121&lt;=I121),CONCATENATE("Hit stop for ½R at $",I121,"; Setting hard stop for ½R at $",O121),IF(AND(LEFT(L121,12)="*Hard stop f",LEFT(Q121,5)=" Soft",I121=P121,D121&gt;I121,E121=1),IF(AND(O121&gt;I121,R121&lt;&gt;I121),CONCATENATE("Trail hard stop for ½R to $",O121,"; Soft stop for ½R at $",P121),L121),IF(AND(D121&gt;I121,E121=0,F121=0),L121)))))))))))))))))))</f>
        <v>0</v>
      </c>
      <c r="O121" s="15">
        <f>IF(AND(R121&lt;=S121,R121&gt;U121),T121,R121)</f>
        <v>-0.03</v>
      </c>
      <c r="P121" s="16" t="str">
        <f>IFERROR(VALUE(RIGHT(Q121,LEN(Q121)-FIND("$",Q121,1))),"")</f>
        <v/>
      </c>
      <c r="Q121" s="6" t="str">
        <f>IFERROR(LEFT(RIGHT(L121,FIND("*",L121,2)-FIND(";",L121,1)),FIND("*",RIGHT(L121,FIND("*",L121,2)-FIND(";",L121,1)),2)-1),"")</f>
        <v/>
      </c>
      <c r="R121" s="16">
        <f>IF(F121=1,MIN(ROUNDDOWN(G121*0.995,2)*100/100-VLOOKUP(VALUE(RIGHT(ROUNDDOWN(G121*0.995,2)*100,1)),$Y$2:$Z$11,2)/100,ROUNDDOWN(D121*0.995,2)*100/100-VLOOKUP(VALUE(RIGHT(ROUNDDOWN(D121*0.995,2)*100,1)),$Y$2:$Z$11,2)/100),ROUNDDOWN(D121*0.995,2)*100/100-VLOOKUP(VALUE(RIGHT(ROUNDDOWN(D121*0.995,2)*100,1)),$Y$2:$Z$11,2)/100)</f>
        <v>-0.03</v>
      </c>
      <c r="S121" s="16">
        <f>IF(AND(D121&gt;1,D121&lt;=2),1,IF(AND(D121&gt;2,D121&lt;=3),2,IF(AND(D121&gt;3,D121&lt;=4),3,IF(AND(D121&gt;4,D121&lt;=5),4,IF(AND(D121&gt;5,D121&lt;=6),5,IF(AND(D121&gt;6,D121&lt;=7),6,IF(AND(D121&gt;7,D121&lt;=8),7,IF(AND(D121&gt;8,D121&lt;=10),8,IF(AND(D121&gt;10,D121&lt;=15),10,IF(AND(D121&gt;15,D121&lt;=20),15,IF(AND(D121&gt;20,D121&lt;=25),20,IF(AND(D121&gt;25,D121&lt;=30),25,IF(AND(D121&gt;30,D121&lt;=35),30,IF(AND(D121&gt;35,D121&lt;=40),35,IF(AND(D121&gt;40,D121&lt;=50),40,IF(AND(D121&gt;50,D121&lt;=60),50,IF(AND(D121&gt;60,D121&lt;=70),60,IF(AND(D121&gt;70,D121&lt;=80),70,IF(AND(D121&gt;80,D121&lt;=100),80,IF(AND(D121&gt;100,D121&lt;=120),100,IF(AND(D121&gt;120,D121&lt;=140),120,IF(AND(D121&gt;140,D121&lt;=150),140,IF(AND(D121&gt;150,D121&lt;=200),150,IF(AND(D121&gt;200,D121&lt;=250),200,IF(AND(D121&gt;250,D121&lt;=300),250,IF(AND(D121&gt;300,D121&lt;=350),300,IF(AND(D121&gt;350,D121&lt;=400),350,IF(AND(D121&gt;400,D121&lt;=500),400,IF(AND(D121&gt;500,D121&lt;=600),500,IF(AND(D121&gt;600,D121&lt;=700),600,IF(AND(D121&gt;700,D121&lt;=800),700,IF(AND(D121&gt;800,D121&lt;=1000),800,IF(AND(D121&gt;1000,D121&lt;=1200),1000,IF(AND(D121&gt;1200,D121&lt;=1400),1200,IF(AND(D121&gt;1400,D121&lt;=1500),1400,0.1)))))))))))))))))))))))))))))))))))*1.01</f>
        <v>0.10100000000000001</v>
      </c>
      <c r="T121" s="16">
        <f>U121-V121</f>
        <v>6.9999999999999993E-2</v>
      </c>
      <c r="U121" s="18">
        <f>ROUNDUP(IF(AND(D121&gt;1,D121&lt;=2),1,IF(AND(D121&gt;2,D121&lt;=3),2,IF(AND(D121&gt;3,D121&lt;=4),3,IF(AND(D121&gt;4,D121&lt;=5),4,IF(AND(D121&gt;5,D121&lt;=6),5,IF(AND(D121&gt;6,D121&lt;=7),6,IF(AND(D121&gt;7,D121&lt;=8),7,IF(AND(D121&gt;8,D121&lt;=10),8,IF(AND(D121&gt;10,D121&lt;=15),10,IF(AND(D121&gt;15,D121&lt;=20),15,IF(AND(D121&gt;20,D121&lt;=25),20,IF(AND(D121&gt;25,D121&lt;=30),25,IF(AND(D121&gt;30,D121&lt;=35),30,IF(AND(D121&gt;35,D121&lt;=40),35,IF(AND(D121&gt;40,D121&lt;=50),40,IF(AND(D121&gt;50,D121&lt;=60),50,IF(AND(D121&gt;60,D121&lt;=70),60,IF(AND(D121&gt;70,D121&lt;=80),70,IF(AND(D121&gt;80,D121&lt;=100),80,IF(AND(D121&gt;100,D121&lt;=120),100,IF(AND(D121&gt;120,D121&lt;=140),120,IF(AND(D121&gt;140,D121&lt;=150),140,IF(AND(D121&gt;150,D121&lt;=200),150,IF(AND(D121&gt;200,D121&lt;=250),200,IF(AND(D121&gt;250,D121&lt;=300),250,IF(AND(D121&gt;300,D121&lt;=350),300,IF(AND(D121&gt;350,D121&lt;=400),350,IF(AND(D121&gt;400,D121&lt;=500),400,IF(AND(D121&gt;500,D121&lt;=600),500,IF(AND(D121&gt;600,D121&lt;=700),600,IF(AND(D121&gt;700,D121&lt;=800),700,IF(AND(D121&gt;800,D121&lt;=1000),800,IF(AND(D121&gt;1000,D121&lt;=1200),1000,IF(AND(D121&gt;1200,D121&lt;=1400),1200,IF(AND(D121&gt;1400,D121&lt;=1500),1400,0.1)))))))))))))))))))))))))))))))))))*0.995,2)</f>
        <v>9.9999999999999992E-2</v>
      </c>
      <c r="V121" s="16">
        <f>VLOOKUP(VALUE(RIGHT(U121*100,1)),$Y$2:$Z$11,2)/100</f>
        <v>0.03</v>
      </c>
      <c r="W121" s="19">
        <f ca="1">IFERROR(IF(AVERAGE(SOE_1,SOE_2)-Close&lt;Close-Current_Stop,1,0),0)</f>
        <v>0</v>
      </c>
      <c r="X121" s="29" t="str">
        <f ca="1">IF(RR_Rebal_Test=1,Close-(AVERAGE(SOE_1,SOE_2)-Close),"")</f>
        <v/>
      </c>
      <c r="Y121" s="3"/>
      <c r="Z121" s="3"/>
      <c r="AA121" s="3"/>
      <c r="AB121" s="3"/>
      <c r="AC121" s="3"/>
    </row>
    <row r="122" spans="1:29" x14ac:dyDescent="0.25">
      <c r="A122" s="13"/>
      <c r="B122" s="8"/>
      <c r="C122" s="8"/>
      <c r="D122" s="8"/>
      <c r="E122" s="2"/>
      <c r="F122" s="2"/>
      <c r="G122" s="8"/>
      <c r="H122" s="23"/>
      <c r="I122" s="8"/>
      <c r="J122" s="8"/>
      <c r="K122" s="8"/>
      <c r="L122" s="2"/>
      <c r="M122" s="8">
        <f>IF(EXACT(L122,N122),I122,O122)</f>
        <v>-0.03</v>
      </c>
      <c r="N122" s="14" t="b">
        <f>IF(AND(L122="*Soft stop*",D122&lt;=I122),CONCATENATE("Setting hard stop at $",O122),IF(AND(L122="*Soft stop*",D122&gt;I122,E122=1),CONCATENATE("Setting hard stop for ½R at $",O122,"; Soft stop for ½R at $",I122),IF(AND(L122="*Soft stop*",D122&gt;I122,F122=1),CONCATENATE("Setting hard stop at $",O122),IF(AND(L122="*Hard stop*",D122&lt;=I122),"Hit stop",IF(AND(L122="*Hard stop*",D122&gt;I122,E122=1),IF(AND(O122&gt;I122,R122&lt;&gt;I122),CONCATENATE("Trail hard stop for ½R to $",O122,"; Hard stop for ½R at $",I122),L122),IF(AND(L122="*Hard stop*",D122&gt;I122,F122=1),IF(AND(O122&gt;I122,R122&lt;&gt;I122),CONCATENATE("Trail hard stop to $",O122),L122),IF(AND(LEFT(L122,12)="*Hard stop f",LEFT(Q122,5)=" Hard",D122&gt;I122,F122=1),IF(AND(O122&gt;I122,R122&lt;&gt;I122),CONCATENATE("Trail stop for entire position to $",O122),L122),IF(AND(LEFT(L122,12)="*Hard stop f",LEFT(Q122,5)=" Soft",D122&gt;I122,F122=1),CONCATENATE("Setting hard stop for entire position at $",O122),IF(AND(LEFT(L122,12)="*Hard stop f",LEFT(Q122,5)=" Hard",I122&gt;P122,D122&lt;=I122,D122&gt;P122),CONCATENATE("Hit stop for ½R at $",I122,"; Hard stop for ½R at $",P122),IF(AND(LEFT(L122,12)="*Hard stop f",LEFT(Q122,5)=" Hard",D122&lt;=I122,D122&lt;=P122),"Hit stop",IF(AND(LEFT(L122,12)="*Hard stop f",LEFT(Q122,5)=" Hard",D122&gt;I122,E122=1),IF(AND(O122&gt;I122,R122&lt;&gt;I122),CONCATENATE("Trail hard stop for ½R to $",O122,"; Hard stop for ½R at $",P122),L122),IF(AND(LEFT(L122,12)="*Hard stop f",LEFT(Q122,5)=" Soft",I122&gt;P122,D122&lt;=I122,D122&gt;P122),CONCATENATE("Hit stop for ½R at $",I122,"; Soft stop for ½R at $",P122),IF(AND(LEFT(L122,12)="*Hard stop f",LEFT(Q122,5)=" Soft",D122&lt;=I122,D122&lt;=P122),CONCATENATE("Hit stop for ½R at $",I122,"; Setting hard stop for ½R at $",O122),IF(AND(LEFT(L122,12)="*Hard stop f",LEFT(Q122,5)=" Soft",D122&gt;I122,E122=1),IF(AND(O122&gt;I122,R122&lt;&gt;I122),CONCATENATE("Trail hard stop for ½R to $",O122,"; Soft stop for ½R at $",P122),L122),IF(AND(LEFT(L122,12)="*Hard stop f",LEFT(Q122,5)=" Hard",I122=P122,D122&lt;=I122),"Hit stop",IF(AND(LEFT(L122,12)="*Hard stop f",LEFT(Q122,5)=" Hard",I122=P122,D122&gt;I122,E122=1),IF(AND(O122&gt;I122,R122&lt;&gt;I122),CONCATENATE("Trail hard stop for ½R to $",O122,"; Hard stop for ½R at $",P122),L122),IF(AND(LEFT(L122,12)="*Hard stop f",LEFT(Q122,5)=" Soft",I122=P122,D122&lt;=I122),CONCATENATE("Hit stop for ½R at $",I122,"; Setting hard stop for ½R at $",O122),IF(AND(LEFT(L122,12)="*Hard stop f",LEFT(Q122,5)=" Soft",I122=P122,D122&gt;I122,E122=1),IF(AND(O122&gt;I122,R122&lt;&gt;I122),CONCATENATE("Trail hard stop for ½R to $",O122,"; Soft stop for ½R at $",P122),L122),IF(AND(D122&gt;I122,E122=0,F122=0),L122)))))))))))))))))))</f>
        <v>0</v>
      </c>
      <c r="O122" s="15">
        <f>IF(AND(R122&lt;=S122,R122&gt;U122),T122,R122)</f>
        <v>-0.03</v>
      </c>
      <c r="P122" s="16" t="str">
        <f>IFERROR(VALUE(RIGHT(Q122,LEN(Q122)-FIND("$",Q122,1))),"")</f>
        <v/>
      </c>
      <c r="Q122" s="6" t="str">
        <f>IFERROR(LEFT(RIGHT(L122,FIND("*",L122,2)-FIND(";",L122,1)),FIND("*",RIGHT(L122,FIND("*",L122,2)-FIND(";",L122,1)),2)-1),"")</f>
        <v/>
      </c>
      <c r="R122" s="16">
        <f>IF(F122=1,MIN(ROUNDDOWN(G122*0.995,2)*100/100-VLOOKUP(VALUE(RIGHT(ROUNDDOWN(G122*0.995,2)*100,1)),$Y$2:$Z$11,2)/100,ROUNDDOWN(D122*0.995,2)*100/100-VLOOKUP(VALUE(RIGHT(ROUNDDOWN(D122*0.995,2)*100,1)),$Y$2:$Z$11,2)/100),ROUNDDOWN(D122*0.995,2)*100/100-VLOOKUP(VALUE(RIGHT(ROUNDDOWN(D122*0.995,2)*100,1)),$Y$2:$Z$11,2)/100)</f>
        <v>-0.03</v>
      </c>
      <c r="S122" s="16">
        <f>IF(AND(D122&gt;1,D122&lt;=2),1,IF(AND(D122&gt;2,D122&lt;=3),2,IF(AND(D122&gt;3,D122&lt;=4),3,IF(AND(D122&gt;4,D122&lt;=5),4,IF(AND(D122&gt;5,D122&lt;=6),5,IF(AND(D122&gt;6,D122&lt;=7),6,IF(AND(D122&gt;7,D122&lt;=8),7,IF(AND(D122&gt;8,D122&lt;=10),8,IF(AND(D122&gt;10,D122&lt;=15),10,IF(AND(D122&gt;15,D122&lt;=20),15,IF(AND(D122&gt;20,D122&lt;=25),20,IF(AND(D122&gt;25,D122&lt;=30),25,IF(AND(D122&gt;30,D122&lt;=35),30,IF(AND(D122&gt;35,D122&lt;=40),35,IF(AND(D122&gt;40,D122&lt;=50),40,IF(AND(D122&gt;50,D122&lt;=60),50,IF(AND(D122&gt;60,D122&lt;=70),60,IF(AND(D122&gt;70,D122&lt;=80),70,IF(AND(D122&gt;80,D122&lt;=100),80,IF(AND(D122&gt;100,D122&lt;=120),100,IF(AND(D122&gt;120,D122&lt;=140),120,IF(AND(D122&gt;140,D122&lt;=150),140,IF(AND(D122&gt;150,D122&lt;=200),150,IF(AND(D122&gt;200,D122&lt;=250),200,IF(AND(D122&gt;250,D122&lt;=300),250,IF(AND(D122&gt;300,D122&lt;=350),300,IF(AND(D122&gt;350,D122&lt;=400),350,IF(AND(D122&gt;400,D122&lt;=500),400,IF(AND(D122&gt;500,D122&lt;=600),500,IF(AND(D122&gt;600,D122&lt;=700),600,IF(AND(D122&gt;700,D122&lt;=800),700,IF(AND(D122&gt;800,D122&lt;=1000),800,IF(AND(D122&gt;1000,D122&lt;=1200),1000,IF(AND(D122&gt;1200,D122&lt;=1400),1200,IF(AND(D122&gt;1400,D122&lt;=1500),1400,0.1)))))))))))))))))))))))))))))))))))*1.01</f>
        <v>0.10100000000000001</v>
      </c>
      <c r="T122" s="16">
        <f>U122-V122</f>
        <v>6.9999999999999993E-2</v>
      </c>
      <c r="U122" s="18">
        <f>ROUNDUP(IF(AND(D122&gt;1,D122&lt;=2),1,IF(AND(D122&gt;2,D122&lt;=3),2,IF(AND(D122&gt;3,D122&lt;=4),3,IF(AND(D122&gt;4,D122&lt;=5),4,IF(AND(D122&gt;5,D122&lt;=6),5,IF(AND(D122&gt;6,D122&lt;=7),6,IF(AND(D122&gt;7,D122&lt;=8),7,IF(AND(D122&gt;8,D122&lt;=10),8,IF(AND(D122&gt;10,D122&lt;=15),10,IF(AND(D122&gt;15,D122&lt;=20),15,IF(AND(D122&gt;20,D122&lt;=25),20,IF(AND(D122&gt;25,D122&lt;=30),25,IF(AND(D122&gt;30,D122&lt;=35),30,IF(AND(D122&gt;35,D122&lt;=40),35,IF(AND(D122&gt;40,D122&lt;=50),40,IF(AND(D122&gt;50,D122&lt;=60),50,IF(AND(D122&gt;60,D122&lt;=70),60,IF(AND(D122&gt;70,D122&lt;=80),70,IF(AND(D122&gt;80,D122&lt;=100),80,IF(AND(D122&gt;100,D122&lt;=120),100,IF(AND(D122&gt;120,D122&lt;=140),120,IF(AND(D122&gt;140,D122&lt;=150),140,IF(AND(D122&gt;150,D122&lt;=200),150,IF(AND(D122&gt;200,D122&lt;=250),200,IF(AND(D122&gt;250,D122&lt;=300),250,IF(AND(D122&gt;300,D122&lt;=350),300,IF(AND(D122&gt;350,D122&lt;=400),350,IF(AND(D122&gt;400,D122&lt;=500),400,IF(AND(D122&gt;500,D122&lt;=600),500,IF(AND(D122&gt;600,D122&lt;=700),600,IF(AND(D122&gt;700,D122&lt;=800),700,IF(AND(D122&gt;800,D122&lt;=1000),800,IF(AND(D122&gt;1000,D122&lt;=1200),1000,IF(AND(D122&gt;1200,D122&lt;=1400),1200,IF(AND(D122&gt;1400,D122&lt;=1500),1400,0.1)))))))))))))))))))))))))))))))))))*0.995,2)</f>
        <v>9.9999999999999992E-2</v>
      </c>
      <c r="V122" s="16">
        <f>VLOOKUP(VALUE(RIGHT(U122*100,1)),$Y$2:$Z$11,2)/100</f>
        <v>0.03</v>
      </c>
      <c r="W122" s="19">
        <f ca="1">IFERROR(IF(AVERAGE(SOE_1,SOE_2)-Close&lt;Close-Current_Stop,1,0),0)</f>
        <v>0</v>
      </c>
      <c r="X122" s="29" t="str">
        <f ca="1">IF(RR_Rebal_Test=1,Close-(AVERAGE(SOE_1,SOE_2)-Close),"")</f>
        <v/>
      </c>
      <c r="Y122" s="3"/>
      <c r="Z122" s="3"/>
      <c r="AA122" s="3"/>
      <c r="AB122" s="3"/>
      <c r="AC122" s="3"/>
    </row>
    <row r="123" spans="1:29" x14ac:dyDescent="0.25">
      <c r="A123" s="13"/>
      <c r="B123" s="8"/>
      <c r="C123" s="8"/>
      <c r="D123" s="8"/>
      <c r="E123" s="2"/>
      <c r="F123" s="2"/>
      <c r="G123" s="8"/>
      <c r="H123" s="23"/>
      <c r="I123" s="8"/>
      <c r="J123" s="8"/>
      <c r="K123" s="8"/>
      <c r="L123" s="2"/>
      <c r="M123" s="8">
        <f>IF(EXACT(L123,N123),I123,O123)</f>
        <v>-0.03</v>
      </c>
      <c r="N123" s="14" t="b">
        <f>IF(AND(L123="*Soft stop*",D123&lt;=I123),CONCATENATE("Setting hard stop at $",O123),IF(AND(L123="*Soft stop*",D123&gt;I123,E123=1),CONCATENATE("Setting hard stop for ½R at $",O123,"; Soft stop for ½R at $",I123),IF(AND(L123="*Soft stop*",D123&gt;I123,F123=1),CONCATENATE("Setting hard stop at $",O123),IF(AND(L123="*Hard stop*",D123&lt;=I123),"Hit stop",IF(AND(L123="*Hard stop*",D123&gt;I123,E123=1),IF(AND(O123&gt;I123,R123&lt;&gt;I123),CONCATENATE("Trail hard stop for ½R to $",O123,"; Hard stop for ½R at $",I123),L123),IF(AND(L123="*Hard stop*",D123&gt;I123,F123=1),IF(AND(O123&gt;I123,R123&lt;&gt;I123),CONCATENATE("Trail hard stop to $",O123),L123),IF(AND(LEFT(L123,12)="*Hard stop f",LEFT(Q123,5)=" Hard",D123&gt;I123,F123=1),IF(AND(O123&gt;I123,R123&lt;&gt;I123),CONCATENATE("Trail stop for entire position to $",O123),L123),IF(AND(LEFT(L123,12)="*Hard stop f",LEFT(Q123,5)=" Soft",D123&gt;I123,F123=1),CONCATENATE("Setting hard stop for entire position at $",O123),IF(AND(LEFT(L123,12)="*Hard stop f",LEFT(Q123,5)=" Hard",I123&gt;P123,D123&lt;=I123,D123&gt;P123),CONCATENATE("Hit stop for ½R at $",I123,"; Hard stop for ½R at $",P123),IF(AND(LEFT(L123,12)="*Hard stop f",LEFT(Q123,5)=" Hard",D123&lt;=I123,D123&lt;=P123),"Hit stop",IF(AND(LEFT(L123,12)="*Hard stop f",LEFT(Q123,5)=" Hard",D123&gt;I123,E123=1),IF(AND(O123&gt;I123,R123&lt;&gt;I123),CONCATENATE("Trail hard stop for ½R to $",O123,"; Hard stop for ½R at $",P123),L123),IF(AND(LEFT(L123,12)="*Hard stop f",LEFT(Q123,5)=" Soft",I123&gt;P123,D123&lt;=I123,D123&gt;P123),CONCATENATE("Hit stop for ½R at $",I123,"; Soft stop for ½R at $",P123),IF(AND(LEFT(L123,12)="*Hard stop f",LEFT(Q123,5)=" Soft",D123&lt;=I123,D123&lt;=P123),CONCATENATE("Hit stop for ½R at $",I123,"; Setting hard stop for ½R at $",O123),IF(AND(LEFT(L123,12)="*Hard stop f",LEFT(Q123,5)=" Soft",D123&gt;I123,E123=1),IF(AND(O123&gt;I123,R123&lt;&gt;I123),CONCATENATE("Trail hard stop for ½R to $",O123,"; Soft stop for ½R at $",P123),L123),IF(AND(LEFT(L123,12)="*Hard stop f",LEFT(Q123,5)=" Hard",I123=P123,D123&lt;=I123),"Hit stop",IF(AND(LEFT(L123,12)="*Hard stop f",LEFT(Q123,5)=" Hard",I123=P123,D123&gt;I123,E123=1),IF(AND(O123&gt;I123,R123&lt;&gt;I123),CONCATENATE("Trail hard stop for ½R to $",O123,"; Hard stop for ½R at $",P123),L123),IF(AND(LEFT(L123,12)="*Hard stop f",LEFT(Q123,5)=" Soft",I123=P123,D123&lt;=I123),CONCATENATE("Hit stop for ½R at $",I123,"; Setting hard stop for ½R at $",O123),IF(AND(LEFT(L123,12)="*Hard stop f",LEFT(Q123,5)=" Soft",I123=P123,D123&gt;I123,E123=1),IF(AND(O123&gt;I123,R123&lt;&gt;I123),CONCATENATE("Trail hard stop for ½R to $",O123,"; Soft stop for ½R at $",P123),L123),IF(AND(D123&gt;I123,E123=0,F123=0),L123)))))))))))))))))))</f>
        <v>0</v>
      </c>
      <c r="O123" s="15">
        <f>IF(AND(R123&lt;=S123,R123&gt;U123),T123,R123)</f>
        <v>-0.03</v>
      </c>
      <c r="P123" s="16" t="str">
        <f>IFERROR(VALUE(RIGHT(Q123,LEN(Q123)-FIND("$",Q123,1))),"")</f>
        <v/>
      </c>
      <c r="Q123" s="6" t="str">
        <f>IFERROR(LEFT(RIGHT(L123,FIND("*",L123,2)-FIND(";",L123,1)),FIND("*",RIGHT(L123,FIND("*",L123,2)-FIND(";",L123,1)),2)-1),"")</f>
        <v/>
      </c>
      <c r="R123" s="16">
        <f>IF(F123=1,MIN(ROUNDDOWN(G123*0.995,2)*100/100-VLOOKUP(VALUE(RIGHT(ROUNDDOWN(G123*0.995,2)*100,1)),$Y$2:$Z$11,2)/100,ROUNDDOWN(D123*0.995,2)*100/100-VLOOKUP(VALUE(RIGHT(ROUNDDOWN(D123*0.995,2)*100,1)),$Y$2:$Z$11,2)/100),ROUNDDOWN(D123*0.995,2)*100/100-VLOOKUP(VALUE(RIGHT(ROUNDDOWN(D123*0.995,2)*100,1)),$Y$2:$Z$11,2)/100)</f>
        <v>-0.03</v>
      </c>
      <c r="S123" s="16">
        <f>IF(AND(D123&gt;1,D123&lt;=2),1,IF(AND(D123&gt;2,D123&lt;=3),2,IF(AND(D123&gt;3,D123&lt;=4),3,IF(AND(D123&gt;4,D123&lt;=5),4,IF(AND(D123&gt;5,D123&lt;=6),5,IF(AND(D123&gt;6,D123&lt;=7),6,IF(AND(D123&gt;7,D123&lt;=8),7,IF(AND(D123&gt;8,D123&lt;=10),8,IF(AND(D123&gt;10,D123&lt;=15),10,IF(AND(D123&gt;15,D123&lt;=20),15,IF(AND(D123&gt;20,D123&lt;=25),20,IF(AND(D123&gt;25,D123&lt;=30),25,IF(AND(D123&gt;30,D123&lt;=35),30,IF(AND(D123&gt;35,D123&lt;=40),35,IF(AND(D123&gt;40,D123&lt;=50),40,IF(AND(D123&gt;50,D123&lt;=60),50,IF(AND(D123&gt;60,D123&lt;=70),60,IF(AND(D123&gt;70,D123&lt;=80),70,IF(AND(D123&gt;80,D123&lt;=100),80,IF(AND(D123&gt;100,D123&lt;=120),100,IF(AND(D123&gt;120,D123&lt;=140),120,IF(AND(D123&gt;140,D123&lt;=150),140,IF(AND(D123&gt;150,D123&lt;=200),150,IF(AND(D123&gt;200,D123&lt;=250),200,IF(AND(D123&gt;250,D123&lt;=300),250,IF(AND(D123&gt;300,D123&lt;=350),300,IF(AND(D123&gt;350,D123&lt;=400),350,IF(AND(D123&gt;400,D123&lt;=500),400,IF(AND(D123&gt;500,D123&lt;=600),500,IF(AND(D123&gt;600,D123&lt;=700),600,IF(AND(D123&gt;700,D123&lt;=800),700,IF(AND(D123&gt;800,D123&lt;=1000),800,IF(AND(D123&gt;1000,D123&lt;=1200),1000,IF(AND(D123&gt;1200,D123&lt;=1400),1200,IF(AND(D123&gt;1400,D123&lt;=1500),1400,0.1)))))))))))))))))))))))))))))))))))*1.01</f>
        <v>0.10100000000000001</v>
      </c>
      <c r="T123" s="16">
        <f>U123-V123</f>
        <v>6.9999999999999993E-2</v>
      </c>
      <c r="U123" s="18">
        <f>ROUNDUP(IF(AND(D123&gt;1,D123&lt;=2),1,IF(AND(D123&gt;2,D123&lt;=3),2,IF(AND(D123&gt;3,D123&lt;=4),3,IF(AND(D123&gt;4,D123&lt;=5),4,IF(AND(D123&gt;5,D123&lt;=6),5,IF(AND(D123&gt;6,D123&lt;=7),6,IF(AND(D123&gt;7,D123&lt;=8),7,IF(AND(D123&gt;8,D123&lt;=10),8,IF(AND(D123&gt;10,D123&lt;=15),10,IF(AND(D123&gt;15,D123&lt;=20),15,IF(AND(D123&gt;20,D123&lt;=25),20,IF(AND(D123&gt;25,D123&lt;=30),25,IF(AND(D123&gt;30,D123&lt;=35),30,IF(AND(D123&gt;35,D123&lt;=40),35,IF(AND(D123&gt;40,D123&lt;=50),40,IF(AND(D123&gt;50,D123&lt;=60),50,IF(AND(D123&gt;60,D123&lt;=70),60,IF(AND(D123&gt;70,D123&lt;=80),70,IF(AND(D123&gt;80,D123&lt;=100),80,IF(AND(D123&gt;100,D123&lt;=120),100,IF(AND(D123&gt;120,D123&lt;=140),120,IF(AND(D123&gt;140,D123&lt;=150),140,IF(AND(D123&gt;150,D123&lt;=200),150,IF(AND(D123&gt;200,D123&lt;=250),200,IF(AND(D123&gt;250,D123&lt;=300),250,IF(AND(D123&gt;300,D123&lt;=350),300,IF(AND(D123&gt;350,D123&lt;=400),350,IF(AND(D123&gt;400,D123&lt;=500),400,IF(AND(D123&gt;500,D123&lt;=600),500,IF(AND(D123&gt;600,D123&lt;=700),600,IF(AND(D123&gt;700,D123&lt;=800),700,IF(AND(D123&gt;800,D123&lt;=1000),800,IF(AND(D123&gt;1000,D123&lt;=1200),1000,IF(AND(D123&gt;1200,D123&lt;=1400),1200,IF(AND(D123&gt;1400,D123&lt;=1500),1400,0.1)))))))))))))))))))))))))))))))))))*0.995,2)</f>
        <v>9.9999999999999992E-2</v>
      </c>
      <c r="V123" s="16">
        <f>VLOOKUP(VALUE(RIGHT(U123*100,1)),$Y$2:$Z$11,2)/100</f>
        <v>0.03</v>
      </c>
      <c r="W123" s="19">
        <f ca="1">IFERROR(IF(AVERAGE(SOE_1,SOE_2)-Close&lt;Close-Current_Stop,1,0),0)</f>
        <v>0</v>
      </c>
      <c r="X123" s="29" t="str">
        <f ca="1">IF(RR_Rebal_Test=1,Close-(AVERAGE(SOE_1,SOE_2)-Close),"")</f>
        <v/>
      </c>
      <c r="Y123" s="3"/>
      <c r="Z123" s="3"/>
      <c r="AA123" s="3"/>
      <c r="AB123" s="3"/>
      <c r="AC123" s="3"/>
    </row>
    <row r="124" spans="1:29" x14ac:dyDescent="0.25">
      <c r="A124" s="13"/>
      <c r="B124" s="8"/>
      <c r="C124" s="8"/>
      <c r="D124" s="8"/>
      <c r="E124" s="2"/>
      <c r="F124" s="2"/>
      <c r="G124" s="8"/>
      <c r="H124" s="23"/>
      <c r="I124" s="8"/>
      <c r="J124" s="8"/>
      <c r="K124" s="8"/>
      <c r="L124" s="2"/>
      <c r="M124" s="8">
        <f>IF(EXACT(L124,N124),I124,O124)</f>
        <v>-0.03</v>
      </c>
      <c r="N124" s="14" t="b">
        <f>IF(AND(L124="*Soft stop*",D124&lt;=I124),CONCATENATE("Setting hard stop at $",O124),IF(AND(L124="*Soft stop*",D124&gt;I124,E124=1),CONCATENATE("Setting hard stop for ½R at $",O124,"; Soft stop for ½R at $",I124),IF(AND(L124="*Soft stop*",D124&gt;I124,F124=1),CONCATENATE("Setting hard stop at $",O124),IF(AND(L124="*Hard stop*",D124&lt;=I124),"Hit stop",IF(AND(L124="*Hard stop*",D124&gt;I124,E124=1),IF(AND(O124&gt;I124,R124&lt;&gt;I124),CONCATENATE("Trail hard stop for ½R to $",O124,"; Hard stop for ½R at $",I124),L124),IF(AND(L124="*Hard stop*",D124&gt;I124,F124=1),IF(AND(O124&gt;I124,R124&lt;&gt;I124),CONCATENATE("Trail hard stop to $",O124),L124),IF(AND(LEFT(L124,12)="*Hard stop f",LEFT(Q124,5)=" Hard",D124&gt;I124,F124=1),IF(AND(O124&gt;I124,R124&lt;&gt;I124),CONCATENATE("Trail stop for entire position to $",O124),L124),IF(AND(LEFT(L124,12)="*Hard stop f",LEFT(Q124,5)=" Soft",D124&gt;I124,F124=1),CONCATENATE("Setting hard stop for entire position at $",O124),IF(AND(LEFT(L124,12)="*Hard stop f",LEFT(Q124,5)=" Hard",I124&gt;P124,D124&lt;=I124,D124&gt;P124),CONCATENATE("Hit stop for ½R at $",I124,"; Hard stop for ½R at $",P124),IF(AND(LEFT(L124,12)="*Hard stop f",LEFT(Q124,5)=" Hard",D124&lt;=I124,D124&lt;=P124),"Hit stop",IF(AND(LEFT(L124,12)="*Hard stop f",LEFT(Q124,5)=" Hard",D124&gt;I124,E124=1),IF(AND(O124&gt;I124,R124&lt;&gt;I124),CONCATENATE("Trail hard stop for ½R to $",O124,"; Hard stop for ½R at $",P124),L124),IF(AND(LEFT(L124,12)="*Hard stop f",LEFT(Q124,5)=" Soft",I124&gt;P124,D124&lt;=I124,D124&gt;P124),CONCATENATE("Hit stop for ½R at $",I124,"; Soft stop for ½R at $",P124),IF(AND(LEFT(L124,12)="*Hard stop f",LEFT(Q124,5)=" Soft",D124&lt;=I124,D124&lt;=P124),CONCATENATE("Hit stop for ½R at $",I124,"; Setting hard stop for ½R at $",O124),IF(AND(LEFT(L124,12)="*Hard stop f",LEFT(Q124,5)=" Soft",D124&gt;I124,E124=1),IF(AND(O124&gt;I124,R124&lt;&gt;I124),CONCATENATE("Trail hard stop for ½R to $",O124,"; Soft stop for ½R at $",P124),L124),IF(AND(LEFT(L124,12)="*Hard stop f",LEFT(Q124,5)=" Hard",I124=P124,D124&lt;=I124),"Hit stop",IF(AND(LEFT(L124,12)="*Hard stop f",LEFT(Q124,5)=" Hard",I124=P124,D124&gt;I124,E124=1),IF(AND(O124&gt;I124,R124&lt;&gt;I124),CONCATENATE("Trail hard stop for ½R to $",O124,"; Hard stop for ½R at $",P124),L124),IF(AND(LEFT(L124,12)="*Hard stop f",LEFT(Q124,5)=" Soft",I124=P124,D124&lt;=I124),CONCATENATE("Hit stop for ½R at $",I124,"; Setting hard stop for ½R at $",O124),IF(AND(LEFT(L124,12)="*Hard stop f",LEFT(Q124,5)=" Soft",I124=P124,D124&gt;I124,E124=1),IF(AND(O124&gt;I124,R124&lt;&gt;I124),CONCATENATE("Trail hard stop for ½R to $",O124,"; Soft stop for ½R at $",P124),L124),IF(AND(D124&gt;I124,E124=0,F124=0),L124)))))))))))))))))))</f>
        <v>0</v>
      </c>
      <c r="O124" s="15">
        <f>IF(AND(R124&lt;=S124,R124&gt;U124),T124,R124)</f>
        <v>-0.03</v>
      </c>
      <c r="P124" s="16" t="str">
        <f>IFERROR(VALUE(RIGHT(Q124,LEN(Q124)-FIND("$",Q124,1))),"")</f>
        <v/>
      </c>
      <c r="Q124" s="6" t="str">
        <f>IFERROR(LEFT(RIGHT(L124,FIND("*",L124,2)-FIND(";",L124,1)),FIND("*",RIGHT(L124,FIND("*",L124,2)-FIND(";",L124,1)),2)-1),"")</f>
        <v/>
      </c>
      <c r="R124" s="16">
        <f>IF(F124=1,MIN(ROUNDDOWN(G124*0.995,2)*100/100-VLOOKUP(VALUE(RIGHT(ROUNDDOWN(G124*0.995,2)*100,1)),$Y$2:$Z$11,2)/100,ROUNDDOWN(D124*0.995,2)*100/100-VLOOKUP(VALUE(RIGHT(ROUNDDOWN(D124*0.995,2)*100,1)),$Y$2:$Z$11,2)/100),ROUNDDOWN(D124*0.995,2)*100/100-VLOOKUP(VALUE(RIGHT(ROUNDDOWN(D124*0.995,2)*100,1)),$Y$2:$Z$11,2)/100)</f>
        <v>-0.03</v>
      </c>
      <c r="S124" s="16">
        <f>IF(AND(D124&gt;1,D124&lt;=2),1,IF(AND(D124&gt;2,D124&lt;=3),2,IF(AND(D124&gt;3,D124&lt;=4),3,IF(AND(D124&gt;4,D124&lt;=5),4,IF(AND(D124&gt;5,D124&lt;=6),5,IF(AND(D124&gt;6,D124&lt;=7),6,IF(AND(D124&gt;7,D124&lt;=8),7,IF(AND(D124&gt;8,D124&lt;=10),8,IF(AND(D124&gt;10,D124&lt;=15),10,IF(AND(D124&gt;15,D124&lt;=20),15,IF(AND(D124&gt;20,D124&lt;=25),20,IF(AND(D124&gt;25,D124&lt;=30),25,IF(AND(D124&gt;30,D124&lt;=35),30,IF(AND(D124&gt;35,D124&lt;=40),35,IF(AND(D124&gt;40,D124&lt;=50),40,IF(AND(D124&gt;50,D124&lt;=60),50,IF(AND(D124&gt;60,D124&lt;=70),60,IF(AND(D124&gt;70,D124&lt;=80),70,IF(AND(D124&gt;80,D124&lt;=100),80,IF(AND(D124&gt;100,D124&lt;=120),100,IF(AND(D124&gt;120,D124&lt;=140),120,IF(AND(D124&gt;140,D124&lt;=150),140,IF(AND(D124&gt;150,D124&lt;=200),150,IF(AND(D124&gt;200,D124&lt;=250),200,IF(AND(D124&gt;250,D124&lt;=300),250,IF(AND(D124&gt;300,D124&lt;=350),300,IF(AND(D124&gt;350,D124&lt;=400),350,IF(AND(D124&gt;400,D124&lt;=500),400,IF(AND(D124&gt;500,D124&lt;=600),500,IF(AND(D124&gt;600,D124&lt;=700),600,IF(AND(D124&gt;700,D124&lt;=800),700,IF(AND(D124&gt;800,D124&lt;=1000),800,IF(AND(D124&gt;1000,D124&lt;=1200),1000,IF(AND(D124&gt;1200,D124&lt;=1400),1200,IF(AND(D124&gt;1400,D124&lt;=1500),1400,0.1)))))))))))))))))))))))))))))))))))*1.01</f>
        <v>0.10100000000000001</v>
      </c>
      <c r="T124" s="16">
        <f>U124-V124</f>
        <v>6.9999999999999993E-2</v>
      </c>
      <c r="U124" s="18">
        <f>ROUNDUP(IF(AND(D124&gt;1,D124&lt;=2),1,IF(AND(D124&gt;2,D124&lt;=3),2,IF(AND(D124&gt;3,D124&lt;=4),3,IF(AND(D124&gt;4,D124&lt;=5),4,IF(AND(D124&gt;5,D124&lt;=6),5,IF(AND(D124&gt;6,D124&lt;=7),6,IF(AND(D124&gt;7,D124&lt;=8),7,IF(AND(D124&gt;8,D124&lt;=10),8,IF(AND(D124&gt;10,D124&lt;=15),10,IF(AND(D124&gt;15,D124&lt;=20),15,IF(AND(D124&gt;20,D124&lt;=25),20,IF(AND(D124&gt;25,D124&lt;=30),25,IF(AND(D124&gt;30,D124&lt;=35),30,IF(AND(D124&gt;35,D124&lt;=40),35,IF(AND(D124&gt;40,D124&lt;=50),40,IF(AND(D124&gt;50,D124&lt;=60),50,IF(AND(D124&gt;60,D124&lt;=70),60,IF(AND(D124&gt;70,D124&lt;=80),70,IF(AND(D124&gt;80,D124&lt;=100),80,IF(AND(D124&gt;100,D124&lt;=120),100,IF(AND(D124&gt;120,D124&lt;=140),120,IF(AND(D124&gt;140,D124&lt;=150),140,IF(AND(D124&gt;150,D124&lt;=200),150,IF(AND(D124&gt;200,D124&lt;=250),200,IF(AND(D124&gt;250,D124&lt;=300),250,IF(AND(D124&gt;300,D124&lt;=350),300,IF(AND(D124&gt;350,D124&lt;=400),350,IF(AND(D124&gt;400,D124&lt;=500),400,IF(AND(D124&gt;500,D124&lt;=600),500,IF(AND(D124&gt;600,D124&lt;=700),600,IF(AND(D124&gt;700,D124&lt;=800),700,IF(AND(D124&gt;800,D124&lt;=1000),800,IF(AND(D124&gt;1000,D124&lt;=1200),1000,IF(AND(D124&gt;1200,D124&lt;=1400),1200,IF(AND(D124&gt;1400,D124&lt;=1500),1400,0.1)))))))))))))))))))))))))))))))))))*0.995,2)</f>
        <v>9.9999999999999992E-2</v>
      </c>
      <c r="V124" s="16">
        <f>VLOOKUP(VALUE(RIGHT(U124*100,1)),$Y$2:$Z$11,2)/100</f>
        <v>0.03</v>
      </c>
      <c r="W124" s="19">
        <f ca="1">IFERROR(IF(AVERAGE(SOE_1,SOE_2)-Close&lt;Close-Current_Stop,1,0),0)</f>
        <v>0</v>
      </c>
      <c r="X124" s="29" t="str">
        <f ca="1">IF(RR_Rebal_Test=1,Close-(AVERAGE(SOE_1,SOE_2)-Close),"")</f>
        <v/>
      </c>
      <c r="Y124" s="3"/>
      <c r="Z124" s="3"/>
      <c r="AA124" s="3"/>
      <c r="AB124" s="3"/>
      <c r="AC124" s="3"/>
    </row>
    <row r="125" spans="1:29" x14ac:dyDescent="0.25">
      <c r="A125" s="13"/>
      <c r="B125" s="8"/>
      <c r="C125" s="8"/>
      <c r="D125" s="8"/>
      <c r="E125" s="2"/>
      <c r="F125" s="2"/>
      <c r="G125" s="8"/>
      <c r="H125" s="23"/>
      <c r="I125" s="8"/>
      <c r="J125" s="8"/>
      <c r="K125" s="8"/>
      <c r="L125" s="2"/>
      <c r="M125" s="8">
        <f>IF(EXACT(L125,N125),I125,O125)</f>
        <v>-0.03</v>
      </c>
      <c r="N125" s="14" t="b">
        <f>IF(AND(L125="*Soft stop*",D125&lt;=I125),CONCATENATE("Setting hard stop at $",O125),IF(AND(L125="*Soft stop*",D125&gt;I125,E125=1),CONCATENATE("Setting hard stop for ½R at $",O125,"; Soft stop for ½R at $",I125),IF(AND(L125="*Soft stop*",D125&gt;I125,F125=1),CONCATENATE("Setting hard stop at $",O125),IF(AND(L125="*Hard stop*",D125&lt;=I125),"Hit stop",IF(AND(L125="*Hard stop*",D125&gt;I125,E125=1),IF(AND(O125&gt;I125,R125&lt;&gt;I125),CONCATENATE("Trail hard stop for ½R to $",O125,"; Hard stop for ½R at $",I125),L125),IF(AND(L125="*Hard stop*",D125&gt;I125,F125=1),IF(AND(O125&gt;I125,R125&lt;&gt;I125),CONCATENATE("Trail hard stop to $",O125),L125),IF(AND(LEFT(L125,12)="*Hard stop f",LEFT(Q125,5)=" Hard",D125&gt;I125,F125=1),IF(AND(O125&gt;I125,R125&lt;&gt;I125),CONCATENATE("Trail stop for entire position to $",O125),L125),IF(AND(LEFT(L125,12)="*Hard stop f",LEFT(Q125,5)=" Soft",D125&gt;I125,F125=1),CONCATENATE("Setting hard stop for entire position at $",O125),IF(AND(LEFT(L125,12)="*Hard stop f",LEFT(Q125,5)=" Hard",I125&gt;P125,D125&lt;=I125,D125&gt;P125),CONCATENATE("Hit stop for ½R at $",I125,"; Hard stop for ½R at $",P125),IF(AND(LEFT(L125,12)="*Hard stop f",LEFT(Q125,5)=" Hard",D125&lt;=I125,D125&lt;=P125),"Hit stop",IF(AND(LEFT(L125,12)="*Hard stop f",LEFT(Q125,5)=" Hard",D125&gt;I125,E125=1),IF(AND(O125&gt;I125,R125&lt;&gt;I125),CONCATENATE("Trail hard stop for ½R to $",O125,"; Hard stop for ½R at $",P125),L125),IF(AND(LEFT(L125,12)="*Hard stop f",LEFT(Q125,5)=" Soft",I125&gt;P125,D125&lt;=I125,D125&gt;P125),CONCATENATE("Hit stop for ½R at $",I125,"; Soft stop for ½R at $",P125),IF(AND(LEFT(L125,12)="*Hard stop f",LEFT(Q125,5)=" Soft",D125&lt;=I125,D125&lt;=P125),CONCATENATE("Hit stop for ½R at $",I125,"; Setting hard stop for ½R at $",O125),IF(AND(LEFT(L125,12)="*Hard stop f",LEFT(Q125,5)=" Soft",D125&gt;I125,E125=1),IF(AND(O125&gt;I125,R125&lt;&gt;I125),CONCATENATE("Trail hard stop for ½R to $",O125,"; Soft stop for ½R at $",P125),L125),IF(AND(LEFT(L125,12)="*Hard stop f",LEFT(Q125,5)=" Hard",I125=P125,D125&lt;=I125),"Hit stop",IF(AND(LEFT(L125,12)="*Hard stop f",LEFT(Q125,5)=" Hard",I125=P125,D125&gt;I125,E125=1),IF(AND(O125&gt;I125,R125&lt;&gt;I125),CONCATENATE("Trail hard stop for ½R to $",O125,"; Hard stop for ½R at $",P125),L125),IF(AND(LEFT(L125,12)="*Hard stop f",LEFT(Q125,5)=" Soft",I125=P125,D125&lt;=I125),CONCATENATE("Hit stop for ½R at $",I125,"; Setting hard stop for ½R at $",O125),IF(AND(LEFT(L125,12)="*Hard stop f",LEFT(Q125,5)=" Soft",I125=P125,D125&gt;I125,E125=1),IF(AND(O125&gt;I125,R125&lt;&gt;I125),CONCATENATE("Trail hard stop for ½R to $",O125,"; Soft stop for ½R at $",P125),L125),IF(AND(D125&gt;I125,E125=0,F125=0),L125)))))))))))))))))))</f>
        <v>0</v>
      </c>
      <c r="O125" s="15">
        <f>IF(AND(R125&lt;=S125,R125&gt;U125),T125,R125)</f>
        <v>-0.03</v>
      </c>
      <c r="P125" s="16" t="str">
        <f>IFERROR(VALUE(RIGHT(Q125,LEN(Q125)-FIND("$",Q125,1))),"")</f>
        <v/>
      </c>
      <c r="Q125" s="6" t="str">
        <f>IFERROR(LEFT(RIGHT(L125,FIND("*",L125,2)-FIND(";",L125,1)),FIND("*",RIGHT(L125,FIND("*",L125,2)-FIND(";",L125,1)),2)-1),"")</f>
        <v/>
      </c>
      <c r="R125" s="16">
        <f>IF(F125=1,MIN(ROUNDDOWN(G125*0.995,2)*100/100-VLOOKUP(VALUE(RIGHT(ROUNDDOWN(G125*0.995,2)*100,1)),$Y$2:$Z$11,2)/100,ROUNDDOWN(D125*0.995,2)*100/100-VLOOKUP(VALUE(RIGHT(ROUNDDOWN(D125*0.995,2)*100,1)),$Y$2:$Z$11,2)/100),ROUNDDOWN(D125*0.995,2)*100/100-VLOOKUP(VALUE(RIGHT(ROUNDDOWN(D125*0.995,2)*100,1)),$Y$2:$Z$11,2)/100)</f>
        <v>-0.03</v>
      </c>
      <c r="S125" s="16">
        <f>IF(AND(D125&gt;1,D125&lt;=2),1,IF(AND(D125&gt;2,D125&lt;=3),2,IF(AND(D125&gt;3,D125&lt;=4),3,IF(AND(D125&gt;4,D125&lt;=5),4,IF(AND(D125&gt;5,D125&lt;=6),5,IF(AND(D125&gt;6,D125&lt;=7),6,IF(AND(D125&gt;7,D125&lt;=8),7,IF(AND(D125&gt;8,D125&lt;=10),8,IF(AND(D125&gt;10,D125&lt;=15),10,IF(AND(D125&gt;15,D125&lt;=20),15,IF(AND(D125&gt;20,D125&lt;=25),20,IF(AND(D125&gt;25,D125&lt;=30),25,IF(AND(D125&gt;30,D125&lt;=35),30,IF(AND(D125&gt;35,D125&lt;=40),35,IF(AND(D125&gt;40,D125&lt;=50),40,IF(AND(D125&gt;50,D125&lt;=60),50,IF(AND(D125&gt;60,D125&lt;=70),60,IF(AND(D125&gt;70,D125&lt;=80),70,IF(AND(D125&gt;80,D125&lt;=100),80,IF(AND(D125&gt;100,D125&lt;=120),100,IF(AND(D125&gt;120,D125&lt;=140),120,IF(AND(D125&gt;140,D125&lt;=150),140,IF(AND(D125&gt;150,D125&lt;=200),150,IF(AND(D125&gt;200,D125&lt;=250),200,IF(AND(D125&gt;250,D125&lt;=300),250,IF(AND(D125&gt;300,D125&lt;=350),300,IF(AND(D125&gt;350,D125&lt;=400),350,IF(AND(D125&gt;400,D125&lt;=500),400,IF(AND(D125&gt;500,D125&lt;=600),500,IF(AND(D125&gt;600,D125&lt;=700),600,IF(AND(D125&gt;700,D125&lt;=800),700,IF(AND(D125&gt;800,D125&lt;=1000),800,IF(AND(D125&gt;1000,D125&lt;=1200),1000,IF(AND(D125&gt;1200,D125&lt;=1400),1200,IF(AND(D125&gt;1400,D125&lt;=1500),1400,0.1)))))))))))))))))))))))))))))))))))*1.01</f>
        <v>0.10100000000000001</v>
      </c>
      <c r="T125" s="16">
        <f>U125-V125</f>
        <v>6.9999999999999993E-2</v>
      </c>
      <c r="U125" s="18">
        <f>ROUNDUP(IF(AND(D125&gt;1,D125&lt;=2),1,IF(AND(D125&gt;2,D125&lt;=3),2,IF(AND(D125&gt;3,D125&lt;=4),3,IF(AND(D125&gt;4,D125&lt;=5),4,IF(AND(D125&gt;5,D125&lt;=6),5,IF(AND(D125&gt;6,D125&lt;=7),6,IF(AND(D125&gt;7,D125&lt;=8),7,IF(AND(D125&gt;8,D125&lt;=10),8,IF(AND(D125&gt;10,D125&lt;=15),10,IF(AND(D125&gt;15,D125&lt;=20),15,IF(AND(D125&gt;20,D125&lt;=25),20,IF(AND(D125&gt;25,D125&lt;=30),25,IF(AND(D125&gt;30,D125&lt;=35),30,IF(AND(D125&gt;35,D125&lt;=40),35,IF(AND(D125&gt;40,D125&lt;=50),40,IF(AND(D125&gt;50,D125&lt;=60),50,IF(AND(D125&gt;60,D125&lt;=70),60,IF(AND(D125&gt;70,D125&lt;=80),70,IF(AND(D125&gt;80,D125&lt;=100),80,IF(AND(D125&gt;100,D125&lt;=120),100,IF(AND(D125&gt;120,D125&lt;=140),120,IF(AND(D125&gt;140,D125&lt;=150),140,IF(AND(D125&gt;150,D125&lt;=200),150,IF(AND(D125&gt;200,D125&lt;=250),200,IF(AND(D125&gt;250,D125&lt;=300),250,IF(AND(D125&gt;300,D125&lt;=350),300,IF(AND(D125&gt;350,D125&lt;=400),350,IF(AND(D125&gt;400,D125&lt;=500),400,IF(AND(D125&gt;500,D125&lt;=600),500,IF(AND(D125&gt;600,D125&lt;=700),600,IF(AND(D125&gt;700,D125&lt;=800),700,IF(AND(D125&gt;800,D125&lt;=1000),800,IF(AND(D125&gt;1000,D125&lt;=1200),1000,IF(AND(D125&gt;1200,D125&lt;=1400),1200,IF(AND(D125&gt;1400,D125&lt;=1500),1400,0.1)))))))))))))))))))))))))))))))))))*0.995,2)</f>
        <v>9.9999999999999992E-2</v>
      </c>
      <c r="V125" s="16">
        <f>VLOOKUP(VALUE(RIGHT(U125*100,1)),$Y$2:$Z$11,2)/100</f>
        <v>0.03</v>
      </c>
      <c r="W125" s="19">
        <f ca="1">IFERROR(IF(AVERAGE(SOE_1,SOE_2)-Close&lt;Close-Current_Stop,1,0),0)</f>
        <v>0</v>
      </c>
      <c r="X125" s="29" t="str">
        <f ca="1">IF(RR_Rebal_Test=1,Close-(AVERAGE(SOE_1,SOE_2)-Close),"")</f>
        <v/>
      </c>
      <c r="Y125" s="3"/>
      <c r="Z125" s="3"/>
      <c r="AA125" s="3"/>
      <c r="AB125" s="3"/>
      <c r="AC125" s="3"/>
    </row>
    <row r="126" spans="1:29" x14ac:dyDescent="0.25">
      <c r="A126" s="13"/>
      <c r="B126" s="8"/>
      <c r="C126" s="8"/>
      <c r="D126" s="8"/>
      <c r="E126" s="2"/>
      <c r="F126" s="2"/>
      <c r="G126" s="8"/>
      <c r="H126" s="23"/>
      <c r="I126" s="8"/>
      <c r="J126" s="8"/>
      <c r="K126" s="8"/>
      <c r="L126" s="2"/>
      <c r="M126" s="8">
        <f>IF(EXACT(L126,N126),I126,O126)</f>
        <v>-0.03</v>
      </c>
      <c r="N126" s="14" t="b">
        <f>IF(AND(L126="*Soft stop*",D126&lt;=I126),CONCATENATE("Setting hard stop at $",O126),IF(AND(L126="*Soft stop*",D126&gt;I126,E126=1),CONCATENATE("Setting hard stop for ½R at $",O126,"; Soft stop for ½R at $",I126),IF(AND(L126="*Soft stop*",D126&gt;I126,F126=1),CONCATENATE("Setting hard stop at $",O126),IF(AND(L126="*Hard stop*",D126&lt;=I126),"Hit stop",IF(AND(L126="*Hard stop*",D126&gt;I126,E126=1),IF(AND(O126&gt;I126,R126&lt;&gt;I126),CONCATENATE("Trail hard stop for ½R to $",O126,"; Hard stop for ½R at $",I126),L126),IF(AND(L126="*Hard stop*",D126&gt;I126,F126=1),IF(AND(O126&gt;I126,R126&lt;&gt;I126),CONCATENATE("Trail hard stop to $",O126),L126),IF(AND(LEFT(L126,12)="*Hard stop f",LEFT(Q126,5)=" Hard",D126&gt;I126,F126=1),IF(AND(O126&gt;I126,R126&lt;&gt;I126),CONCATENATE("Trail stop for entire position to $",O126),L126),IF(AND(LEFT(L126,12)="*Hard stop f",LEFT(Q126,5)=" Soft",D126&gt;I126,F126=1),CONCATENATE("Setting hard stop for entire position at $",O126),IF(AND(LEFT(L126,12)="*Hard stop f",LEFT(Q126,5)=" Hard",I126&gt;P126,D126&lt;=I126,D126&gt;P126),CONCATENATE("Hit stop for ½R at $",I126,"; Hard stop for ½R at $",P126),IF(AND(LEFT(L126,12)="*Hard stop f",LEFT(Q126,5)=" Hard",D126&lt;=I126,D126&lt;=P126),"Hit stop",IF(AND(LEFT(L126,12)="*Hard stop f",LEFT(Q126,5)=" Hard",D126&gt;I126,E126=1),IF(AND(O126&gt;I126,R126&lt;&gt;I126),CONCATENATE("Trail hard stop for ½R to $",O126,"; Hard stop for ½R at $",P126),L126),IF(AND(LEFT(L126,12)="*Hard stop f",LEFT(Q126,5)=" Soft",I126&gt;P126,D126&lt;=I126,D126&gt;P126),CONCATENATE("Hit stop for ½R at $",I126,"; Soft stop for ½R at $",P126),IF(AND(LEFT(L126,12)="*Hard stop f",LEFT(Q126,5)=" Soft",D126&lt;=I126,D126&lt;=P126),CONCATENATE("Hit stop for ½R at $",I126,"; Setting hard stop for ½R at $",O126),IF(AND(LEFT(L126,12)="*Hard stop f",LEFT(Q126,5)=" Soft",D126&gt;I126,E126=1),IF(AND(O126&gt;I126,R126&lt;&gt;I126),CONCATENATE("Trail hard stop for ½R to $",O126,"; Soft stop for ½R at $",P126),L126),IF(AND(LEFT(L126,12)="*Hard stop f",LEFT(Q126,5)=" Hard",I126=P126,D126&lt;=I126),"Hit stop",IF(AND(LEFT(L126,12)="*Hard stop f",LEFT(Q126,5)=" Hard",I126=P126,D126&gt;I126,E126=1),IF(AND(O126&gt;I126,R126&lt;&gt;I126),CONCATENATE("Trail hard stop for ½R to $",O126,"; Hard stop for ½R at $",P126),L126),IF(AND(LEFT(L126,12)="*Hard stop f",LEFT(Q126,5)=" Soft",I126=P126,D126&lt;=I126),CONCATENATE("Hit stop for ½R at $",I126,"; Setting hard stop for ½R at $",O126),IF(AND(LEFT(L126,12)="*Hard stop f",LEFT(Q126,5)=" Soft",I126=P126,D126&gt;I126,E126=1),IF(AND(O126&gt;I126,R126&lt;&gt;I126),CONCATENATE("Trail hard stop for ½R to $",O126,"; Soft stop for ½R at $",P126),L126),IF(AND(D126&gt;I126,E126=0,F126=0),L126)))))))))))))))))))</f>
        <v>0</v>
      </c>
      <c r="O126" s="15">
        <f>IF(AND(R126&lt;=S126,R126&gt;U126),T126,R126)</f>
        <v>-0.03</v>
      </c>
      <c r="P126" s="16" t="str">
        <f>IFERROR(VALUE(RIGHT(Q126,LEN(Q126)-FIND("$",Q126,1))),"")</f>
        <v/>
      </c>
      <c r="Q126" s="6" t="str">
        <f>IFERROR(LEFT(RIGHT(L126,FIND("*",L126,2)-FIND(";",L126,1)),FIND("*",RIGHT(L126,FIND("*",L126,2)-FIND(";",L126,1)),2)-1),"")</f>
        <v/>
      </c>
      <c r="R126" s="16">
        <f>IF(F126=1,MIN(ROUNDDOWN(G126*0.995,2)*100/100-VLOOKUP(VALUE(RIGHT(ROUNDDOWN(G126*0.995,2)*100,1)),$Y$2:$Z$11,2)/100,ROUNDDOWN(D126*0.995,2)*100/100-VLOOKUP(VALUE(RIGHT(ROUNDDOWN(D126*0.995,2)*100,1)),$Y$2:$Z$11,2)/100),ROUNDDOWN(D126*0.995,2)*100/100-VLOOKUP(VALUE(RIGHT(ROUNDDOWN(D126*0.995,2)*100,1)),$Y$2:$Z$11,2)/100)</f>
        <v>-0.03</v>
      </c>
      <c r="S126" s="16">
        <f>IF(AND(D126&gt;1,D126&lt;=2),1,IF(AND(D126&gt;2,D126&lt;=3),2,IF(AND(D126&gt;3,D126&lt;=4),3,IF(AND(D126&gt;4,D126&lt;=5),4,IF(AND(D126&gt;5,D126&lt;=6),5,IF(AND(D126&gt;6,D126&lt;=7),6,IF(AND(D126&gt;7,D126&lt;=8),7,IF(AND(D126&gt;8,D126&lt;=10),8,IF(AND(D126&gt;10,D126&lt;=15),10,IF(AND(D126&gt;15,D126&lt;=20),15,IF(AND(D126&gt;20,D126&lt;=25),20,IF(AND(D126&gt;25,D126&lt;=30),25,IF(AND(D126&gt;30,D126&lt;=35),30,IF(AND(D126&gt;35,D126&lt;=40),35,IF(AND(D126&gt;40,D126&lt;=50),40,IF(AND(D126&gt;50,D126&lt;=60),50,IF(AND(D126&gt;60,D126&lt;=70),60,IF(AND(D126&gt;70,D126&lt;=80),70,IF(AND(D126&gt;80,D126&lt;=100),80,IF(AND(D126&gt;100,D126&lt;=120),100,IF(AND(D126&gt;120,D126&lt;=140),120,IF(AND(D126&gt;140,D126&lt;=150),140,IF(AND(D126&gt;150,D126&lt;=200),150,IF(AND(D126&gt;200,D126&lt;=250),200,IF(AND(D126&gt;250,D126&lt;=300),250,IF(AND(D126&gt;300,D126&lt;=350),300,IF(AND(D126&gt;350,D126&lt;=400),350,IF(AND(D126&gt;400,D126&lt;=500),400,IF(AND(D126&gt;500,D126&lt;=600),500,IF(AND(D126&gt;600,D126&lt;=700),600,IF(AND(D126&gt;700,D126&lt;=800),700,IF(AND(D126&gt;800,D126&lt;=1000),800,IF(AND(D126&gt;1000,D126&lt;=1200),1000,IF(AND(D126&gt;1200,D126&lt;=1400),1200,IF(AND(D126&gt;1400,D126&lt;=1500),1400,0.1)))))))))))))))))))))))))))))))))))*1.01</f>
        <v>0.10100000000000001</v>
      </c>
      <c r="T126" s="16">
        <f>U126-V126</f>
        <v>6.9999999999999993E-2</v>
      </c>
      <c r="U126" s="18">
        <f>ROUNDUP(IF(AND(D126&gt;1,D126&lt;=2),1,IF(AND(D126&gt;2,D126&lt;=3),2,IF(AND(D126&gt;3,D126&lt;=4),3,IF(AND(D126&gt;4,D126&lt;=5),4,IF(AND(D126&gt;5,D126&lt;=6),5,IF(AND(D126&gt;6,D126&lt;=7),6,IF(AND(D126&gt;7,D126&lt;=8),7,IF(AND(D126&gt;8,D126&lt;=10),8,IF(AND(D126&gt;10,D126&lt;=15),10,IF(AND(D126&gt;15,D126&lt;=20),15,IF(AND(D126&gt;20,D126&lt;=25),20,IF(AND(D126&gt;25,D126&lt;=30),25,IF(AND(D126&gt;30,D126&lt;=35),30,IF(AND(D126&gt;35,D126&lt;=40),35,IF(AND(D126&gt;40,D126&lt;=50),40,IF(AND(D126&gt;50,D126&lt;=60),50,IF(AND(D126&gt;60,D126&lt;=70),60,IF(AND(D126&gt;70,D126&lt;=80),70,IF(AND(D126&gt;80,D126&lt;=100),80,IF(AND(D126&gt;100,D126&lt;=120),100,IF(AND(D126&gt;120,D126&lt;=140),120,IF(AND(D126&gt;140,D126&lt;=150),140,IF(AND(D126&gt;150,D126&lt;=200),150,IF(AND(D126&gt;200,D126&lt;=250),200,IF(AND(D126&gt;250,D126&lt;=300),250,IF(AND(D126&gt;300,D126&lt;=350),300,IF(AND(D126&gt;350,D126&lt;=400),350,IF(AND(D126&gt;400,D126&lt;=500),400,IF(AND(D126&gt;500,D126&lt;=600),500,IF(AND(D126&gt;600,D126&lt;=700),600,IF(AND(D126&gt;700,D126&lt;=800),700,IF(AND(D126&gt;800,D126&lt;=1000),800,IF(AND(D126&gt;1000,D126&lt;=1200),1000,IF(AND(D126&gt;1200,D126&lt;=1400),1200,IF(AND(D126&gt;1400,D126&lt;=1500),1400,0.1)))))))))))))))))))))))))))))))))))*0.995,2)</f>
        <v>9.9999999999999992E-2</v>
      </c>
      <c r="V126" s="16">
        <f>VLOOKUP(VALUE(RIGHT(U126*100,1)),$Y$2:$Z$11,2)/100</f>
        <v>0.03</v>
      </c>
      <c r="W126" s="19">
        <f ca="1">IFERROR(IF(AVERAGE(SOE_1,SOE_2)-Close&lt;Close-Current_Stop,1,0),0)</f>
        <v>0</v>
      </c>
      <c r="X126" s="29" t="str">
        <f ca="1">IF(RR_Rebal_Test=1,Close-(AVERAGE(SOE_1,SOE_2)-Close),"")</f>
        <v/>
      </c>
      <c r="Y126" s="3"/>
      <c r="Z126" s="3"/>
      <c r="AA126" s="3"/>
      <c r="AB126" s="3"/>
      <c r="AC126" s="3"/>
    </row>
    <row r="127" spans="1:29" x14ac:dyDescent="0.25">
      <c r="A127" s="13"/>
      <c r="B127" s="8"/>
      <c r="C127" s="8"/>
      <c r="D127" s="8"/>
      <c r="E127" s="2"/>
      <c r="F127" s="2"/>
      <c r="G127" s="8"/>
      <c r="H127" s="23"/>
      <c r="I127" s="8"/>
      <c r="J127" s="8"/>
      <c r="K127" s="8"/>
      <c r="L127" s="2"/>
      <c r="M127" s="8">
        <f>IF(EXACT(L127,N127),I127,O127)</f>
        <v>-0.03</v>
      </c>
      <c r="N127" s="14" t="b">
        <f>IF(AND(L127="*Soft stop*",D127&lt;=I127),CONCATENATE("Setting hard stop at $",O127),IF(AND(L127="*Soft stop*",D127&gt;I127,E127=1),CONCATENATE("Setting hard stop for ½R at $",O127,"; Soft stop for ½R at $",I127),IF(AND(L127="*Soft stop*",D127&gt;I127,F127=1),CONCATENATE("Setting hard stop at $",O127),IF(AND(L127="*Hard stop*",D127&lt;=I127),"Hit stop",IF(AND(L127="*Hard stop*",D127&gt;I127,E127=1),IF(AND(O127&gt;I127,R127&lt;&gt;I127),CONCATENATE("Trail hard stop for ½R to $",O127,"; Hard stop for ½R at $",I127),L127),IF(AND(L127="*Hard stop*",D127&gt;I127,F127=1),IF(AND(O127&gt;I127,R127&lt;&gt;I127),CONCATENATE("Trail hard stop to $",O127),L127),IF(AND(LEFT(L127,12)="*Hard stop f",LEFT(Q127,5)=" Hard",D127&gt;I127,F127=1),IF(AND(O127&gt;I127,R127&lt;&gt;I127),CONCATENATE("Trail stop for entire position to $",O127),L127),IF(AND(LEFT(L127,12)="*Hard stop f",LEFT(Q127,5)=" Soft",D127&gt;I127,F127=1),CONCATENATE("Setting hard stop for entire position at $",O127),IF(AND(LEFT(L127,12)="*Hard stop f",LEFT(Q127,5)=" Hard",I127&gt;P127,D127&lt;=I127,D127&gt;P127),CONCATENATE("Hit stop for ½R at $",I127,"; Hard stop for ½R at $",P127),IF(AND(LEFT(L127,12)="*Hard stop f",LEFT(Q127,5)=" Hard",D127&lt;=I127,D127&lt;=P127),"Hit stop",IF(AND(LEFT(L127,12)="*Hard stop f",LEFT(Q127,5)=" Hard",D127&gt;I127,E127=1),IF(AND(O127&gt;I127,R127&lt;&gt;I127),CONCATENATE("Trail hard stop for ½R to $",O127,"; Hard stop for ½R at $",P127),L127),IF(AND(LEFT(L127,12)="*Hard stop f",LEFT(Q127,5)=" Soft",I127&gt;P127,D127&lt;=I127,D127&gt;P127),CONCATENATE("Hit stop for ½R at $",I127,"; Soft stop for ½R at $",P127),IF(AND(LEFT(L127,12)="*Hard stop f",LEFT(Q127,5)=" Soft",D127&lt;=I127,D127&lt;=P127),CONCATENATE("Hit stop for ½R at $",I127,"; Setting hard stop for ½R at $",O127),IF(AND(LEFT(L127,12)="*Hard stop f",LEFT(Q127,5)=" Soft",D127&gt;I127,E127=1),IF(AND(O127&gt;I127,R127&lt;&gt;I127),CONCATENATE("Trail hard stop for ½R to $",O127,"; Soft stop for ½R at $",P127),L127),IF(AND(LEFT(L127,12)="*Hard stop f",LEFT(Q127,5)=" Hard",I127=P127,D127&lt;=I127),"Hit stop",IF(AND(LEFT(L127,12)="*Hard stop f",LEFT(Q127,5)=" Hard",I127=P127,D127&gt;I127,E127=1),IF(AND(O127&gt;I127,R127&lt;&gt;I127),CONCATENATE("Trail hard stop for ½R to $",O127,"; Hard stop for ½R at $",P127),L127),IF(AND(LEFT(L127,12)="*Hard stop f",LEFT(Q127,5)=" Soft",I127=P127,D127&lt;=I127),CONCATENATE("Hit stop for ½R at $",I127,"; Setting hard stop for ½R at $",O127),IF(AND(LEFT(L127,12)="*Hard stop f",LEFT(Q127,5)=" Soft",I127=P127,D127&gt;I127,E127=1),IF(AND(O127&gt;I127,R127&lt;&gt;I127),CONCATENATE("Trail hard stop for ½R to $",O127,"; Soft stop for ½R at $",P127),L127),IF(AND(D127&gt;I127,E127=0,F127=0),L127)))))))))))))))))))</f>
        <v>0</v>
      </c>
      <c r="O127" s="15">
        <f>IF(AND(R127&lt;=S127,R127&gt;U127),T127,R127)</f>
        <v>-0.03</v>
      </c>
      <c r="P127" s="16" t="str">
        <f>IFERROR(VALUE(RIGHT(Q127,LEN(Q127)-FIND("$",Q127,1))),"")</f>
        <v/>
      </c>
      <c r="Q127" s="6" t="str">
        <f>IFERROR(LEFT(RIGHT(L127,FIND("*",L127,2)-FIND(";",L127,1)),FIND("*",RIGHT(L127,FIND("*",L127,2)-FIND(";",L127,1)),2)-1),"")</f>
        <v/>
      </c>
      <c r="R127" s="16">
        <f>IF(F127=1,MIN(ROUNDDOWN(G127*0.995,2)*100/100-VLOOKUP(VALUE(RIGHT(ROUNDDOWN(G127*0.995,2)*100,1)),$Y$2:$Z$11,2)/100,ROUNDDOWN(D127*0.995,2)*100/100-VLOOKUP(VALUE(RIGHT(ROUNDDOWN(D127*0.995,2)*100,1)),$Y$2:$Z$11,2)/100),ROUNDDOWN(D127*0.995,2)*100/100-VLOOKUP(VALUE(RIGHT(ROUNDDOWN(D127*0.995,2)*100,1)),$Y$2:$Z$11,2)/100)</f>
        <v>-0.03</v>
      </c>
      <c r="S127" s="16">
        <f>IF(AND(D127&gt;1,D127&lt;=2),1,IF(AND(D127&gt;2,D127&lt;=3),2,IF(AND(D127&gt;3,D127&lt;=4),3,IF(AND(D127&gt;4,D127&lt;=5),4,IF(AND(D127&gt;5,D127&lt;=6),5,IF(AND(D127&gt;6,D127&lt;=7),6,IF(AND(D127&gt;7,D127&lt;=8),7,IF(AND(D127&gt;8,D127&lt;=10),8,IF(AND(D127&gt;10,D127&lt;=15),10,IF(AND(D127&gt;15,D127&lt;=20),15,IF(AND(D127&gt;20,D127&lt;=25),20,IF(AND(D127&gt;25,D127&lt;=30),25,IF(AND(D127&gt;30,D127&lt;=35),30,IF(AND(D127&gt;35,D127&lt;=40),35,IF(AND(D127&gt;40,D127&lt;=50),40,IF(AND(D127&gt;50,D127&lt;=60),50,IF(AND(D127&gt;60,D127&lt;=70),60,IF(AND(D127&gt;70,D127&lt;=80),70,IF(AND(D127&gt;80,D127&lt;=100),80,IF(AND(D127&gt;100,D127&lt;=120),100,IF(AND(D127&gt;120,D127&lt;=140),120,IF(AND(D127&gt;140,D127&lt;=150),140,IF(AND(D127&gt;150,D127&lt;=200),150,IF(AND(D127&gt;200,D127&lt;=250),200,IF(AND(D127&gt;250,D127&lt;=300),250,IF(AND(D127&gt;300,D127&lt;=350),300,IF(AND(D127&gt;350,D127&lt;=400),350,IF(AND(D127&gt;400,D127&lt;=500),400,IF(AND(D127&gt;500,D127&lt;=600),500,IF(AND(D127&gt;600,D127&lt;=700),600,IF(AND(D127&gt;700,D127&lt;=800),700,IF(AND(D127&gt;800,D127&lt;=1000),800,IF(AND(D127&gt;1000,D127&lt;=1200),1000,IF(AND(D127&gt;1200,D127&lt;=1400),1200,IF(AND(D127&gt;1400,D127&lt;=1500),1400,0.1)))))))))))))))))))))))))))))))))))*1.01</f>
        <v>0.10100000000000001</v>
      </c>
      <c r="T127" s="16">
        <f>U127-V127</f>
        <v>6.9999999999999993E-2</v>
      </c>
      <c r="U127" s="18">
        <f>ROUNDUP(IF(AND(D127&gt;1,D127&lt;=2),1,IF(AND(D127&gt;2,D127&lt;=3),2,IF(AND(D127&gt;3,D127&lt;=4),3,IF(AND(D127&gt;4,D127&lt;=5),4,IF(AND(D127&gt;5,D127&lt;=6),5,IF(AND(D127&gt;6,D127&lt;=7),6,IF(AND(D127&gt;7,D127&lt;=8),7,IF(AND(D127&gt;8,D127&lt;=10),8,IF(AND(D127&gt;10,D127&lt;=15),10,IF(AND(D127&gt;15,D127&lt;=20),15,IF(AND(D127&gt;20,D127&lt;=25),20,IF(AND(D127&gt;25,D127&lt;=30),25,IF(AND(D127&gt;30,D127&lt;=35),30,IF(AND(D127&gt;35,D127&lt;=40),35,IF(AND(D127&gt;40,D127&lt;=50),40,IF(AND(D127&gt;50,D127&lt;=60),50,IF(AND(D127&gt;60,D127&lt;=70),60,IF(AND(D127&gt;70,D127&lt;=80),70,IF(AND(D127&gt;80,D127&lt;=100),80,IF(AND(D127&gt;100,D127&lt;=120),100,IF(AND(D127&gt;120,D127&lt;=140),120,IF(AND(D127&gt;140,D127&lt;=150),140,IF(AND(D127&gt;150,D127&lt;=200),150,IF(AND(D127&gt;200,D127&lt;=250),200,IF(AND(D127&gt;250,D127&lt;=300),250,IF(AND(D127&gt;300,D127&lt;=350),300,IF(AND(D127&gt;350,D127&lt;=400),350,IF(AND(D127&gt;400,D127&lt;=500),400,IF(AND(D127&gt;500,D127&lt;=600),500,IF(AND(D127&gt;600,D127&lt;=700),600,IF(AND(D127&gt;700,D127&lt;=800),700,IF(AND(D127&gt;800,D127&lt;=1000),800,IF(AND(D127&gt;1000,D127&lt;=1200),1000,IF(AND(D127&gt;1200,D127&lt;=1400),1200,IF(AND(D127&gt;1400,D127&lt;=1500),1400,0.1)))))))))))))))))))))))))))))))))))*0.995,2)</f>
        <v>9.9999999999999992E-2</v>
      </c>
      <c r="V127" s="16">
        <f>VLOOKUP(VALUE(RIGHT(U127*100,1)),$Y$2:$Z$11,2)/100</f>
        <v>0.03</v>
      </c>
      <c r="W127" s="19">
        <f ca="1">IFERROR(IF(AVERAGE(SOE_1,SOE_2)-Close&lt;Close-Current_Stop,1,0),0)</f>
        <v>0</v>
      </c>
      <c r="X127" s="29" t="str">
        <f ca="1">IF(RR_Rebal_Test=1,Close-(AVERAGE(SOE_1,SOE_2)-Close),"")</f>
        <v/>
      </c>
      <c r="Y127" s="3"/>
      <c r="Z127" s="3"/>
      <c r="AA127" s="3"/>
      <c r="AB127" s="3"/>
      <c r="AC127" s="3"/>
    </row>
    <row r="128" spans="1:29" x14ac:dyDescent="0.25">
      <c r="A128" s="13"/>
      <c r="B128" s="8"/>
      <c r="C128" s="8"/>
      <c r="D128" s="8"/>
      <c r="E128" s="2"/>
      <c r="F128" s="2"/>
      <c r="G128" s="8"/>
      <c r="H128" s="23"/>
      <c r="I128" s="8"/>
      <c r="J128" s="8"/>
      <c r="K128" s="8"/>
      <c r="L128" s="2"/>
      <c r="M128" s="8">
        <f>IF(EXACT(L128,N128),I128,O128)</f>
        <v>-0.03</v>
      </c>
      <c r="N128" s="14" t="b">
        <f>IF(AND(L128="*Soft stop*",D128&lt;=I128),CONCATENATE("Setting hard stop at $",O128),IF(AND(L128="*Soft stop*",D128&gt;I128,E128=1),CONCATENATE("Setting hard stop for ½R at $",O128,"; Soft stop for ½R at $",I128),IF(AND(L128="*Soft stop*",D128&gt;I128,F128=1),CONCATENATE("Setting hard stop at $",O128),IF(AND(L128="*Hard stop*",D128&lt;=I128),"Hit stop",IF(AND(L128="*Hard stop*",D128&gt;I128,E128=1),IF(AND(O128&gt;I128,R128&lt;&gt;I128),CONCATENATE("Trail hard stop for ½R to $",O128,"; Hard stop for ½R at $",I128),L128),IF(AND(L128="*Hard stop*",D128&gt;I128,F128=1),IF(AND(O128&gt;I128,R128&lt;&gt;I128),CONCATENATE("Trail hard stop to $",O128),L128),IF(AND(LEFT(L128,12)="*Hard stop f",LEFT(Q128,5)=" Hard",D128&gt;I128,F128=1),IF(AND(O128&gt;I128,R128&lt;&gt;I128),CONCATENATE("Trail stop for entire position to $",O128),L128),IF(AND(LEFT(L128,12)="*Hard stop f",LEFT(Q128,5)=" Soft",D128&gt;I128,F128=1),CONCATENATE("Setting hard stop for entire position at $",O128),IF(AND(LEFT(L128,12)="*Hard stop f",LEFT(Q128,5)=" Hard",I128&gt;P128,D128&lt;=I128,D128&gt;P128),CONCATENATE("Hit stop for ½R at $",I128,"; Hard stop for ½R at $",P128),IF(AND(LEFT(L128,12)="*Hard stop f",LEFT(Q128,5)=" Hard",D128&lt;=I128,D128&lt;=P128),"Hit stop",IF(AND(LEFT(L128,12)="*Hard stop f",LEFT(Q128,5)=" Hard",D128&gt;I128,E128=1),IF(AND(O128&gt;I128,R128&lt;&gt;I128),CONCATENATE("Trail hard stop for ½R to $",O128,"; Hard stop for ½R at $",P128),L128),IF(AND(LEFT(L128,12)="*Hard stop f",LEFT(Q128,5)=" Soft",I128&gt;P128,D128&lt;=I128,D128&gt;P128),CONCATENATE("Hit stop for ½R at $",I128,"; Soft stop for ½R at $",P128),IF(AND(LEFT(L128,12)="*Hard stop f",LEFT(Q128,5)=" Soft",D128&lt;=I128,D128&lt;=P128),CONCATENATE("Hit stop for ½R at $",I128,"; Setting hard stop for ½R at $",O128),IF(AND(LEFT(L128,12)="*Hard stop f",LEFT(Q128,5)=" Soft",D128&gt;I128,E128=1),IF(AND(O128&gt;I128,R128&lt;&gt;I128),CONCATENATE("Trail hard stop for ½R to $",O128,"; Soft stop for ½R at $",P128),L128),IF(AND(LEFT(L128,12)="*Hard stop f",LEFT(Q128,5)=" Hard",I128=P128,D128&lt;=I128),"Hit stop",IF(AND(LEFT(L128,12)="*Hard stop f",LEFT(Q128,5)=" Hard",I128=P128,D128&gt;I128,E128=1),IF(AND(O128&gt;I128,R128&lt;&gt;I128),CONCATENATE("Trail hard stop for ½R to $",O128,"; Hard stop for ½R at $",P128),L128),IF(AND(LEFT(L128,12)="*Hard stop f",LEFT(Q128,5)=" Soft",I128=P128,D128&lt;=I128),CONCATENATE("Hit stop for ½R at $",I128,"; Setting hard stop for ½R at $",O128),IF(AND(LEFT(L128,12)="*Hard stop f",LEFT(Q128,5)=" Soft",I128=P128,D128&gt;I128,E128=1),IF(AND(O128&gt;I128,R128&lt;&gt;I128),CONCATENATE("Trail hard stop for ½R to $",O128,"; Soft stop for ½R at $",P128),L128),IF(AND(D128&gt;I128,E128=0,F128=0),L128)))))))))))))))))))</f>
        <v>0</v>
      </c>
      <c r="O128" s="15">
        <f>IF(AND(R128&lt;=S128,R128&gt;U128),T128,R128)</f>
        <v>-0.03</v>
      </c>
      <c r="P128" s="16" t="str">
        <f>IFERROR(VALUE(RIGHT(Q128,LEN(Q128)-FIND("$",Q128,1))),"")</f>
        <v/>
      </c>
      <c r="Q128" s="6" t="str">
        <f>IFERROR(LEFT(RIGHT(L128,FIND("*",L128,2)-FIND(";",L128,1)),FIND("*",RIGHT(L128,FIND("*",L128,2)-FIND(";",L128,1)),2)-1),"")</f>
        <v/>
      </c>
      <c r="R128" s="16">
        <f>IF(F128=1,MIN(ROUNDDOWN(G128*0.995,2)*100/100-VLOOKUP(VALUE(RIGHT(ROUNDDOWN(G128*0.995,2)*100,1)),$Y$2:$Z$11,2)/100,ROUNDDOWN(D128*0.995,2)*100/100-VLOOKUP(VALUE(RIGHT(ROUNDDOWN(D128*0.995,2)*100,1)),$Y$2:$Z$11,2)/100),ROUNDDOWN(D128*0.995,2)*100/100-VLOOKUP(VALUE(RIGHT(ROUNDDOWN(D128*0.995,2)*100,1)),$Y$2:$Z$11,2)/100)</f>
        <v>-0.03</v>
      </c>
      <c r="S128" s="16">
        <f>IF(AND(D128&gt;1,D128&lt;=2),1,IF(AND(D128&gt;2,D128&lt;=3),2,IF(AND(D128&gt;3,D128&lt;=4),3,IF(AND(D128&gt;4,D128&lt;=5),4,IF(AND(D128&gt;5,D128&lt;=6),5,IF(AND(D128&gt;6,D128&lt;=7),6,IF(AND(D128&gt;7,D128&lt;=8),7,IF(AND(D128&gt;8,D128&lt;=10),8,IF(AND(D128&gt;10,D128&lt;=15),10,IF(AND(D128&gt;15,D128&lt;=20),15,IF(AND(D128&gt;20,D128&lt;=25),20,IF(AND(D128&gt;25,D128&lt;=30),25,IF(AND(D128&gt;30,D128&lt;=35),30,IF(AND(D128&gt;35,D128&lt;=40),35,IF(AND(D128&gt;40,D128&lt;=50),40,IF(AND(D128&gt;50,D128&lt;=60),50,IF(AND(D128&gt;60,D128&lt;=70),60,IF(AND(D128&gt;70,D128&lt;=80),70,IF(AND(D128&gt;80,D128&lt;=100),80,IF(AND(D128&gt;100,D128&lt;=120),100,IF(AND(D128&gt;120,D128&lt;=140),120,IF(AND(D128&gt;140,D128&lt;=150),140,IF(AND(D128&gt;150,D128&lt;=200),150,IF(AND(D128&gt;200,D128&lt;=250),200,IF(AND(D128&gt;250,D128&lt;=300),250,IF(AND(D128&gt;300,D128&lt;=350),300,IF(AND(D128&gt;350,D128&lt;=400),350,IF(AND(D128&gt;400,D128&lt;=500),400,IF(AND(D128&gt;500,D128&lt;=600),500,IF(AND(D128&gt;600,D128&lt;=700),600,IF(AND(D128&gt;700,D128&lt;=800),700,IF(AND(D128&gt;800,D128&lt;=1000),800,IF(AND(D128&gt;1000,D128&lt;=1200),1000,IF(AND(D128&gt;1200,D128&lt;=1400),1200,IF(AND(D128&gt;1400,D128&lt;=1500),1400,0.1)))))))))))))))))))))))))))))))))))*1.01</f>
        <v>0.10100000000000001</v>
      </c>
      <c r="T128" s="16">
        <f>U128-V128</f>
        <v>6.9999999999999993E-2</v>
      </c>
      <c r="U128" s="18">
        <f>ROUNDUP(IF(AND(D128&gt;1,D128&lt;=2),1,IF(AND(D128&gt;2,D128&lt;=3),2,IF(AND(D128&gt;3,D128&lt;=4),3,IF(AND(D128&gt;4,D128&lt;=5),4,IF(AND(D128&gt;5,D128&lt;=6),5,IF(AND(D128&gt;6,D128&lt;=7),6,IF(AND(D128&gt;7,D128&lt;=8),7,IF(AND(D128&gt;8,D128&lt;=10),8,IF(AND(D128&gt;10,D128&lt;=15),10,IF(AND(D128&gt;15,D128&lt;=20),15,IF(AND(D128&gt;20,D128&lt;=25),20,IF(AND(D128&gt;25,D128&lt;=30),25,IF(AND(D128&gt;30,D128&lt;=35),30,IF(AND(D128&gt;35,D128&lt;=40),35,IF(AND(D128&gt;40,D128&lt;=50),40,IF(AND(D128&gt;50,D128&lt;=60),50,IF(AND(D128&gt;60,D128&lt;=70),60,IF(AND(D128&gt;70,D128&lt;=80),70,IF(AND(D128&gt;80,D128&lt;=100),80,IF(AND(D128&gt;100,D128&lt;=120),100,IF(AND(D128&gt;120,D128&lt;=140),120,IF(AND(D128&gt;140,D128&lt;=150),140,IF(AND(D128&gt;150,D128&lt;=200),150,IF(AND(D128&gt;200,D128&lt;=250),200,IF(AND(D128&gt;250,D128&lt;=300),250,IF(AND(D128&gt;300,D128&lt;=350),300,IF(AND(D128&gt;350,D128&lt;=400),350,IF(AND(D128&gt;400,D128&lt;=500),400,IF(AND(D128&gt;500,D128&lt;=600),500,IF(AND(D128&gt;600,D128&lt;=700),600,IF(AND(D128&gt;700,D128&lt;=800),700,IF(AND(D128&gt;800,D128&lt;=1000),800,IF(AND(D128&gt;1000,D128&lt;=1200),1000,IF(AND(D128&gt;1200,D128&lt;=1400),1200,IF(AND(D128&gt;1400,D128&lt;=1500),1400,0.1)))))))))))))))))))))))))))))))))))*0.995,2)</f>
        <v>9.9999999999999992E-2</v>
      </c>
      <c r="V128" s="16">
        <f>VLOOKUP(VALUE(RIGHT(U128*100,1)),$Y$2:$Z$11,2)/100</f>
        <v>0.03</v>
      </c>
      <c r="W128" s="19">
        <f ca="1">IFERROR(IF(AVERAGE(SOE_1,SOE_2)-Close&lt;Close-Current_Stop,1,0),0)</f>
        <v>0</v>
      </c>
      <c r="X128" s="29" t="str">
        <f ca="1">IF(RR_Rebal_Test=1,Close-(AVERAGE(SOE_1,SOE_2)-Close),"")</f>
        <v/>
      </c>
      <c r="Y128" s="3"/>
      <c r="Z128" s="3"/>
      <c r="AA128" s="3"/>
      <c r="AB128" s="3"/>
      <c r="AC128" s="3"/>
    </row>
    <row r="129" spans="1:29" x14ac:dyDescent="0.25">
      <c r="A129" s="13"/>
      <c r="B129" s="8"/>
      <c r="C129" s="8"/>
      <c r="D129" s="8"/>
      <c r="E129" s="2"/>
      <c r="F129" s="2"/>
      <c r="G129" s="8"/>
      <c r="H129" s="23"/>
      <c r="I129" s="8"/>
      <c r="J129" s="8"/>
      <c r="K129" s="8"/>
      <c r="L129" s="2"/>
      <c r="M129" s="8">
        <f>IF(EXACT(L129,N129),I129,O129)</f>
        <v>-0.03</v>
      </c>
      <c r="N129" s="14" t="b">
        <f>IF(AND(L129="*Soft stop*",D129&lt;=I129),CONCATENATE("Setting hard stop at $",O129),IF(AND(L129="*Soft stop*",D129&gt;I129,E129=1),CONCATENATE("Setting hard stop for ½R at $",O129,"; Soft stop for ½R at $",I129),IF(AND(L129="*Soft stop*",D129&gt;I129,F129=1),CONCATENATE("Setting hard stop at $",O129),IF(AND(L129="*Hard stop*",D129&lt;=I129),"Hit stop",IF(AND(L129="*Hard stop*",D129&gt;I129,E129=1),IF(AND(O129&gt;I129,R129&lt;&gt;I129),CONCATENATE("Trail hard stop for ½R to $",O129,"; Hard stop for ½R at $",I129),L129),IF(AND(L129="*Hard stop*",D129&gt;I129,F129=1),IF(AND(O129&gt;I129,R129&lt;&gt;I129),CONCATENATE("Trail hard stop to $",O129),L129),IF(AND(LEFT(L129,12)="*Hard stop f",LEFT(Q129,5)=" Hard",D129&gt;I129,F129=1),IF(AND(O129&gt;I129,R129&lt;&gt;I129),CONCATENATE("Trail stop for entire position to $",O129),L129),IF(AND(LEFT(L129,12)="*Hard stop f",LEFT(Q129,5)=" Soft",D129&gt;I129,F129=1),CONCATENATE("Setting hard stop for entire position at $",O129),IF(AND(LEFT(L129,12)="*Hard stop f",LEFT(Q129,5)=" Hard",I129&gt;P129,D129&lt;=I129,D129&gt;P129),CONCATENATE("Hit stop for ½R at $",I129,"; Hard stop for ½R at $",P129),IF(AND(LEFT(L129,12)="*Hard stop f",LEFT(Q129,5)=" Hard",D129&lt;=I129,D129&lt;=P129),"Hit stop",IF(AND(LEFT(L129,12)="*Hard stop f",LEFT(Q129,5)=" Hard",D129&gt;I129,E129=1),IF(AND(O129&gt;I129,R129&lt;&gt;I129),CONCATENATE("Trail hard stop for ½R to $",O129,"; Hard stop for ½R at $",P129),L129),IF(AND(LEFT(L129,12)="*Hard stop f",LEFT(Q129,5)=" Soft",I129&gt;P129,D129&lt;=I129,D129&gt;P129),CONCATENATE("Hit stop for ½R at $",I129,"; Soft stop for ½R at $",P129),IF(AND(LEFT(L129,12)="*Hard stop f",LEFT(Q129,5)=" Soft",D129&lt;=I129,D129&lt;=P129),CONCATENATE("Hit stop for ½R at $",I129,"; Setting hard stop for ½R at $",O129),IF(AND(LEFT(L129,12)="*Hard stop f",LEFT(Q129,5)=" Soft",D129&gt;I129,E129=1),IF(AND(O129&gt;I129,R129&lt;&gt;I129),CONCATENATE("Trail hard stop for ½R to $",O129,"; Soft stop for ½R at $",P129),L129),IF(AND(LEFT(L129,12)="*Hard stop f",LEFT(Q129,5)=" Hard",I129=P129,D129&lt;=I129),"Hit stop",IF(AND(LEFT(L129,12)="*Hard stop f",LEFT(Q129,5)=" Hard",I129=P129,D129&gt;I129,E129=1),IF(AND(O129&gt;I129,R129&lt;&gt;I129),CONCATENATE("Trail hard stop for ½R to $",O129,"; Hard stop for ½R at $",P129),L129),IF(AND(LEFT(L129,12)="*Hard stop f",LEFT(Q129,5)=" Soft",I129=P129,D129&lt;=I129),CONCATENATE("Hit stop for ½R at $",I129,"; Setting hard stop for ½R at $",O129),IF(AND(LEFT(L129,12)="*Hard stop f",LEFT(Q129,5)=" Soft",I129=P129,D129&gt;I129,E129=1),IF(AND(O129&gt;I129,R129&lt;&gt;I129),CONCATENATE("Trail hard stop for ½R to $",O129,"; Soft stop for ½R at $",P129),L129),IF(AND(D129&gt;I129,E129=0,F129=0),L129)))))))))))))))))))</f>
        <v>0</v>
      </c>
      <c r="O129" s="15">
        <f>IF(AND(R129&lt;=S129,R129&gt;U129),T129,R129)</f>
        <v>-0.03</v>
      </c>
      <c r="P129" s="16" t="str">
        <f>IFERROR(VALUE(RIGHT(Q129,LEN(Q129)-FIND("$",Q129,1))),"")</f>
        <v/>
      </c>
      <c r="Q129" s="6" t="str">
        <f>IFERROR(LEFT(RIGHT(L129,FIND("*",L129,2)-FIND(";",L129,1)),FIND("*",RIGHT(L129,FIND("*",L129,2)-FIND(";",L129,1)),2)-1),"")</f>
        <v/>
      </c>
      <c r="R129" s="16">
        <f>IF(F129=1,MIN(ROUNDDOWN(G129*0.995,2)*100/100-VLOOKUP(VALUE(RIGHT(ROUNDDOWN(G129*0.995,2)*100,1)),$Y$2:$Z$11,2)/100,ROUNDDOWN(D129*0.995,2)*100/100-VLOOKUP(VALUE(RIGHT(ROUNDDOWN(D129*0.995,2)*100,1)),$Y$2:$Z$11,2)/100),ROUNDDOWN(D129*0.995,2)*100/100-VLOOKUP(VALUE(RIGHT(ROUNDDOWN(D129*0.995,2)*100,1)),$Y$2:$Z$11,2)/100)</f>
        <v>-0.03</v>
      </c>
      <c r="S129" s="16">
        <f>IF(AND(D129&gt;1,D129&lt;=2),1,IF(AND(D129&gt;2,D129&lt;=3),2,IF(AND(D129&gt;3,D129&lt;=4),3,IF(AND(D129&gt;4,D129&lt;=5),4,IF(AND(D129&gt;5,D129&lt;=6),5,IF(AND(D129&gt;6,D129&lt;=7),6,IF(AND(D129&gt;7,D129&lt;=8),7,IF(AND(D129&gt;8,D129&lt;=10),8,IF(AND(D129&gt;10,D129&lt;=15),10,IF(AND(D129&gt;15,D129&lt;=20),15,IF(AND(D129&gt;20,D129&lt;=25),20,IF(AND(D129&gt;25,D129&lt;=30),25,IF(AND(D129&gt;30,D129&lt;=35),30,IF(AND(D129&gt;35,D129&lt;=40),35,IF(AND(D129&gt;40,D129&lt;=50),40,IF(AND(D129&gt;50,D129&lt;=60),50,IF(AND(D129&gt;60,D129&lt;=70),60,IF(AND(D129&gt;70,D129&lt;=80),70,IF(AND(D129&gt;80,D129&lt;=100),80,IF(AND(D129&gt;100,D129&lt;=120),100,IF(AND(D129&gt;120,D129&lt;=140),120,IF(AND(D129&gt;140,D129&lt;=150),140,IF(AND(D129&gt;150,D129&lt;=200),150,IF(AND(D129&gt;200,D129&lt;=250),200,IF(AND(D129&gt;250,D129&lt;=300),250,IF(AND(D129&gt;300,D129&lt;=350),300,IF(AND(D129&gt;350,D129&lt;=400),350,IF(AND(D129&gt;400,D129&lt;=500),400,IF(AND(D129&gt;500,D129&lt;=600),500,IF(AND(D129&gt;600,D129&lt;=700),600,IF(AND(D129&gt;700,D129&lt;=800),700,IF(AND(D129&gt;800,D129&lt;=1000),800,IF(AND(D129&gt;1000,D129&lt;=1200),1000,IF(AND(D129&gt;1200,D129&lt;=1400),1200,IF(AND(D129&gt;1400,D129&lt;=1500),1400,0.1)))))))))))))))))))))))))))))))))))*1.01</f>
        <v>0.10100000000000001</v>
      </c>
      <c r="T129" s="16">
        <f>U129-V129</f>
        <v>6.9999999999999993E-2</v>
      </c>
      <c r="U129" s="18">
        <f>ROUNDUP(IF(AND(D129&gt;1,D129&lt;=2),1,IF(AND(D129&gt;2,D129&lt;=3),2,IF(AND(D129&gt;3,D129&lt;=4),3,IF(AND(D129&gt;4,D129&lt;=5),4,IF(AND(D129&gt;5,D129&lt;=6),5,IF(AND(D129&gt;6,D129&lt;=7),6,IF(AND(D129&gt;7,D129&lt;=8),7,IF(AND(D129&gt;8,D129&lt;=10),8,IF(AND(D129&gt;10,D129&lt;=15),10,IF(AND(D129&gt;15,D129&lt;=20),15,IF(AND(D129&gt;20,D129&lt;=25),20,IF(AND(D129&gt;25,D129&lt;=30),25,IF(AND(D129&gt;30,D129&lt;=35),30,IF(AND(D129&gt;35,D129&lt;=40),35,IF(AND(D129&gt;40,D129&lt;=50),40,IF(AND(D129&gt;50,D129&lt;=60),50,IF(AND(D129&gt;60,D129&lt;=70),60,IF(AND(D129&gt;70,D129&lt;=80),70,IF(AND(D129&gt;80,D129&lt;=100),80,IF(AND(D129&gt;100,D129&lt;=120),100,IF(AND(D129&gt;120,D129&lt;=140),120,IF(AND(D129&gt;140,D129&lt;=150),140,IF(AND(D129&gt;150,D129&lt;=200),150,IF(AND(D129&gt;200,D129&lt;=250),200,IF(AND(D129&gt;250,D129&lt;=300),250,IF(AND(D129&gt;300,D129&lt;=350),300,IF(AND(D129&gt;350,D129&lt;=400),350,IF(AND(D129&gt;400,D129&lt;=500),400,IF(AND(D129&gt;500,D129&lt;=600),500,IF(AND(D129&gt;600,D129&lt;=700),600,IF(AND(D129&gt;700,D129&lt;=800),700,IF(AND(D129&gt;800,D129&lt;=1000),800,IF(AND(D129&gt;1000,D129&lt;=1200),1000,IF(AND(D129&gt;1200,D129&lt;=1400),1200,IF(AND(D129&gt;1400,D129&lt;=1500),1400,0.1)))))))))))))))))))))))))))))))))))*0.995,2)</f>
        <v>9.9999999999999992E-2</v>
      </c>
      <c r="V129" s="16">
        <f>VLOOKUP(VALUE(RIGHT(U129*100,1)),$Y$2:$Z$11,2)/100</f>
        <v>0.03</v>
      </c>
      <c r="W129" s="19">
        <f ca="1">IFERROR(IF(AVERAGE(SOE_1,SOE_2)-Close&lt;Close-Current_Stop,1,0),0)</f>
        <v>0</v>
      </c>
      <c r="X129" s="29" t="str">
        <f ca="1">IF(RR_Rebal_Test=1,Close-(AVERAGE(SOE_1,SOE_2)-Close),"")</f>
        <v/>
      </c>
      <c r="Y129" s="3"/>
      <c r="Z129" s="3"/>
      <c r="AA129" s="3"/>
      <c r="AB129" s="3"/>
      <c r="AC129" s="3"/>
    </row>
    <row r="130" spans="1:29" x14ac:dyDescent="0.25">
      <c r="A130" s="13"/>
      <c r="B130" s="8"/>
      <c r="C130" s="8"/>
      <c r="D130" s="8"/>
      <c r="E130" s="2"/>
      <c r="F130" s="2"/>
      <c r="G130" s="8"/>
      <c r="H130" s="23"/>
      <c r="I130" s="8"/>
      <c r="J130" s="8"/>
      <c r="K130" s="8"/>
      <c r="L130" s="2"/>
      <c r="M130" s="8">
        <f>IF(EXACT(L130,N130),I130,O130)</f>
        <v>-0.03</v>
      </c>
      <c r="N130" s="14" t="b">
        <f>IF(AND(L130="*Soft stop*",D130&lt;=I130),CONCATENATE("Setting hard stop at $",O130),IF(AND(L130="*Soft stop*",D130&gt;I130,E130=1),CONCATENATE("Setting hard stop for ½R at $",O130,"; Soft stop for ½R at $",I130),IF(AND(L130="*Soft stop*",D130&gt;I130,F130=1),CONCATENATE("Setting hard stop at $",O130),IF(AND(L130="*Hard stop*",D130&lt;=I130),"Hit stop",IF(AND(L130="*Hard stop*",D130&gt;I130,E130=1),IF(AND(O130&gt;I130,R130&lt;&gt;I130),CONCATENATE("Trail hard stop for ½R to $",O130,"; Hard stop for ½R at $",I130),L130),IF(AND(L130="*Hard stop*",D130&gt;I130,F130=1),IF(AND(O130&gt;I130,R130&lt;&gt;I130),CONCATENATE("Trail hard stop to $",O130),L130),IF(AND(LEFT(L130,12)="*Hard stop f",LEFT(Q130,5)=" Hard",D130&gt;I130,F130=1),IF(AND(O130&gt;I130,R130&lt;&gt;I130),CONCATENATE("Trail stop for entire position to $",O130),L130),IF(AND(LEFT(L130,12)="*Hard stop f",LEFT(Q130,5)=" Soft",D130&gt;I130,F130=1),CONCATENATE("Setting hard stop for entire position at $",O130),IF(AND(LEFT(L130,12)="*Hard stop f",LEFT(Q130,5)=" Hard",I130&gt;P130,D130&lt;=I130,D130&gt;P130),CONCATENATE("Hit stop for ½R at $",I130,"; Hard stop for ½R at $",P130),IF(AND(LEFT(L130,12)="*Hard stop f",LEFT(Q130,5)=" Hard",D130&lt;=I130,D130&lt;=P130),"Hit stop",IF(AND(LEFT(L130,12)="*Hard stop f",LEFT(Q130,5)=" Hard",D130&gt;I130,E130=1),IF(AND(O130&gt;I130,R130&lt;&gt;I130),CONCATENATE("Trail hard stop for ½R to $",O130,"; Hard stop for ½R at $",P130),L130),IF(AND(LEFT(L130,12)="*Hard stop f",LEFT(Q130,5)=" Soft",I130&gt;P130,D130&lt;=I130,D130&gt;P130),CONCATENATE("Hit stop for ½R at $",I130,"; Soft stop for ½R at $",P130),IF(AND(LEFT(L130,12)="*Hard stop f",LEFT(Q130,5)=" Soft",D130&lt;=I130,D130&lt;=P130),CONCATENATE("Hit stop for ½R at $",I130,"; Setting hard stop for ½R at $",O130),IF(AND(LEFT(L130,12)="*Hard stop f",LEFT(Q130,5)=" Soft",D130&gt;I130,E130=1),IF(AND(O130&gt;I130,R130&lt;&gt;I130),CONCATENATE("Trail hard stop for ½R to $",O130,"; Soft stop for ½R at $",P130),L130),IF(AND(LEFT(L130,12)="*Hard stop f",LEFT(Q130,5)=" Hard",I130=P130,D130&lt;=I130),"Hit stop",IF(AND(LEFT(L130,12)="*Hard stop f",LEFT(Q130,5)=" Hard",I130=P130,D130&gt;I130,E130=1),IF(AND(O130&gt;I130,R130&lt;&gt;I130),CONCATENATE("Trail hard stop for ½R to $",O130,"; Hard stop for ½R at $",P130),L130),IF(AND(LEFT(L130,12)="*Hard stop f",LEFT(Q130,5)=" Soft",I130=P130,D130&lt;=I130),CONCATENATE("Hit stop for ½R at $",I130,"; Setting hard stop for ½R at $",O130),IF(AND(LEFT(L130,12)="*Hard stop f",LEFT(Q130,5)=" Soft",I130=P130,D130&gt;I130,E130=1),IF(AND(O130&gt;I130,R130&lt;&gt;I130),CONCATENATE("Trail hard stop for ½R to $",O130,"; Soft stop for ½R at $",P130),L130),IF(AND(D130&gt;I130,E130=0,F130=0),L130)))))))))))))))))))</f>
        <v>0</v>
      </c>
      <c r="O130" s="15">
        <f>IF(AND(R130&lt;=S130,R130&gt;U130),T130,R130)</f>
        <v>-0.03</v>
      </c>
      <c r="P130" s="16" t="str">
        <f>IFERROR(VALUE(RIGHT(Q130,LEN(Q130)-FIND("$",Q130,1))),"")</f>
        <v/>
      </c>
      <c r="Q130" s="6" t="str">
        <f>IFERROR(LEFT(RIGHT(L130,FIND("*",L130,2)-FIND(";",L130,1)),FIND("*",RIGHT(L130,FIND("*",L130,2)-FIND(";",L130,1)),2)-1),"")</f>
        <v/>
      </c>
      <c r="R130" s="16">
        <f>IF(F130=1,MIN(ROUNDDOWN(G130*0.995,2)*100/100-VLOOKUP(VALUE(RIGHT(ROUNDDOWN(G130*0.995,2)*100,1)),$Y$2:$Z$11,2)/100,ROUNDDOWN(D130*0.995,2)*100/100-VLOOKUP(VALUE(RIGHT(ROUNDDOWN(D130*0.995,2)*100,1)),$Y$2:$Z$11,2)/100),ROUNDDOWN(D130*0.995,2)*100/100-VLOOKUP(VALUE(RIGHT(ROUNDDOWN(D130*0.995,2)*100,1)),$Y$2:$Z$11,2)/100)</f>
        <v>-0.03</v>
      </c>
      <c r="S130" s="16">
        <f>IF(AND(D130&gt;1,D130&lt;=2),1,IF(AND(D130&gt;2,D130&lt;=3),2,IF(AND(D130&gt;3,D130&lt;=4),3,IF(AND(D130&gt;4,D130&lt;=5),4,IF(AND(D130&gt;5,D130&lt;=6),5,IF(AND(D130&gt;6,D130&lt;=7),6,IF(AND(D130&gt;7,D130&lt;=8),7,IF(AND(D130&gt;8,D130&lt;=10),8,IF(AND(D130&gt;10,D130&lt;=15),10,IF(AND(D130&gt;15,D130&lt;=20),15,IF(AND(D130&gt;20,D130&lt;=25),20,IF(AND(D130&gt;25,D130&lt;=30),25,IF(AND(D130&gt;30,D130&lt;=35),30,IF(AND(D130&gt;35,D130&lt;=40),35,IF(AND(D130&gt;40,D130&lt;=50),40,IF(AND(D130&gt;50,D130&lt;=60),50,IF(AND(D130&gt;60,D130&lt;=70),60,IF(AND(D130&gt;70,D130&lt;=80),70,IF(AND(D130&gt;80,D130&lt;=100),80,IF(AND(D130&gt;100,D130&lt;=120),100,IF(AND(D130&gt;120,D130&lt;=140),120,IF(AND(D130&gt;140,D130&lt;=150),140,IF(AND(D130&gt;150,D130&lt;=200),150,IF(AND(D130&gt;200,D130&lt;=250),200,IF(AND(D130&gt;250,D130&lt;=300),250,IF(AND(D130&gt;300,D130&lt;=350),300,IF(AND(D130&gt;350,D130&lt;=400),350,IF(AND(D130&gt;400,D130&lt;=500),400,IF(AND(D130&gt;500,D130&lt;=600),500,IF(AND(D130&gt;600,D130&lt;=700),600,IF(AND(D130&gt;700,D130&lt;=800),700,IF(AND(D130&gt;800,D130&lt;=1000),800,IF(AND(D130&gt;1000,D130&lt;=1200),1000,IF(AND(D130&gt;1200,D130&lt;=1400),1200,IF(AND(D130&gt;1400,D130&lt;=1500),1400,0.1)))))))))))))))))))))))))))))))))))*1.01</f>
        <v>0.10100000000000001</v>
      </c>
      <c r="T130" s="16">
        <f>U130-V130</f>
        <v>6.9999999999999993E-2</v>
      </c>
      <c r="U130" s="18">
        <f>ROUNDUP(IF(AND(D130&gt;1,D130&lt;=2),1,IF(AND(D130&gt;2,D130&lt;=3),2,IF(AND(D130&gt;3,D130&lt;=4),3,IF(AND(D130&gt;4,D130&lt;=5),4,IF(AND(D130&gt;5,D130&lt;=6),5,IF(AND(D130&gt;6,D130&lt;=7),6,IF(AND(D130&gt;7,D130&lt;=8),7,IF(AND(D130&gt;8,D130&lt;=10),8,IF(AND(D130&gt;10,D130&lt;=15),10,IF(AND(D130&gt;15,D130&lt;=20),15,IF(AND(D130&gt;20,D130&lt;=25),20,IF(AND(D130&gt;25,D130&lt;=30),25,IF(AND(D130&gt;30,D130&lt;=35),30,IF(AND(D130&gt;35,D130&lt;=40),35,IF(AND(D130&gt;40,D130&lt;=50),40,IF(AND(D130&gt;50,D130&lt;=60),50,IF(AND(D130&gt;60,D130&lt;=70),60,IF(AND(D130&gt;70,D130&lt;=80),70,IF(AND(D130&gt;80,D130&lt;=100),80,IF(AND(D130&gt;100,D130&lt;=120),100,IF(AND(D130&gt;120,D130&lt;=140),120,IF(AND(D130&gt;140,D130&lt;=150),140,IF(AND(D130&gt;150,D130&lt;=200),150,IF(AND(D130&gt;200,D130&lt;=250),200,IF(AND(D130&gt;250,D130&lt;=300),250,IF(AND(D130&gt;300,D130&lt;=350),300,IF(AND(D130&gt;350,D130&lt;=400),350,IF(AND(D130&gt;400,D130&lt;=500),400,IF(AND(D130&gt;500,D130&lt;=600),500,IF(AND(D130&gt;600,D130&lt;=700),600,IF(AND(D130&gt;700,D130&lt;=800),700,IF(AND(D130&gt;800,D130&lt;=1000),800,IF(AND(D130&gt;1000,D130&lt;=1200),1000,IF(AND(D130&gt;1200,D130&lt;=1400),1200,IF(AND(D130&gt;1400,D130&lt;=1500),1400,0.1)))))))))))))))))))))))))))))))))))*0.995,2)</f>
        <v>9.9999999999999992E-2</v>
      </c>
      <c r="V130" s="16">
        <f>VLOOKUP(VALUE(RIGHT(U130*100,1)),$Y$2:$Z$11,2)/100</f>
        <v>0.03</v>
      </c>
      <c r="W130" s="19">
        <f ca="1">IFERROR(IF(AVERAGE(SOE_1,SOE_2)-Close&lt;Close-Current_Stop,1,0),0)</f>
        <v>0</v>
      </c>
      <c r="X130" s="29" t="str">
        <f ca="1">IF(RR_Rebal_Test=1,Close-(AVERAGE(SOE_1,SOE_2)-Close),"")</f>
        <v/>
      </c>
      <c r="Y130" s="3"/>
      <c r="Z130" s="3"/>
      <c r="AA130" s="3"/>
      <c r="AB130" s="3"/>
      <c r="AC130" s="3"/>
    </row>
    <row r="131" spans="1:29" x14ac:dyDescent="0.25">
      <c r="A131" s="13"/>
      <c r="B131" s="8"/>
      <c r="C131" s="8"/>
      <c r="D131" s="8"/>
      <c r="E131" s="2"/>
      <c r="F131" s="2"/>
      <c r="G131" s="8"/>
      <c r="H131" s="23"/>
      <c r="I131" s="8"/>
      <c r="J131" s="8"/>
      <c r="K131" s="8"/>
      <c r="L131" s="2"/>
      <c r="M131" s="8">
        <f>IF(EXACT(L131,N131),I131,O131)</f>
        <v>-0.03</v>
      </c>
      <c r="N131" s="14" t="b">
        <f>IF(AND(L131="*Soft stop*",D131&lt;=I131),CONCATENATE("Setting hard stop at $",O131),IF(AND(L131="*Soft stop*",D131&gt;I131,E131=1),CONCATENATE("Setting hard stop for ½R at $",O131,"; Soft stop for ½R at $",I131),IF(AND(L131="*Soft stop*",D131&gt;I131,F131=1),CONCATENATE("Setting hard stop at $",O131),IF(AND(L131="*Hard stop*",D131&lt;=I131),"Hit stop",IF(AND(L131="*Hard stop*",D131&gt;I131,E131=1),IF(AND(O131&gt;I131,R131&lt;&gt;I131),CONCATENATE("Trail hard stop for ½R to $",O131,"; Hard stop for ½R at $",I131),L131),IF(AND(L131="*Hard stop*",D131&gt;I131,F131=1),IF(AND(O131&gt;I131,R131&lt;&gt;I131),CONCATENATE("Trail hard stop to $",O131),L131),IF(AND(LEFT(L131,12)="*Hard stop f",LEFT(Q131,5)=" Hard",D131&gt;I131,F131=1),IF(AND(O131&gt;I131,R131&lt;&gt;I131),CONCATENATE("Trail stop for entire position to $",O131),L131),IF(AND(LEFT(L131,12)="*Hard stop f",LEFT(Q131,5)=" Soft",D131&gt;I131,F131=1),CONCATENATE("Setting hard stop for entire position at $",O131),IF(AND(LEFT(L131,12)="*Hard stop f",LEFT(Q131,5)=" Hard",I131&gt;P131,D131&lt;=I131,D131&gt;P131),CONCATENATE("Hit stop for ½R at $",I131,"; Hard stop for ½R at $",P131),IF(AND(LEFT(L131,12)="*Hard stop f",LEFT(Q131,5)=" Hard",D131&lt;=I131,D131&lt;=P131),"Hit stop",IF(AND(LEFT(L131,12)="*Hard stop f",LEFT(Q131,5)=" Hard",D131&gt;I131,E131=1),IF(AND(O131&gt;I131,R131&lt;&gt;I131),CONCATENATE("Trail hard stop for ½R to $",O131,"; Hard stop for ½R at $",P131),L131),IF(AND(LEFT(L131,12)="*Hard stop f",LEFT(Q131,5)=" Soft",I131&gt;P131,D131&lt;=I131,D131&gt;P131),CONCATENATE("Hit stop for ½R at $",I131,"; Soft stop for ½R at $",P131),IF(AND(LEFT(L131,12)="*Hard stop f",LEFT(Q131,5)=" Soft",D131&lt;=I131,D131&lt;=P131),CONCATENATE("Hit stop for ½R at $",I131,"; Setting hard stop for ½R at $",O131),IF(AND(LEFT(L131,12)="*Hard stop f",LEFT(Q131,5)=" Soft",D131&gt;I131,E131=1),IF(AND(O131&gt;I131,R131&lt;&gt;I131),CONCATENATE("Trail hard stop for ½R to $",O131,"; Soft stop for ½R at $",P131),L131),IF(AND(LEFT(L131,12)="*Hard stop f",LEFT(Q131,5)=" Hard",I131=P131,D131&lt;=I131),"Hit stop",IF(AND(LEFT(L131,12)="*Hard stop f",LEFT(Q131,5)=" Hard",I131=P131,D131&gt;I131,E131=1),IF(AND(O131&gt;I131,R131&lt;&gt;I131),CONCATENATE("Trail hard stop for ½R to $",O131,"; Hard stop for ½R at $",P131),L131),IF(AND(LEFT(L131,12)="*Hard stop f",LEFT(Q131,5)=" Soft",I131=P131,D131&lt;=I131),CONCATENATE("Hit stop for ½R at $",I131,"; Setting hard stop for ½R at $",O131),IF(AND(LEFT(L131,12)="*Hard stop f",LEFT(Q131,5)=" Soft",I131=P131,D131&gt;I131,E131=1),IF(AND(O131&gt;I131,R131&lt;&gt;I131),CONCATENATE("Trail hard stop for ½R to $",O131,"; Soft stop for ½R at $",P131),L131),IF(AND(D131&gt;I131,E131=0,F131=0),L131)))))))))))))))))))</f>
        <v>0</v>
      </c>
      <c r="O131" s="15">
        <f>IF(AND(R131&lt;=S131,R131&gt;U131),T131,R131)</f>
        <v>-0.03</v>
      </c>
      <c r="P131" s="16" t="str">
        <f>IFERROR(VALUE(RIGHT(Q131,LEN(Q131)-FIND("$",Q131,1))),"")</f>
        <v/>
      </c>
      <c r="Q131" s="6" t="str">
        <f>IFERROR(LEFT(RIGHT(L131,FIND("*",L131,2)-FIND(";",L131,1)),FIND("*",RIGHT(L131,FIND("*",L131,2)-FIND(";",L131,1)),2)-1),"")</f>
        <v/>
      </c>
      <c r="R131" s="16">
        <f>IF(F131=1,MIN(ROUNDDOWN(G131*0.995,2)*100/100-VLOOKUP(VALUE(RIGHT(ROUNDDOWN(G131*0.995,2)*100,1)),$Y$2:$Z$11,2)/100,ROUNDDOWN(D131*0.995,2)*100/100-VLOOKUP(VALUE(RIGHT(ROUNDDOWN(D131*0.995,2)*100,1)),$Y$2:$Z$11,2)/100),ROUNDDOWN(D131*0.995,2)*100/100-VLOOKUP(VALUE(RIGHT(ROUNDDOWN(D131*0.995,2)*100,1)),$Y$2:$Z$11,2)/100)</f>
        <v>-0.03</v>
      </c>
      <c r="S131" s="16">
        <f>IF(AND(D131&gt;1,D131&lt;=2),1,IF(AND(D131&gt;2,D131&lt;=3),2,IF(AND(D131&gt;3,D131&lt;=4),3,IF(AND(D131&gt;4,D131&lt;=5),4,IF(AND(D131&gt;5,D131&lt;=6),5,IF(AND(D131&gt;6,D131&lt;=7),6,IF(AND(D131&gt;7,D131&lt;=8),7,IF(AND(D131&gt;8,D131&lt;=10),8,IF(AND(D131&gt;10,D131&lt;=15),10,IF(AND(D131&gt;15,D131&lt;=20),15,IF(AND(D131&gt;20,D131&lt;=25),20,IF(AND(D131&gt;25,D131&lt;=30),25,IF(AND(D131&gt;30,D131&lt;=35),30,IF(AND(D131&gt;35,D131&lt;=40),35,IF(AND(D131&gt;40,D131&lt;=50),40,IF(AND(D131&gt;50,D131&lt;=60),50,IF(AND(D131&gt;60,D131&lt;=70),60,IF(AND(D131&gt;70,D131&lt;=80),70,IF(AND(D131&gt;80,D131&lt;=100),80,IF(AND(D131&gt;100,D131&lt;=120),100,IF(AND(D131&gt;120,D131&lt;=140),120,IF(AND(D131&gt;140,D131&lt;=150),140,IF(AND(D131&gt;150,D131&lt;=200),150,IF(AND(D131&gt;200,D131&lt;=250),200,IF(AND(D131&gt;250,D131&lt;=300),250,IF(AND(D131&gt;300,D131&lt;=350),300,IF(AND(D131&gt;350,D131&lt;=400),350,IF(AND(D131&gt;400,D131&lt;=500),400,IF(AND(D131&gt;500,D131&lt;=600),500,IF(AND(D131&gt;600,D131&lt;=700),600,IF(AND(D131&gt;700,D131&lt;=800),700,IF(AND(D131&gt;800,D131&lt;=1000),800,IF(AND(D131&gt;1000,D131&lt;=1200),1000,IF(AND(D131&gt;1200,D131&lt;=1400),1200,IF(AND(D131&gt;1400,D131&lt;=1500),1400,0.1)))))))))))))))))))))))))))))))))))*1.01</f>
        <v>0.10100000000000001</v>
      </c>
      <c r="T131" s="16">
        <f>U131-V131</f>
        <v>6.9999999999999993E-2</v>
      </c>
      <c r="U131" s="18">
        <f>ROUNDUP(IF(AND(D131&gt;1,D131&lt;=2),1,IF(AND(D131&gt;2,D131&lt;=3),2,IF(AND(D131&gt;3,D131&lt;=4),3,IF(AND(D131&gt;4,D131&lt;=5),4,IF(AND(D131&gt;5,D131&lt;=6),5,IF(AND(D131&gt;6,D131&lt;=7),6,IF(AND(D131&gt;7,D131&lt;=8),7,IF(AND(D131&gt;8,D131&lt;=10),8,IF(AND(D131&gt;10,D131&lt;=15),10,IF(AND(D131&gt;15,D131&lt;=20),15,IF(AND(D131&gt;20,D131&lt;=25),20,IF(AND(D131&gt;25,D131&lt;=30),25,IF(AND(D131&gt;30,D131&lt;=35),30,IF(AND(D131&gt;35,D131&lt;=40),35,IF(AND(D131&gt;40,D131&lt;=50),40,IF(AND(D131&gt;50,D131&lt;=60),50,IF(AND(D131&gt;60,D131&lt;=70),60,IF(AND(D131&gt;70,D131&lt;=80),70,IF(AND(D131&gt;80,D131&lt;=100),80,IF(AND(D131&gt;100,D131&lt;=120),100,IF(AND(D131&gt;120,D131&lt;=140),120,IF(AND(D131&gt;140,D131&lt;=150),140,IF(AND(D131&gt;150,D131&lt;=200),150,IF(AND(D131&gt;200,D131&lt;=250),200,IF(AND(D131&gt;250,D131&lt;=300),250,IF(AND(D131&gt;300,D131&lt;=350),300,IF(AND(D131&gt;350,D131&lt;=400),350,IF(AND(D131&gt;400,D131&lt;=500),400,IF(AND(D131&gt;500,D131&lt;=600),500,IF(AND(D131&gt;600,D131&lt;=700),600,IF(AND(D131&gt;700,D131&lt;=800),700,IF(AND(D131&gt;800,D131&lt;=1000),800,IF(AND(D131&gt;1000,D131&lt;=1200),1000,IF(AND(D131&gt;1200,D131&lt;=1400),1200,IF(AND(D131&gt;1400,D131&lt;=1500),1400,0.1)))))))))))))))))))))))))))))))))))*0.995,2)</f>
        <v>9.9999999999999992E-2</v>
      </c>
      <c r="V131" s="16">
        <f>VLOOKUP(VALUE(RIGHT(U131*100,1)),$Y$2:$Z$11,2)/100</f>
        <v>0.03</v>
      </c>
      <c r="W131" s="19">
        <f ca="1">IFERROR(IF(AVERAGE(SOE_1,SOE_2)-Close&lt;Close-Current_Stop,1,0),0)</f>
        <v>0</v>
      </c>
      <c r="X131" s="29" t="str">
        <f ca="1">IF(RR_Rebal_Test=1,Close-(AVERAGE(SOE_1,SOE_2)-Close),"")</f>
        <v/>
      </c>
      <c r="Y131" s="3"/>
      <c r="Z131" s="3"/>
      <c r="AA131" s="3"/>
      <c r="AB131" s="3"/>
      <c r="AC131" s="3"/>
    </row>
    <row r="132" spans="1:29" x14ac:dyDescent="0.25">
      <c r="A132" s="13"/>
      <c r="B132" s="8"/>
      <c r="C132" s="8"/>
      <c r="D132" s="8"/>
      <c r="E132" s="2"/>
      <c r="F132" s="2"/>
      <c r="G132" s="8"/>
      <c r="H132" s="23"/>
      <c r="I132" s="8"/>
      <c r="J132" s="8"/>
      <c r="K132" s="8"/>
      <c r="L132" s="2"/>
      <c r="M132" s="8">
        <f>IF(EXACT(L132,N132),I132,O132)</f>
        <v>-0.03</v>
      </c>
      <c r="N132" s="14" t="b">
        <f>IF(AND(L132="*Soft stop*",D132&lt;=I132),CONCATENATE("Setting hard stop at $",O132),IF(AND(L132="*Soft stop*",D132&gt;I132,E132=1),CONCATENATE("Setting hard stop for ½R at $",O132,"; Soft stop for ½R at $",I132),IF(AND(L132="*Soft stop*",D132&gt;I132,F132=1),CONCATENATE("Setting hard stop at $",O132),IF(AND(L132="*Hard stop*",D132&lt;=I132),"Hit stop",IF(AND(L132="*Hard stop*",D132&gt;I132,E132=1),IF(AND(O132&gt;I132,R132&lt;&gt;I132),CONCATENATE("Trail hard stop for ½R to $",O132,"; Hard stop for ½R at $",I132),L132),IF(AND(L132="*Hard stop*",D132&gt;I132,F132=1),IF(AND(O132&gt;I132,R132&lt;&gt;I132),CONCATENATE("Trail hard stop to $",O132),L132),IF(AND(LEFT(L132,12)="*Hard stop f",LEFT(Q132,5)=" Hard",D132&gt;I132,F132=1),IF(AND(O132&gt;I132,R132&lt;&gt;I132),CONCATENATE("Trail stop for entire position to $",O132),L132),IF(AND(LEFT(L132,12)="*Hard stop f",LEFT(Q132,5)=" Soft",D132&gt;I132,F132=1),CONCATENATE("Setting hard stop for entire position at $",O132),IF(AND(LEFT(L132,12)="*Hard stop f",LEFT(Q132,5)=" Hard",I132&gt;P132,D132&lt;=I132,D132&gt;P132),CONCATENATE("Hit stop for ½R at $",I132,"; Hard stop for ½R at $",P132),IF(AND(LEFT(L132,12)="*Hard stop f",LEFT(Q132,5)=" Hard",D132&lt;=I132,D132&lt;=P132),"Hit stop",IF(AND(LEFT(L132,12)="*Hard stop f",LEFT(Q132,5)=" Hard",D132&gt;I132,E132=1),IF(AND(O132&gt;I132,R132&lt;&gt;I132),CONCATENATE("Trail hard stop for ½R to $",O132,"; Hard stop for ½R at $",P132),L132),IF(AND(LEFT(L132,12)="*Hard stop f",LEFT(Q132,5)=" Soft",I132&gt;P132,D132&lt;=I132,D132&gt;P132),CONCATENATE("Hit stop for ½R at $",I132,"; Soft stop for ½R at $",P132),IF(AND(LEFT(L132,12)="*Hard stop f",LEFT(Q132,5)=" Soft",D132&lt;=I132,D132&lt;=P132),CONCATENATE("Hit stop for ½R at $",I132,"; Setting hard stop for ½R at $",O132),IF(AND(LEFT(L132,12)="*Hard stop f",LEFT(Q132,5)=" Soft",D132&gt;I132,E132=1),IF(AND(O132&gt;I132,R132&lt;&gt;I132),CONCATENATE("Trail hard stop for ½R to $",O132,"; Soft stop for ½R at $",P132),L132),IF(AND(LEFT(L132,12)="*Hard stop f",LEFT(Q132,5)=" Hard",I132=P132,D132&lt;=I132),"Hit stop",IF(AND(LEFT(L132,12)="*Hard stop f",LEFT(Q132,5)=" Hard",I132=P132,D132&gt;I132,E132=1),IF(AND(O132&gt;I132,R132&lt;&gt;I132),CONCATENATE("Trail hard stop for ½R to $",O132,"; Hard stop for ½R at $",P132),L132),IF(AND(LEFT(L132,12)="*Hard stop f",LEFT(Q132,5)=" Soft",I132=P132,D132&lt;=I132),CONCATENATE("Hit stop for ½R at $",I132,"; Setting hard stop for ½R at $",O132),IF(AND(LEFT(L132,12)="*Hard stop f",LEFT(Q132,5)=" Soft",I132=P132,D132&gt;I132,E132=1),IF(AND(O132&gt;I132,R132&lt;&gt;I132),CONCATENATE("Trail hard stop for ½R to $",O132,"; Soft stop for ½R at $",P132),L132),IF(AND(D132&gt;I132,E132=0,F132=0),L132)))))))))))))))))))</f>
        <v>0</v>
      </c>
      <c r="O132" s="15">
        <f>IF(AND(R132&lt;=S132,R132&gt;U132),T132,R132)</f>
        <v>-0.03</v>
      </c>
      <c r="P132" s="16" t="str">
        <f>IFERROR(VALUE(RIGHT(Q132,LEN(Q132)-FIND("$",Q132,1))),"")</f>
        <v/>
      </c>
      <c r="Q132" s="6" t="str">
        <f>IFERROR(LEFT(RIGHT(L132,FIND("*",L132,2)-FIND(";",L132,1)),FIND("*",RIGHT(L132,FIND("*",L132,2)-FIND(";",L132,1)),2)-1),"")</f>
        <v/>
      </c>
      <c r="R132" s="16">
        <f>IF(F132=1,MIN(ROUNDDOWN(G132*0.995,2)*100/100-VLOOKUP(VALUE(RIGHT(ROUNDDOWN(G132*0.995,2)*100,1)),$Y$2:$Z$11,2)/100,ROUNDDOWN(D132*0.995,2)*100/100-VLOOKUP(VALUE(RIGHT(ROUNDDOWN(D132*0.995,2)*100,1)),$Y$2:$Z$11,2)/100),ROUNDDOWN(D132*0.995,2)*100/100-VLOOKUP(VALUE(RIGHT(ROUNDDOWN(D132*0.995,2)*100,1)),$Y$2:$Z$11,2)/100)</f>
        <v>-0.03</v>
      </c>
      <c r="S132" s="16">
        <f>IF(AND(D132&gt;1,D132&lt;=2),1,IF(AND(D132&gt;2,D132&lt;=3),2,IF(AND(D132&gt;3,D132&lt;=4),3,IF(AND(D132&gt;4,D132&lt;=5),4,IF(AND(D132&gt;5,D132&lt;=6),5,IF(AND(D132&gt;6,D132&lt;=7),6,IF(AND(D132&gt;7,D132&lt;=8),7,IF(AND(D132&gt;8,D132&lt;=10),8,IF(AND(D132&gt;10,D132&lt;=15),10,IF(AND(D132&gt;15,D132&lt;=20),15,IF(AND(D132&gt;20,D132&lt;=25),20,IF(AND(D132&gt;25,D132&lt;=30),25,IF(AND(D132&gt;30,D132&lt;=35),30,IF(AND(D132&gt;35,D132&lt;=40),35,IF(AND(D132&gt;40,D132&lt;=50),40,IF(AND(D132&gt;50,D132&lt;=60),50,IF(AND(D132&gt;60,D132&lt;=70),60,IF(AND(D132&gt;70,D132&lt;=80),70,IF(AND(D132&gt;80,D132&lt;=100),80,IF(AND(D132&gt;100,D132&lt;=120),100,IF(AND(D132&gt;120,D132&lt;=140),120,IF(AND(D132&gt;140,D132&lt;=150),140,IF(AND(D132&gt;150,D132&lt;=200),150,IF(AND(D132&gt;200,D132&lt;=250),200,IF(AND(D132&gt;250,D132&lt;=300),250,IF(AND(D132&gt;300,D132&lt;=350),300,IF(AND(D132&gt;350,D132&lt;=400),350,IF(AND(D132&gt;400,D132&lt;=500),400,IF(AND(D132&gt;500,D132&lt;=600),500,IF(AND(D132&gt;600,D132&lt;=700),600,IF(AND(D132&gt;700,D132&lt;=800),700,IF(AND(D132&gt;800,D132&lt;=1000),800,IF(AND(D132&gt;1000,D132&lt;=1200),1000,IF(AND(D132&gt;1200,D132&lt;=1400),1200,IF(AND(D132&gt;1400,D132&lt;=1500),1400,0.1)))))))))))))))))))))))))))))))))))*1.01</f>
        <v>0.10100000000000001</v>
      </c>
      <c r="T132" s="16">
        <f>U132-V132</f>
        <v>6.9999999999999993E-2</v>
      </c>
      <c r="U132" s="18">
        <f>ROUNDUP(IF(AND(D132&gt;1,D132&lt;=2),1,IF(AND(D132&gt;2,D132&lt;=3),2,IF(AND(D132&gt;3,D132&lt;=4),3,IF(AND(D132&gt;4,D132&lt;=5),4,IF(AND(D132&gt;5,D132&lt;=6),5,IF(AND(D132&gt;6,D132&lt;=7),6,IF(AND(D132&gt;7,D132&lt;=8),7,IF(AND(D132&gt;8,D132&lt;=10),8,IF(AND(D132&gt;10,D132&lt;=15),10,IF(AND(D132&gt;15,D132&lt;=20),15,IF(AND(D132&gt;20,D132&lt;=25),20,IF(AND(D132&gt;25,D132&lt;=30),25,IF(AND(D132&gt;30,D132&lt;=35),30,IF(AND(D132&gt;35,D132&lt;=40),35,IF(AND(D132&gt;40,D132&lt;=50),40,IF(AND(D132&gt;50,D132&lt;=60),50,IF(AND(D132&gt;60,D132&lt;=70),60,IF(AND(D132&gt;70,D132&lt;=80),70,IF(AND(D132&gt;80,D132&lt;=100),80,IF(AND(D132&gt;100,D132&lt;=120),100,IF(AND(D132&gt;120,D132&lt;=140),120,IF(AND(D132&gt;140,D132&lt;=150),140,IF(AND(D132&gt;150,D132&lt;=200),150,IF(AND(D132&gt;200,D132&lt;=250),200,IF(AND(D132&gt;250,D132&lt;=300),250,IF(AND(D132&gt;300,D132&lt;=350),300,IF(AND(D132&gt;350,D132&lt;=400),350,IF(AND(D132&gt;400,D132&lt;=500),400,IF(AND(D132&gt;500,D132&lt;=600),500,IF(AND(D132&gt;600,D132&lt;=700),600,IF(AND(D132&gt;700,D132&lt;=800),700,IF(AND(D132&gt;800,D132&lt;=1000),800,IF(AND(D132&gt;1000,D132&lt;=1200),1000,IF(AND(D132&gt;1200,D132&lt;=1400),1200,IF(AND(D132&gt;1400,D132&lt;=1500),1400,0.1)))))))))))))))))))))))))))))))))))*0.995,2)</f>
        <v>9.9999999999999992E-2</v>
      </c>
      <c r="V132" s="16">
        <f>VLOOKUP(VALUE(RIGHT(U132*100,1)),$Y$2:$Z$11,2)/100</f>
        <v>0.03</v>
      </c>
      <c r="W132" s="19">
        <f ca="1">IFERROR(IF(AVERAGE(SOE_1,SOE_2)-Close&lt;Close-Current_Stop,1,0),0)</f>
        <v>0</v>
      </c>
      <c r="X132" s="29" t="str">
        <f ca="1">IF(RR_Rebal_Test=1,Close-(AVERAGE(SOE_1,SOE_2)-Close),"")</f>
        <v/>
      </c>
      <c r="Y132" s="3"/>
      <c r="Z132" s="3"/>
      <c r="AA132" s="3"/>
      <c r="AB132" s="3"/>
      <c r="AC132" s="3"/>
    </row>
    <row r="133" spans="1:29" x14ac:dyDescent="0.25">
      <c r="A133" s="13"/>
      <c r="B133" s="8"/>
      <c r="C133" s="8"/>
      <c r="D133" s="8"/>
      <c r="E133" s="2"/>
      <c r="F133" s="2"/>
      <c r="G133" s="8"/>
      <c r="H133" s="23"/>
      <c r="I133" s="8"/>
      <c r="J133" s="8"/>
      <c r="K133" s="8"/>
      <c r="L133" s="2"/>
      <c r="M133" s="8">
        <f>IF(EXACT(L133,N133),I133,O133)</f>
        <v>-0.03</v>
      </c>
      <c r="N133" s="14" t="b">
        <f>IF(AND(L133="*Soft stop*",D133&lt;=I133),CONCATENATE("Setting hard stop at $",O133),IF(AND(L133="*Soft stop*",D133&gt;I133,E133=1),CONCATENATE("Setting hard stop for ½R at $",O133,"; Soft stop for ½R at $",I133),IF(AND(L133="*Soft stop*",D133&gt;I133,F133=1),CONCATENATE("Setting hard stop at $",O133),IF(AND(L133="*Hard stop*",D133&lt;=I133),"Hit stop",IF(AND(L133="*Hard stop*",D133&gt;I133,E133=1),IF(AND(O133&gt;I133,R133&lt;&gt;I133),CONCATENATE("Trail hard stop for ½R to $",O133,"; Hard stop for ½R at $",I133),L133),IF(AND(L133="*Hard stop*",D133&gt;I133,F133=1),IF(AND(O133&gt;I133,R133&lt;&gt;I133),CONCATENATE("Trail hard stop to $",O133),L133),IF(AND(LEFT(L133,12)="*Hard stop f",LEFT(Q133,5)=" Hard",D133&gt;I133,F133=1),IF(AND(O133&gt;I133,R133&lt;&gt;I133),CONCATENATE("Trail stop for entire position to $",O133),L133),IF(AND(LEFT(L133,12)="*Hard stop f",LEFT(Q133,5)=" Soft",D133&gt;I133,F133=1),CONCATENATE("Setting hard stop for entire position at $",O133),IF(AND(LEFT(L133,12)="*Hard stop f",LEFT(Q133,5)=" Hard",I133&gt;P133,D133&lt;=I133,D133&gt;P133),CONCATENATE("Hit stop for ½R at $",I133,"; Hard stop for ½R at $",P133),IF(AND(LEFT(L133,12)="*Hard stop f",LEFT(Q133,5)=" Hard",D133&lt;=I133,D133&lt;=P133),"Hit stop",IF(AND(LEFT(L133,12)="*Hard stop f",LEFT(Q133,5)=" Hard",D133&gt;I133,E133=1),IF(AND(O133&gt;I133,R133&lt;&gt;I133),CONCATENATE("Trail hard stop for ½R to $",O133,"; Hard stop for ½R at $",P133),L133),IF(AND(LEFT(L133,12)="*Hard stop f",LEFT(Q133,5)=" Soft",I133&gt;P133,D133&lt;=I133,D133&gt;P133),CONCATENATE("Hit stop for ½R at $",I133,"; Soft stop for ½R at $",P133),IF(AND(LEFT(L133,12)="*Hard stop f",LEFT(Q133,5)=" Soft",D133&lt;=I133,D133&lt;=P133),CONCATENATE("Hit stop for ½R at $",I133,"; Setting hard stop for ½R at $",O133),IF(AND(LEFT(L133,12)="*Hard stop f",LEFT(Q133,5)=" Soft",D133&gt;I133,E133=1),IF(AND(O133&gt;I133,R133&lt;&gt;I133),CONCATENATE("Trail hard stop for ½R to $",O133,"; Soft stop for ½R at $",P133),L133),IF(AND(LEFT(L133,12)="*Hard stop f",LEFT(Q133,5)=" Hard",I133=P133,D133&lt;=I133),"Hit stop",IF(AND(LEFT(L133,12)="*Hard stop f",LEFT(Q133,5)=" Hard",I133=P133,D133&gt;I133,E133=1),IF(AND(O133&gt;I133,R133&lt;&gt;I133),CONCATENATE("Trail hard stop for ½R to $",O133,"; Hard stop for ½R at $",P133),L133),IF(AND(LEFT(L133,12)="*Hard stop f",LEFT(Q133,5)=" Soft",I133=P133,D133&lt;=I133),CONCATENATE("Hit stop for ½R at $",I133,"; Setting hard stop for ½R at $",O133),IF(AND(LEFT(L133,12)="*Hard stop f",LEFT(Q133,5)=" Soft",I133=P133,D133&gt;I133,E133=1),IF(AND(O133&gt;I133,R133&lt;&gt;I133),CONCATENATE("Trail hard stop for ½R to $",O133,"; Soft stop for ½R at $",P133),L133),IF(AND(D133&gt;I133,E133=0,F133=0),L133)))))))))))))))))))</f>
        <v>0</v>
      </c>
      <c r="O133" s="15">
        <f>IF(AND(R133&lt;=S133,R133&gt;U133),T133,R133)</f>
        <v>-0.03</v>
      </c>
      <c r="P133" s="16" t="str">
        <f>IFERROR(VALUE(RIGHT(Q133,LEN(Q133)-FIND("$",Q133,1))),"")</f>
        <v/>
      </c>
      <c r="Q133" s="6" t="str">
        <f>IFERROR(LEFT(RIGHT(L133,FIND("*",L133,2)-FIND(";",L133,1)),FIND("*",RIGHT(L133,FIND("*",L133,2)-FIND(";",L133,1)),2)-1),"")</f>
        <v/>
      </c>
      <c r="R133" s="16">
        <f>IF(F133=1,MIN(ROUNDDOWN(G133*0.995,2)*100/100-VLOOKUP(VALUE(RIGHT(ROUNDDOWN(G133*0.995,2)*100,1)),$Y$2:$Z$11,2)/100,ROUNDDOWN(D133*0.995,2)*100/100-VLOOKUP(VALUE(RIGHT(ROUNDDOWN(D133*0.995,2)*100,1)),$Y$2:$Z$11,2)/100),ROUNDDOWN(D133*0.995,2)*100/100-VLOOKUP(VALUE(RIGHT(ROUNDDOWN(D133*0.995,2)*100,1)),$Y$2:$Z$11,2)/100)</f>
        <v>-0.03</v>
      </c>
      <c r="S133" s="16">
        <f>IF(AND(D133&gt;1,D133&lt;=2),1,IF(AND(D133&gt;2,D133&lt;=3),2,IF(AND(D133&gt;3,D133&lt;=4),3,IF(AND(D133&gt;4,D133&lt;=5),4,IF(AND(D133&gt;5,D133&lt;=6),5,IF(AND(D133&gt;6,D133&lt;=7),6,IF(AND(D133&gt;7,D133&lt;=8),7,IF(AND(D133&gt;8,D133&lt;=10),8,IF(AND(D133&gt;10,D133&lt;=15),10,IF(AND(D133&gt;15,D133&lt;=20),15,IF(AND(D133&gt;20,D133&lt;=25),20,IF(AND(D133&gt;25,D133&lt;=30),25,IF(AND(D133&gt;30,D133&lt;=35),30,IF(AND(D133&gt;35,D133&lt;=40),35,IF(AND(D133&gt;40,D133&lt;=50),40,IF(AND(D133&gt;50,D133&lt;=60),50,IF(AND(D133&gt;60,D133&lt;=70),60,IF(AND(D133&gt;70,D133&lt;=80),70,IF(AND(D133&gt;80,D133&lt;=100),80,IF(AND(D133&gt;100,D133&lt;=120),100,IF(AND(D133&gt;120,D133&lt;=140),120,IF(AND(D133&gt;140,D133&lt;=150),140,IF(AND(D133&gt;150,D133&lt;=200),150,IF(AND(D133&gt;200,D133&lt;=250),200,IF(AND(D133&gt;250,D133&lt;=300),250,IF(AND(D133&gt;300,D133&lt;=350),300,IF(AND(D133&gt;350,D133&lt;=400),350,IF(AND(D133&gt;400,D133&lt;=500),400,IF(AND(D133&gt;500,D133&lt;=600),500,IF(AND(D133&gt;600,D133&lt;=700),600,IF(AND(D133&gt;700,D133&lt;=800),700,IF(AND(D133&gt;800,D133&lt;=1000),800,IF(AND(D133&gt;1000,D133&lt;=1200),1000,IF(AND(D133&gt;1200,D133&lt;=1400),1200,IF(AND(D133&gt;1400,D133&lt;=1500),1400,0.1)))))))))))))))))))))))))))))))))))*1.01</f>
        <v>0.10100000000000001</v>
      </c>
      <c r="T133" s="16">
        <f>U133-V133</f>
        <v>6.9999999999999993E-2</v>
      </c>
      <c r="U133" s="18">
        <f>ROUNDUP(IF(AND(D133&gt;1,D133&lt;=2),1,IF(AND(D133&gt;2,D133&lt;=3),2,IF(AND(D133&gt;3,D133&lt;=4),3,IF(AND(D133&gt;4,D133&lt;=5),4,IF(AND(D133&gt;5,D133&lt;=6),5,IF(AND(D133&gt;6,D133&lt;=7),6,IF(AND(D133&gt;7,D133&lt;=8),7,IF(AND(D133&gt;8,D133&lt;=10),8,IF(AND(D133&gt;10,D133&lt;=15),10,IF(AND(D133&gt;15,D133&lt;=20),15,IF(AND(D133&gt;20,D133&lt;=25),20,IF(AND(D133&gt;25,D133&lt;=30),25,IF(AND(D133&gt;30,D133&lt;=35),30,IF(AND(D133&gt;35,D133&lt;=40),35,IF(AND(D133&gt;40,D133&lt;=50),40,IF(AND(D133&gt;50,D133&lt;=60),50,IF(AND(D133&gt;60,D133&lt;=70),60,IF(AND(D133&gt;70,D133&lt;=80),70,IF(AND(D133&gt;80,D133&lt;=100),80,IF(AND(D133&gt;100,D133&lt;=120),100,IF(AND(D133&gt;120,D133&lt;=140),120,IF(AND(D133&gt;140,D133&lt;=150),140,IF(AND(D133&gt;150,D133&lt;=200),150,IF(AND(D133&gt;200,D133&lt;=250),200,IF(AND(D133&gt;250,D133&lt;=300),250,IF(AND(D133&gt;300,D133&lt;=350),300,IF(AND(D133&gt;350,D133&lt;=400),350,IF(AND(D133&gt;400,D133&lt;=500),400,IF(AND(D133&gt;500,D133&lt;=600),500,IF(AND(D133&gt;600,D133&lt;=700),600,IF(AND(D133&gt;700,D133&lt;=800),700,IF(AND(D133&gt;800,D133&lt;=1000),800,IF(AND(D133&gt;1000,D133&lt;=1200),1000,IF(AND(D133&gt;1200,D133&lt;=1400),1200,IF(AND(D133&gt;1400,D133&lt;=1500),1400,0.1)))))))))))))))))))))))))))))))))))*0.995,2)</f>
        <v>9.9999999999999992E-2</v>
      </c>
      <c r="V133" s="16">
        <f>VLOOKUP(VALUE(RIGHT(U133*100,1)),$Y$2:$Z$11,2)/100</f>
        <v>0.03</v>
      </c>
      <c r="W133" s="19">
        <f ca="1">IFERROR(IF(AVERAGE(SOE_1,SOE_2)-Close&lt;Close-Current_Stop,1,0),0)</f>
        <v>0</v>
      </c>
      <c r="X133" s="29" t="str">
        <f ca="1">IF(RR_Rebal_Test=1,Close-(AVERAGE(SOE_1,SOE_2)-Close),"")</f>
        <v/>
      </c>
      <c r="Y133" s="3"/>
      <c r="Z133" s="3"/>
      <c r="AA133" s="3"/>
      <c r="AB133" s="3"/>
      <c r="AC133" s="3"/>
    </row>
    <row r="134" spans="1:29" x14ac:dyDescent="0.25">
      <c r="A134" s="13"/>
      <c r="B134" s="8"/>
      <c r="C134" s="8"/>
      <c r="D134" s="8"/>
      <c r="E134" s="2"/>
      <c r="F134" s="2"/>
      <c r="G134" s="8"/>
      <c r="H134" s="23"/>
      <c r="I134" s="8"/>
      <c r="J134" s="8"/>
      <c r="K134" s="8"/>
      <c r="L134" s="2"/>
      <c r="M134" s="8">
        <f>IF(EXACT(L134,N134),I134,O134)</f>
        <v>-0.03</v>
      </c>
      <c r="N134" s="14" t="b">
        <f>IF(AND(L134="*Soft stop*",D134&lt;=I134),CONCATENATE("Setting hard stop at $",O134),IF(AND(L134="*Soft stop*",D134&gt;I134,E134=1),CONCATENATE("Setting hard stop for ½R at $",O134,"; Soft stop for ½R at $",I134),IF(AND(L134="*Soft stop*",D134&gt;I134,F134=1),CONCATENATE("Setting hard stop at $",O134),IF(AND(L134="*Hard stop*",D134&lt;=I134),"Hit stop",IF(AND(L134="*Hard stop*",D134&gt;I134,E134=1),IF(AND(O134&gt;I134,R134&lt;&gt;I134),CONCATENATE("Trail hard stop for ½R to $",O134,"; Hard stop for ½R at $",I134),L134),IF(AND(L134="*Hard stop*",D134&gt;I134,F134=1),IF(AND(O134&gt;I134,R134&lt;&gt;I134),CONCATENATE("Trail hard stop to $",O134),L134),IF(AND(LEFT(L134,12)="*Hard stop f",LEFT(Q134,5)=" Hard",D134&gt;I134,F134=1),IF(AND(O134&gt;I134,R134&lt;&gt;I134),CONCATENATE("Trail stop for entire position to $",O134),L134),IF(AND(LEFT(L134,12)="*Hard stop f",LEFT(Q134,5)=" Soft",D134&gt;I134,F134=1),CONCATENATE("Setting hard stop for entire position at $",O134),IF(AND(LEFT(L134,12)="*Hard stop f",LEFT(Q134,5)=" Hard",I134&gt;P134,D134&lt;=I134,D134&gt;P134),CONCATENATE("Hit stop for ½R at $",I134,"; Hard stop for ½R at $",P134),IF(AND(LEFT(L134,12)="*Hard stop f",LEFT(Q134,5)=" Hard",D134&lt;=I134,D134&lt;=P134),"Hit stop",IF(AND(LEFT(L134,12)="*Hard stop f",LEFT(Q134,5)=" Hard",D134&gt;I134,E134=1),IF(AND(O134&gt;I134,R134&lt;&gt;I134),CONCATENATE("Trail hard stop for ½R to $",O134,"; Hard stop for ½R at $",P134),L134),IF(AND(LEFT(L134,12)="*Hard stop f",LEFT(Q134,5)=" Soft",I134&gt;P134,D134&lt;=I134,D134&gt;P134),CONCATENATE("Hit stop for ½R at $",I134,"; Soft stop for ½R at $",P134),IF(AND(LEFT(L134,12)="*Hard stop f",LEFT(Q134,5)=" Soft",D134&lt;=I134,D134&lt;=P134),CONCATENATE("Hit stop for ½R at $",I134,"; Setting hard stop for ½R at $",O134),IF(AND(LEFT(L134,12)="*Hard stop f",LEFT(Q134,5)=" Soft",D134&gt;I134,E134=1),IF(AND(O134&gt;I134,R134&lt;&gt;I134),CONCATENATE("Trail hard stop for ½R to $",O134,"; Soft stop for ½R at $",P134),L134),IF(AND(LEFT(L134,12)="*Hard stop f",LEFT(Q134,5)=" Hard",I134=P134,D134&lt;=I134),"Hit stop",IF(AND(LEFT(L134,12)="*Hard stop f",LEFT(Q134,5)=" Hard",I134=P134,D134&gt;I134,E134=1),IF(AND(O134&gt;I134,R134&lt;&gt;I134),CONCATENATE("Trail hard stop for ½R to $",O134,"; Hard stop for ½R at $",P134),L134),IF(AND(LEFT(L134,12)="*Hard stop f",LEFT(Q134,5)=" Soft",I134=P134,D134&lt;=I134),CONCATENATE("Hit stop for ½R at $",I134,"; Setting hard stop for ½R at $",O134),IF(AND(LEFT(L134,12)="*Hard stop f",LEFT(Q134,5)=" Soft",I134=P134,D134&gt;I134,E134=1),IF(AND(O134&gt;I134,R134&lt;&gt;I134),CONCATENATE("Trail hard stop for ½R to $",O134,"; Soft stop for ½R at $",P134),L134),IF(AND(D134&gt;I134,E134=0,F134=0),L134)))))))))))))))))))</f>
        <v>0</v>
      </c>
      <c r="O134" s="15">
        <f>IF(AND(R134&lt;=S134,R134&gt;U134),T134,R134)</f>
        <v>-0.03</v>
      </c>
      <c r="P134" s="16" t="str">
        <f>IFERROR(VALUE(RIGHT(Q134,LEN(Q134)-FIND("$",Q134,1))),"")</f>
        <v/>
      </c>
      <c r="Q134" s="6" t="str">
        <f>IFERROR(LEFT(RIGHT(L134,FIND("*",L134,2)-FIND(";",L134,1)),FIND("*",RIGHT(L134,FIND("*",L134,2)-FIND(";",L134,1)),2)-1),"")</f>
        <v/>
      </c>
      <c r="R134" s="16">
        <f>IF(F134=1,MIN(ROUNDDOWN(G134*0.995,2)*100/100-VLOOKUP(VALUE(RIGHT(ROUNDDOWN(G134*0.995,2)*100,1)),$Y$2:$Z$11,2)/100,ROUNDDOWN(D134*0.995,2)*100/100-VLOOKUP(VALUE(RIGHT(ROUNDDOWN(D134*0.995,2)*100,1)),$Y$2:$Z$11,2)/100),ROUNDDOWN(D134*0.995,2)*100/100-VLOOKUP(VALUE(RIGHT(ROUNDDOWN(D134*0.995,2)*100,1)),$Y$2:$Z$11,2)/100)</f>
        <v>-0.03</v>
      </c>
      <c r="S134" s="16">
        <f>IF(AND(D134&gt;1,D134&lt;=2),1,IF(AND(D134&gt;2,D134&lt;=3),2,IF(AND(D134&gt;3,D134&lt;=4),3,IF(AND(D134&gt;4,D134&lt;=5),4,IF(AND(D134&gt;5,D134&lt;=6),5,IF(AND(D134&gt;6,D134&lt;=7),6,IF(AND(D134&gt;7,D134&lt;=8),7,IF(AND(D134&gt;8,D134&lt;=10),8,IF(AND(D134&gt;10,D134&lt;=15),10,IF(AND(D134&gt;15,D134&lt;=20),15,IF(AND(D134&gt;20,D134&lt;=25),20,IF(AND(D134&gt;25,D134&lt;=30),25,IF(AND(D134&gt;30,D134&lt;=35),30,IF(AND(D134&gt;35,D134&lt;=40),35,IF(AND(D134&gt;40,D134&lt;=50),40,IF(AND(D134&gt;50,D134&lt;=60),50,IF(AND(D134&gt;60,D134&lt;=70),60,IF(AND(D134&gt;70,D134&lt;=80),70,IF(AND(D134&gt;80,D134&lt;=100),80,IF(AND(D134&gt;100,D134&lt;=120),100,IF(AND(D134&gt;120,D134&lt;=140),120,IF(AND(D134&gt;140,D134&lt;=150),140,IF(AND(D134&gt;150,D134&lt;=200),150,IF(AND(D134&gt;200,D134&lt;=250),200,IF(AND(D134&gt;250,D134&lt;=300),250,IF(AND(D134&gt;300,D134&lt;=350),300,IF(AND(D134&gt;350,D134&lt;=400),350,IF(AND(D134&gt;400,D134&lt;=500),400,IF(AND(D134&gt;500,D134&lt;=600),500,IF(AND(D134&gt;600,D134&lt;=700),600,IF(AND(D134&gt;700,D134&lt;=800),700,IF(AND(D134&gt;800,D134&lt;=1000),800,IF(AND(D134&gt;1000,D134&lt;=1200),1000,IF(AND(D134&gt;1200,D134&lt;=1400),1200,IF(AND(D134&gt;1400,D134&lt;=1500),1400,0.1)))))))))))))))))))))))))))))))))))*1.01</f>
        <v>0.10100000000000001</v>
      </c>
      <c r="T134" s="16">
        <f>U134-V134</f>
        <v>6.9999999999999993E-2</v>
      </c>
      <c r="U134" s="18">
        <f>ROUNDUP(IF(AND(D134&gt;1,D134&lt;=2),1,IF(AND(D134&gt;2,D134&lt;=3),2,IF(AND(D134&gt;3,D134&lt;=4),3,IF(AND(D134&gt;4,D134&lt;=5),4,IF(AND(D134&gt;5,D134&lt;=6),5,IF(AND(D134&gt;6,D134&lt;=7),6,IF(AND(D134&gt;7,D134&lt;=8),7,IF(AND(D134&gt;8,D134&lt;=10),8,IF(AND(D134&gt;10,D134&lt;=15),10,IF(AND(D134&gt;15,D134&lt;=20),15,IF(AND(D134&gt;20,D134&lt;=25),20,IF(AND(D134&gt;25,D134&lt;=30),25,IF(AND(D134&gt;30,D134&lt;=35),30,IF(AND(D134&gt;35,D134&lt;=40),35,IF(AND(D134&gt;40,D134&lt;=50),40,IF(AND(D134&gt;50,D134&lt;=60),50,IF(AND(D134&gt;60,D134&lt;=70),60,IF(AND(D134&gt;70,D134&lt;=80),70,IF(AND(D134&gt;80,D134&lt;=100),80,IF(AND(D134&gt;100,D134&lt;=120),100,IF(AND(D134&gt;120,D134&lt;=140),120,IF(AND(D134&gt;140,D134&lt;=150),140,IF(AND(D134&gt;150,D134&lt;=200),150,IF(AND(D134&gt;200,D134&lt;=250),200,IF(AND(D134&gt;250,D134&lt;=300),250,IF(AND(D134&gt;300,D134&lt;=350),300,IF(AND(D134&gt;350,D134&lt;=400),350,IF(AND(D134&gt;400,D134&lt;=500),400,IF(AND(D134&gt;500,D134&lt;=600),500,IF(AND(D134&gt;600,D134&lt;=700),600,IF(AND(D134&gt;700,D134&lt;=800),700,IF(AND(D134&gt;800,D134&lt;=1000),800,IF(AND(D134&gt;1000,D134&lt;=1200),1000,IF(AND(D134&gt;1200,D134&lt;=1400),1200,IF(AND(D134&gt;1400,D134&lt;=1500),1400,0.1)))))))))))))))))))))))))))))))))))*0.995,2)</f>
        <v>9.9999999999999992E-2</v>
      </c>
      <c r="V134" s="16">
        <f>VLOOKUP(VALUE(RIGHT(U134*100,1)),$Y$2:$Z$11,2)/100</f>
        <v>0.03</v>
      </c>
      <c r="W134" s="19">
        <f ca="1">IFERROR(IF(AVERAGE(SOE_1,SOE_2)-Close&lt;Close-Current_Stop,1,0),0)</f>
        <v>0</v>
      </c>
      <c r="X134" s="29" t="str">
        <f ca="1">IF(RR_Rebal_Test=1,Close-(AVERAGE(SOE_1,SOE_2)-Close),"")</f>
        <v/>
      </c>
      <c r="Y134" s="3"/>
      <c r="Z134" s="3"/>
      <c r="AA134" s="3"/>
      <c r="AB134" s="3"/>
      <c r="AC134" s="3"/>
    </row>
    <row r="135" spans="1:29" x14ac:dyDescent="0.25">
      <c r="A135" s="13"/>
      <c r="B135" s="8"/>
      <c r="C135" s="8"/>
      <c r="D135" s="8"/>
      <c r="E135" s="2"/>
      <c r="F135" s="2"/>
      <c r="G135" s="8"/>
      <c r="H135" s="23"/>
      <c r="I135" s="8"/>
      <c r="J135" s="8"/>
      <c r="K135" s="8"/>
      <c r="L135" s="2"/>
      <c r="M135" s="8">
        <f>IF(EXACT(L135,N135),I135,O135)</f>
        <v>-0.03</v>
      </c>
      <c r="N135" s="14" t="b">
        <f>IF(AND(L135="*Soft stop*",D135&lt;=I135),CONCATENATE("Setting hard stop at $",O135),IF(AND(L135="*Soft stop*",D135&gt;I135,E135=1),CONCATENATE("Setting hard stop for ½R at $",O135,"; Soft stop for ½R at $",I135),IF(AND(L135="*Soft stop*",D135&gt;I135,F135=1),CONCATENATE("Setting hard stop at $",O135),IF(AND(L135="*Hard stop*",D135&lt;=I135),"Hit stop",IF(AND(L135="*Hard stop*",D135&gt;I135,E135=1),IF(AND(O135&gt;I135,R135&lt;&gt;I135),CONCATENATE("Trail hard stop for ½R to $",O135,"; Hard stop for ½R at $",I135),L135),IF(AND(L135="*Hard stop*",D135&gt;I135,F135=1),IF(AND(O135&gt;I135,R135&lt;&gt;I135),CONCATENATE("Trail hard stop to $",O135),L135),IF(AND(LEFT(L135,12)="*Hard stop f",LEFT(Q135,5)=" Hard",D135&gt;I135,F135=1),IF(AND(O135&gt;I135,R135&lt;&gt;I135),CONCATENATE("Trail stop for entire position to $",O135),L135),IF(AND(LEFT(L135,12)="*Hard stop f",LEFT(Q135,5)=" Soft",D135&gt;I135,F135=1),CONCATENATE("Setting hard stop for entire position at $",O135),IF(AND(LEFT(L135,12)="*Hard stop f",LEFT(Q135,5)=" Hard",I135&gt;P135,D135&lt;=I135,D135&gt;P135),CONCATENATE("Hit stop for ½R at $",I135,"; Hard stop for ½R at $",P135),IF(AND(LEFT(L135,12)="*Hard stop f",LEFT(Q135,5)=" Hard",D135&lt;=I135,D135&lt;=P135),"Hit stop",IF(AND(LEFT(L135,12)="*Hard stop f",LEFT(Q135,5)=" Hard",D135&gt;I135,E135=1),IF(AND(O135&gt;I135,R135&lt;&gt;I135),CONCATENATE("Trail hard stop for ½R to $",O135,"; Hard stop for ½R at $",P135),L135),IF(AND(LEFT(L135,12)="*Hard stop f",LEFT(Q135,5)=" Soft",I135&gt;P135,D135&lt;=I135,D135&gt;P135),CONCATENATE("Hit stop for ½R at $",I135,"; Soft stop for ½R at $",P135),IF(AND(LEFT(L135,12)="*Hard stop f",LEFT(Q135,5)=" Soft",D135&lt;=I135,D135&lt;=P135),CONCATENATE("Hit stop for ½R at $",I135,"; Setting hard stop for ½R at $",O135),IF(AND(LEFT(L135,12)="*Hard stop f",LEFT(Q135,5)=" Soft",D135&gt;I135,E135=1),IF(AND(O135&gt;I135,R135&lt;&gt;I135),CONCATENATE("Trail hard stop for ½R to $",O135,"; Soft stop for ½R at $",P135),L135),IF(AND(LEFT(L135,12)="*Hard stop f",LEFT(Q135,5)=" Hard",I135=P135,D135&lt;=I135),"Hit stop",IF(AND(LEFT(L135,12)="*Hard stop f",LEFT(Q135,5)=" Hard",I135=P135,D135&gt;I135,E135=1),IF(AND(O135&gt;I135,R135&lt;&gt;I135),CONCATENATE("Trail hard stop for ½R to $",O135,"; Hard stop for ½R at $",P135),L135),IF(AND(LEFT(L135,12)="*Hard stop f",LEFT(Q135,5)=" Soft",I135=P135,D135&lt;=I135),CONCATENATE("Hit stop for ½R at $",I135,"; Setting hard stop for ½R at $",O135),IF(AND(LEFT(L135,12)="*Hard stop f",LEFT(Q135,5)=" Soft",I135=P135,D135&gt;I135,E135=1),IF(AND(O135&gt;I135,R135&lt;&gt;I135),CONCATENATE("Trail hard stop for ½R to $",O135,"; Soft stop for ½R at $",P135),L135),IF(AND(D135&gt;I135,E135=0,F135=0),L135)))))))))))))))))))</f>
        <v>0</v>
      </c>
      <c r="O135" s="15">
        <f>IF(AND(R135&lt;=S135,R135&gt;U135),T135,R135)</f>
        <v>-0.03</v>
      </c>
      <c r="P135" s="16" t="str">
        <f>IFERROR(VALUE(RIGHT(Q135,LEN(Q135)-FIND("$",Q135,1))),"")</f>
        <v/>
      </c>
      <c r="Q135" s="6" t="str">
        <f>IFERROR(LEFT(RIGHT(L135,FIND("*",L135,2)-FIND(";",L135,1)),FIND("*",RIGHT(L135,FIND("*",L135,2)-FIND(";",L135,1)),2)-1),"")</f>
        <v/>
      </c>
      <c r="R135" s="16">
        <f>IF(F135=1,MIN(ROUNDDOWN(G135*0.995,2)*100/100-VLOOKUP(VALUE(RIGHT(ROUNDDOWN(G135*0.995,2)*100,1)),$Y$2:$Z$11,2)/100,ROUNDDOWN(D135*0.995,2)*100/100-VLOOKUP(VALUE(RIGHT(ROUNDDOWN(D135*0.995,2)*100,1)),$Y$2:$Z$11,2)/100),ROUNDDOWN(D135*0.995,2)*100/100-VLOOKUP(VALUE(RIGHT(ROUNDDOWN(D135*0.995,2)*100,1)),$Y$2:$Z$11,2)/100)</f>
        <v>-0.03</v>
      </c>
      <c r="S135" s="16">
        <f>IF(AND(D135&gt;1,D135&lt;=2),1,IF(AND(D135&gt;2,D135&lt;=3),2,IF(AND(D135&gt;3,D135&lt;=4),3,IF(AND(D135&gt;4,D135&lt;=5),4,IF(AND(D135&gt;5,D135&lt;=6),5,IF(AND(D135&gt;6,D135&lt;=7),6,IF(AND(D135&gt;7,D135&lt;=8),7,IF(AND(D135&gt;8,D135&lt;=10),8,IF(AND(D135&gt;10,D135&lt;=15),10,IF(AND(D135&gt;15,D135&lt;=20),15,IF(AND(D135&gt;20,D135&lt;=25),20,IF(AND(D135&gt;25,D135&lt;=30),25,IF(AND(D135&gt;30,D135&lt;=35),30,IF(AND(D135&gt;35,D135&lt;=40),35,IF(AND(D135&gt;40,D135&lt;=50),40,IF(AND(D135&gt;50,D135&lt;=60),50,IF(AND(D135&gt;60,D135&lt;=70),60,IF(AND(D135&gt;70,D135&lt;=80),70,IF(AND(D135&gt;80,D135&lt;=100),80,IF(AND(D135&gt;100,D135&lt;=120),100,IF(AND(D135&gt;120,D135&lt;=140),120,IF(AND(D135&gt;140,D135&lt;=150),140,IF(AND(D135&gt;150,D135&lt;=200),150,IF(AND(D135&gt;200,D135&lt;=250),200,IF(AND(D135&gt;250,D135&lt;=300),250,IF(AND(D135&gt;300,D135&lt;=350),300,IF(AND(D135&gt;350,D135&lt;=400),350,IF(AND(D135&gt;400,D135&lt;=500),400,IF(AND(D135&gt;500,D135&lt;=600),500,IF(AND(D135&gt;600,D135&lt;=700),600,IF(AND(D135&gt;700,D135&lt;=800),700,IF(AND(D135&gt;800,D135&lt;=1000),800,IF(AND(D135&gt;1000,D135&lt;=1200),1000,IF(AND(D135&gt;1200,D135&lt;=1400),1200,IF(AND(D135&gt;1400,D135&lt;=1500),1400,0.1)))))))))))))))))))))))))))))))))))*1.01</f>
        <v>0.10100000000000001</v>
      </c>
      <c r="T135" s="16">
        <f>U135-V135</f>
        <v>6.9999999999999993E-2</v>
      </c>
      <c r="U135" s="18">
        <f>ROUNDUP(IF(AND(D135&gt;1,D135&lt;=2),1,IF(AND(D135&gt;2,D135&lt;=3),2,IF(AND(D135&gt;3,D135&lt;=4),3,IF(AND(D135&gt;4,D135&lt;=5),4,IF(AND(D135&gt;5,D135&lt;=6),5,IF(AND(D135&gt;6,D135&lt;=7),6,IF(AND(D135&gt;7,D135&lt;=8),7,IF(AND(D135&gt;8,D135&lt;=10),8,IF(AND(D135&gt;10,D135&lt;=15),10,IF(AND(D135&gt;15,D135&lt;=20),15,IF(AND(D135&gt;20,D135&lt;=25),20,IF(AND(D135&gt;25,D135&lt;=30),25,IF(AND(D135&gt;30,D135&lt;=35),30,IF(AND(D135&gt;35,D135&lt;=40),35,IF(AND(D135&gt;40,D135&lt;=50),40,IF(AND(D135&gt;50,D135&lt;=60),50,IF(AND(D135&gt;60,D135&lt;=70),60,IF(AND(D135&gt;70,D135&lt;=80),70,IF(AND(D135&gt;80,D135&lt;=100),80,IF(AND(D135&gt;100,D135&lt;=120),100,IF(AND(D135&gt;120,D135&lt;=140),120,IF(AND(D135&gt;140,D135&lt;=150),140,IF(AND(D135&gt;150,D135&lt;=200),150,IF(AND(D135&gt;200,D135&lt;=250),200,IF(AND(D135&gt;250,D135&lt;=300),250,IF(AND(D135&gt;300,D135&lt;=350),300,IF(AND(D135&gt;350,D135&lt;=400),350,IF(AND(D135&gt;400,D135&lt;=500),400,IF(AND(D135&gt;500,D135&lt;=600),500,IF(AND(D135&gt;600,D135&lt;=700),600,IF(AND(D135&gt;700,D135&lt;=800),700,IF(AND(D135&gt;800,D135&lt;=1000),800,IF(AND(D135&gt;1000,D135&lt;=1200),1000,IF(AND(D135&gt;1200,D135&lt;=1400),1200,IF(AND(D135&gt;1400,D135&lt;=1500),1400,0.1)))))))))))))))))))))))))))))))))))*0.995,2)</f>
        <v>9.9999999999999992E-2</v>
      </c>
      <c r="V135" s="16">
        <f>VLOOKUP(VALUE(RIGHT(U135*100,1)),$Y$2:$Z$11,2)/100</f>
        <v>0.03</v>
      </c>
      <c r="W135" s="19">
        <f ca="1">IFERROR(IF(AVERAGE(SOE_1,SOE_2)-Close&lt;Close-Current_Stop,1,0),0)</f>
        <v>0</v>
      </c>
      <c r="X135" s="29" t="str">
        <f ca="1">IF(RR_Rebal_Test=1,Close-(AVERAGE(SOE_1,SOE_2)-Close),"")</f>
        <v/>
      </c>
      <c r="Y135" s="3"/>
      <c r="Z135" s="3"/>
      <c r="AA135" s="3"/>
      <c r="AB135" s="3"/>
      <c r="AC135" s="3"/>
    </row>
    <row r="136" spans="1:29" x14ac:dyDescent="0.25">
      <c r="A136" s="13"/>
      <c r="B136" s="8"/>
      <c r="C136" s="8"/>
      <c r="D136" s="8"/>
      <c r="E136" s="2"/>
      <c r="F136" s="2"/>
      <c r="G136" s="8"/>
      <c r="H136" s="23"/>
      <c r="I136" s="8"/>
      <c r="J136" s="8"/>
      <c r="K136" s="8"/>
      <c r="L136" s="2"/>
      <c r="M136" s="8">
        <f>IF(EXACT(L136,N136),I136,O136)</f>
        <v>-0.03</v>
      </c>
      <c r="N136" s="14" t="b">
        <f>IF(AND(L136="*Soft stop*",D136&lt;=I136),CONCATENATE("Setting hard stop at $",O136),IF(AND(L136="*Soft stop*",D136&gt;I136,E136=1),CONCATENATE("Setting hard stop for ½R at $",O136,"; Soft stop for ½R at $",I136),IF(AND(L136="*Soft stop*",D136&gt;I136,F136=1),CONCATENATE("Setting hard stop at $",O136),IF(AND(L136="*Hard stop*",D136&lt;=I136),"Hit stop",IF(AND(L136="*Hard stop*",D136&gt;I136,E136=1),IF(AND(O136&gt;I136,R136&lt;&gt;I136),CONCATENATE("Trail hard stop for ½R to $",O136,"; Hard stop for ½R at $",I136),L136),IF(AND(L136="*Hard stop*",D136&gt;I136,F136=1),IF(AND(O136&gt;I136,R136&lt;&gt;I136),CONCATENATE("Trail hard stop to $",O136),L136),IF(AND(LEFT(L136,12)="*Hard stop f",LEFT(Q136,5)=" Hard",D136&gt;I136,F136=1),IF(AND(O136&gt;I136,R136&lt;&gt;I136),CONCATENATE("Trail stop for entire position to $",O136),L136),IF(AND(LEFT(L136,12)="*Hard stop f",LEFT(Q136,5)=" Soft",D136&gt;I136,F136=1),CONCATENATE("Setting hard stop for entire position at $",O136),IF(AND(LEFT(L136,12)="*Hard stop f",LEFT(Q136,5)=" Hard",I136&gt;P136,D136&lt;=I136,D136&gt;P136),CONCATENATE("Hit stop for ½R at $",I136,"; Hard stop for ½R at $",P136),IF(AND(LEFT(L136,12)="*Hard stop f",LEFT(Q136,5)=" Hard",D136&lt;=I136,D136&lt;=P136),"Hit stop",IF(AND(LEFT(L136,12)="*Hard stop f",LEFT(Q136,5)=" Hard",D136&gt;I136,E136=1),IF(AND(O136&gt;I136,R136&lt;&gt;I136),CONCATENATE("Trail hard stop for ½R to $",O136,"; Hard stop for ½R at $",P136),L136),IF(AND(LEFT(L136,12)="*Hard stop f",LEFT(Q136,5)=" Soft",I136&gt;P136,D136&lt;=I136,D136&gt;P136),CONCATENATE("Hit stop for ½R at $",I136,"; Soft stop for ½R at $",P136),IF(AND(LEFT(L136,12)="*Hard stop f",LEFT(Q136,5)=" Soft",D136&lt;=I136,D136&lt;=P136),CONCATENATE("Hit stop for ½R at $",I136,"; Setting hard stop for ½R at $",O136),IF(AND(LEFT(L136,12)="*Hard stop f",LEFT(Q136,5)=" Soft",D136&gt;I136,E136=1),IF(AND(O136&gt;I136,R136&lt;&gt;I136),CONCATENATE("Trail hard stop for ½R to $",O136,"; Soft stop for ½R at $",P136),L136),IF(AND(LEFT(L136,12)="*Hard stop f",LEFT(Q136,5)=" Hard",I136=P136,D136&lt;=I136),"Hit stop",IF(AND(LEFT(L136,12)="*Hard stop f",LEFT(Q136,5)=" Hard",I136=P136,D136&gt;I136,E136=1),IF(AND(O136&gt;I136,R136&lt;&gt;I136),CONCATENATE("Trail hard stop for ½R to $",O136,"; Hard stop for ½R at $",P136),L136),IF(AND(LEFT(L136,12)="*Hard stop f",LEFT(Q136,5)=" Soft",I136=P136,D136&lt;=I136),CONCATENATE("Hit stop for ½R at $",I136,"; Setting hard stop for ½R at $",O136),IF(AND(LEFT(L136,12)="*Hard stop f",LEFT(Q136,5)=" Soft",I136=P136,D136&gt;I136,E136=1),IF(AND(O136&gt;I136,R136&lt;&gt;I136),CONCATENATE("Trail hard stop for ½R to $",O136,"; Soft stop for ½R at $",P136),L136),IF(AND(D136&gt;I136,E136=0,F136=0),L136)))))))))))))))))))</f>
        <v>0</v>
      </c>
      <c r="O136" s="15">
        <f>IF(AND(R136&lt;=S136,R136&gt;U136),T136,R136)</f>
        <v>-0.03</v>
      </c>
      <c r="P136" s="16" t="str">
        <f>IFERROR(VALUE(RIGHT(Q136,LEN(Q136)-FIND("$",Q136,1))),"")</f>
        <v/>
      </c>
      <c r="Q136" s="6" t="str">
        <f>IFERROR(LEFT(RIGHT(L136,FIND("*",L136,2)-FIND(";",L136,1)),FIND("*",RIGHT(L136,FIND("*",L136,2)-FIND(";",L136,1)),2)-1),"")</f>
        <v/>
      </c>
      <c r="R136" s="16">
        <f>IF(F136=1,MIN(ROUNDDOWN(G136*0.995,2)*100/100-VLOOKUP(VALUE(RIGHT(ROUNDDOWN(G136*0.995,2)*100,1)),$Y$2:$Z$11,2)/100,ROUNDDOWN(D136*0.995,2)*100/100-VLOOKUP(VALUE(RIGHT(ROUNDDOWN(D136*0.995,2)*100,1)),$Y$2:$Z$11,2)/100),ROUNDDOWN(D136*0.995,2)*100/100-VLOOKUP(VALUE(RIGHT(ROUNDDOWN(D136*0.995,2)*100,1)),$Y$2:$Z$11,2)/100)</f>
        <v>-0.03</v>
      </c>
      <c r="S136" s="16">
        <f>IF(AND(D136&gt;1,D136&lt;=2),1,IF(AND(D136&gt;2,D136&lt;=3),2,IF(AND(D136&gt;3,D136&lt;=4),3,IF(AND(D136&gt;4,D136&lt;=5),4,IF(AND(D136&gt;5,D136&lt;=6),5,IF(AND(D136&gt;6,D136&lt;=7),6,IF(AND(D136&gt;7,D136&lt;=8),7,IF(AND(D136&gt;8,D136&lt;=10),8,IF(AND(D136&gt;10,D136&lt;=15),10,IF(AND(D136&gt;15,D136&lt;=20),15,IF(AND(D136&gt;20,D136&lt;=25),20,IF(AND(D136&gt;25,D136&lt;=30),25,IF(AND(D136&gt;30,D136&lt;=35),30,IF(AND(D136&gt;35,D136&lt;=40),35,IF(AND(D136&gt;40,D136&lt;=50),40,IF(AND(D136&gt;50,D136&lt;=60),50,IF(AND(D136&gt;60,D136&lt;=70),60,IF(AND(D136&gt;70,D136&lt;=80),70,IF(AND(D136&gt;80,D136&lt;=100),80,IF(AND(D136&gt;100,D136&lt;=120),100,IF(AND(D136&gt;120,D136&lt;=140),120,IF(AND(D136&gt;140,D136&lt;=150),140,IF(AND(D136&gt;150,D136&lt;=200),150,IF(AND(D136&gt;200,D136&lt;=250),200,IF(AND(D136&gt;250,D136&lt;=300),250,IF(AND(D136&gt;300,D136&lt;=350),300,IF(AND(D136&gt;350,D136&lt;=400),350,IF(AND(D136&gt;400,D136&lt;=500),400,IF(AND(D136&gt;500,D136&lt;=600),500,IF(AND(D136&gt;600,D136&lt;=700),600,IF(AND(D136&gt;700,D136&lt;=800),700,IF(AND(D136&gt;800,D136&lt;=1000),800,IF(AND(D136&gt;1000,D136&lt;=1200),1000,IF(AND(D136&gt;1200,D136&lt;=1400),1200,IF(AND(D136&gt;1400,D136&lt;=1500),1400,0.1)))))))))))))))))))))))))))))))))))*1.01</f>
        <v>0.10100000000000001</v>
      </c>
      <c r="T136" s="16">
        <f>U136-V136</f>
        <v>6.9999999999999993E-2</v>
      </c>
      <c r="U136" s="18">
        <f>ROUNDUP(IF(AND(D136&gt;1,D136&lt;=2),1,IF(AND(D136&gt;2,D136&lt;=3),2,IF(AND(D136&gt;3,D136&lt;=4),3,IF(AND(D136&gt;4,D136&lt;=5),4,IF(AND(D136&gt;5,D136&lt;=6),5,IF(AND(D136&gt;6,D136&lt;=7),6,IF(AND(D136&gt;7,D136&lt;=8),7,IF(AND(D136&gt;8,D136&lt;=10),8,IF(AND(D136&gt;10,D136&lt;=15),10,IF(AND(D136&gt;15,D136&lt;=20),15,IF(AND(D136&gt;20,D136&lt;=25),20,IF(AND(D136&gt;25,D136&lt;=30),25,IF(AND(D136&gt;30,D136&lt;=35),30,IF(AND(D136&gt;35,D136&lt;=40),35,IF(AND(D136&gt;40,D136&lt;=50),40,IF(AND(D136&gt;50,D136&lt;=60),50,IF(AND(D136&gt;60,D136&lt;=70),60,IF(AND(D136&gt;70,D136&lt;=80),70,IF(AND(D136&gt;80,D136&lt;=100),80,IF(AND(D136&gt;100,D136&lt;=120),100,IF(AND(D136&gt;120,D136&lt;=140),120,IF(AND(D136&gt;140,D136&lt;=150),140,IF(AND(D136&gt;150,D136&lt;=200),150,IF(AND(D136&gt;200,D136&lt;=250),200,IF(AND(D136&gt;250,D136&lt;=300),250,IF(AND(D136&gt;300,D136&lt;=350),300,IF(AND(D136&gt;350,D136&lt;=400),350,IF(AND(D136&gt;400,D136&lt;=500),400,IF(AND(D136&gt;500,D136&lt;=600),500,IF(AND(D136&gt;600,D136&lt;=700),600,IF(AND(D136&gt;700,D136&lt;=800),700,IF(AND(D136&gt;800,D136&lt;=1000),800,IF(AND(D136&gt;1000,D136&lt;=1200),1000,IF(AND(D136&gt;1200,D136&lt;=1400),1200,IF(AND(D136&gt;1400,D136&lt;=1500),1400,0.1)))))))))))))))))))))))))))))))))))*0.995,2)</f>
        <v>9.9999999999999992E-2</v>
      </c>
      <c r="V136" s="16">
        <f>VLOOKUP(VALUE(RIGHT(U136*100,1)),$Y$2:$Z$11,2)/100</f>
        <v>0.03</v>
      </c>
      <c r="W136" s="19">
        <f ca="1">IFERROR(IF(AVERAGE(SOE_1,SOE_2)-Close&lt;Close-Current_Stop,1,0),0)</f>
        <v>0</v>
      </c>
      <c r="X136" s="29" t="str">
        <f ca="1">IF(RR_Rebal_Test=1,Close-(AVERAGE(SOE_1,SOE_2)-Close),"")</f>
        <v/>
      </c>
      <c r="Y136" s="3"/>
      <c r="Z136" s="3"/>
      <c r="AA136" s="3"/>
      <c r="AB136" s="3"/>
      <c r="AC136" s="3"/>
    </row>
    <row r="137" spans="1:29" x14ac:dyDescent="0.25">
      <c r="A137" s="13"/>
      <c r="B137" s="8"/>
      <c r="C137" s="8"/>
      <c r="D137" s="8"/>
      <c r="E137" s="2"/>
      <c r="F137" s="2"/>
      <c r="G137" s="8"/>
      <c r="H137" s="23"/>
      <c r="I137" s="8"/>
      <c r="J137" s="8"/>
      <c r="K137" s="8"/>
      <c r="L137" s="2"/>
      <c r="M137" s="8">
        <f>IF(EXACT(L137,N137),I137,O137)</f>
        <v>-0.03</v>
      </c>
      <c r="N137" s="14" t="b">
        <f>IF(AND(L137="*Soft stop*",D137&lt;=I137),CONCATENATE("Setting hard stop at $",O137),IF(AND(L137="*Soft stop*",D137&gt;I137,E137=1),CONCATENATE("Setting hard stop for ½R at $",O137,"; Soft stop for ½R at $",I137),IF(AND(L137="*Soft stop*",D137&gt;I137,F137=1),CONCATENATE("Setting hard stop at $",O137),IF(AND(L137="*Hard stop*",D137&lt;=I137),"Hit stop",IF(AND(L137="*Hard stop*",D137&gt;I137,E137=1),IF(AND(O137&gt;I137,R137&lt;&gt;I137),CONCATENATE("Trail hard stop for ½R to $",O137,"; Hard stop for ½R at $",I137),L137),IF(AND(L137="*Hard stop*",D137&gt;I137,F137=1),IF(AND(O137&gt;I137,R137&lt;&gt;I137),CONCATENATE("Trail hard stop to $",O137),L137),IF(AND(LEFT(L137,12)="*Hard stop f",LEFT(Q137,5)=" Hard",D137&gt;I137,F137=1),IF(AND(O137&gt;I137,R137&lt;&gt;I137),CONCATENATE("Trail stop for entire position to $",O137),L137),IF(AND(LEFT(L137,12)="*Hard stop f",LEFT(Q137,5)=" Soft",D137&gt;I137,F137=1),CONCATENATE("Setting hard stop for entire position at $",O137),IF(AND(LEFT(L137,12)="*Hard stop f",LEFT(Q137,5)=" Hard",I137&gt;P137,D137&lt;=I137,D137&gt;P137),CONCATENATE("Hit stop for ½R at $",I137,"; Hard stop for ½R at $",P137),IF(AND(LEFT(L137,12)="*Hard stop f",LEFT(Q137,5)=" Hard",D137&lt;=I137,D137&lt;=P137),"Hit stop",IF(AND(LEFT(L137,12)="*Hard stop f",LEFT(Q137,5)=" Hard",D137&gt;I137,E137=1),IF(AND(O137&gt;I137,R137&lt;&gt;I137),CONCATENATE("Trail hard stop for ½R to $",O137,"; Hard stop for ½R at $",P137),L137),IF(AND(LEFT(L137,12)="*Hard stop f",LEFT(Q137,5)=" Soft",I137&gt;P137,D137&lt;=I137,D137&gt;P137),CONCATENATE("Hit stop for ½R at $",I137,"; Soft stop for ½R at $",P137),IF(AND(LEFT(L137,12)="*Hard stop f",LEFT(Q137,5)=" Soft",D137&lt;=I137,D137&lt;=P137),CONCATENATE("Hit stop for ½R at $",I137,"; Setting hard stop for ½R at $",O137),IF(AND(LEFT(L137,12)="*Hard stop f",LEFT(Q137,5)=" Soft",D137&gt;I137,E137=1),IF(AND(O137&gt;I137,R137&lt;&gt;I137),CONCATENATE("Trail hard stop for ½R to $",O137,"; Soft stop for ½R at $",P137),L137),IF(AND(LEFT(L137,12)="*Hard stop f",LEFT(Q137,5)=" Hard",I137=P137,D137&lt;=I137),"Hit stop",IF(AND(LEFT(L137,12)="*Hard stop f",LEFT(Q137,5)=" Hard",I137=P137,D137&gt;I137,E137=1),IF(AND(O137&gt;I137,R137&lt;&gt;I137),CONCATENATE("Trail hard stop for ½R to $",O137,"; Hard stop for ½R at $",P137),L137),IF(AND(LEFT(L137,12)="*Hard stop f",LEFT(Q137,5)=" Soft",I137=P137,D137&lt;=I137),CONCATENATE("Hit stop for ½R at $",I137,"; Setting hard stop for ½R at $",O137),IF(AND(LEFT(L137,12)="*Hard stop f",LEFT(Q137,5)=" Soft",I137=P137,D137&gt;I137,E137=1),IF(AND(O137&gt;I137,R137&lt;&gt;I137),CONCATENATE("Trail hard stop for ½R to $",O137,"; Soft stop for ½R at $",P137),L137),IF(AND(D137&gt;I137,E137=0,F137=0),L137)))))))))))))))))))</f>
        <v>0</v>
      </c>
      <c r="O137" s="15">
        <f>IF(AND(R137&lt;=S137,R137&gt;U137),T137,R137)</f>
        <v>-0.03</v>
      </c>
      <c r="P137" s="16" t="str">
        <f>IFERROR(VALUE(RIGHT(Q137,LEN(Q137)-FIND("$",Q137,1))),"")</f>
        <v/>
      </c>
      <c r="Q137" s="6" t="str">
        <f>IFERROR(LEFT(RIGHT(L137,FIND("*",L137,2)-FIND(";",L137,1)),FIND("*",RIGHT(L137,FIND("*",L137,2)-FIND(";",L137,1)),2)-1),"")</f>
        <v/>
      </c>
      <c r="R137" s="16">
        <f>IF(F137=1,MIN(ROUNDDOWN(G137*0.995,2)*100/100-VLOOKUP(VALUE(RIGHT(ROUNDDOWN(G137*0.995,2)*100,1)),$Y$2:$Z$11,2)/100,ROUNDDOWN(D137*0.995,2)*100/100-VLOOKUP(VALUE(RIGHT(ROUNDDOWN(D137*0.995,2)*100,1)),$Y$2:$Z$11,2)/100),ROUNDDOWN(D137*0.995,2)*100/100-VLOOKUP(VALUE(RIGHT(ROUNDDOWN(D137*0.995,2)*100,1)),$Y$2:$Z$11,2)/100)</f>
        <v>-0.03</v>
      </c>
      <c r="S137" s="16">
        <f>IF(AND(D137&gt;1,D137&lt;=2),1,IF(AND(D137&gt;2,D137&lt;=3),2,IF(AND(D137&gt;3,D137&lt;=4),3,IF(AND(D137&gt;4,D137&lt;=5),4,IF(AND(D137&gt;5,D137&lt;=6),5,IF(AND(D137&gt;6,D137&lt;=7),6,IF(AND(D137&gt;7,D137&lt;=8),7,IF(AND(D137&gt;8,D137&lt;=10),8,IF(AND(D137&gt;10,D137&lt;=15),10,IF(AND(D137&gt;15,D137&lt;=20),15,IF(AND(D137&gt;20,D137&lt;=25),20,IF(AND(D137&gt;25,D137&lt;=30),25,IF(AND(D137&gt;30,D137&lt;=35),30,IF(AND(D137&gt;35,D137&lt;=40),35,IF(AND(D137&gt;40,D137&lt;=50),40,IF(AND(D137&gt;50,D137&lt;=60),50,IF(AND(D137&gt;60,D137&lt;=70),60,IF(AND(D137&gt;70,D137&lt;=80),70,IF(AND(D137&gt;80,D137&lt;=100),80,IF(AND(D137&gt;100,D137&lt;=120),100,IF(AND(D137&gt;120,D137&lt;=140),120,IF(AND(D137&gt;140,D137&lt;=150),140,IF(AND(D137&gt;150,D137&lt;=200),150,IF(AND(D137&gt;200,D137&lt;=250),200,IF(AND(D137&gt;250,D137&lt;=300),250,IF(AND(D137&gt;300,D137&lt;=350),300,IF(AND(D137&gt;350,D137&lt;=400),350,IF(AND(D137&gt;400,D137&lt;=500),400,IF(AND(D137&gt;500,D137&lt;=600),500,IF(AND(D137&gt;600,D137&lt;=700),600,IF(AND(D137&gt;700,D137&lt;=800),700,IF(AND(D137&gt;800,D137&lt;=1000),800,IF(AND(D137&gt;1000,D137&lt;=1200),1000,IF(AND(D137&gt;1200,D137&lt;=1400),1200,IF(AND(D137&gt;1400,D137&lt;=1500),1400,0.1)))))))))))))))))))))))))))))))))))*1.01</f>
        <v>0.10100000000000001</v>
      </c>
      <c r="T137" s="16">
        <f>U137-V137</f>
        <v>6.9999999999999993E-2</v>
      </c>
      <c r="U137" s="18">
        <f>ROUNDUP(IF(AND(D137&gt;1,D137&lt;=2),1,IF(AND(D137&gt;2,D137&lt;=3),2,IF(AND(D137&gt;3,D137&lt;=4),3,IF(AND(D137&gt;4,D137&lt;=5),4,IF(AND(D137&gt;5,D137&lt;=6),5,IF(AND(D137&gt;6,D137&lt;=7),6,IF(AND(D137&gt;7,D137&lt;=8),7,IF(AND(D137&gt;8,D137&lt;=10),8,IF(AND(D137&gt;10,D137&lt;=15),10,IF(AND(D137&gt;15,D137&lt;=20),15,IF(AND(D137&gt;20,D137&lt;=25),20,IF(AND(D137&gt;25,D137&lt;=30),25,IF(AND(D137&gt;30,D137&lt;=35),30,IF(AND(D137&gt;35,D137&lt;=40),35,IF(AND(D137&gt;40,D137&lt;=50),40,IF(AND(D137&gt;50,D137&lt;=60),50,IF(AND(D137&gt;60,D137&lt;=70),60,IF(AND(D137&gt;70,D137&lt;=80),70,IF(AND(D137&gt;80,D137&lt;=100),80,IF(AND(D137&gt;100,D137&lt;=120),100,IF(AND(D137&gt;120,D137&lt;=140),120,IF(AND(D137&gt;140,D137&lt;=150),140,IF(AND(D137&gt;150,D137&lt;=200),150,IF(AND(D137&gt;200,D137&lt;=250),200,IF(AND(D137&gt;250,D137&lt;=300),250,IF(AND(D137&gt;300,D137&lt;=350),300,IF(AND(D137&gt;350,D137&lt;=400),350,IF(AND(D137&gt;400,D137&lt;=500),400,IF(AND(D137&gt;500,D137&lt;=600),500,IF(AND(D137&gt;600,D137&lt;=700),600,IF(AND(D137&gt;700,D137&lt;=800),700,IF(AND(D137&gt;800,D137&lt;=1000),800,IF(AND(D137&gt;1000,D137&lt;=1200),1000,IF(AND(D137&gt;1200,D137&lt;=1400),1200,IF(AND(D137&gt;1400,D137&lt;=1500),1400,0.1)))))))))))))))))))))))))))))))))))*0.995,2)</f>
        <v>9.9999999999999992E-2</v>
      </c>
      <c r="V137" s="16">
        <f>VLOOKUP(VALUE(RIGHT(U137*100,1)),$Y$2:$Z$11,2)/100</f>
        <v>0.03</v>
      </c>
      <c r="W137" s="19">
        <f ca="1">IFERROR(IF(AVERAGE(SOE_1,SOE_2)-Close&lt;Close-Current_Stop,1,0),0)</f>
        <v>0</v>
      </c>
      <c r="X137" s="29" t="str">
        <f ca="1">IF(RR_Rebal_Test=1,Close-(AVERAGE(SOE_1,SOE_2)-Close),"")</f>
        <v/>
      </c>
      <c r="Y137" s="3"/>
      <c r="Z137" s="3"/>
      <c r="AA137" s="3"/>
      <c r="AB137" s="3"/>
      <c r="AC137" s="3"/>
    </row>
    <row r="138" spans="1:29" x14ac:dyDescent="0.25">
      <c r="A138" s="13"/>
      <c r="B138" s="8"/>
      <c r="C138" s="8"/>
      <c r="D138" s="8"/>
      <c r="E138" s="2"/>
      <c r="F138" s="2"/>
      <c r="G138" s="8"/>
      <c r="H138" s="23"/>
      <c r="I138" s="8"/>
      <c r="J138" s="8"/>
      <c r="K138" s="8"/>
      <c r="L138" s="2"/>
      <c r="M138" s="8">
        <f>IF(EXACT(L138,N138),I138,O138)</f>
        <v>-0.03</v>
      </c>
      <c r="N138" s="14" t="b">
        <f>IF(AND(L138="*Soft stop*",D138&lt;=I138),CONCATENATE("Setting hard stop at $",O138),IF(AND(L138="*Soft stop*",D138&gt;I138,E138=1),CONCATENATE("Setting hard stop for ½R at $",O138,"; Soft stop for ½R at $",I138),IF(AND(L138="*Soft stop*",D138&gt;I138,F138=1),CONCATENATE("Setting hard stop at $",O138),IF(AND(L138="*Hard stop*",D138&lt;=I138),"Hit stop",IF(AND(L138="*Hard stop*",D138&gt;I138,E138=1),IF(AND(O138&gt;I138,R138&lt;&gt;I138),CONCATENATE("Trail hard stop for ½R to $",O138,"; Hard stop for ½R at $",I138),L138),IF(AND(L138="*Hard stop*",D138&gt;I138,F138=1),IF(AND(O138&gt;I138,R138&lt;&gt;I138),CONCATENATE("Trail hard stop to $",O138),L138),IF(AND(LEFT(L138,12)="*Hard stop f",LEFT(Q138,5)=" Hard",D138&gt;I138,F138=1),IF(AND(O138&gt;I138,R138&lt;&gt;I138),CONCATENATE("Trail stop for entire position to $",O138),L138),IF(AND(LEFT(L138,12)="*Hard stop f",LEFT(Q138,5)=" Soft",D138&gt;I138,F138=1),CONCATENATE("Setting hard stop for entire position at $",O138),IF(AND(LEFT(L138,12)="*Hard stop f",LEFT(Q138,5)=" Hard",I138&gt;P138,D138&lt;=I138,D138&gt;P138),CONCATENATE("Hit stop for ½R at $",I138,"; Hard stop for ½R at $",P138),IF(AND(LEFT(L138,12)="*Hard stop f",LEFT(Q138,5)=" Hard",D138&lt;=I138,D138&lt;=P138),"Hit stop",IF(AND(LEFT(L138,12)="*Hard stop f",LEFT(Q138,5)=" Hard",D138&gt;I138,E138=1),IF(AND(O138&gt;I138,R138&lt;&gt;I138),CONCATENATE("Trail hard stop for ½R to $",O138,"; Hard stop for ½R at $",P138),L138),IF(AND(LEFT(L138,12)="*Hard stop f",LEFT(Q138,5)=" Soft",I138&gt;P138,D138&lt;=I138,D138&gt;P138),CONCATENATE("Hit stop for ½R at $",I138,"; Soft stop for ½R at $",P138),IF(AND(LEFT(L138,12)="*Hard stop f",LEFT(Q138,5)=" Soft",D138&lt;=I138,D138&lt;=P138),CONCATENATE("Hit stop for ½R at $",I138,"; Setting hard stop for ½R at $",O138),IF(AND(LEFT(L138,12)="*Hard stop f",LEFT(Q138,5)=" Soft",D138&gt;I138,E138=1),IF(AND(O138&gt;I138,R138&lt;&gt;I138),CONCATENATE("Trail hard stop for ½R to $",O138,"; Soft stop for ½R at $",P138),L138),IF(AND(LEFT(L138,12)="*Hard stop f",LEFT(Q138,5)=" Hard",I138=P138,D138&lt;=I138),"Hit stop",IF(AND(LEFT(L138,12)="*Hard stop f",LEFT(Q138,5)=" Hard",I138=P138,D138&gt;I138,E138=1),IF(AND(O138&gt;I138,R138&lt;&gt;I138),CONCATENATE("Trail hard stop for ½R to $",O138,"; Hard stop for ½R at $",P138),L138),IF(AND(LEFT(L138,12)="*Hard stop f",LEFT(Q138,5)=" Soft",I138=P138,D138&lt;=I138),CONCATENATE("Hit stop for ½R at $",I138,"; Setting hard stop for ½R at $",O138),IF(AND(LEFT(L138,12)="*Hard stop f",LEFT(Q138,5)=" Soft",I138=P138,D138&gt;I138,E138=1),IF(AND(O138&gt;I138,R138&lt;&gt;I138),CONCATENATE("Trail hard stop for ½R to $",O138,"; Soft stop for ½R at $",P138),L138),IF(AND(D138&gt;I138,E138=0,F138=0),L138)))))))))))))))))))</f>
        <v>0</v>
      </c>
      <c r="O138" s="15">
        <f>IF(AND(R138&lt;=S138,R138&gt;U138),T138,R138)</f>
        <v>-0.03</v>
      </c>
      <c r="P138" s="16" t="str">
        <f>IFERROR(VALUE(RIGHT(Q138,LEN(Q138)-FIND("$",Q138,1))),"")</f>
        <v/>
      </c>
      <c r="Q138" s="6" t="str">
        <f>IFERROR(LEFT(RIGHT(L138,FIND("*",L138,2)-FIND(";",L138,1)),FIND("*",RIGHT(L138,FIND("*",L138,2)-FIND(";",L138,1)),2)-1),"")</f>
        <v/>
      </c>
      <c r="R138" s="16">
        <f>IF(F138=1,MIN(ROUNDDOWN(G138*0.995,2)*100/100-VLOOKUP(VALUE(RIGHT(ROUNDDOWN(G138*0.995,2)*100,1)),$Y$2:$Z$11,2)/100,ROUNDDOWN(D138*0.995,2)*100/100-VLOOKUP(VALUE(RIGHT(ROUNDDOWN(D138*0.995,2)*100,1)),$Y$2:$Z$11,2)/100),ROUNDDOWN(D138*0.995,2)*100/100-VLOOKUP(VALUE(RIGHT(ROUNDDOWN(D138*0.995,2)*100,1)),$Y$2:$Z$11,2)/100)</f>
        <v>-0.03</v>
      </c>
      <c r="S138" s="16">
        <f>IF(AND(D138&gt;1,D138&lt;=2),1,IF(AND(D138&gt;2,D138&lt;=3),2,IF(AND(D138&gt;3,D138&lt;=4),3,IF(AND(D138&gt;4,D138&lt;=5),4,IF(AND(D138&gt;5,D138&lt;=6),5,IF(AND(D138&gt;6,D138&lt;=7),6,IF(AND(D138&gt;7,D138&lt;=8),7,IF(AND(D138&gt;8,D138&lt;=10),8,IF(AND(D138&gt;10,D138&lt;=15),10,IF(AND(D138&gt;15,D138&lt;=20),15,IF(AND(D138&gt;20,D138&lt;=25),20,IF(AND(D138&gt;25,D138&lt;=30),25,IF(AND(D138&gt;30,D138&lt;=35),30,IF(AND(D138&gt;35,D138&lt;=40),35,IF(AND(D138&gt;40,D138&lt;=50),40,IF(AND(D138&gt;50,D138&lt;=60),50,IF(AND(D138&gt;60,D138&lt;=70),60,IF(AND(D138&gt;70,D138&lt;=80),70,IF(AND(D138&gt;80,D138&lt;=100),80,IF(AND(D138&gt;100,D138&lt;=120),100,IF(AND(D138&gt;120,D138&lt;=140),120,IF(AND(D138&gt;140,D138&lt;=150),140,IF(AND(D138&gt;150,D138&lt;=200),150,IF(AND(D138&gt;200,D138&lt;=250),200,IF(AND(D138&gt;250,D138&lt;=300),250,IF(AND(D138&gt;300,D138&lt;=350),300,IF(AND(D138&gt;350,D138&lt;=400),350,IF(AND(D138&gt;400,D138&lt;=500),400,IF(AND(D138&gt;500,D138&lt;=600),500,IF(AND(D138&gt;600,D138&lt;=700),600,IF(AND(D138&gt;700,D138&lt;=800),700,IF(AND(D138&gt;800,D138&lt;=1000),800,IF(AND(D138&gt;1000,D138&lt;=1200),1000,IF(AND(D138&gt;1200,D138&lt;=1400),1200,IF(AND(D138&gt;1400,D138&lt;=1500),1400,0.1)))))))))))))))))))))))))))))))))))*1.01</f>
        <v>0.10100000000000001</v>
      </c>
      <c r="T138" s="16">
        <f>U138-V138</f>
        <v>6.9999999999999993E-2</v>
      </c>
      <c r="U138" s="18">
        <f>ROUNDUP(IF(AND(D138&gt;1,D138&lt;=2),1,IF(AND(D138&gt;2,D138&lt;=3),2,IF(AND(D138&gt;3,D138&lt;=4),3,IF(AND(D138&gt;4,D138&lt;=5),4,IF(AND(D138&gt;5,D138&lt;=6),5,IF(AND(D138&gt;6,D138&lt;=7),6,IF(AND(D138&gt;7,D138&lt;=8),7,IF(AND(D138&gt;8,D138&lt;=10),8,IF(AND(D138&gt;10,D138&lt;=15),10,IF(AND(D138&gt;15,D138&lt;=20),15,IF(AND(D138&gt;20,D138&lt;=25),20,IF(AND(D138&gt;25,D138&lt;=30),25,IF(AND(D138&gt;30,D138&lt;=35),30,IF(AND(D138&gt;35,D138&lt;=40),35,IF(AND(D138&gt;40,D138&lt;=50),40,IF(AND(D138&gt;50,D138&lt;=60),50,IF(AND(D138&gt;60,D138&lt;=70),60,IF(AND(D138&gt;70,D138&lt;=80),70,IF(AND(D138&gt;80,D138&lt;=100),80,IF(AND(D138&gt;100,D138&lt;=120),100,IF(AND(D138&gt;120,D138&lt;=140),120,IF(AND(D138&gt;140,D138&lt;=150),140,IF(AND(D138&gt;150,D138&lt;=200),150,IF(AND(D138&gt;200,D138&lt;=250),200,IF(AND(D138&gt;250,D138&lt;=300),250,IF(AND(D138&gt;300,D138&lt;=350),300,IF(AND(D138&gt;350,D138&lt;=400),350,IF(AND(D138&gt;400,D138&lt;=500),400,IF(AND(D138&gt;500,D138&lt;=600),500,IF(AND(D138&gt;600,D138&lt;=700),600,IF(AND(D138&gt;700,D138&lt;=800),700,IF(AND(D138&gt;800,D138&lt;=1000),800,IF(AND(D138&gt;1000,D138&lt;=1200),1000,IF(AND(D138&gt;1200,D138&lt;=1400),1200,IF(AND(D138&gt;1400,D138&lt;=1500),1400,0.1)))))))))))))))))))))))))))))))))))*0.995,2)</f>
        <v>9.9999999999999992E-2</v>
      </c>
      <c r="V138" s="16">
        <f>VLOOKUP(VALUE(RIGHT(U138*100,1)),$Y$2:$Z$11,2)/100</f>
        <v>0.03</v>
      </c>
      <c r="W138" s="19">
        <f ca="1">IFERROR(IF(AVERAGE(SOE_1,SOE_2)-Close&lt;Close-Current_Stop,1,0),0)</f>
        <v>0</v>
      </c>
      <c r="X138" s="29" t="str">
        <f ca="1">IF(RR_Rebal_Test=1,Close-(AVERAGE(SOE_1,SOE_2)-Close),"")</f>
        <v/>
      </c>
      <c r="Y138" s="3"/>
      <c r="Z138" s="3"/>
      <c r="AA138" s="3"/>
      <c r="AB138" s="3"/>
      <c r="AC138" s="3"/>
    </row>
    <row r="139" spans="1:29" x14ac:dyDescent="0.25">
      <c r="A139" s="13"/>
      <c r="B139" s="8"/>
      <c r="C139" s="8"/>
      <c r="D139" s="8"/>
      <c r="E139" s="2"/>
      <c r="F139" s="2"/>
      <c r="G139" s="8"/>
      <c r="H139" s="23"/>
      <c r="I139" s="8"/>
      <c r="J139" s="8"/>
      <c r="K139" s="8"/>
      <c r="L139" s="2"/>
      <c r="M139" s="8">
        <f>IF(EXACT(L139,N139),I139,O139)</f>
        <v>-0.03</v>
      </c>
      <c r="N139" s="14" t="b">
        <f>IF(AND(L139="*Soft stop*",D139&lt;=I139),CONCATENATE("Setting hard stop at $",O139),IF(AND(L139="*Soft stop*",D139&gt;I139,E139=1),CONCATENATE("Setting hard stop for ½R at $",O139,"; Soft stop for ½R at $",I139),IF(AND(L139="*Soft stop*",D139&gt;I139,F139=1),CONCATENATE("Setting hard stop at $",O139),IF(AND(L139="*Hard stop*",D139&lt;=I139),"Hit stop",IF(AND(L139="*Hard stop*",D139&gt;I139,E139=1),IF(AND(O139&gt;I139,R139&lt;&gt;I139),CONCATENATE("Trail hard stop for ½R to $",O139,"; Hard stop for ½R at $",I139),L139),IF(AND(L139="*Hard stop*",D139&gt;I139,F139=1),IF(AND(O139&gt;I139,R139&lt;&gt;I139),CONCATENATE("Trail hard stop to $",O139),L139),IF(AND(LEFT(L139,12)="*Hard stop f",LEFT(Q139,5)=" Hard",D139&gt;I139,F139=1),IF(AND(O139&gt;I139,R139&lt;&gt;I139),CONCATENATE("Trail stop for entire position to $",O139),L139),IF(AND(LEFT(L139,12)="*Hard stop f",LEFT(Q139,5)=" Soft",D139&gt;I139,F139=1),CONCATENATE("Setting hard stop for entire position at $",O139),IF(AND(LEFT(L139,12)="*Hard stop f",LEFT(Q139,5)=" Hard",I139&gt;P139,D139&lt;=I139,D139&gt;P139),CONCATENATE("Hit stop for ½R at $",I139,"; Hard stop for ½R at $",P139),IF(AND(LEFT(L139,12)="*Hard stop f",LEFT(Q139,5)=" Hard",D139&lt;=I139,D139&lt;=P139),"Hit stop",IF(AND(LEFT(L139,12)="*Hard stop f",LEFT(Q139,5)=" Hard",D139&gt;I139,E139=1),IF(AND(O139&gt;I139,R139&lt;&gt;I139),CONCATENATE("Trail hard stop for ½R to $",O139,"; Hard stop for ½R at $",P139),L139),IF(AND(LEFT(L139,12)="*Hard stop f",LEFT(Q139,5)=" Soft",I139&gt;P139,D139&lt;=I139,D139&gt;P139),CONCATENATE("Hit stop for ½R at $",I139,"; Soft stop for ½R at $",P139),IF(AND(LEFT(L139,12)="*Hard stop f",LEFT(Q139,5)=" Soft",D139&lt;=I139,D139&lt;=P139),CONCATENATE("Hit stop for ½R at $",I139,"; Setting hard stop for ½R at $",O139),IF(AND(LEFT(L139,12)="*Hard stop f",LEFT(Q139,5)=" Soft",D139&gt;I139,E139=1),IF(AND(O139&gt;I139,R139&lt;&gt;I139),CONCATENATE("Trail hard stop for ½R to $",O139,"; Soft stop for ½R at $",P139),L139),IF(AND(LEFT(L139,12)="*Hard stop f",LEFT(Q139,5)=" Hard",I139=P139,D139&lt;=I139),"Hit stop",IF(AND(LEFT(L139,12)="*Hard stop f",LEFT(Q139,5)=" Hard",I139=P139,D139&gt;I139,E139=1),IF(AND(O139&gt;I139,R139&lt;&gt;I139),CONCATENATE("Trail hard stop for ½R to $",O139,"; Hard stop for ½R at $",P139),L139),IF(AND(LEFT(L139,12)="*Hard stop f",LEFT(Q139,5)=" Soft",I139=P139,D139&lt;=I139),CONCATENATE("Hit stop for ½R at $",I139,"; Setting hard stop for ½R at $",O139),IF(AND(LEFT(L139,12)="*Hard stop f",LEFT(Q139,5)=" Soft",I139=P139,D139&gt;I139,E139=1),IF(AND(O139&gt;I139,R139&lt;&gt;I139),CONCATENATE("Trail hard stop for ½R to $",O139,"; Soft stop for ½R at $",P139),L139),IF(AND(D139&gt;I139,E139=0,F139=0),L139)))))))))))))))))))</f>
        <v>0</v>
      </c>
      <c r="O139" s="15">
        <f>IF(AND(R139&lt;=S139,R139&gt;U139),T139,R139)</f>
        <v>-0.03</v>
      </c>
      <c r="P139" s="16" t="str">
        <f>IFERROR(VALUE(RIGHT(Q139,LEN(Q139)-FIND("$",Q139,1))),"")</f>
        <v/>
      </c>
      <c r="Q139" s="6" t="str">
        <f>IFERROR(LEFT(RIGHT(L139,FIND("*",L139,2)-FIND(";",L139,1)),FIND("*",RIGHT(L139,FIND("*",L139,2)-FIND(";",L139,1)),2)-1),"")</f>
        <v/>
      </c>
      <c r="R139" s="16">
        <f>IF(F139=1,MIN(ROUNDDOWN(G139*0.995,2)*100/100-VLOOKUP(VALUE(RIGHT(ROUNDDOWN(G139*0.995,2)*100,1)),$Y$2:$Z$11,2)/100,ROUNDDOWN(D139*0.995,2)*100/100-VLOOKUP(VALUE(RIGHT(ROUNDDOWN(D139*0.995,2)*100,1)),$Y$2:$Z$11,2)/100),ROUNDDOWN(D139*0.995,2)*100/100-VLOOKUP(VALUE(RIGHT(ROUNDDOWN(D139*0.995,2)*100,1)),$Y$2:$Z$11,2)/100)</f>
        <v>-0.03</v>
      </c>
      <c r="S139" s="16">
        <f>IF(AND(D139&gt;1,D139&lt;=2),1,IF(AND(D139&gt;2,D139&lt;=3),2,IF(AND(D139&gt;3,D139&lt;=4),3,IF(AND(D139&gt;4,D139&lt;=5),4,IF(AND(D139&gt;5,D139&lt;=6),5,IF(AND(D139&gt;6,D139&lt;=7),6,IF(AND(D139&gt;7,D139&lt;=8),7,IF(AND(D139&gt;8,D139&lt;=10),8,IF(AND(D139&gt;10,D139&lt;=15),10,IF(AND(D139&gt;15,D139&lt;=20),15,IF(AND(D139&gt;20,D139&lt;=25),20,IF(AND(D139&gt;25,D139&lt;=30),25,IF(AND(D139&gt;30,D139&lt;=35),30,IF(AND(D139&gt;35,D139&lt;=40),35,IF(AND(D139&gt;40,D139&lt;=50),40,IF(AND(D139&gt;50,D139&lt;=60),50,IF(AND(D139&gt;60,D139&lt;=70),60,IF(AND(D139&gt;70,D139&lt;=80),70,IF(AND(D139&gt;80,D139&lt;=100),80,IF(AND(D139&gt;100,D139&lt;=120),100,IF(AND(D139&gt;120,D139&lt;=140),120,IF(AND(D139&gt;140,D139&lt;=150),140,IF(AND(D139&gt;150,D139&lt;=200),150,IF(AND(D139&gt;200,D139&lt;=250),200,IF(AND(D139&gt;250,D139&lt;=300),250,IF(AND(D139&gt;300,D139&lt;=350),300,IF(AND(D139&gt;350,D139&lt;=400),350,IF(AND(D139&gt;400,D139&lt;=500),400,IF(AND(D139&gt;500,D139&lt;=600),500,IF(AND(D139&gt;600,D139&lt;=700),600,IF(AND(D139&gt;700,D139&lt;=800),700,IF(AND(D139&gt;800,D139&lt;=1000),800,IF(AND(D139&gt;1000,D139&lt;=1200),1000,IF(AND(D139&gt;1200,D139&lt;=1400),1200,IF(AND(D139&gt;1400,D139&lt;=1500),1400,0.1)))))))))))))))))))))))))))))))))))*1.01</f>
        <v>0.10100000000000001</v>
      </c>
      <c r="T139" s="16">
        <f>U139-V139</f>
        <v>6.9999999999999993E-2</v>
      </c>
      <c r="U139" s="18">
        <f>ROUNDUP(IF(AND(D139&gt;1,D139&lt;=2),1,IF(AND(D139&gt;2,D139&lt;=3),2,IF(AND(D139&gt;3,D139&lt;=4),3,IF(AND(D139&gt;4,D139&lt;=5),4,IF(AND(D139&gt;5,D139&lt;=6),5,IF(AND(D139&gt;6,D139&lt;=7),6,IF(AND(D139&gt;7,D139&lt;=8),7,IF(AND(D139&gt;8,D139&lt;=10),8,IF(AND(D139&gt;10,D139&lt;=15),10,IF(AND(D139&gt;15,D139&lt;=20),15,IF(AND(D139&gt;20,D139&lt;=25),20,IF(AND(D139&gt;25,D139&lt;=30),25,IF(AND(D139&gt;30,D139&lt;=35),30,IF(AND(D139&gt;35,D139&lt;=40),35,IF(AND(D139&gt;40,D139&lt;=50),40,IF(AND(D139&gt;50,D139&lt;=60),50,IF(AND(D139&gt;60,D139&lt;=70),60,IF(AND(D139&gt;70,D139&lt;=80),70,IF(AND(D139&gt;80,D139&lt;=100),80,IF(AND(D139&gt;100,D139&lt;=120),100,IF(AND(D139&gt;120,D139&lt;=140),120,IF(AND(D139&gt;140,D139&lt;=150),140,IF(AND(D139&gt;150,D139&lt;=200),150,IF(AND(D139&gt;200,D139&lt;=250),200,IF(AND(D139&gt;250,D139&lt;=300),250,IF(AND(D139&gt;300,D139&lt;=350),300,IF(AND(D139&gt;350,D139&lt;=400),350,IF(AND(D139&gt;400,D139&lt;=500),400,IF(AND(D139&gt;500,D139&lt;=600),500,IF(AND(D139&gt;600,D139&lt;=700),600,IF(AND(D139&gt;700,D139&lt;=800),700,IF(AND(D139&gt;800,D139&lt;=1000),800,IF(AND(D139&gt;1000,D139&lt;=1200),1000,IF(AND(D139&gt;1200,D139&lt;=1400),1200,IF(AND(D139&gt;1400,D139&lt;=1500),1400,0.1)))))))))))))))))))))))))))))))))))*0.995,2)</f>
        <v>9.9999999999999992E-2</v>
      </c>
      <c r="V139" s="16">
        <f>VLOOKUP(VALUE(RIGHT(U139*100,1)),$Y$2:$Z$11,2)/100</f>
        <v>0.03</v>
      </c>
      <c r="W139" s="19">
        <f ca="1">IFERROR(IF(AVERAGE(SOE_1,SOE_2)-Close&lt;Close-Current_Stop,1,0),0)</f>
        <v>0</v>
      </c>
      <c r="X139" s="29" t="str">
        <f ca="1">IF(RR_Rebal_Test=1,Close-(AVERAGE(SOE_1,SOE_2)-Close),"")</f>
        <v/>
      </c>
      <c r="Y139" s="3"/>
      <c r="Z139" s="3"/>
      <c r="AA139" s="3"/>
      <c r="AB139" s="3"/>
      <c r="AC139" s="3"/>
    </row>
    <row r="140" spans="1:29" x14ac:dyDescent="0.25">
      <c r="A140" s="13"/>
      <c r="B140" s="8"/>
      <c r="C140" s="8"/>
      <c r="D140" s="8"/>
      <c r="E140" s="2"/>
      <c r="F140" s="2"/>
      <c r="G140" s="8"/>
      <c r="H140" s="23"/>
      <c r="I140" s="8"/>
      <c r="J140" s="1"/>
      <c r="K140" s="1"/>
      <c r="L140" s="2"/>
      <c r="M140" s="8">
        <f>IF(EXACT(L140,N140),I140,O140)</f>
        <v>-0.03</v>
      </c>
      <c r="N140" s="14" t="b">
        <f>IF(AND(L140="*Soft stop*",D140&lt;=I140),CONCATENATE("Setting hard stop at $",O140),IF(AND(L140="*Soft stop*",D140&gt;I140,E140=1),CONCATENATE("Setting hard stop for ½R at $",O140,"; Soft stop for ½R at $",I140),IF(AND(L140="*Soft stop*",D140&gt;I140,F140=1),CONCATENATE("Setting hard stop at $",O140),IF(AND(L140="*Hard stop*",D140&lt;=I140),"Hit stop",IF(AND(L140="*Hard stop*",D140&gt;I140,E140=1),IF(AND(O140&gt;I140,R140&lt;&gt;I140),CONCATENATE("Trail hard stop for ½R to $",O140,"; Hard stop for ½R at $",I140),L140),IF(AND(L140="*Hard stop*",D140&gt;I140,F140=1),IF(AND(O140&gt;I140,R140&lt;&gt;I140),CONCATENATE("Trail hard stop to $",O140),L140),IF(AND(LEFT(L140,12)="*Hard stop f",LEFT(Q140,5)=" Hard",D140&gt;I140,F140=1),IF(AND(O140&gt;I140,R140&lt;&gt;I140),CONCATENATE("Trail stop for entire position to $",O140),L140),IF(AND(LEFT(L140,12)="*Hard stop f",LEFT(Q140,5)=" Soft",D140&gt;I140,F140=1),CONCATENATE("Setting hard stop for entire position at $",O140),IF(AND(LEFT(L140,12)="*Hard stop f",LEFT(Q140,5)=" Hard",I140&gt;P140,D140&lt;=I140,D140&gt;P140),CONCATENATE("Hit stop for ½R at $",I140,"; Hard stop for ½R at $",P140),IF(AND(LEFT(L140,12)="*Hard stop f",LEFT(Q140,5)=" Hard",D140&lt;=I140,D140&lt;=P140),"Hit stop",IF(AND(LEFT(L140,12)="*Hard stop f",LEFT(Q140,5)=" Hard",D140&gt;I140,E140=1),IF(AND(O140&gt;I140,R140&lt;&gt;I140),CONCATENATE("Trail hard stop for ½R to $",O140,"; Hard stop for ½R at $",P140),L140),IF(AND(LEFT(L140,12)="*Hard stop f",LEFT(Q140,5)=" Soft",I140&gt;P140,D140&lt;=I140,D140&gt;P140),CONCATENATE("Hit stop for ½R at $",I140,"; Soft stop for ½R at $",P140),IF(AND(LEFT(L140,12)="*Hard stop f",LEFT(Q140,5)=" Soft",D140&lt;=I140,D140&lt;=P140),CONCATENATE("Hit stop for ½R at $",I140,"; Setting hard stop for ½R at $",O140),IF(AND(LEFT(L140,12)="*Hard stop f",LEFT(Q140,5)=" Soft",D140&gt;I140,E140=1),IF(AND(O140&gt;I140,R140&lt;&gt;I140),CONCATENATE("Trail hard stop for ½R to $",O140,"; Soft stop for ½R at $",P140),L140),IF(AND(LEFT(L140,12)="*Hard stop f",LEFT(Q140,5)=" Hard",I140=P140,D140&lt;=I140),"Hit stop",IF(AND(LEFT(L140,12)="*Hard stop f",LEFT(Q140,5)=" Hard",I140=P140,D140&gt;I140,E140=1),IF(AND(O140&gt;I140,R140&lt;&gt;I140),CONCATENATE("Trail hard stop for ½R to $",O140,"; Hard stop for ½R at $",P140),L140),IF(AND(LEFT(L140,12)="*Hard stop f",LEFT(Q140,5)=" Soft",I140=P140,D140&lt;=I140),CONCATENATE("Hit stop for ½R at $",I140,"; Setting hard stop for ½R at $",O140),IF(AND(LEFT(L140,12)="*Hard stop f",LEFT(Q140,5)=" Soft",I140=P140,D140&gt;I140,E140=1),IF(AND(O140&gt;I140,R140&lt;&gt;I140),CONCATENATE("Trail hard stop for ½R to $",O140,"; Soft stop for ½R at $",P140),L140),IF(AND(D140&gt;I140,E140=0,F140=0),L140)))))))))))))))))))</f>
        <v>0</v>
      </c>
      <c r="O140" s="15">
        <f>IF(AND(R140&lt;=S140,R140&gt;U140),T140,R140)</f>
        <v>-0.03</v>
      </c>
      <c r="P140" s="16" t="str">
        <f>IFERROR(VALUE(RIGHT(Q140,LEN(Q140)-FIND("$",Q140,1))),"")</f>
        <v/>
      </c>
      <c r="Q140" s="6" t="str">
        <f>IFERROR(LEFT(RIGHT(L140,FIND("*",L140,2)-FIND(";",L140,1)),FIND("*",RIGHT(L140,FIND("*",L140,2)-FIND(";",L140,1)),2)-1),"")</f>
        <v/>
      </c>
      <c r="R140" s="16">
        <f>IF(F140=1,MIN(ROUNDDOWN(G140*0.995,2)*100/100-VLOOKUP(VALUE(RIGHT(ROUNDDOWN(G140*0.995,2)*100,1)),$Y$2:$Z$11,2)/100,ROUNDDOWN(D140*0.995,2)*100/100-VLOOKUP(VALUE(RIGHT(ROUNDDOWN(D140*0.995,2)*100,1)),$Y$2:$Z$11,2)/100),ROUNDDOWN(D140*0.995,2)*100/100-VLOOKUP(VALUE(RIGHT(ROUNDDOWN(D140*0.995,2)*100,1)),$Y$2:$Z$11,2)/100)</f>
        <v>-0.03</v>
      </c>
      <c r="S140" s="16">
        <f>IF(AND(D140&gt;1,D140&lt;=2),1,IF(AND(D140&gt;2,D140&lt;=3),2,IF(AND(D140&gt;3,D140&lt;=4),3,IF(AND(D140&gt;4,D140&lt;=5),4,IF(AND(D140&gt;5,D140&lt;=6),5,IF(AND(D140&gt;6,D140&lt;=7),6,IF(AND(D140&gt;7,D140&lt;=8),7,IF(AND(D140&gt;8,D140&lt;=10),8,IF(AND(D140&gt;10,D140&lt;=15),10,IF(AND(D140&gt;15,D140&lt;=20),15,IF(AND(D140&gt;20,D140&lt;=25),20,IF(AND(D140&gt;25,D140&lt;=30),25,IF(AND(D140&gt;30,D140&lt;=35),30,IF(AND(D140&gt;35,D140&lt;=40),35,IF(AND(D140&gt;40,D140&lt;=50),40,IF(AND(D140&gt;50,D140&lt;=60),50,IF(AND(D140&gt;60,D140&lt;=70),60,IF(AND(D140&gt;70,D140&lt;=80),70,IF(AND(D140&gt;80,D140&lt;=100),80,IF(AND(D140&gt;100,D140&lt;=120),100,IF(AND(D140&gt;120,D140&lt;=140),120,IF(AND(D140&gt;140,D140&lt;=150),140,IF(AND(D140&gt;150,D140&lt;=200),150,IF(AND(D140&gt;200,D140&lt;=250),200,IF(AND(D140&gt;250,D140&lt;=300),250,IF(AND(D140&gt;300,D140&lt;=350),300,IF(AND(D140&gt;350,D140&lt;=400),350,IF(AND(D140&gt;400,D140&lt;=500),400,IF(AND(D140&gt;500,D140&lt;=600),500,IF(AND(D140&gt;600,D140&lt;=700),600,IF(AND(D140&gt;700,D140&lt;=800),700,IF(AND(D140&gt;800,D140&lt;=1000),800,IF(AND(D140&gt;1000,D140&lt;=1200),1000,IF(AND(D140&gt;1200,D140&lt;=1400),1200,IF(AND(D140&gt;1400,D140&lt;=1500),1400,0.1)))))))))))))))))))))))))))))))))))*1.01</f>
        <v>0.10100000000000001</v>
      </c>
      <c r="T140" s="16">
        <f>U140-V140</f>
        <v>6.9999999999999993E-2</v>
      </c>
      <c r="U140" s="18">
        <f>ROUNDUP(IF(AND(D140&gt;1,D140&lt;=2),1,IF(AND(D140&gt;2,D140&lt;=3),2,IF(AND(D140&gt;3,D140&lt;=4),3,IF(AND(D140&gt;4,D140&lt;=5),4,IF(AND(D140&gt;5,D140&lt;=6),5,IF(AND(D140&gt;6,D140&lt;=7),6,IF(AND(D140&gt;7,D140&lt;=8),7,IF(AND(D140&gt;8,D140&lt;=10),8,IF(AND(D140&gt;10,D140&lt;=15),10,IF(AND(D140&gt;15,D140&lt;=20),15,IF(AND(D140&gt;20,D140&lt;=25),20,IF(AND(D140&gt;25,D140&lt;=30),25,IF(AND(D140&gt;30,D140&lt;=35),30,IF(AND(D140&gt;35,D140&lt;=40),35,IF(AND(D140&gt;40,D140&lt;=50),40,IF(AND(D140&gt;50,D140&lt;=60),50,IF(AND(D140&gt;60,D140&lt;=70),60,IF(AND(D140&gt;70,D140&lt;=80),70,IF(AND(D140&gt;80,D140&lt;=100),80,IF(AND(D140&gt;100,D140&lt;=120),100,IF(AND(D140&gt;120,D140&lt;=140),120,IF(AND(D140&gt;140,D140&lt;=150),140,IF(AND(D140&gt;150,D140&lt;=200),150,IF(AND(D140&gt;200,D140&lt;=250),200,IF(AND(D140&gt;250,D140&lt;=300),250,IF(AND(D140&gt;300,D140&lt;=350),300,IF(AND(D140&gt;350,D140&lt;=400),350,IF(AND(D140&gt;400,D140&lt;=500),400,IF(AND(D140&gt;500,D140&lt;=600),500,IF(AND(D140&gt;600,D140&lt;=700),600,IF(AND(D140&gt;700,D140&lt;=800),700,IF(AND(D140&gt;800,D140&lt;=1000),800,IF(AND(D140&gt;1000,D140&lt;=1200),1000,IF(AND(D140&gt;1200,D140&lt;=1400),1200,IF(AND(D140&gt;1400,D140&lt;=1500),1400,0.1)))))))))))))))))))))))))))))))))))*0.995,2)</f>
        <v>9.9999999999999992E-2</v>
      </c>
      <c r="V140" s="16">
        <f>VLOOKUP(VALUE(RIGHT(U140*100,1)),$Y$2:$Z$11,2)/100</f>
        <v>0.03</v>
      </c>
      <c r="W140" s="19">
        <f ca="1">IFERROR(IF(AVERAGE(SOE_1,SOE_2)-Close&lt;Close-Current_Stop,1,0),0)</f>
        <v>0</v>
      </c>
      <c r="X140" s="29" t="str">
        <f ca="1">IF(RR_Rebal_Test=1,Close-(AVERAGE(SOE_1,SOE_2)-Close),"")</f>
        <v/>
      </c>
      <c r="Y140" s="3"/>
      <c r="Z140" s="3"/>
      <c r="AA140" s="3"/>
      <c r="AB140" s="3"/>
      <c r="AC140" s="3"/>
    </row>
    <row r="141" spans="1:29" x14ac:dyDescent="0.25">
      <c r="A141" s="13"/>
      <c r="B141" s="8"/>
      <c r="C141" s="8"/>
      <c r="D141" s="8"/>
      <c r="E141" s="2"/>
      <c r="F141" s="2"/>
      <c r="G141" s="8"/>
      <c r="H141" s="23"/>
      <c r="I141" s="8"/>
      <c r="J141" s="1"/>
      <c r="K141" s="1"/>
      <c r="L141" s="2"/>
      <c r="M141" s="8">
        <f>IF(EXACT(L141,N141),I141,O141)</f>
        <v>-0.03</v>
      </c>
      <c r="N141" s="14" t="b">
        <f>IF(AND(L141="*Soft stop*",D141&lt;=I141),CONCATENATE("Setting hard stop at $",O141),IF(AND(L141="*Soft stop*",D141&gt;I141,E141=1),CONCATENATE("Setting hard stop for ½R at $",O141,"; Soft stop for ½R at $",I141),IF(AND(L141="*Soft stop*",D141&gt;I141,F141=1),CONCATENATE("Setting hard stop at $",O141),IF(AND(L141="*Hard stop*",D141&lt;=I141),"Hit stop",IF(AND(L141="*Hard stop*",D141&gt;I141,E141=1),IF(AND(O141&gt;I141,R141&lt;&gt;I141),CONCATENATE("Trail hard stop for ½R to $",O141,"; Hard stop for ½R at $",I141),L141),IF(AND(L141="*Hard stop*",D141&gt;I141,F141=1),IF(AND(O141&gt;I141,R141&lt;&gt;I141),CONCATENATE("Trail hard stop to $",O141),L141),IF(AND(LEFT(L141,12)="*Hard stop f",LEFT(Q141,5)=" Hard",D141&gt;I141,F141=1),IF(AND(O141&gt;I141,R141&lt;&gt;I141),CONCATENATE("Trail stop for entire position to $",O141),L141),IF(AND(LEFT(L141,12)="*Hard stop f",LEFT(Q141,5)=" Soft",D141&gt;I141,F141=1),CONCATENATE("Setting hard stop for entire position at $",O141),IF(AND(LEFT(L141,12)="*Hard stop f",LEFT(Q141,5)=" Hard",I141&gt;P141,D141&lt;=I141,D141&gt;P141),CONCATENATE("Hit stop for ½R at $",I141,"; Hard stop for ½R at $",P141),IF(AND(LEFT(L141,12)="*Hard stop f",LEFT(Q141,5)=" Hard",D141&lt;=I141,D141&lt;=P141),"Hit stop",IF(AND(LEFT(L141,12)="*Hard stop f",LEFT(Q141,5)=" Hard",D141&gt;I141,E141=1),IF(AND(O141&gt;I141,R141&lt;&gt;I141),CONCATENATE("Trail hard stop for ½R to $",O141,"; Hard stop for ½R at $",P141),L141),IF(AND(LEFT(L141,12)="*Hard stop f",LEFT(Q141,5)=" Soft",I141&gt;P141,D141&lt;=I141,D141&gt;P141),CONCATENATE("Hit stop for ½R at $",I141,"; Soft stop for ½R at $",P141),IF(AND(LEFT(L141,12)="*Hard stop f",LEFT(Q141,5)=" Soft",D141&lt;=I141,D141&lt;=P141),CONCATENATE("Hit stop for ½R at $",I141,"; Setting hard stop for ½R at $",O141),IF(AND(LEFT(L141,12)="*Hard stop f",LEFT(Q141,5)=" Soft",D141&gt;I141,E141=1),IF(AND(O141&gt;I141,R141&lt;&gt;I141),CONCATENATE("Trail hard stop for ½R to $",O141,"; Soft stop for ½R at $",P141),L141),IF(AND(LEFT(L141,12)="*Hard stop f",LEFT(Q141,5)=" Hard",I141=P141,D141&lt;=I141),"Hit stop",IF(AND(LEFT(L141,12)="*Hard stop f",LEFT(Q141,5)=" Hard",I141=P141,D141&gt;I141,E141=1),IF(AND(O141&gt;I141,R141&lt;&gt;I141),CONCATENATE("Trail hard stop for ½R to $",O141,"; Hard stop for ½R at $",P141),L141),IF(AND(LEFT(L141,12)="*Hard stop f",LEFT(Q141,5)=" Soft",I141=P141,D141&lt;=I141),CONCATENATE("Hit stop for ½R at $",I141,"; Setting hard stop for ½R at $",O141),IF(AND(LEFT(L141,12)="*Hard stop f",LEFT(Q141,5)=" Soft",I141=P141,D141&gt;I141,E141=1),IF(AND(O141&gt;I141,R141&lt;&gt;I141),CONCATENATE("Trail hard stop for ½R to $",O141,"; Soft stop for ½R at $",P141),L141),IF(AND(D141&gt;I141,E141=0,F141=0),L141)))))))))))))))))))</f>
        <v>0</v>
      </c>
      <c r="O141" s="15">
        <f>IF(AND(R141&lt;=S141,R141&gt;U141),T141,R141)</f>
        <v>-0.03</v>
      </c>
      <c r="P141" s="16" t="str">
        <f>IFERROR(VALUE(RIGHT(Q141,LEN(Q141)-FIND("$",Q141,1))),"")</f>
        <v/>
      </c>
      <c r="Q141" s="6" t="str">
        <f>IFERROR(LEFT(RIGHT(L141,FIND("*",L141,2)-FIND(";",L141,1)),FIND("*",RIGHT(L141,FIND("*",L141,2)-FIND(";",L141,1)),2)-1),"")</f>
        <v/>
      </c>
      <c r="R141" s="16">
        <f>IF(F141=1,MIN(ROUNDDOWN(G141*0.995,2)*100/100-VLOOKUP(VALUE(RIGHT(ROUNDDOWN(G141*0.995,2)*100,1)),$Y$2:$Z$11,2)/100,ROUNDDOWN(D141*0.995,2)*100/100-VLOOKUP(VALUE(RIGHT(ROUNDDOWN(D141*0.995,2)*100,1)),$Y$2:$Z$11,2)/100),ROUNDDOWN(D141*0.995,2)*100/100-VLOOKUP(VALUE(RIGHT(ROUNDDOWN(D141*0.995,2)*100,1)),$Y$2:$Z$11,2)/100)</f>
        <v>-0.03</v>
      </c>
      <c r="S141" s="16">
        <f>IF(AND(D141&gt;1,D141&lt;=2),1,IF(AND(D141&gt;2,D141&lt;=3),2,IF(AND(D141&gt;3,D141&lt;=4),3,IF(AND(D141&gt;4,D141&lt;=5),4,IF(AND(D141&gt;5,D141&lt;=6),5,IF(AND(D141&gt;6,D141&lt;=7),6,IF(AND(D141&gt;7,D141&lt;=8),7,IF(AND(D141&gt;8,D141&lt;=10),8,IF(AND(D141&gt;10,D141&lt;=15),10,IF(AND(D141&gt;15,D141&lt;=20),15,IF(AND(D141&gt;20,D141&lt;=25),20,IF(AND(D141&gt;25,D141&lt;=30),25,IF(AND(D141&gt;30,D141&lt;=35),30,IF(AND(D141&gt;35,D141&lt;=40),35,IF(AND(D141&gt;40,D141&lt;=50),40,IF(AND(D141&gt;50,D141&lt;=60),50,IF(AND(D141&gt;60,D141&lt;=70),60,IF(AND(D141&gt;70,D141&lt;=80),70,IF(AND(D141&gt;80,D141&lt;=100),80,IF(AND(D141&gt;100,D141&lt;=120),100,IF(AND(D141&gt;120,D141&lt;=140),120,IF(AND(D141&gt;140,D141&lt;=150),140,IF(AND(D141&gt;150,D141&lt;=200),150,IF(AND(D141&gt;200,D141&lt;=250),200,IF(AND(D141&gt;250,D141&lt;=300),250,IF(AND(D141&gt;300,D141&lt;=350),300,IF(AND(D141&gt;350,D141&lt;=400),350,IF(AND(D141&gt;400,D141&lt;=500),400,IF(AND(D141&gt;500,D141&lt;=600),500,IF(AND(D141&gt;600,D141&lt;=700),600,IF(AND(D141&gt;700,D141&lt;=800),700,IF(AND(D141&gt;800,D141&lt;=1000),800,IF(AND(D141&gt;1000,D141&lt;=1200),1000,IF(AND(D141&gt;1200,D141&lt;=1400),1200,IF(AND(D141&gt;1400,D141&lt;=1500),1400,0.1)))))))))))))))))))))))))))))))))))*1.01</f>
        <v>0.10100000000000001</v>
      </c>
      <c r="T141" s="16">
        <f>U141-V141</f>
        <v>6.9999999999999993E-2</v>
      </c>
      <c r="U141" s="18">
        <f>ROUNDUP(IF(AND(D141&gt;1,D141&lt;=2),1,IF(AND(D141&gt;2,D141&lt;=3),2,IF(AND(D141&gt;3,D141&lt;=4),3,IF(AND(D141&gt;4,D141&lt;=5),4,IF(AND(D141&gt;5,D141&lt;=6),5,IF(AND(D141&gt;6,D141&lt;=7),6,IF(AND(D141&gt;7,D141&lt;=8),7,IF(AND(D141&gt;8,D141&lt;=10),8,IF(AND(D141&gt;10,D141&lt;=15),10,IF(AND(D141&gt;15,D141&lt;=20),15,IF(AND(D141&gt;20,D141&lt;=25),20,IF(AND(D141&gt;25,D141&lt;=30),25,IF(AND(D141&gt;30,D141&lt;=35),30,IF(AND(D141&gt;35,D141&lt;=40),35,IF(AND(D141&gt;40,D141&lt;=50),40,IF(AND(D141&gt;50,D141&lt;=60),50,IF(AND(D141&gt;60,D141&lt;=70),60,IF(AND(D141&gt;70,D141&lt;=80),70,IF(AND(D141&gt;80,D141&lt;=100),80,IF(AND(D141&gt;100,D141&lt;=120),100,IF(AND(D141&gt;120,D141&lt;=140),120,IF(AND(D141&gt;140,D141&lt;=150),140,IF(AND(D141&gt;150,D141&lt;=200),150,IF(AND(D141&gt;200,D141&lt;=250),200,IF(AND(D141&gt;250,D141&lt;=300),250,IF(AND(D141&gt;300,D141&lt;=350),300,IF(AND(D141&gt;350,D141&lt;=400),350,IF(AND(D141&gt;400,D141&lt;=500),400,IF(AND(D141&gt;500,D141&lt;=600),500,IF(AND(D141&gt;600,D141&lt;=700),600,IF(AND(D141&gt;700,D141&lt;=800),700,IF(AND(D141&gt;800,D141&lt;=1000),800,IF(AND(D141&gt;1000,D141&lt;=1200),1000,IF(AND(D141&gt;1200,D141&lt;=1400),1200,IF(AND(D141&gt;1400,D141&lt;=1500),1400,0.1)))))))))))))))))))))))))))))))))))*0.995,2)</f>
        <v>9.9999999999999992E-2</v>
      </c>
      <c r="V141" s="16">
        <f>VLOOKUP(VALUE(RIGHT(U141*100,1)),$Y$2:$Z$11,2)/100</f>
        <v>0.03</v>
      </c>
      <c r="W141" s="19">
        <f ca="1">IFERROR(IF(AVERAGE(SOE_1,SOE_2)-Close&lt;Close-Current_Stop,1,0),0)</f>
        <v>0</v>
      </c>
      <c r="X141" s="29" t="str">
        <f ca="1">IF(RR_Rebal_Test=1,Close-(AVERAGE(SOE_1,SOE_2)-Close),"")</f>
        <v/>
      </c>
      <c r="Y141" s="3"/>
      <c r="Z141" s="3"/>
      <c r="AA141" s="3"/>
      <c r="AB141" s="3"/>
      <c r="AC141" s="3"/>
    </row>
    <row r="142" spans="1:29" x14ac:dyDescent="0.25">
      <c r="A142" s="13"/>
      <c r="B142" s="8"/>
      <c r="C142" s="8"/>
      <c r="D142" s="8"/>
      <c r="E142" s="2"/>
      <c r="F142" s="2"/>
      <c r="G142" s="8"/>
      <c r="H142" s="23"/>
      <c r="I142" s="8"/>
      <c r="J142" s="1"/>
      <c r="K142" s="1"/>
      <c r="L142" s="2"/>
      <c r="M142" s="8">
        <f>IF(EXACT(L142,N142),I142,O142)</f>
        <v>-0.03</v>
      </c>
      <c r="N142" s="14" t="b">
        <f>IF(AND(L142="*Soft stop*",D142&lt;=I142),CONCATENATE("Setting hard stop at $",O142),IF(AND(L142="*Soft stop*",D142&gt;I142,E142=1),CONCATENATE("Setting hard stop for ½R at $",O142,"; Soft stop for ½R at $",I142),IF(AND(L142="*Soft stop*",D142&gt;I142,F142=1),CONCATENATE("Setting hard stop at $",O142),IF(AND(L142="*Hard stop*",D142&lt;=I142),"Hit stop",IF(AND(L142="*Hard stop*",D142&gt;I142,E142=1),IF(AND(O142&gt;I142,R142&lt;&gt;I142),CONCATENATE("Trail hard stop for ½R to $",O142,"; Hard stop for ½R at $",I142),L142),IF(AND(L142="*Hard stop*",D142&gt;I142,F142=1),IF(AND(O142&gt;I142,R142&lt;&gt;I142),CONCATENATE("Trail hard stop to $",O142),L142),IF(AND(LEFT(L142,12)="*Hard stop f",LEFT(Q142,5)=" Hard",D142&gt;I142,F142=1),IF(AND(O142&gt;I142,R142&lt;&gt;I142),CONCATENATE("Trail stop for entire position to $",O142),L142),IF(AND(LEFT(L142,12)="*Hard stop f",LEFT(Q142,5)=" Soft",D142&gt;I142,F142=1),CONCATENATE("Setting hard stop for entire position at $",O142),IF(AND(LEFT(L142,12)="*Hard stop f",LEFT(Q142,5)=" Hard",I142&gt;P142,D142&lt;=I142,D142&gt;P142),CONCATENATE("Hit stop for ½R at $",I142,"; Hard stop for ½R at $",P142),IF(AND(LEFT(L142,12)="*Hard stop f",LEFT(Q142,5)=" Hard",D142&lt;=I142,D142&lt;=P142),"Hit stop",IF(AND(LEFT(L142,12)="*Hard stop f",LEFT(Q142,5)=" Hard",D142&gt;I142,E142=1),IF(AND(O142&gt;I142,R142&lt;&gt;I142),CONCATENATE("Trail hard stop for ½R to $",O142,"; Hard stop for ½R at $",P142),L142),IF(AND(LEFT(L142,12)="*Hard stop f",LEFT(Q142,5)=" Soft",I142&gt;P142,D142&lt;=I142,D142&gt;P142),CONCATENATE("Hit stop for ½R at $",I142,"; Soft stop for ½R at $",P142),IF(AND(LEFT(L142,12)="*Hard stop f",LEFT(Q142,5)=" Soft",D142&lt;=I142,D142&lt;=P142),CONCATENATE("Hit stop for ½R at $",I142,"; Setting hard stop for ½R at $",O142),IF(AND(LEFT(L142,12)="*Hard stop f",LEFT(Q142,5)=" Soft",D142&gt;I142,E142=1),IF(AND(O142&gt;I142,R142&lt;&gt;I142),CONCATENATE("Trail hard stop for ½R to $",O142,"; Soft stop for ½R at $",P142),L142),IF(AND(LEFT(L142,12)="*Hard stop f",LEFT(Q142,5)=" Hard",I142=P142,D142&lt;=I142),"Hit stop",IF(AND(LEFT(L142,12)="*Hard stop f",LEFT(Q142,5)=" Hard",I142=P142,D142&gt;I142,E142=1),IF(AND(O142&gt;I142,R142&lt;&gt;I142),CONCATENATE("Trail hard stop for ½R to $",O142,"; Hard stop for ½R at $",P142),L142),IF(AND(LEFT(L142,12)="*Hard stop f",LEFT(Q142,5)=" Soft",I142=P142,D142&lt;=I142),CONCATENATE("Hit stop for ½R at $",I142,"; Setting hard stop for ½R at $",O142),IF(AND(LEFT(L142,12)="*Hard stop f",LEFT(Q142,5)=" Soft",I142=P142,D142&gt;I142,E142=1),IF(AND(O142&gt;I142,R142&lt;&gt;I142),CONCATENATE("Trail hard stop for ½R to $",O142,"; Soft stop for ½R at $",P142),L142),IF(AND(D142&gt;I142,E142=0,F142=0),L142)))))))))))))))))))</f>
        <v>0</v>
      </c>
      <c r="O142" s="15">
        <f>IF(AND(R142&lt;=S142,R142&gt;U142),T142,R142)</f>
        <v>-0.03</v>
      </c>
      <c r="P142" s="16" t="str">
        <f>IFERROR(VALUE(RIGHT(Q142,LEN(Q142)-FIND("$",Q142,1))),"")</f>
        <v/>
      </c>
      <c r="Q142" s="6" t="str">
        <f>IFERROR(LEFT(RIGHT(L142,FIND("*",L142,2)-FIND(";",L142,1)),FIND("*",RIGHT(L142,FIND("*",L142,2)-FIND(";",L142,1)),2)-1),"")</f>
        <v/>
      </c>
      <c r="R142" s="16">
        <f>IF(F142=1,MIN(ROUNDDOWN(G142*0.995,2)*100/100-VLOOKUP(VALUE(RIGHT(ROUNDDOWN(G142*0.995,2)*100,1)),$Y$2:$Z$11,2)/100,ROUNDDOWN(D142*0.995,2)*100/100-VLOOKUP(VALUE(RIGHT(ROUNDDOWN(D142*0.995,2)*100,1)),$Y$2:$Z$11,2)/100),ROUNDDOWN(D142*0.995,2)*100/100-VLOOKUP(VALUE(RIGHT(ROUNDDOWN(D142*0.995,2)*100,1)),$Y$2:$Z$11,2)/100)</f>
        <v>-0.03</v>
      </c>
      <c r="S142" s="16">
        <f>IF(AND(D142&gt;1,D142&lt;=2),1,IF(AND(D142&gt;2,D142&lt;=3),2,IF(AND(D142&gt;3,D142&lt;=4),3,IF(AND(D142&gt;4,D142&lt;=5),4,IF(AND(D142&gt;5,D142&lt;=6),5,IF(AND(D142&gt;6,D142&lt;=7),6,IF(AND(D142&gt;7,D142&lt;=8),7,IF(AND(D142&gt;8,D142&lt;=10),8,IF(AND(D142&gt;10,D142&lt;=15),10,IF(AND(D142&gt;15,D142&lt;=20),15,IF(AND(D142&gt;20,D142&lt;=25),20,IF(AND(D142&gt;25,D142&lt;=30),25,IF(AND(D142&gt;30,D142&lt;=35),30,IF(AND(D142&gt;35,D142&lt;=40),35,IF(AND(D142&gt;40,D142&lt;=50),40,IF(AND(D142&gt;50,D142&lt;=60),50,IF(AND(D142&gt;60,D142&lt;=70),60,IF(AND(D142&gt;70,D142&lt;=80),70,IF(AND(D142&gt;80,D142&lt;=100),80,IF(AND(D142&gt;100,D142&lt;=120),100,IF(AND(D142&gt;120,D142&lt;=140),120,IF(AND(D142&gt;140,D142&lt;=150),140,IF(AND(D142&gt;150,D142&lt;=200),150,IF(AND(D142&gt;200,D142&lt;=250),200,IF(AND(D142&gt;250,D142&lt;=300),250,IF(AND(D142&gt;300,D142&lt;=350),300,IF(AND(D142&gt;350,D142&lt;=400),350,IF(AND(D142&gt;400,D142&lt;=500),400,IF(AND(D142&gt;500,D142&lt;=600),500,IF(AND(D142&gt;600,D142&lt;=700),600,IF(AND(D142&gt;700,D142&lt;=800),700,IF(AND(D142&gt;800,D142&lt;=1000),800,IF(AND(D142&gt;1000,D142&lt;=1200),1000,IF(AND(D142&gt;1200,D142&lt;=1400),1200,IF(AND(D142&gt;1400,D142&lt;=1500),1400,0.1)))))))))))))))))))))))))))))))))))*1.01</f>
        <v>0.10100000000000001</v>
      </c>
      <c r="T142" s="16">
        <f>U142-V142</f>
        <v>6.9999999999999993E-2</v>
      </c>
      <c r="U142" s="18">
        <f>ROUNDUP(IF(AND(D142&gt;1,D142&lt;=2),1,IF(AND(D142&gt;2,D142&lt;=3),2,IF(AND(D142&gt;3,D142&lt;=4),3,IF(AND(D142&gt;4,D142&lt;=5),4,IF(AND(D142&gt;5,D142&lt;=6),5,IF(AND(D142&gt;6,D142&lt;=7),6,IF(AND(D142&gt;7,D142&lt;=8),7,IF(AND(D142&gt;8,D142&lt;=10),8,IF(AND(D142&gt;10,D142&lt;=15),10,IF(AND(D142&gt;15,D142&lt;=20),15,IF(AND(D142&gt;20,D142&lt;=25),20,IF(AND(D142&gt;25,D142&lt;=30),25,IF(AND(D142&gt;30,D142&lt;=35),30,IF(AND(D142&gt;35,D142&lt;=40),35,IF(AND(D142&gt;40,D142&lt;=50),40,IF(AND(D142&gt;50,D142&lt;=60),50,IF(AND(D142&gt;60,D142&lt;=70),60,IF(AND(D142&gt;70,D142&lt;=80),70,IF(AND(D142&gt;80,D142&lt;=100),80,IF(AND(D142&gt;100,D142&lt;=120),100,IF(AND(D142&gt;120,D142&lt;=140),120,IF(AND(D142&gt;140,D142&lt;=150),140,IF(AND(D142&gt;150,D142&lt;=200),150,IF(AND(D142&gt;200,D142&lt;=250),200,IF(AND(D142&gt;250,D142&lt;=300),250,IF(AND(D142&gt;300,D142&lt;=350),300,IF(AND(D142&gt;350,D142&lt;=400),350,IF(AND(D142&gt;400,D142&lt;=500),400,IF(AND(D142&gt;500,D142&lt;=600),500,IF(AND(D142&gt;600,D142&lt;=700),600,IF(AND(D142&gt;700,D142&lt;=800),700,IF(AND(D142&gt;800,D142&lt;=1000),800,IF(AND(D142&gt;1000,D142&lt;=1200),1000,IF(AND(D142&gt;1200,D142&lt;=1400),1200,IF(AND(D142&gt;1400,D142&lt;=1500),1400,0.1)))))))))))))))))))))))))))))))))))*0.995,2)</f>
        <v>9.9999999999999992E-2</v>
      </c>
      <c r="V142" s="16">
        <f>VLOOKUP(VALUE(RIGHT(U142*100,1)),$Y$2:$Z$11,2)/100</f>
        <v>0.03</v>
      </c>
      <c r="W142" s="19">
        <f ca="1">IFERROR(IF(AVERAGE(SOE_1,SOE_2)-Close&lt;Close-Current_Stop,1,0),0)</f>
        <v>0</v>
      </c>
      <c r="X142" s="29" t="str">
        <f ca="1">IF(RR_Rebal_Test=1,Close-(AVERAGE(SOE_1,SOE_2)-Close),"")</f>
        <v/>
      </c>
      <c r="Y142" s="3"/>
      <c r="Z142" s="3"/>
      <c r="AA142" s="3"/>
      <c r="AB142" s="3"/>
      <c r="AC142" s="3"/>
    </row>
    <row r="143" spans="1:29" x14ac:dyDescent="0.25">
      <c r="A143" s="13"/>
      <c r="B143" s="8"/>
      <c r="C143" s="8"/>
      <c r="D143" s="8"/>
      <c r="E143" s="2"/>
      <c r="F143" s="2"/>
      <c r="G143" s="8"/>
      <c r="H143" s="23"/>
      <c r="I143" s="8"/>
      <c r="J143" s="1"/>
      <c r="K143" s="1"/>
      <c r="L143" s="2"/>
      <c r="M143" s="8">
        <f>IF(EXACT(L143,N143),I143,O143)</f>
        <v>-0.03</v>
      </c>
      <c r="N143" s="14" t="b">
        <f>IF(AND(L143="*Soft stop*",D143&lt;=I143),CONCATENATE("Setting hard stop at $",O143),IF(AND(L143="*Soft stop*",D143&gt;I143,E143=1),CONCATENATE("Setting hard stop for ½R at $",O143,"; Soft stop for ½R at $",I143),IF(AND(L143="*Soft stop*",D143&gt;I143,F143=1),CONCATENATE("Setting hard stop at $",O143),IF(AND(L143="*Hard stop*",D143&lt;=I143),"Hit stop",IF(AND(L143="*Hard stop*",D143&gt;I143,E143=1),IF(AND(O143&gt;I143,R143&lt;&gt;I143),CONCATENATE("Trail hard stop for ½R to $",O143,"; Hard stop for ½R at $",I143),L143),IF(AND(L143="*Hard stop*",D143&gt;I143,F143=1),IF(AND(O143&gt;I143,R143&lt;&gt;I143),CONCATENATE("Trail hard stop to $",O143),L143),IF(AND(LEFT(L143,12)="*Hard stop f",LEFT(Q143,5)=" Hard",D143&gt;I143,F143=1),IF(AND(O143&gt;I143,R143&lt;&gt;I143),CONCATENATE("Trail stop for entire position to $",O143),L143),IF(AND(LEFT(L143,12)="*Hard stop f",LEFT(Q143,5)=" Soft",D143&gt;I143,F143=1),CONCATENATE("Setting hard stop for entire position at $",O143),IF(AND(LEFT(L143,12)="*Hard stop f",LEFT(Q143,5)=" Hard",I143&gt;P143,D143&lt;=I143,D143&gt;P143),CONCATENATE("Hit stop for ½R at $",I143,"; Hard stop for ½R at $",P143),IF(AND(LEFT(L143,12)="*Hard stop f",LEFT(Q143,5)=" Hard",D143&lt;=I143,D143&lt;=P143),"Hit stop",IF(AND(LEFT(L143,12)="*Hard stop f",LEFT(Q143,5)=" Hard",D143&gt;I143,E143=1),IF(AND(O143&gt;I143,R143&lt;&gt;I143),CONCATENATE("Trail hard stop for ½R to $",O143,"; Hard stop for ½R at $",P143),L143),IF(AND(LEFT(L143,12)="*Hard stop f",LEFT(Q143,5)=" Soft",I143&gt;P143,D143&lt;=I143,D143&gt;P143),CONCATENATE("Hit stop for ½R at $",I143,"; Soft stop for ½R at $",P143),IF(AND(LEFT(L143,12)="*Hard stop f",LEFT(Q143,5)=" Soft",D143&lt;=I143,D143&lt;=P143),CONCATENATE("Hit stop for ½R at $",I143,"; Setting hard stop for ½R at $",O143),IF(AND(LEFT(L143,12)="*Hard stop f",LEFT(Q143,5)=" Soft",D143&gt;I143,E143=1),IF(AND(O143&gt;I143,R143&lt;&gt;I143),CONCATENATE("Trail hard stop for ½R to $",O143,"; Soft stop for ½R at $",P143),L143),IF(AND(LEFT(L143,12)="*Hard stop f",LEFT(Q143,5)=" Hard",I143=P143,D143&lt;=I143),"Hit stop",IF(AND(LEFT(L143,12)="*Hard stop f",LEFT(Q143,5)=" Hard",I143=P143,D143&gt;I143,E143=1),IF(AND(O143&gt;I143,R143&lt;&gt;I143),CONCATENATE("Trail hard stop for ½R to $",O143,"; Hard stop for ½R at $",P143),L143),IF(AND(LEFT(L143,12)="*Hard stop f",LEFT(Q143,5)=" Soft",I143=P143,D143&lt;=I143),CONCATENATE("Hit stop for ½R at $",I143,"; Setting hard stop for ½R at $",O143),IF(AND(LEFT(L143,12)="*Hard stop f",LEFT(Q143,5)=" Soft",I143=P143,D143&gt;I143,E143=1),IF(AND(O143&gt;I143,R143&lt;&gt;I143),CONCATENATE("Trail hard stop for ½R to $",O143,"; Soft stop for ½R at $",P143),L143),IF(AND(D143&gt;I143,E143=0,F143=0),L143)))))))))))))))))))</f>
        <v>0</v>
      </c>
      <c r="O143" s="15">
        <f>IF(AND(R143&lt;=S143,R143&gt;U143),T143,R143)</f>
        <v>-0.03</v>
      </c>
      <c r="P143" s="16" t="str">
        <f>IFERROR(VALUE(RIGHT(Q143,LEN(Q143)-FIND("$",Q143,1))),"")</f>
        <v/>
      </c>
      <c r="Q143" s="6" t="str">
        <f>IFERROR(LEFT(RIGHT(L143,FIND("*",L143,2)-FIND(";",L143,1)),FIND("*",RIGHT(L143,FIND("*",L143,2)-FIND(";",L143,1)),2)-1),"")</f>
        <v/>
      </c>
      <c r="R143" s="16">
        <f>IF(F143=1,MIN(ROUNDDOWN(G143*0.995,2)*100/100-VLOOKUP(VALUE(RIGHT(ROUNDDOWN(G143*0.995,2)*100,1)),$Y$2:$Z$11,2)/100,ROUNDDOWN(D143*0.995,2)*100/100-VLOOKUP(VALUE(RIGHT(ROUNDDOWN(D143*0.995,2)*100,1)),$Y$2:$Z$11,2)/100),ROUNDDOWN(D143*0.995,2)*100/100-VLOOKUP(VALUE(RIGHT(ROUNDDOWN(D143*0.995,2)*100,1)),$Y$2:$Z$11,2)/100)</f>
        <v>-0.03</v>
      </c>
      <c r="S143" s="16">
        <f>IF(AND(D143&gt;1,D143&lt;=2),1,IF(AND(D143&gt;2,D143&lt;=3),2,IF(AND(D143&gt;3,D143&lt;=4),3,IF(AND(D143&gt;4,D143&lt;=5),4,IF(AND(D143&gt;5,D143&lt;=6),5,IF(AND(D143&gt;6,D143&lt;=7),6,IF(AND(D143&gt;7,D143&lt;=8),7,IF(AND(D143&gt;8,D143&lt;=10),8,IF(AND(D143&gt;10,D143&lt;=15),10,IF(AND(D143&gt;15,D143&lt;=20),15,IF(AND(D143&gt;20,D143&lt;=25),20,IF(AND(D143&gt;25,D143&lt;=30),25,IF(AND(D143&gt;30,D143&lt;=35),30,IF(AND(D143&gt;35,D143&lt;=40),35,IF(AND(D143&gt;40,D143&lt;=50),40,IF(AND(D143&gt;50,D143&lt;=60),50,IF(AND(D143&gt;60,D143&lt;=70),60,IF(AND(D143&gt;70,D143&lt;=80),70,IF(AND(D143&gt;80,D143&lt;=100),80,IF(AND(D143&gt;100,D143&lt;=120),100,IF(AND(D143&gt;120,D143&lt;=140),120,IF(AND(D143&gt;140,D143&lt;=150),140,IF(AND(D143&gt;150,D143&lt;=200),150,IF(AND(D143&gt;200,D143&lt;=250),200,IF(AND(D143&gt;250,D143&lt;=300),250,IF(AND(D143&gt;300,D143&lt;=350),300,IF(AND(D143&gt;350,D143&lt;=400),350,IF(AND(D143&gt;400,D143&lt;=500),400,IF(AND(D143&gt;500,D143&lt;=600),500,IF(AND(D143&gt;600,D143&lt;=700),600,IF(AND(D143&gt;700,D143&lt;=800),700,IF(AND(D143&gt;800,D143&lt;=1000),800,IF(AND(D143&gt;1000,D143&lt;=1200),1000,IF(AND(D143&gt;1200,D143&lt;=1400),1200,IF(AND(D143&gt;1400,D143&lt;=1500),1400,0.1)))))))))))))))))))))))))))))))))))*1.01</f>
        <v>0.10100000000000001</v>
      </c>
      <c r="T143" s="16">
        <f>U143-V143</f>
        <v>6.9999999999999993E-2</v>
      </c>
      <c r="U143" s="18">
        <f>ROUNDUP(IF(AND(D143&gt;1,D143&lt;=2),1,IF(AND(D143&gt;2,D143&lt;=3),2,IF(AND(D143&gt;3,D143&lt;=4),3,IF(AND(D143&gt;4,D143&lt;=5),4,IF(AND(D143&gt;5,D143&lt;=6),5,IF(AND(D143&gt;6,D143&lt;=7),6,IF(AND(D143&gt;7,D143&lt;=8),7,IF(AND(D143&gt;8,D143&lt;=10),8,IF(AND(D143&gt;10,D143&lt;=15),10,IF(AND(D143&gt;15,D143&lt;=20),15,IF(AND(D143&gt;20,D143&lt;=25),20,IF(AND(D143&gt;25,D143&lt;=30),25,IF(AND(D143&gt;30,D143&lt;=35),30,IF(AND(D143&gt;35,D143&lt;=40),35,IF(AND(D143&gt;40,D143&lt;=50),40,IF(AND(D143&gt;50,D143&lt;=60),50,IF(AND(D143&gt;60,D143&lt;=70),60,IF(AND(D143&gt;70,D143&lt;=80),70,IF(AND(D143&gt;80,D143&lt;=100),80,IF(AND(D143&gt;100,D143&lt;=120),100,IF(AND(D143&gt;120,D143&lt;=140),120,IF(AND(D143&gt;140,D143&lt;=150),140,IF(AND(D143&gt;150,D143&lt;=200),150,IF(AND(D143&gt;200,D143&lt;=250),200,IF(AND(D143&gt;250,D143&lt;=300),250,IF(AND(D143&gt;300,D143&lt;=350),300,IF(AND(D143&gt;350,D143&lt;=400),350,IF(AND(D143&gt;400,D143&lt;=500),400,IF(AND(D143&gt;500,D143&lt;=600),500,IF(AND(D143&gt;600,D143&lt;=700),600,IF(AND(D143&gt;700,D143&lt;=800),700,IF(AND(D143&gt;800,D143&lt;=1000),800,IF(AND(D143&gt;1000,D143&lt;=1200),1000,IF(AND(D143&gt;1200,D143&lt;=1400),1200,IF(AND(D143&gt;1400,D143&lt;=1500),1400,0.1)))))))))))))))))))))))))))))))))))*0.995,2)</f>
        <v>9.9999999999999992E-2</v>
      </c>
      <c r="V143" s="16">
        <f>VLOOKUP(VALUE(RIGHT(U143*100,1)),$Y$2:$Z$11,2)/100</f>
        <v>0.03</v>
      </c>
      <c r="W143" s="19">
        <f ca="1">IFERROR(IF(AVERAGE(SOE_1,SOE_2)-Close&lt;Close-Current_Stop,1,0),0)</f>
        <v>0</v>
      </c>
      <c r="X143" s="29" t="str">
        <f ca="1">IF(RR_Rebal_Test=1,Close-(AVERAGE(SOE_1,SOE_2)-Close),"")</f>
        <v/>
      </c>
      <c r="Y143" s="3"/>
      <c r="Z143" s="3"/>
      <c r="AA143" s="3"/>
      <c r="AB143" s="3"/>
      <c r="AC143" s="3"/>
    </row>
    <row r="144" spans="1:29" x14ac:dyDescent="0.25">
      <c r="A144" s="13"/>
      <c r="B144" s="8"/>
      <c r="C144" s="8"/>
      <c r="D144" s="8"/>
      <c r="E144" s="2"/>
      <c r="F144" s="2"/>
      <c r="G144" s="8"/>
      <c r="H144" s="23"/>
      <c r="I144" s="8"/>
      <c r="J144" s="1"/>
      <c r="K144" s="1"/>
      <c r="L144" s="2"/>
      <c r="M144" s="8">
        <f>IF(EXACT(L144,N144),I144,O144)</f>
        <v>-0.03</v>
      </c>
      <c r="N144" s="14" t="b">
        <f>IF(AND(L144="*Soft stop*",D144&lt;=I144),CONCATENATE("Setting hard stop at $",O144),IF(AND(L144="*Soft stop*",D144&gt;I144,E144=1),CONCATENATE("Setting hard stop for ½R at $",O144,"; Soft stop for ½R at $",I144),IF(AND(L144="*Soft stop*",D144&gt;I144,F144=1),CONCATENATE("Setting hard stop at $",O144),IF(AND(L144="*Hard stop*",D144&lt;=I144),"Hit stop",IF(AND(L144="*Hard stop*",D144&gt;I144,E144=1),IF(AND(O144&gt;I144,R144&lt;&gt;I144),CONCATENATE("Trail hard stop for ½R to $",O144,"; Hard stop for ½R at $",I144),L144),IF(AND(L144="*Hard stop*",D144&gt;I144,F144=1),IF(AND(O144&gt;I144,R144&lt;&gt;I144),CONCATENATE("Trail hard stop to $",O144),L144),IF(AND(LEFT(L144,12)="*Hard stop f",LEFT(Q144,5)=" Hard",D144&gt;I144,F144=1),IF(AND(O144&gt;I144,R144&lt;&gt;I144),CONCATENATE("Trail stop for entire position to $",O144),L144),IF(AND(LEFT(L144,12)="*Hard stop f",LEFT(Q144,5)=" Soft",D144&gt;I144,F144=1),CONCATENATE("Setting hard stop for entire position at $",O144),IF(AND(LEFT(L144,12)="*Hard stop f",LEFT(Q144,5)=" Hard",I144&gt;P144,D144&lt;=I144,D144&gt;P144),CONCATENATE("Hit stop for ½R at $",I144,"; Hard stop for ½R at $",P144),IF(AND(LEFT(L144,12)="*Hard stop f",LEFT(Q144,5)=" Hard",D144&lt;=I144,D144&lt;=P144),"Hit stop",IF(AND(LEFT(L144,12)="*Hard stop f",LEFT(Q144,5)=" Hard",D144&gt;I144,E144=1),IF(AND(O144&gt;I144,R144&lt;&gt;I144),CONCATENATE("Trail hard stop for ½R to $",O144,"; Hard stop for ½R at $",P144),L144),IF(AND(LEFT(L144,12)="*Hard stop f",LEFT(Q144,5)=" Soft",I144&gt;P144,D144&lt;=I144,D144&gt;P144),CONCATENATE("Hit stop for ½R at $",I144,"; Soft stop for ½R at $",P144),IF(AND(LEFT(L144,12)="*Hard stop f",LEFT(Q144,5)=" Soft",D144&lt;=I144,D144&lt;=P144),CONCATENATE("Hit stop for ½R at $",I144,"; Setting hard stop for ½R at $",O144),IF(AND(LEFT(L144,12)="*Hard stop f",LEFT(Q144,5)=" Soft",D144&gt;I144,E144=1),IF(AND(O144&gt;I144,R144&lt;&gt;I144),CONCATENATE("Trail hard stop for ½R to $",O144,"; Soft stop for ½R at $",P144),L144),IF(AND(LEFT(L144,12)="*Hard stop f",LEFT(Q144,5)=" Hard",I144=P144,D144&lt;=I144),"Hit stop",IF(AND(LEFT(L144,12)="*Hard stop f",LEFT(Q144,5)=" Hard",I144=P144,D144&gt;I144,E144=1),IF(AND(O144&gt;I144,R144&lt;&gt;I144),CONCATENATE("Trail hard stop for ½R to $",O144,"; Hard stop for ½R at $",P144),L144),IF(AND(LEFT(L144,12)="*Hard stop f",LEFT(Q144,5)=" Soft",I144=P144,D144&lt;=I144),CONCATENATE("Hit stop for ½R at $",I144,"; Setting hard stop for ½R at $",O144),IF(AND(LEFT(L144,12)="*Hard stop f",LEFT(Q144,5)=" Soft",I144=P144,D144&gt;I144,E144=1),IF(AND(O144&gt;I144,R144&lt;&gt;I144),CONCATENATE("Trail hard stop for ½R to $",O144,"; Soft stop for ½R at $",P144),L144),IF(AND(D144&gt;I144,E144=0,F144=0),L144)))))))))))))))))))</f>
        <v>0</v>
      </c>
      <c r="O144" s="15">
        <f>IF(AND(R144&lt;=S144,R144&gt;U144),T144,R144)</f>
        <v>-0.03</v>
      </c>
      <c r="P144" s="16" t="str">
        <f>IFERROR(VALUE(RIGHT(Q144,LEN(Q144)-FIND("$",Q144,1))),"")</f>
        <v/>
      </c>
      <c r="Q144" s="6" t="str">
        <f>IFERROR(LEFT(RIGHT(L144,FIND("*",L144,2)-FIND(";",L144,1)),FIND("*",RIGHT(L144,FIND("*",L144,2)-FIND(";",L144,1)),2)-1),"")</f>
        <v/>
      </c>
      <c r="R144" s="16">
        <f>IF(F144=1,MIN(ROUNDDOWN(G144*0.995,2)*100/100-VLOOKUP(VALUE(RIGHT(ROUNDDOWN(G144*0.995,2)*100,1)),$Y$2:$Z$11,2)/100,ROUNDDOWN(D144*0.995,2)*100/100-VLOOKUP(VALUE(RIGHT(ROUNDDOWN(D144*0.995,2)*100,1)),$Y$2:$Z$11,2)/100),ROUNDDOWN(D144*0.995,2)*100/100-VLOOKUP(VALUE(RIGHT(ROUNDDOWN(D144*0.995,2)*100,1)),$Y$2:$Z$11,2)/100)</f>
        <v>-0.03</v>
      </c>
      <c r="S144" s="16">
        <f>IF(AND(D144&gt;1,D144&lt;=2),1,IF(AND(D144&gt;2,D144&lt;=3),2,IF(AND(D144&gt;3,D144&lt;=4),3,IF(AND(D144&gt;4,D144&lt;=5),4,IF(AND(D144&gt;5,D144&lt;=6),5,IF(AND(D144&gt;6,D144&lt;=7),6,IF(AND(D144&gt;7,D144&lt;=8),7,IF(AND(D144&gt;8,D144&lt;=10),8,IF(AND(D144&gt;10,D144&lt;=15),10,IF(AND(D144&gt;15,D144&lt;=20),15,IF(AND(D144&gt;20,D144&lt;=25),20,IF(AND(D144&gt;25,D144&lt;=30),25,IF(AND(D144&gt;30,D144&lt;=35),30,IF(AND(D144&gt;35,D144&lt;=40),35,IF(AND(D144&gt;40,D144&lt;=50),40,IF(AND(D144&gt;50,D144&lt;=60),50,IF(AND(D144&gt;60,D144&lt;=70),60,IF(AND(D144&gt;70,D144&lt;=80),70,IF(AND(D144&gt;80,D144&lt;=100),80,IF(AND(D144&gt;100,D144&lt;=120),100,IF(AND(D144&gt;120,D144&lt;=140),120,IF(AND(D144&gt;140,D144&lt;=150),140,IF(AND(D144&gt;150,D144&lt;=200),150,IF(AND(D144&gt;200,D144&lt;=250),200,IF(AND(D144&gt;250,D144&lt;=300),250,IF(AND(D144&gt;300,D144&lt;=350),300,IF(AND(D144&gt;350,D144&lt;=400),350,IF(AND(D144&gt;400,D144&lt;=500),400,IF(AND(D144&gt;500,D144&lt;=600),500,IF(AND(D144&gt;600,D144&lt;=700),600,IF(AND(D144&gt;700,D144&lt;=800),700,IF(AND(D144&gt;800,D144&lt;=1000),800,IF(AND(D144&gt;1000,D144&lt;=1200),1000,IF(AND(D144&gt;1200,D144&lt;=1400),1200,IF(AND(D144&gt;1400,D144&lt;=1500),1400,0.1)))))))))))))))))))))))))))))))))))*1.01</f>
        <v>0.10100000000000001</v>
      </c>
      <c r="T144" s="16">
        <f>U144-V144</f>
        <v>6.9999999999999993E-2</v>
      </c>
      <c r="U144" s="18">
        <f>ROUNDUP(IF(AND(D144&gt;1,D144&lt;=2),1,IF(AND(D144&gt;2,D144&lt;=3),2,IF(AND(D144&gt;3,D144&lt;=4),3,IF(AND(D144&gt;4,D144&lt;=5),4,IF(AND(D144&gt;5,D144&lt;=6),5,IF(AND(D144&gt;6,D144&lt;=7),6,IF(AND(D144&gt;7,D144&lt;=8),7,IF(AND(D144&gt;8,D144&lt;=10),8,IF(AND(D144&gt;10,D144&lt;=15),10,IF(AND(D144&gt;15,D144&lt;=20),15,IF(AND(D144&gt;20,D144&lt;=25),20,IF(AND(D144&gt;25,D144&lt;=30),25,IF(AND(D144&gt;30,D144&lt;=35),30,IF(AND(D144&gt;35,D144&lt;=40),35,IF(AND(D144&gt;40,D144&lt;=50),40,IF(AND(D144&gt;50,D144&lt;=60),50,IF(AND(D144&gt;60,D144&lt;=70),60,IF(AND(D144&gt;70,D144&lt;=80),70,IF(AND(D144&gt;80,D144&lt;=100),80,IF(AND(D144&gt;100,D144&lt;=120),100,IF(AND(D144&gt;120,D144&lt;=140),120,IF(AND(D144&gt;140,D144&lt;=150),140,IF(AND(D144&gt;150,D144&lt;=200),150,IF(AND(D144&gt;200,D144&lt;=250),200,IF(AND(D144&gt;250,D144&lt;=300),250,IF(AND(D144&gt;300,D144&lt;=350),300,IF(AND(D144&gt;350,D144&lt;=400),350,IF(AND(D144&gt;400,D144&lt;=500),400,IF(AND(D144&gt;500,D144&lt;=600),500,IF(AND(D144&gt;600,D144&lt;=700),600,IF(AND(D144&gt;700,D144&lt;=800),700,IF(AND(D144&gt;800,D144&lt;=1000),800,IF(AND(D144&gt;1000,D144&lt;=1200),1000,IF(AND(D144&gt;1200,D144&lt;=1400),1200,IF(AND(D144&gt;1400,D144&lt;=1500),1400,0.1)))))))))))))))))))))))))))))))))))*0.995,2)</f>
        <v>9.9999999999999992E-2</v>
      </c>
      <c r="V144" s="16">
        <f>VLOOKUP(VALUE(RIGHT(U144*100,1)),$Y$2:$Z$11,2)/100</f>
        <v>0.03</v>
      </c>
      <c r="W144" s="19">
        <f ca="1">IFERROR(IF(AVERAGE(SOE_1,SOE_2)-Close&lt;Close-Current_Stop,1,0),0)</f>
        <v>0</v>
      </c>
      <c r="X144" s="29" t="str">
        <f ca="1">IF(RR_Rebal_Test=1,Close-(AVERAGE(SOE_1,SOE_2)-Close),"")</f>
        <v/>
      </c>
      <c r="Y144" s="3"/>
      <c r="Z144" s="3"/>
      <c r="AA144" s="3"/>
      <c r="AB144" s="3"/>
      <c r="AC144" s="3"/>
    </row>
    <row r="145" spans="1:29" x14ac:dyDescent="0.25">
      <c r="A145" s="13"/>
      <c r="B145" s="8"/>
      <c r="C145" s="8"/>
      <c r="D145" s="8"/>
      <c r="E145" s="2"/>
      <c r="F145" s="2"/>
      <c r="G145" s="8"/>
      <c r="H145" s="23"/>
      <c r="I145" s="8"/>
      <c r="J145" s="1"/>
      <c r="K145" s="1"/>
      <c r="L145" s="2"/>
      <c r="M145" s="8">
        <f>IF(EXACT(L145,N145),I145,O145)</f>
        <v>-0.03</v>
      </c>
      <c r="N145" s="14" t="b">
        <f>IF(AND(L145="*Soft stop*",D145&lt;=I145),CONCATENATE("Setting hard stop at $",O145),IF(AND(L145="*Soft stop*",D145&gt;I145,E145=1),CONCATENATE("Setting hard stop for ½R at $",O145,"; Soft stop for ½R at $",I145),IF(AND(L145="*Soft stop*",D145&gt;I145,F145=1),CONCATENATE("Setting hard stop at $",O145),IF(AND(L145="*Hard stop*",D145&lt;=I145),"Hit stop",IF(AND(L145="*Hard stop*",D145&gt;I145,E145=1),IF(AND(O145&gt;I145,R145&lt;&gt;I145),CONCATENATE("Trail hard stop for ½R to $",O145,"; Hard stop for ½R at $",I145),L145),IF(AND(L145="*Hard stop*",D145&gt;I145,F145=1),IF(AND(O145&gt;I145,R145&lt;&gt;I145),CONCATENATE("Trail hard stop to $",O145),L145),IF(AND(LEFT(L145,12)="*Hard stop f",LEFT(Q145,5)=" Hard",D145&gt;I145,F145=1),IF(AND(O145&gt;I145,R145&lt;&gt;I145),CONCATENATE("Trail stop for entire position to $",O145),L145),IF(AND(LEFT(L145,12)="*Hard stop f",LEFT(Q145,5)=" Soft",D145&gt;I145,F145=1),CONCATENATE("Setting hard stop for entire position at $",O145),IF(AND(LEFT(L145,12)="*Hard stop f",LEFT(Q145,5)=" Hard",I145&gt;P145,D145&lt;=I145,D145&gt;P145),CONCATENATE("Hit stop for ½R at $",I145,"; Hard stop for ½R at $",P145),IF(AND(LEFT(L145,12)="*Hard stop f",LEFT(Q145,5)=" Hard",D145&lt;=I145,D145&lt;=P145),"Hit stop",IF(AND(LEFT(L145,12)="*Hard stop f",LEFT(Q145,5)=" Hard",D145&gt;I145,E145=1),IF(AND(O145&gt;I145,R145&lt;&gt;I145),CONCATENATE("Trail hard stop for ½R to $",O145,"; Hard stop for ½R at $",P145),L145),IF(AND(LEFT(L145,12)="*Hard stop f",LEFT(Q145,5)=" Soft",I145&gt;P145,D145&lt;=I145,D145&gt;P145),CONCATENATE("Hit stop for ½R at $",I145,"; Soft stop for ½R at $",P145),IF(AND(LEFT(L145,12)="*Hard stop f",LEFT(Q145,5)=" Soft",D145&lt;=I145,D145&lt;=P145),CONCATENATE("Hit stop for ½R at $",I145,"; Setting hard stop for ½R at $",O145),IF(AND(LEFT(L145,12)="*Hard stop f",LEFT(Q145,5)=" Soft",D145&gt;I145,E145=1),IF(AND(O145&gt;I145,R145&lt;&gt;I145),CONCATENATE("Trail hard stop for ½R to $",O145,"; Soft stop for ½R at $",P145),L145),IF(AND(LEFT(L145,12)="*Hard stop f",LEFT(Q145,5)=" Hard",I145=P145,D145&lt;=I145),"Hit stop",IF(AND(LEFT(L145,12)="*Hard stop f",LEFT(Q145,5)=" Hard",I145=P145,D145&gt;I145,E145=1),IF(AND(O145&gt;I145,R145&lt;&gt;I145),CONCATENATE("Trail hard stop for ½R to $",O145,"; Hard stop for ½R at $",P145),L145),IF(AND(LEFT(L145,12)="*Hard stop f",LEFT(Q145,5)=" Soft",I145=P145,D145&lt;=I145),CONCATENATE("Hit stop for ½R at $",I145,"; Setting hard stop for ½R at $",O145),IF(AND(LEFT(L145,12)="*Hard stop f",LEFT(Q145,5)=" Soft",I145=P145,D145&gt;I145,E145=1),IF(AND(O145&gt;I145,R145&lt;&gt;I145),CONCATENATE("Trail hard stop for ½R to $",O145,"; Soft stop for ½R at $",P145),L145),IF(AND(D145&gt;I145,E145=0,F145=0),L145)))))))))))))))))))</f>
        <v>0</v>
      </c>
      <c r="O145" s="15">
        <f>IF(AND(R145&lt;=S145,R145&gt;U145),T145,R145)</f>
        <v>-0.03</v>
      </c>
      <c r="P145" s="16" t="str">
        <f>IFERROR(VALUE(RIGHT(Q145,LEN(Q145)-FIND("$",Q145,1))),"")</f>
        <v/>
      </c>
      <c r="Q145" s="6" t="str">
        <f>IFERROR(LEFT(RIGHT(L145,FIND("*",L145,2)-FIND(";",L145,1)),FIND("*",RIGHT(L145,FIND("*",L145,2)-FIND(";",L145,1)),2)-1),"")</f>
        <v/>
      </c>
      <c r="R145" s="16">
        <f>IF(F145=1,MIN(ROUNDDOWN(G145*0.995,2)*100/100-VLOOKUP(VALUE(RIGHT(ROUNDDOWN(G145*0.995,2)*100,1)),$Y$2:$Z$11,2)/100,ROUNDDOWN(D145*0.995,2)*100/100-VLOOKUP(VALUE(RIGHT(ROUNDDOWN(D145*0.995,2)*100,1)),$Y$2:$Z$11,2)/100),ROUNDDOWN(D145*0.995,2)*100/100-VLOOKUP(VALUE(RIGHT(ROUNDDOWN(D145*0.995,2)*100,1)),$Y$2:$Z$11,2)/100)</f>
        <v>-0.03</v>
      </c>
      <c r="S145" s="16">
        <f>IF(AND(D145&gt;1,D145&lt;=2),1,IF(AND(D145&gt;2,D145&lt;=3),2,IF(AND(D145&gt;3,D145&lt;=4),3,IF(AND(D145&gt;4,D145&lt;=5),4,IF(AND(D145&gt;5,D145&lt;=6),5,IF(AND(D145&gt;6,D145&lt;=7),6,IF(AND(D145&gt;7,D145&lt;=8),7,IF(AND(D145&gt;8,D145&lt;=10),8,IF(AND(D145&gt;10,D145&lt;=15),10,IF(AND(D145&gt;15,D145&lt;=20),15,IF(AND(D145&gt;20,D145&lt;=25),20,IF(AND(D145&gt;25,D145&lt;=30),25,IF(AND(D145&gt;30,D145&lt;=35),30,IF(AND(D145&gt;35,D145&lt;=40),35,IF(AND(D145&gt;40,D145&lt;=50),40,IF(AND(D145&gt;50,D145&lt;=60),50,IF(AND(D145&gt;60,D145&lt;=70),60,IF(AND(D145&gt;70,D145&lt;=80),70,IF(AND(D145&gt;80,D145&lt;=100),80,IF(AND(D145&gt;100,D145&lt;=120),100,IF(AND(D145&gt;120,D145&lt;=140),120,IF(AND(D145&gt;140,D145&lt;=150),140,IF(AND(D145&gt;150,D145&lt;=200),150,IF(AND(D145&gt;200,D145&lt;=250),200,IF(AND(D145&gt;250,D145&lt;=300),250,IF(AND(D145&gt;300,D145&lt;=350),300,IF(AND(D145&gt;350,D145&lt;=400),350,IF(AND(D145&gt;400,D145&lt;=500),400,IF(AND(D145&gt;500,D145&lt;=600),500,IF(AND(D145&gt;600,D145&lt;=700),600,IF(AND(D145&gt;700,D145&lt;=800),700,IF(AND(D145&gt;800,D145&lt;=1000),800,IF(AND(D145&gt;1000,D145&lt;=1200),1000,IF(AND(D145&gt;1200,D145&lt;=1400),1200,IF(AND(D145&gt;1400,D145&lt;=1500),1400,0.1)))))))))))))))))))))))))))))))))))*1.01</f>
        <v>0.10100000000000001</v>
      </c>
      <c r="T145" s="16">
        <f>U145-V145</f>
        <v>6.9999999999999993E-2</v>
      </c>
      <c r="U145" s="18">
        <f>ROUNDUP(IF(AND(D145&gt;1,D145&lt;=2),1,IF(AND(D145&gt;2,D145&lt;=3),2,IF(AND(D145&gt;3,D145&lt;=4),3,IF(AND(D145&gt;4,D145&lt;=5),4,IF(AND(D145&gt;5,D145&lt;=6),5,IF(AND(D145&gt;6,D145&lt;=7),6,IF(AND(D145&gt;7,D145&lt;=8),7,IF(AND(D145&gt;8,D145&lt;=10),8,IF(AND(D145&gt;10,D145&lt;=15),10,IF(AND(D145&gt;15,D145&lt;=20),15,IF(AND(D145&gt;20,D145&lt;=25),20,IF(AND(D145&gt;25,D145&lt;=30),25,IF(AND(D145&gt;30,D145&lt;=35),30,IF(AND(D145&gt;35,D145&lt;=40),35,IF(AND(D145&gt;40,D145&lt;=50),40,IF(AND(D145&gt;50,D145&lt;=60),50,IF(AND(D145&gt;60,D145&lt;=70),60,IF(AND(D145&gt;70,D145&lt;=80),70,IF(AND(D145&gt;80,D145&lt;=100),80,IF(AND(D145&gt;100,D145&lt;=120),100,IF(AND(D145&gt;120,D145&lt;=140),120,IF(AND(D145&gt;140,D145&lt;=150),140,IF(AND(D145&gt;150,D145&lt;=200),150,IF(AND(D145&gt;200,D145&lt;=250),200,IF(AND(D145&gt;250,D145&lt;=300),250,IF(AND(D145&gt;300,D145&lt;=350),300,IF(AND(D145&gt;350,D145&lt;=400),350,IF(AND(D145&gt;400,D145&lt;=500),400,IF(AND(D145&gt;500,D145&lt;=600),500,IF(AND(D145&gt;600,D145&lt;=700),600,IF(AND(D145&gt;700,D145&lt;=800),700,IF(AND(D145&gt;800,D145&lt;=1000),800,IF(AND(D145&gt;1000,D145&lt;=1200),1000,IF(AND(D145&gt;1200,D145&lt;=1400),1200,IF(AND(D145&gt;1400,D145&lt;=1500),1400,0.1)))))))))))))))))))))))))))))))))))*0.995,2)</f>
        <v>9.9999999999999992E-2</v>
      </c>
      <c r="V145" s="16">
        <f>VLOOKUP(VALUE(RIGHT(U145*100,1)),$Y$2:$Z$11,2)/100</f>
        <v>0.03</v>
      </c>
      <c r="W145" s="19">
        <f ca="1">IFERROR(IF(AVERAGE(SOE_1,SOE_2)-Close&lt;Close-Current_Stop,1,0),0)</f>
        <v>0</v>
      </c>
      <c r="X145" s="29" t="str">
        <f ca="1">IF(RR_Rebal_Test=1,Close-(AVERAGE(SOE_1,SOE_2)-Close),"")</f>
        <v/>
      </c>
      <c r="Y145" s="3"/>
      <c r="Z145" s="3"/>
      <c r="AA145" s="3"/>
      <c r="AB145" s="3"/>
      <c r="AC145" s="3"/>
    </row>
    <row r="146" spans="1:29" x14ac:dyDescent="0.25">
      <c r="A146" s="13"/>
      <c r="B146" s="8"/>
      <c r="C146" s="8"/>
      <c r="D146" s="8"/>
      <c r="E146" s="2"/>
      <c r="F146" s="2"/>
      <c r="G146" s="8"/>
      <c r="H146" s="23"/>
      <c r="I146" s="8"/>
      <c r="J146" s="1"/>
      <c r="K146" s="1"/>
      <c r="L146" s="2"/>
      <c r="M146" s="8">
        <f>IF(EXACT(L146,N146),I146,O146)</f>
        <v>-0.03</v>
      </c>
      <c r="N146" s="14" t="b">
        <f>IF(AND(L146="*Soft stop*",D146&lt;=I146),CONCATENATE("Setting hard stop at $",O146),IF(AND(L146="*Soft stop*",D146&gt;I146,E146=1),CONCATENATE("Setting hard stop for ½R at $",O146,"; Soft stop for ½R at $",I146),IF(AND(L146="*Soft stop*",D146&gt;I146,F146=1),CONCATENATE("Setting hard stop at $",O146),IF(AND(L146="*Hard stop*",D146&lt;=I146),"Hit stop",IF(AND(L146="*Hard stop*",D146&gt;I146,E146=1),IF(AND(O146&gt;I146,R146&lt;&gt;I146),CONCATENATE("Trail hard stop for ½R to $",O146,"; Hard stop for ½R at $",I146),L146),IF(AND(L146="*Hard stop*",D146&gt;I146,F146=1),IF(AND(O146&gt;I146,R146&lt;&gt;I146),CONCATENATE("Trail hard stop to $",O146),L146),IF(AND(LEFT(L146,12)="*Hard stop f",LEFT(Q146,5)=" Hard",D146&gt;I146,F146=1),IF(AND(O146&gt;I146,R146&lt;&gt;I146),CONCATENATE("Trail stop for entire position to $",O146),L146),IF(AND(LEFT(L146,12)="*Hard stop f",LEFT(Q146,5)=" Soft",D146&gt;I146,F146=1),CONCATENATE("Setting hard stop for entire position at $",O146),IF(AND(LEFT(L146,12)="*Hard stop f",LEFT(Q146,5)=" Hard",I146&gt;P146,D146&lt;=I146,D146&gt;P146),CONCATENATE("Hit stop for ½R at $",I146,"; Hard stop for ½R at $",P146),IF(AND(LEFT(L146,12)="*Hard stop f",LEFT(Q146,5)=" Hard",D146&lt;=I146,D146&lt;=P146),"Hit stop",IF(AND(LEFT(L146,12)="*Hard stop f",LEFT(Q146,5)=" Hard",D146&gt;I146,E146=1),IF(AND(O146&gt;I146,R146&lt;&gt;I146),CONCATENATE("Trail hard stop for ½R to $",O146,"; Hard stop for ½R at $",P146),L146),IF(AND(LEFT(L146,12)="*Hard stop f",LEFT(Q146,5)=" Soft",I146&gt;P146,D146&lt;=I146,D146&gt;P146),CONCATENATE("Hit stop for ½R at $",I146,"; Soft stop for ½R at $",P146),IF(AND(LEFT(L146,12)="*Hard stop f",LEFT(Q146,5)=" Soft",D146&lt;=I146,D146&lt;=P146),CONCATENATE("Hit stop for ½R at $",I146,"; Setting hard stop for ½R at $",O146),IF(AND(LEFT(L146,12)="*Hard stop f",LEFT(Q146,5)=" Soft",D146&gt;I146,E146=1),IF(AND(O146&gt;I146,R146&lt;&gt;I146),CONCATENATE("Trail hard stop for ½R to $",O146,"; Soft stop for ½R at $",P146),L146),IF(AND(LEFT(L146,12)="*Hard stop f",LEFT(Q146,5)=" Hard",I146=P146,D146&lt;=I146),"Hit stop",IF(AND(LEFT(L146,12)="*Hard stop f",LEFT(Q146,5)=" Hard",I146=P146,D146&gt;I146,E146=1),IF(AND(O146&gt;I146,R146&lt;&gt;I146),CONCATENATE("Trail hard stop for ½R to $",O146,"; Hard stop for ½R at $",P146),L146),IF(AND(LEFT(L146,12)="*Hard stop f",LEFT(Q146,5)=" Soft",I146=P146,D146&lt;=I146),CONCATENATE("Hit stop for ½R at $",I146,"; Setting hard stop for ½R at $",O146),IF(AND(LEFT(L146,12)="*Hard stop f",LEFT(Q146,5)=" Soft",I146=P146,D146&gt;I146,E146=1),IF(AND(O146&gt;I146,R146&lt;&gt;I146),CONCATENATE("Trail hard stop for ½R to $",O146,"; Soft stop for ½R at $",P146),L146),IF(AND(D146&gt;I146,E146=0,F146=0),L146)))))))))))))))))))</f>
        <v>0</v>
      </c>
      <c r="O146" s="15">
        <f>IF(AND(R146&lt;=S146,R146&gt;U146),T146,R146)</f>
        <v>-0.03</v>
      </c>
      <c r="P146" s="16" t="str">
        <f>IFERROR(VALUE(RIGHT(Q146,LEN(Q146)-FIND("$",Q146,1))),"")</f>
        <v/>
      </c>
      <c r="Q146" s="6" t="str">
        <f>IFERROR(LEFT(RIGHT(L146,FIND("*",L146,2)-FIND(";",L146,1)),FIND("*",RIGHT(L146,FIND("*",L146,2)-FIND(";",L146,1)),2)-1),"")</f>
        <v/>
      </c>
      <c r="R146" s="16">
        <f>IF(F146=1,MIN(ROUNDDOWN(G146*0.995,2)*100/100-VLOOKUP(VALUE(RIGHT(ROUNDDOWN(G146*0.995,2)*100,1)),$Y$2:$Z$11,2)/100,ROUNDDOWN(D146*0.995,2)*100/100-VLOOKUP(VALUE(RIGHT(ROUNDDOWN(D146*0.995,2)*100,1)),$Y$2:$Z$11,2)/100),ROUNDDOWN(D146*0.995,2)*100/100-VLOOKUP(VALUE(RIGHT(ROUNDDOWN(D146*0.995,2)*100,1)),$Y$2:$Z$11,2)/100)</f>
        <v>-0.03</v>
      </c>
      <c r="S146" s="16">
        <f>IF(AND(D146&gt;1,D146&lt;=2),1,IF(AND(D146&gt;2,D146&lt;=3),2,IF(AND(D146&gt;3,D146&lt;=4),3,IF(AND(D146&gt;4,D146&lt;=5),4,IF(AND(D146&gt;5,D146&lt;=6),5,IF(AND(D146&gt;6,D146&lt;=7),6,IF(AND(D146&gt;7,D146&lt;=8),7,IF(AND(D146&gt;8,D146&lt;=10),8,IF(AND(D146&gt;10,D146&lt;=15),10,IF(AND(D146&gt;15,D146&lt;=20),15,IF(AND(D146&gt;20,D146&lt;=25),20,IF(AND(D146&gt;25,D146&lt;=30),25,IF(AND(D146&gt;30,D146&lt;=35),30,IF(AND(D146&gt;35,D146&lt;=40),35,IF(AND(D146&gt;40,D146&lt;=50),40,IF(AND(D146&gt;50,D146&lt;=60),50,IF(AND(D146&gt;60,D146&lt;=70),60,IF(AND(D146&gt;70,D146&lt;=80),70,IF(AND(D146&gt;80,D146&lt;=100),80,IF(AND(D146&gt;100,D146&lt;=120),100,IF(AND(D146&gt;120,D146&lt;=140),120,IF(AND(D146&gt;140,D146&lt;=150),140,IF(AND(D146&gt;150,D146&lt;=200),150,IF(AND(D146&gt;200,D146&lt;=250),200,IF(AND(D146&gt;250,D146&lt;=300),250,IF(AND(D146&gt;300,D146&lt;=350),300,IF(AND(D146&gt;350,D146&lt;=400),350,IF(AND(D146&gt;400,D146&lt;=500),400,IF(AND(D146&gt;500,D146&lt;=600),500,IF(AND(D146&gt;600,D146&lt;=700),600,IF(AND(D146&gt;700,D146&lt;=800),700,IF(AND(D146&gt;800,D146&lt;=1000),800,IF(AND(D146&gt;1000,D146&lt;=1200),1000,IF(AND(D146&gt;1200,D146&lt;=1400),1200,IF(AND(D146&gt;1400,D146&lt;=1500),1400,0.1)))))))))))))))))))))))))))))))))))*1.01</f>
        <v>0.10100000000000001</v>
      </c>
      <c r="T146" s="16">
        <f>U146-V146</f>
        <v>6.9999999999999993E-2</v>
      </c>
      <c r="U146" s="18">
        <f>ROUNDUP(IF(AND(D146&gt;1,D146&lt;=2),1,IF(AND(D146&gt;2,D146&lt;=3),2,IF(AND(D146&gt;3,D146&lt;=4),3,IF(AND(D146&gt;4,D146&lt;=5),4,IF(AND(D146&gt;5,D146&lt;=6),5,IF(AND(D146&gt;6,D146&lt;=7),6,IF(AND(D146&gt;7,D146&lt;=8),7,IF(AND(D146&gt;8,D146&lt;=10),8,IF(AND(D146&gt;10,D146&lt;=15),10,IF(AND(D146&gt;15,D146&lt;=20),15,IF(AND(D146&gt;20,D146&lt;=25),20,IF(AND(D146&gt;25,D146&lt;=30),25,IF(AND(D146&gt;30,D146&lt;=35),30,IF(AND(D146&gt;35,D146&lt;=40),35,IF(AND(D146&gt;40,D146&lt;=50),40,IF(AND(D146&gt;50,D146&lt;=60),50,IF(AND(D146&gt;60,D146&lt;=70),60,IF(AND(D146&gt;70,D146&lt;=80),70,IF(AND(D146&gt;80,D146&lt;=100),80,IF(AND(D146&gt;100,D146&lt;=120),100,IF(AND(D146&gt;120,D146&lt;=140),120,IF(AND(D146&gt;140,D146&lt;=150),140,IF(AND(D146&gt;150,D146&lt;=200),150,IF(AND(D146&gt;200,D146&lt;=250),200,IF(AND(D146&gt;250,D146&lt;=300),250,IF(AND(D146&gt;300,D146&lt;=350),300,IF(AND(D146&gt;350,D146&lt;=400),350,IF(AND(D146&gt;400,D146&lt;=500),400,IF(AND(D146&gt;500,D146&lt;=600),500,IF(AND(D146&gt;600,D146&lt;=700),600,IF(AND(D146&gt;700,D146&lt;=800),700,IF(AND(D146&gt;800,D146&lt;=1000),800,IF(AND(D146&gt;1000,D146&lt;=1200),1000,IF(AND(D146&gt;1200,D146&lt;=1400),1200,IF(AND(D146&gt;1400,D146&lt;=1500),1400,0.1)))))))))))))))))))))))))))))))))))*0.995,2)</f>
        <v>9.9999999999999992E-2</v>
      </c>
      <c r="V146" s="16">
        <f>VLOOKUP(VALUE(RIGHT(U146*100,1)),$Y$2:$Z$11,2)/100</f>
        <v>0.03</v>
      </c>
      <c r="W146" s="19">
        <f ca="1">IFERROR(IF(AVERAGE(SOE_1,SOE_2)-Close&lt;Close-Current_Stop,1,0),0)</f>
        <v>0</v>
      </c>
      <c r="X146" s="29" t="str">
        <f ca="1">IF(RR_Rebal_Test=1,Close-(AVERAGE(SOE_1,SOE_2)-Close),"")</f>
        <v/>
      </c>
      <c r="Y146" s="3"/>
      <c r="Z146" s="3"/>
      <c r="AA146" s="3"/>
      <c r="AB146" s="3"/>
      <c r="AC146" s="3"/>
    </row>
    <row r="147" spans="1:29" x14ac:dyDescent="0.25">
      <c r="A147" s="13"/>
      <c r="B147" s="8"/>
      <c r="C147" s="8"/>
      <c r="D147" s="8"/>
      <c r="E147" s="2"/>
      <c r="F147" s="2"/>
      <c r="G147" s="8"/>
      <c r="H147" s="23"/>
      <c r="I147" s="8"/>
      <c r="J147" s="1"/>
      <c r="K147" s="1"/>
      <c r="L147" s="2"/>
      <c r="M147" s="8">
        <f>IF(EXACT(L147,N147),I147,O147)</f>
        <v>-0.03</v>
      </c>
      <c r="N147" s="14" t="b">
        <f>IF(AND(L147="*Soft stop*",D147&lt;=I147),CONCATENATE("Setting hard stop at $",O147),IF(AND(L147="*Soft stop*",D147&gt;I147,E147=1),CONCATENATE("Setting hard stop for ½R at $",O147,"; Soft stop for ½R at $",I147),IF(AND(L147="*Soft stop*",D147&gt;I147,F147=1),CONCATENATE("Setting hard stop at $",O147),IF(AND(L147="*Hard stop*",D147&lt;=I147),"Hit stop",IF(AND(L147="*Hard stop*",D147&gt;I147,E147=1),IF(AND(O147&gt;I147,R147&lt;&gt;I147),CONCATENATE("Trail hard stop for ½R to $",O147,"; Hard stop for ½R at $",I147),L147),IF(AND(L147="*Hard stop*",D147&gt;I147,F147=1),IF(AND(O147&gt;I147,R147&lt;&gt;I147),CONCATENATE("Trail hard stop to $",O147),L147),IF(AND(LEFT(L147,12)="*Hard stop f",LEFT(Q147,5)=" Hard",D147&gt;I147,F147=1),IF(AND(O147&gt;I147,R147&lt;&gt;I147),CONCATENATE("Trail stop for entire position to $",O147),L147),IF(AND(LEFT(L147,12)="*Hard stop f",LEFT(Q147,5)=" Soft",D147&gt;I147,F147=1),CONCATENATE("Setting hard stop for entire position at $",O147),IF(AND(LEFT(L147,12)="*Hard stop f",LEFT(Q147,5)=" Hard",I147&gt;P147,D147&lt;=I147,D147&gt;P147),CONCATENATE("Hit stop for ½R at $",I147,"; Hard stop for ½R at $",P147),IF(AND(LEFT(L147,12)="*Hard stop f",LEFT(Q147,5)=" Hard",D147&lt;=I147,D147&lt;=P147),"Hit stop",IF(AND(LEFT(L147,12)="*Hard stop f",LEFT(Q147,5)=" Hard",D147&gt;I147,E147=1),IF(AND(O147&gt;I147,R147&lt;&gt;I147),CONCATENATE("Trail hard stop for ½R to $",O147,"; Hard stop for ½R at $",P147),L147),IF(AND(LEFT(L147,12)="*Hard stop f",LEFT(Q147,5)=" Soft",I147&gt;P147,D147&lt;=I147,D147&gt;P147),CONCATENATE("Hit stop for ½R at $",I147,"; Soft stop for ½R at $",P147),IF(AND(LEFT(L147,12)="*Hard stop f",LEFT(Q147,5)=" Soft",D147&lt;=I147,D147&lt;=P147),CONCATENATE("Hit stop for ½R at $",I147,"; Setting hard stop for ½R at $",O147),IF(AND(LEFT(L147,12)="*Hard stop f",LEFT(Q147,5)=" Soft",D147&gt;I147,E147=1),IF(AND(O147&gt;I147,R147&lt;&gt;I147),CONCATENATE("Trail hard stop for ½R to $",O147,"; Soft stop for ½R at $",P147),L147),IF(AND(LEFT(L147,12)="*Hard stop f",LEFT(Q147,5)=" Hard",I147=P147,D147&lt;=I147),"Hit stop",IF(AND(LEFT(L147,12)="*Hard stop f",LEFT(Q147,5)=" Hard",I147=P147,D147&gt;I147,E147=1),IF(AND(O147&gt;I147,R147&lt;&gt;I147),CONCATENATE("Trail hard stop for ½R to $",O147,"; Hard stop for ½R at $",P147),L147),IF(AND(LEFT(L147,12)="*Hard stop f",LEFT(Q147,5)=" Soft",I147=P147,D147&lt;=I147),CONCATENATE("Hit stop for ½R at $",I147,"; Setting hard stop for ½R at $",O147),IF(AND(LEFT(L147,12)="*Hard stop f",LEFT(Q147,5)=" Soft",I147=P147,D147&gt;I147,E147=1),IF(AND(O147&gt;I147,R147&lt;&gt;I147),CONCATENATE("Trail hard stop for ½R to $",O147,"; Soft stop for ½R at $",P147),L147),IF(AND(D147&gt;I147,E147=0,F147=0),L147)))))))))))))))))))</f>
        <v>0</v>
      </c>
      <c r="O147" s="15">
        <f>IF(AND(R147&lt;=S147,R147&gt;U147),T147,R147)</f>
        <v>-0.03</v>
      </c>
      <c r="P147" s="16" t="str">
        <f>IFERROR(VALUE(RIGHT(Q147,LEN(Q147)-FIND("$",Q147,1))),"")</f>
        <v/>
      </c>
      <c r="Q147" s="6" t="str">
        <f>IFERROR(LEFT(RIGHT(L147,FIND("*",L147,2)-FIND(";",L147,1)),FIND("*",RIGHT(L147,FIND("*",L147,2)-FIND(";",L147,1)),2)-1),"")</f>
        <v/>
      </c>
      <c r="R147" s="16">
        <f>IF(F147=1,MIN(ROUNDDOWN(G147*0.995,2)*100/100-VLOOKUP(VALUE(RIGHT(ROUNDDOWN(G147*0.995,2)*100,1)),$Y$2:$Z$11,2)/100,ROUNDDOWN(D147*0.995,2)*100/100-VLOOKUP(VALUE(RIGHT(ROUNDDOWN(D147*0.995,2)*100,1)),$Y$2:$Z$11,2)/100),ROUNDDOWN(D147*0.995,2)*100/100-VLOOKUP(VALUE(RIGHT(ROUNDDOWN(D147*0.995,2)*100,1)),$Y$2:$Z$11,2)/100)</f>
        <v>-0.03</v>
      </c>
      <c r="S147" s="16">
        <f>IF(AND(D147&gt;1,D147&lt;=2),1,IF(AND(D147&gt;2,D147&lt;=3),2,IF(AND(D147&gt;3,D147&lt;=4),3,IF(AND(D147&gt;4,D147&lt;=5),4,IF(AND(D147&gt;5,D147&lt;=6),5,IF(AND(D147&gt;6,D147&lt;=7),6,IF(AND(D147&gt;7,D147&lt;=8),7,IF(AND(D147&gt;8,D147&lt;=10),8,IF(AND(D147&gt;10,D147&lt;=15),10,IF(AND(D147&gt;15,D147&lt;=20),15,IF(AND(D147&gt;20,D147&lt;=25),20,IF(AND(D147&gt;25,D147&lt;=30),25,IF(AND(D147&gt;30,D147&lt;=35),30,IF(AND(D147&gt;35,D147&lt;=40),35,IF(AND(D147&gt;40,D147&lt;=50),40,IF(AND(D147&gt;50,D147&lt;=60),50,IF(AND(D147&gt;60,D147&lt;=70),60,IF(AND(D147&gt;70,D147&lt;=80),70,IF(AND(D147&gt;80,D147&lt;=100),80,IF(AND(D147&gt;100,D147&lt;=120),100,IF(AND(D147&gt;120,D147&lt;=140),120,IF(AND(D147&gt;140,D147&lt;=150),140,IF(AND(D147&gt;150,D147&lt;=200),150,IF(AND(D147&gt;200,D147&lt;=250),200,IF(AND(D147&gt;250,D147&lt;=300),250,IF(AND(D147&gt;300,D147&lt;=350),300,IF(AND(D147&gt;350,D147&lt;=400),350,IF(AND(D147&gt;400,D147&lt;=500),400,IF(AND(D147&gt;500,D147&lt;=600),500,IF(AND(D147&gt;600,D147&lt;=700),600,IF(AND(D147&gt;700,D147&lt;=800),700,IF(AND(D147&gt;800,D147&lt;=1000),800,IF(AND(D147&gt;1000,D147&lt;=1200),1000,IF(AND(D147&gt;1200,D147&lt;=1400),1200,IF(AND(D147&gt;1400,D147&lt;=1500),1400,0.1)))))))))))))))))))))))))))))))))))*1.01</f>
        <v>0.10100000000000001</v>
      </c>
      <c r="T147" s="16">
        <f>U147-V147</f>
        <v>6.9999999999999993E-2</v>
      </c>
      <c r="U147" s="18">
        <f>ROUNDUP(IF(AND(D147&gt;1,D147&lt;=2),1,IF(AND(D147&gt;2,D147&lt;=3),2,IF(AND(D147&gt;3,D147&lt;=4),3,IF(AND(D147&gt;4,D147&lt;=5),4,IF(AND(D147&gt;5,D147&lt;=6),5,IF(AND(D147&gt;6,D147&lt;=7),6,IF(AND(D147&gt;7,D147&lt;=8),7,IF(AND(D147&gt;8,D147&lt;=10),8,IF(AND(D147&gt;10,D147&lt;=15),10,IF(AND(D147&gt;15,D147&lt;=20),15,IF(AND(D147&gt;20,D147&lt;=25),20,IF(AND(D147&gt;25,D147&lt;=30),25,IF(AND(D147&gt;30,D147&lt;=35),30,IF(AND(D147&gt;35,D147&lt;=40),35,IF(AND(D147&gt;40,D147&lt;=50),40,IF(AND(D147&gt;50,D147&lt;=60),50,IF(AND(D147&gt;60,D147&lt;=70),60,IF(AND(D147&gt;70,D147&lt;=80),70,IF(AND(D147&gt;80,D147&lt;=100),80,IF(AND(D147&gt;100,D147&lt;=120),100,IF(AND(D147&gt;120,D147&lt;=140),120,IF(AND(D147&gt;140,D147&lt;=150),140,IF(AND(D147&gt;150,D147&lt;=200),150,IF(AND(D147&gt;200,D147&lt;=250),200,IF(AND(D147&gt;250,D147&lt;=300),250,IF(AND(D147&gt;300,D147&lt;=350),300,IF(AND(D147&gt;350,D147&lt;=400),350,IF(AND(D147&gt;400,D147&lt;=500),400,IF(AND(D147&gt;500,D147&lt;=600),500,IF(AND(D147&gt;600,D147&lt;=700),600,IF(AND(D147&gt;700,D147&lt;=800),700,IF(AND(D147&gt;800,D147&lt;=1000),800,IF(AND(D147&gt;1000,D147&lt;=1200),1000,IF(AND(D147&gt;1200,D147&lt;=1400),1200,IF(AND(D147&gt;1400,D147&lt;=1500),1400,0.1)))))))))))))))))))))))))))))))))))*0.995,2)</f>
        <v>9.9999999999999992E-2</v>
      </c>
      <c r="V147" s="16">
        <f>VLOOKUP(VALUE(RIGHT(U147*100,1)),$Y$2:$Z$11,2)/100</f>
        <v>0.03</v>
      </c>
      <c r="W147" s="19">
        <f ca="1">IFERROR(IF(AVERAGE(SOE_1,SOE_2)-Close&lt;Close-Current_Stop,1,0),0)</f>
        <v>0</v>
      </c>
      <c r="X147" s="29" t="str">
        <f ca="1">IF(RR_Rebal_Test=1,Close-(AVERAGE(SOE_1,SOE_2)-Close),"")</f>
        <v/>
      </c>
      <c r="Y147" s="3"/>
      <c r="Z147" s="3"/>
      <c r="AA147" s="3"/>
      <c r="AB147" s="3"/>
      <c r="AC147" s="3"/>
    </row>
    <row r="148" spans="1:29" x14ac:dyDescent="0.25">
      <c r="A148" s="13"/>
      <c r="B148" s="8"/>
      <c r="C148" s="8"/>
      <c r="D148" s="8"/>
      <c r="E148" s="2"/>
      <c r="F148" s="2"/>
      <c r="G148" s="8"/>
      <c r="H148" s="23"/>
      <c r="I148" s="8"/>
      <c r="J148" s="1"/>
      <c r="K148" s="1"/>
      <c r="L148" s="2"/>
      <c r="M148" s="8">
        <f>IF(EXACT(L148,N148),I148,O148)</f>
        <v>-0.03</v>
      </c>
      <c r="N148" s="14" t="b">
        <f>IF(AND(L148="*Soft stop*",D148&lt;=I148),CONCATENATE("Setting hard stop at $",O148),IF(AND(L148="*Soft stop*",D148&gt;I148,E148=1),CONCATENATE("Setting hard stop for ½R at $",O148,"; Soft stop for ½R at $",I148),IF(AND(L148="*Soft stop*",D148&gt;I148,F148=1),CONCATENATE("Setting hard stop at $",O148),IF(AND(L148="*Hard stop*",D148&lt;=I148),"Hit stop",IF(AND(L148="*Hard stop*",D148&gt;I148,E148=1),IF(AND(O148&gt;I148,R148&lt;&gt;I148),CONCATENATE("Trail hard stop for ½R to $",O148,"; Hard stop for ½R at $",I148),L148),IF(AND(L148="*Hard stop*",D148&gt;I148,F148=1),IF(AND(O148&gt;I148,R148&lt;&gt;I148),CONCATENATE("Trail hard stop to $",O148),L148),IF(AND(LEFT(L148,12)="*Hard stop f",LEFT(Q148,5)=" Hard",D148&gt;I148,F148=1),IF(AND(O148&gt;I148,R148&lt;&gt;I148),CONCATENATE("Trail stop for entire position to $",O148),L148),IF(AND(LEFT(L148,12)="*Hard stop f",LEFT(Q148,5)=" Soft",D148&gt;I148,F148=1),CONCATENATE("Setting hard stop for entire position at $",O148),IF(AND(LEFT(L148,12)="*Hard stop f",LEFT(Q148,5)=" Hard",I148&gt;P148,D148&lt;=I148,D148&gt;P148),CONCATENATE("Hit stop for ½R at $",I148,"; Hard stop for ½R at $",P148),IF(AND(LEFT(L148,12)="*Hard stop f",LEFT(Q148,5)=" Hard",D148&lt;=I148,D148&lt;=P148),"Hit stop",IF(AND(LEFT(L148,12)="*Hard stop f",LEFT(Q148,5)=" Hard",D148&gt;I148,E148=1),IF(AND(O148&gt;I148,R148&lt;&gt;I148),CONCATENATE("Trail hard stop for ½R to $",O148,"; Hard stop for ½R at $",P148),L148),IF(AND(LEFT(L148,12)="*Hard stop f",LEFT(Q148,5)=" Soft",I148&gt;P148,D148&lt;=I148,D148&gt;P148),CONCATENATE("Hit stop for ½R at $",I148,"; Soft stop for ½R at $",P148),IF(AND(LEFT(L148,12)="*Hard stop f",LEFT(Q148,5)=" Soft",D148&lt;=I148,D148&lt;=P148),CONCATENATE("Hit stop for ½R at $",I148,"; Setting hard stop for ½R at $",O148),IF(AND(LEFT(L148,12)="*Hard stop f",LEFT(Q148,5)=" Soft",D148&gt;I148,E148=1),IF(AND(O148&gt;I148,R148&lt;&gt;I148),CONCATENATE("Trail hard stop for ½R to $",O148,"; Soft stop for ½R at $",P148),L148),IF(AND(LEFT(L148,12)="*Hard stop f",LEFT(Q148,5)=" Hard",I148=P148,D148&lt;=I148),"Hit stop",IF(AND(LEFT(L148,12)="*Hard stop f",LEFT(Q148,5)=" Hard",I148=P148,D148&gt;I148,E148=1),IF(AND(O148&gt;I148,R148&lt;&gt;I148),CONCATENATE("Trail hard stop for ½R to $",O148,"; Hard stop for ½R at $",P148),L148),IF(AND(LEFT(L148,12)="*Hard stop f",LEFT(Q148,5)=" Soft",I148=P148,D148&lt;=I148),CONCATENATE("Hit stop for ½R at $",I148,"; Setting hard stop for ½R at $",O148),IF(AND(LEFT(L148,12)="*Hard stop f",LEFT(Q148,5)=" Soft",I148=P148,D148&gt;I148,E148=1),IF(AND(O148&gt;I148,R148&lt;&gt;I148),CONCATENATE("Trail hard stop for ½R to $",O148,"; Soft stop for ½R at $",P148),L148),IF(AND(D148&gt;I148,E148=0,F148=0),L148)))))))))))))))))))</f>
        <v>0</v>
      </c>
      <c r="O148" s="15">
        <f>IF(AND(R148&lt;=S148,R148&gt;U148),T148,R148)</f>
        <v>-0.03</v>
      </c>
      <c r="P148" s="16" t="str">
        <f>IFERROR(VALUE(RIGHT(Q148,LEN(Q148)-FIND("$",Q148,1))),"")</f>
        <v/>
      </c>
      <c r="Q148" s="6" t="str">
        <f>IFERROR(LEFT(RIGHT(L148,FIND("*",L148,2)-FIND(";",L148,1)),FIND("*",RIGHT(L148,FIND("*",L148,2)-FIND(";",L148,1)),2)-1),"")</f>
        <v/>
      </c>
      <c r="R148" s="16">
        <f>IF(F148=1,MIN(ROUNDDOWN(G148*0.995,2)*100/100-VLOOKUP(VALUE(RIGHT(ROUNDDOWN(G148*0.995,2)*100,1)),$Y$2:$Z$11,2)/100,ROUNDDOWN(D148*0.995,2)*100/100-VLOOKUP(VALUE(RIGHT(ROUNDDOWN(D148*0.995,2)*100,1)),$Y$2:$Z$11,2)/100),ROUNDDOWN(D148*0.995,2)*100/100-VLOOKUP(VALUE(RIGHT(ROUNDDOWN(D148*0.995,2)*100,1)),$Y$2:$Z$11,2)/100)</f>
        <v>-0.03</v>
      </c>
      <c r="S148" s="16">
        <f>IF(AND(D148&gt;1,D148&lt;=2),1,IF(AND(D148&gt;2,D148&lt;=3),2,IF(AND(D148&gt;3,D148&lt;=4),3,IF(AND(D148&gt;4,D148&lt;=5),4,IF(AND(D148&gt;5,D148&lt;=6),5,IF(AND(D148&gt;6,D148&lt;=7),6,IF(AND(D148&gt;7,D148&lt;=8),7,IF(AND(D148&gt;8,D148&lt;=10),8,IF(AND(D148&gt;10,D148&lt;=15),10,IF(AND(D148&gt;15,D148&lt;=20),15,IF(AND(D148&gt;20,D148&lt;=25),20,IF(AND(D148&gt;25,D148&lt;=30),25,IF(AND(D148&gt;30,D148&lt;=35),30,IF(AND(D148&gt;35,D148&lt;=40),35,IF(AND(D148&gt;40,D148&lt;=50),40,IF(AND(D148&gt;50,D148&lt;=60),50,IF(AND(D148&gt;60,D148&lt;=70),60,IF(AND(D148&gt;70,D148&lt;=80),70,IF(AND(D148&gt;80,D148&lt;=100),80,IF(AND(D148&gt;100,D148&lt;=120),100,IF(AND(D148&gt;120,D148&lt;=140),120,IF(AND(D148&gt;140,D148&lt;=150),140,IF(AND(D148&gt;150,D148&lt;=200),150,IF(AND(D148&gt;200,D148&lt;=250),200,IF(AND(D148&gt;250,D148&lt;=300),250,IF(AND(D148&gt;300,D148&lt;=350),300,IF(AND(D148&gt;350,D148&lt;=400),350,IF(AND(D148&gt;400,D148&lt;=500),400,IF(AND(D148&gt;500,D148&lt;=600),500,IF(AND(D148&gt;600,D148&lt;=700),600,IF(AND(D148&gt;700,D148&lt;=800),700,IF(AND(D148&gt;800,D148&lt;=1000),800,IF(AND(D148&gt;1000,D148&lt;=1200),1000,IF(AND(D148&gt;1200,D148&lt;=1400),1200,IF(AND(D148&gt;1400,D148&lt;=1500),1400,0.1)))))))))))))))))))))))))))))))))))*1.01</f>
        <v>0.10100000000000001</v>
      </c>
      <c r="T148" s="16">
        <f>U148-V148</f>
        <v>6.9999999999999993E-2</v>
      </c>
      <c r="U148" s="18">
        <f>ROUNDUP(IF(AND(D148&gt;1,D148&lt;=2),1,IF(AND(D148&gt;2,D148&lt;=3),2,IF(AND(D148&gt;3,D148&lt;=4),3,IF(AND(D148&gt;4,D148&lt;=5),4,IF(AND(D148&gt;5,D148&lt;=6),5,IF(AND(D148&gt;6,D148&lt;=7),6,IF(AND(D148&gt;7,D148&lt;=8),7,IF(AND(D148&gt;8,D148&lt;=10),8,IF(AND(D148&gt;10,D148&lt;=15),10,IF(AND(D148&gt;15,D148&lt;=20),15,IF(AND(D148&gt;20,D148&lt;=25),20,IF(AND(D148&gt;25,D148&lt;=30),25,IF(AND(D148&gt;30,D148&lt;=35),30,IF(AND(D148&gt;35,D148&lt;=40),35,IF(AND(D148&gt;40,D148&lt;=50),40,IF(AND(D148&gt;50,D148&lt;=60),50,IF(AND(D148&gt;60,D148&lt;=70),60,IF(AND(D148&gt;70,D148&lt;=80),70,IF(AND(D148&gt;80,D148&lt;=100),80,IF(AND(D148&gt;100,D148&lt;=120),100,IF(AND(D148&gt;120,D148&lt;=140),120,IF(AND(D148&gt;140,D148&lt;=150),140,IF(AND(D148&gt;150,D148&lt;=200),150,IF(AND(D148&gt;200,D148&lt;=250),200,IF(AND(D148&gt;250,D148&lt;=300),250,IF(AND(D148&gt;300,D148&lt;=350),300,IF(AND(D148&gt;350,D148&lt;=400),350,IF(AND(D148&gt;400,D148&lt;=500),400,IF(AND(D148&gt;500,D148&lt;=600),500,IF(AND(D148&gt;600,D148&lt;=700),600,IF(AND(D148&gt;700,D148&lt;=800),700,IF(AND(D148&gt;800,D148&lt;=1000),800,IF(AND(D148&gt;1000,D148&lt;=1200),1000,IF(AND(D148&gt;1200,D148&lt;=1400),1200,IF(AND(D148&gt;1400,D148&lt;=1500),1400,0.1)))))))))))))))))))))))))))))))))))*0.995,2)</f>
        <v>9.9999999999999992E-2</v>
      </c>
      <c r="V148" s="16">
        <f>VLOOKUP(VALUE(RIGHT(U148*100,1)),$Y$2:$Z$11,2)/100</f>
        <v>0.03</v>
      </c>
      <c r="W148" s="19">
        <f ca="1">IFERROR(IF(AVERAGE(SOE_1,SOE_2)-Close&lt;Close-Current_Stop,1,0),0)</f>
        <v>0</v>
      </c>
      <c r="X148" s="29" t="str">
        <f ca="1">IF(RR_Rebal_Test=1,Close-(AVERAGE(SOE_1,SOE_2)-Close),"")</f>
        <v/>
      </c>
      <c r="Y148" s="3"/>
      <c r="Z148" s="3"/>
      <c r="AA148" s="3"/>
      <c r="AB148" s="3"/>
      <c r="AC148" s="3"/>
    </row>
    <row r="149" spans="1:29" x14ac:dyDescent="0.25">
      <c r="A149" s="13"/>
      <c r="B149" s="8"/>
      <c r="C149" s="8"/>
      <c r="D149" s="8"/>
      <c r="E149" s="2"/>
      <c r="F149" s="2"/>
      <c r="G149" s="8"/>
      <c r="H149" s="23"/>
      <c r="I149" s="8"/>
      <c r="J149" s="1"/>
      <c r="K149" s="1"/>
      <c r="L149" s="2"/>
      <c r="M149" s="8">
        <f>IF(EXACT(L149,N149),I149,O149)</f>
        <v>-0.03</v>
      </c>
      <c r="N149" s="14" t="b">
        <f>IF(AND(L149="*Soft stop*",D149&lt;=I149),CONCATENATE("Setting hard stop at $",O149),IF(AND(L149="*Soft stop*",D149&gt;I149,E149=1),CONCATENATE("Setting hard stop for ½R at $",O149,"; Soft stop for ½R at $",I149),IF(AND(L149="*Soft stop*",D149&gt;I149,F149=1),CONCATENATE("Setting hard stop at $",O149),IF(AND(L149="*Hard stop*",D149&lt;=I149),"Hit stop",IF(AND(L149="*Hard stop*",D149&gt;I149,E149=1),IF(AND(O149&gt;I149,R149&lt;&gt;I149),CONCATENATE("Trail hard stop for ½R to $",O149,"; Hard stop for ½R at $",I149),L149),IF(AND(L149="*Hard stop*",D149&gt;I149,F149=1),IF(AND(O149&gt;I149,R149&lt;&gt;I149),CONCATENATE("Trail hard stop to $",O149),L149),IF(AND(LEFT(L149,12)="*Hard stop f",LEFT(Q149,5)=" Hard",D149&gt;I149,F149=1),IF(AND(O149&gt;I149,R149&lt;&gt;I149),CONCATENATE("Trail stop for entire position to $",O149),L149),IF(AND(LEFT(L149,12)="*Hard stop f",LEFT(Q149,5)=" Soft",D149&gt;I149,F149=1),CONCATENATE("Setting hard stop for entire position at $",O149),IF(AND(LEFT(L149,12)="*Hard stop f",LEFT(Q149,5)=" Hard",I149&gt;P149,D149&lt;=I149,D149&gt;P149),CONCATENATE("Hit stop for ½R at $",I149,"; Hard stop for ½R at $",P149),IF(AND(LEFT(L149,12)="*Hard stop f",LEFT(Q149,5)=" Hard",D149&lt;=I149,D149&lt;=P149),"Hit stop",IF(AND(LEFT(L149,12)="*Hard stop f",LEFT(Q149,5)=" Hard",D149&gt;I149,E149=1),IF(AND(O149&gt;I149,R149&lt;&gt;I149),CONCATENATE("Trail hard stop for ½R to $",O149,"; Hard stop for ½R at $",P149),L149),IF(AND(LEFT(L149,12)="*Hard stop f",LEFT(Q149,5)=" Soft",I149&gt;P149,D149&lt;=I149,D149&gt;P149),CONCATENATE("Hit stop for ½R at $",I149,"; Soft stop for ½R at $",P149),IF(AND(LEFT(L149,12)="*Hard stop f",LEFT(Q149,5)=" Soft",D149&lt;=I149,D149&lt;=P149),CONCATENATE("Hit stop for ½R at $",I149,"; Setting hard stop for ½R at $",O149),IF(AND(LEFT(L149,12)="*Hard stop f",LEFT(Q149,5)=" Soft",D149&gt;I149,E149=1),IF(AND(O149&gt;I149,R149&lt;&gt;I149),CONCATENATE("Trail hard stop for ½R to $",O149,"; Soft stop for ½R at $",P149),L149),IF(AND(LEFT(L149,12)="*Hard stop f",LEFT(Q149,5)=" Hard",I149=P149,D149&lt;=I149),"Hit stop",IF(AND(LEFT(L149,12)="*Hard stop f",LEFT(Q149,5)=" Hard",I149=P149,D149&gt;I149,E149=1),IF(AND(O149&gt;I149,R149&lt;&gt;I149),CONCATENATE("Trail hard stop for ½R to $",O149,"; Hard stop for ½R at $",P149),L149),IF(AND(LEFT(L149,12)="*Hard stop f",LEFT(Q149,5)=" Soft",I149=P149,D149&lt;=I149),CONCATENATE("Hit stop for ½R at $",I149,"; Setting hard stop for ½R at $",O149),IF(AND(LEFT(L149,12)="*Hard stop f",LEFT(Q149,5)=" Soft",I149=P149,D149&gt;I149,E149=1),IF(AND(O149&gt;I149,R149&lt;&gt;I149),CONCATENATE("Trail hard stop for ½R to $",O149,"; Soft stop for ½R at $",P149),L149),IF(AND(D149&gt;I149,E149=0,F149=0),L149)))))))))))))))))))</f>
        <v>0</v>
      </c>
      <c r="O149" s="15">
        <f>IF(AND(R149&lt;=S149,R149&gt;U149),T149,R149)</f>
        <v>-0.03</v>
      </c>
      <c r="P149" s="16" t="str">
        <f>IFERROR(VALUE(RIGHT(Q149,LEN(Q149)-FIND("$",Q149,1))),"")</f>
        <v/>
      </c>
      <c r="Q149" s="6" t="str">
        <f>IFERROR(LEFT(RIGHT(L149,FIND("*",L149,2)-FIND(";",L149,1)),FIND("*",RIGHT(L149,FIND("*",L149,2)-FIND(";",L149,1)),2)-1),"")</f>
        <v/>
      </c>
      <c r="R149" s="16">
        <f>IF(F149=1,MIN(ROUNDDOWN(G149*0.995,2)*100/100-VLOOKUP(VALUE(RIGHT(ROUNDDOWN(G149*0.995,2)*100,1)),$Y$2:$Z$11,2)/100,ROUNDDOWN(D149*0.995,2)*100/100-VLOOKUP(VALUE(RIGHT(ROUNDDOWN(D149*0.995,2)*100,1)),$Y$2:$Z$11,2)/100),ROUNDDOWN(D149*0.995,2)*100/100-VLOOKUP(VALUE(RIGHT(ROUNDDOWN(D149*0.995,2)*100,1)),$Y$2:$Z$11,2)/100)</f>
        <v>-0.03</v>
      </c>
      <c r="S149" s="16">
        <f>IF(AND(D149&gt;1,D149&lt;=2),1,IF(AND(D149&gt;2,D149&lt;=3),2,IF(AND(D149&gt;3,D149&lt;=4),3,IF(AND(D149&gt;4,D149&lt;=5),4,IF(AND(D149&gt;5,D149&lt;=6),5,IF(AND(D149&gt;6,D149&lt;=7),6,IF(AND(D149&gt;7,D149&lt;=8),7,IF(AND(D149&gt;8,D149&lt;=10),8,IF(AND(D149&gt;10,D149&lt;=15),10,IF(AND(D149&gt;15,D149&lt;=20),15,IF(AND(D149&gt;20,D149&lt;=25),20,IF(AND(D149&gt;25,D149&lt;=30),25,IF(AND(D149&gt;30,D149&lt;=35),30,IF(AND(D149&gt;35,D149&lt;=40),35,IF(AND(D149&gt;40,D149&lt;=50),40,IF(AND(D149&gt;50,D149&lt;=60),50,IF(AND(D149&gt;60,D149&lt;=70),60,IF(AND(D149&gt;70,D149&lt;=80),70,IF(AND(D149&gt;80,D149&lt;=100),80,IF(AND(D149&gt;100,D149&lt;=120),100,IF(AND(D149&gt;120,D149&lt;=140),120,IF(AND(D149&gt;140,D149&lt;=150),140,IF(AND(D149&gt;150,D149&lt;=200),150,IF(AND(D149&gt;200,D149&lt;=250),200,IF(AND(D149&gt;250,D149&lt;=300),250,IF(AND(D149&gt;300,D149&lt;=350),300,IF(AND(D149&gt;350,D149&lt;=400),350,IF(AND(D149&gt;400,D149&lt;=500),400,IF(AND(D149&gt;500,D149&lt;=600),500,IF(AND(D149&gt;600,D149&lt;=700),600,IF(AND(D149&gt;700,D149&lt;=800),700,IF(AND(D149&gt;800,D149&lt;=1000),800,IF(AND(D149&gt;1000,D149&lt;=1200),1000,IF(AND(D149&gt;1200,D149&lt;=1400),1200,IF(AND(D149&gt;1400,D149&lt;=1500),1400,0.1)))))))))))))))))))))))))))))))))))*1.01</f>
        <v>0.10100000000000001</v>
      </c>
      <c r="T149" s="16">
        <f>U149-V149</f>
        <v>6.9999999999999993E-2</v>
      </c>
      <c r="U149" s="18">
        <f>ROUNDUP(IF(AND(D149&gt;1,D149&lt;=2),1,IF(AND(D149&gt;2,D149&lt;=3),2,IF(AND(D149&gt;3,D149&lt;=4),3,IF(AND(D149&gt;4,D149&lt;=5),4,IF(AND(D149&gt;5,D149&lt;=6),5,IF(AND(D149&gt;6,D149&lt;=7),6,IF(AND(D149&gt;7,D149&lt;=8),7,IF(AND(D149&gt;8,D149&lt;=10),8,IF(AND(D149&gt;10,D149&lt;=15),10,IF(AND(D149&gt;15,D149&lt;=20),15,IF(AND(D149&gt;20,D149&lt;=25),20,IF(AND(D149&gt;25,D149&lt;=30),25,IF(AND(D149&gt;30,D149&lt;=35),30,IF(AND(D149&gt;35,D149&lt;=40),35,IF(AND(D149&gt;40,D149&lt;=50),40,IF(AND(D149&gt;50,D149&lt;=60),50,IF(AND(D149&gt;60,D149&lt;=70),60,IF(AND(D149&gt;70,D149&lt;=80),70,IF(AND(D149&gt;80,D149&lt;=100),80,IF(AND(D149&gt;100,D149&lt;=120),100,IF(AND(D149&gt;120,D149&lt;=140),120,IF(AND(D149&gt;140,D149&lt;=150),140,IF(AND(D149&gt;150,D149&lt;=200),150,IF(AND(D149&gt;200,D149&lt;=250),200,IF(AND(D149&gt;250,D149&lt;=300),250,IF(AND(D149&gt;300,D149&lt;=350),300,IF(AND(D149&gt;350,D149&lt;=400),350,IF(AND(D149&gt;400,D149&lt;=500),400,IF(AND(D149&gt;500,D149&lt;=600),500,IF(AND(D149&gt;600,D149&lt;=700),600,IF(AND(D149&gt;700,D149&lt;=800),700,IF(AND(D149&gt;800,D149&lt;=1000),800,IF(AND(D149&gt;1000,D149&lt;=1200),1000,IF(AND(D149&gt;1200,D149&lt;=1400),1200,IF(AND(D149&gt;1400,D149&lt;=1500),1400,0.1)))))))))))))))))))))))))))))))))))*0.995,2)</f>
        <v>9.9999999999999992E-2</v>
      </c>
      <c r="V149" s="16">
        <f>VLOOKUP(VALUE(RIGHT(U149*100,1)),$Y$2:$Z$11,2)/100</f>
        <v>0.03</v>
      </c>
      <c r="W149" s="19">
        <f ca="1">IFERROR(IF(AVERAGE(SOE_1,SOE_2)-Close&lt;Close-Current_Stop,1,0),0)</f>
        <v>0</v>
      </c>
      <c r="X149" s="29" t="str">
        <f ca="1">IF(RR_Rebal_Test=1,Close-(AVERAGE(SOE_1,SOE_2)-Close),"")</f>
        <v/>
      </c>
      <c r="Y149" s="3"/>
      <c r="Z149" s="3"/>
      <c r="AA149" s="3"/>
      <c r="AB149" s="3"/>
      <c r="AC149" s="3"/>
    </row>
    <row r="150" spans="1:29" x14ac:dyDescent="0.25">
      <c r="A150" s="13"/>
      <c r="B150" s="8"/>
      <c r="C150" s="8"/>
      <c r="D150" s="8"/>
      <c r="E150" s="2"/>
      <c r="F150" s="2"/>
      <c r="G150" s="8"/>
      <c r="H150" s="23"/>
      <c r="I150" s="8"/>
      <c r="J150" s="1"/>
      <c r="K150" s="1"/>
      <c r="L150" s="2"/>
      <c r="M150" s="8">
        <f>IF(EXACT(L150,N150),I150,O150)</f>
        <v>-0.03</v>
      </c>
      <c r="N150" s="14" t="b">
        <f>IF(AND(L150="*Soft stop*",D150&lt;=I150),CONCATENATE("Setting hard stop at $",O150),IF(AND(L150="*Soft stop*",D150&gt;I150,E150=1),CONCATENATE("Setting hard stop for ½R at $",O150,"; Soft stop for ½R at $",I150),IF(AND(L150="*Soft stop*",D150&gt;I150,F150=1),CONCATENATE("Setting hard stop at $",O150),IF(AND(L150="*Hard stop*",D150&lt;=I150),"Hit stop",IF(AND(L150="*Hard stop*",D150&gt;I150,E150=1),IF(AND(O150&gt;I150,R150&lt;&gt;I150),CONCATENATE("Trail hard stop for ½R to $",O150,"; Hard stop for ½R at $",I150),L150),IF(AND(L150="*Hard stop*",D150&gt;I150,F150=1),IF(AND(O150&gt;I150,R150&lt;&gt;I150),CONCATENATE("Trail hard stop to $",O150),L150),IF(AND(LEFT(L150,12)="*Hard stop f",LEFT(Q150,5)=" Hard",D150&gt;I150,F150=1),IF(AND(O150&gt;I150,R150&lt;&gt;I150),CONCATENATE("Trail stop for entire position to $",O150),L150),IF(AND(LEFT(L150,12)="*Hard stop f",LEFT(Q150,5)=" Soft",D150&gt;I150,F150=1),CONCATENATE("Setting hard stop for entire position at $",O150),IF(AND(LEFT(L150,12)="*Hard stop f",LEFT(Q150,5)=" Hard",I150&gt;P150,D150&lt;=I150,D150&gt;P150),CONCATENATE("Hit stop for ½R at $",I150,"; Hard stop for ½R at $",P150),IF(AND(LEFT(L150,12)="*Hard stop f",LEFT(Q150,5)=" Hard",D150&lt;=I150,D150&lt;=P150),"Hit stop",IF(AND(LEFT(L150,12)="*Hard stop f",LEFT(Q150,5)=" Hard",D150&gt;I150,E150=1),IF(AND(O150&gt;I150,R150&lt;&gt;I150),CONCATENATE("Trail hard stop for ½R to $",O150,"; Hard stop for ½R at $",P150),L150),IF(AND(LEFT(L150,12)="*Hard stop f",LEFT(Q150,5)=" Soft",I150&gt;P150,D150&lt;=I150,D150&gt;P150),CONCATENATE("Hit stop for ½R at $",I150,"; Soft stop for ½R at $",P150),IF(AND(LEFT(L150,12)="*Hard stop f",LEFT(Q150,5)=" Soft",D150&lt;=I150,D150&lt;=P150),CONCATENATE("Hit stop for ½R at $",I150,"; Setting hard stop for ½R at $",O150),IF(AND(LEFT(L150,12)="*Hard stop f",LEFT(Q150,5)=" Soft",D150&gt;I150,E150=1),IF(AND(O150&gt;I150,R150&lt;&gt;I150),CONCATENATE("Trail hard stop for ½R to $",O150,"; Soft stop for ½R at $",P150),L150),IF(AND(LEFT(L150,12)="*Hard stop f",LEFT(Q150,5)=" Hard",I150=P150,D150&lt;=I150),"Hit stop",IF(AND(LEFT(L150,12)="*Hard stop f",LEFT(Q150,5)=" Hard",I150=P150,D150&gt;I150,E150=1),IF(AND(O150&gt;I150,R150&lt;&gt;I150),CONCATENATE("Trail hard stop for ½R to $",O150,"; Hard stop for ½R at $",P150),L150),IF(AND(LEFT(L150,12)="*Hard stop f",LEFT(Q150,5)=" Soft",I150=P150,D150&lt;=I150),CONCATENATE("Hit stop for ½R at $",I150,"; Setting hard stop for ½R at $",O150),IF(AND(LEFT(L150,12)="*Hard stop f",LEFT(Q150,5)=" Soft",I150=P150,D150&gt;I150,E150=1),IF(AND(O150&gt;I150,R150&lt;&gt;I150),CONCATENATE("Trail hard stop for ½R to $",O150,"; Soft stop for ½R at $",P150),L150),IF(AND(D150&gt;I150,E150=0,F150=0),L150)))))))))))))))))))</f>
        <v>0</v>
      </c>
      <c r="O150" s="15">
        <f>IF(AND(R150&lt;=S150,R150&gt;U150),T150,R150)</f>
        <v>-0.03</v>
      </c>
      <c r="P150" s="16" t="str">
        <f>IFERROR(VALUE(RIGHT(Q150,LEN(Q150)-FIND("$",Q150,1))),"")</f>
        <v/>
      </c>
      <c r="Q150" s="6" t="str">
        <f>IFERROR(LEFT(RIGHT(L150,FIND("*",L150,2)-FIND(";",L150,1)),FIND("*",RIGHT(L150,FIND("*",L150,2)-FIND(";",L150,1)),2)-1),"")</f>
        <v/>
      </c>
      <c r="R150" s="16">
        <f>IF(F150=1,MIN(ROUNDDOWN(G150*0.995,2)*100/100-VLOOKUP(VALUE(RIGHT(ROUNDDOWN(G150*0.995,2)*100,1)),$Y$2:$Z$11,2)/100,ROUNDDOWN(D150*0.995,2)*100/100-VLOOKUP(VALUE(RIGHT(ROUNDDOWN(D150*0.995,2)*100,1)),$Y$2:$Z$11,2)/100),ROUNDDOWN(D150*0.995,2)*100/100-VLOOKUP(VALUE(RIGHT(ROUNDDOWN(D150*0.995,2)*100,1)),$Y$2:$Z$11,2)/100)</f>
        <v>-0.03</v>
      </c>
      <c r="S150" s="16">
        <f>IF(AND(D150&gt;1,D150&lt;=2),1,IF(AND(D150&gt;2,D150&lt;=3),2,IF(AND(D150&gt;3,D150&lt;=4),3,IF(AND(D150&gt;4,D150&lt;=5),4,IF(AND(D150&gt;5,D150&lt;=6),5,IF(AND(D150&gt;6,D150&lt;=7),6,IF(AND(D150&gt;7,D150&lt;=8),7,IF(AND(D150&gt;8,D150&lt;=10),8,IF(AND(D150&gt;10,D150&lt;=15),10,IF(AND(D150&gt;15,D150&lt;=20),15,IF(AND(D150&gt;20,D150&lt;=25),20,IF(AND(D150&gt;25,D150&lt;=30),25,IF(AND(D150&gt;30,D150&lt;=35),30,IF(AND(D150&gt;35,D150&lt;=40),35,IF(AND(D150&gt;40,D150&lt;=50),40,IF(AND(D150&gt;50,D150&lt;=60),50,IF(AND(D150&gt;60,D150&lt;=70),60,IF(AND(D150&gt;70,D150&lt;=80),70,IF(AND(D150&gt;80,D150&lt;=100),80,IF(AND(D150&gt;100,D150&lt;=120),100,IF(AND(D150&gt;120,D150&lt;=140),120,IF(AND(D150&gt;140,D150&lt;=150),140,IF(AND(D150&gt;150,D150&lt;=200),150,IF(AND(D150&gt;200,D150&lt;=250),200,IF(AND(D150&gt;250,D150&lt;=300),250,IF(AND(D150&gt;300,D150&lt;=350),300,IF(AND(D150&gt;350,D150&lt;=400),350,IF(AND(D150&gt;400,D150&lt;=500),400,IF(AND(D150&gt;500,D150&lt;=600),500,IF(AND(D150&gt;600,D150&lt;=700),600,IF(AND(D150&gt;700,D150&lt;=800),700,IF(AND(D150&gt;800,D150&lt;=1000),800,IF(AND(D150&gt;1000,D150&lt;=1200),1000,IF(AND(D150&gt;1200,D150&lt;=1400),1200,IF(AND(D150&gt;1400,D150&lt;=1500),1400,0.1)))))))))))))))))))))))))))))))))))*1.01</f>
        <v>0.10100000000000001</v>
      </c>
      <c r="T150" s="16">
        <f>U150-V150</f>
        <v>6.9999999999999993E-2</v>
      </c>
      <c r="U150" s="18">
        <f>ROUNDUP(IF(AND(D150&gt;1,D150&lt;=2),1,IF(AND(D150&gt;2,D150&lt;=3),2,IF(AND(D150&gt;3,D150&lt;=4),3,IF(AND(D150&gt;4,D150&lt;=5),4,IF(AND(D150&gt;5,D150&lt;=6),5,IF(AND(D150&gt;6,D150&lt;=7),6,IF(AND(D150&gt;7,D150&lt;=8),7,IF(AND(D150&gt;8,D150&lt;=10),8,IF(AND(D150&gt;10,D150&lt;=15),10,IF(AND(D150&gt;15,D150&lt;=20),15,IF(AND(D150&gt;20,D150&lt;=25),20,IF(AND(D150&gt;25,D150&lt;=30),25,IF(AND(D150&gt;30,D150&lt;=35),30,IF(AND(D150&gt;35,D150&lt;=40),35,IF(AND(D150&gt;40,D150&lt;=50),40,IF(AND(D150&gt;50,D150&lt;=60),50,IF(AND(D150&gt;60,D150&lt;=70),60,IF(AND(D150&gt;70,D150&lt;=80),70,IF(AND(D150&gt;80,D150&lt;=100),80,IF(AND(D150&gt;100,D150&lt;=120),100,IF(AND(D150&gt;120,D150&lt;=140),120,IF(AND(D150&gt;140,D150&lt;=150),140,IF(AND(D150&gt;150,D150&lt;=200),150,IF(AND(D150&gt;200,D150&lt;=250),200,IF(AND(D150&gt;250,D150&lt;=300),250,IF(AND(D150&gt;300,D150&lt;=350),300,IF(AND(D150&gt;350,D150&lt;=400),350,IF(AND(D150&gt;400,D150&lt;=500),400,IF(AND(D150&gt;500,D150&lt;=600),500,IF(AND(D150&gt;600,D150&lt;=700),600,IF(AND(D150&gt;700,D150&lt;=800),700,IF(AND(D150&gt;800,D150&lt;=1000),800,IF(AND(D150&gt;1000,D150&lt;=1200),1000,IF(AND(D150&gt;1200,D150&lt;=1400),1200,IF(AND(D150&gt;1400,D150&lt;=1500),1400,0.1)))))))))))))))))))))))))))))))))))*0.995,2)</f>
        <v>9.9999999999999992E-2</v>
      </c>
      <c r="V150" s="16">
        <f>VLOOKUP(VALUE(RIGHT(U150*100,1)),$Y$2:$Z$11,2)/100</f>
        <v>0.03</v>
      </c>
      <c r="W150" s="19">
        <f ca="1">IFERROR(IF(AVERAGE(SOE_1,SOE_2)-Close&lt;Close-Current_Stop,1,0),0)</f>
        <v>0</v>
      </c>
      <c r="X150" s="29" t="str">
        <f ca="1">IF(RR_Rebal_Test=1,Close-(AVERAGE(SOE_1,SOE_2)-Close),"")</f>
        <v/>
      </c>
      <c r="Y150" s="3"/>
      <c r="Z150" s="3"/>
      <c r="AA150" s="3"/>
      <c r="AB150" s="3"/>
      <c r="AC150" s="3"/>
    </row>
    <row r="151" spans="1:29" x14ac:dyDescent="0.25">
      <c r="A151" s="13"/>
      <c r="B151" s="8"/>
      <c r="C151" s="8"/>
      <c r="D151" s="8"/>
      <c r="E151" s="2"/>
      <c r="F151" s="2"/>
      <c r="G151" s="8"/>
      <c r="H151" s="23"/>
      <c r="I151" s="8"/>
      <c r="J151" s="1"/>
      <c r="K151" s="1"/>
      <c r="L151" s="2"/>
      <c r="M151" s="8">
        <f>IF(EXACT(L151,N151),I151,O151)</f>
        <v>-0.03</v>
      </c>
      <c r="N151" s="14" t="b">
        <f>IF(AND(L151="*Soft stop*",D151&lt;=I151),CONCATENATE("Setting hard stop at $",O151),IF(AND(L151="*Soft stop*",D151&gt;I151,E151=1),CONCATENATE("Setting hard stop for ½R at $",O151,"; Soft stop for ½R at $",I151),IF(AND(L151="*Soft stop*",D151&gt;I151,F151=1),CONCATENATE("Setting hard stop at $",O151),IF(AND(L151="*Hard stop*",D151&lt;=I151),"Hit stop",IF(AND(L151="*Hard stop*",D151&gt;I151,E151=1),IF(AND(O151&gt;I151,R151&lt;&gt;I151),CONCATENATE("Trail hard stop for ½R to $",O151,"; Hard stop for ½R at $",I151),L151),IF(AND(L151="*Hard stop*",D151&gt;I151,F151=1),IF(AND(O151&gt;I151,R151&lt;&gt;I151),CONCATENATE("Trail hard stop to $",O151),L151),IF(AND(LEFT(L151,12)="*Hard stop f",LEFT(Q151,5)=" Hard",D151&gt;I151,F151=1),IF(AND(O151&gt;I151,R151&lt;&gt;I151),CONCATENATE("Trail stop for entire position to $",O151),L151),IF(AND(LEFT(L151,12)="*Hard stop f",LEFT(Q151,5)=" Soft",D151&gt;I151,F151=1),CONCATENATE("Setting hard stop for entire position at $",O151),IF(AND(LEFT(L151,12)="*Hard stop f",LEFT(Q151,5)=" Hard",I151&gt;P151,D151&lt;=I151,D151&gt;P151),CONCATENATE("Hit stop for ½R at $",I151,"; Hard stop for ½R at $",P151),IF(AND(LEFT(L151,12)="*Hard stop f",LEFT(Q151,5)=" Hard",D151&lt;=I151,D151&lt;=P151),"Hit stop",IF(AND(LEFT(L151,12)="*Hard stop f",LEFT(Q151,5)=" Hard",D151&gt;I151,E151=1),IF(AND(O151&gt;I151,R151&lt;&gt;I151),CONCATENATE("Trail hard stop for ½R to $",O151,"; Hard stop for ½R at $",P151),L151),IF(AND(LEFT(L151,12)="*Hard stop f",LEFT(Q151,5)=" Soft",I151&gt;P151,D151&lt;=I151,D151&gt;P151),CONCATENATE("Hit stop for ½R at $",I151,"; Soft stop for ½R at $",P151),IF(AND(LEFT(L151,12)="*Hard stop f",LEFT(Q151,5)=" Soft",D151&lt;=I151,D151&lt;=P151),CONCATENATE("Hit stop for ½R at $",I151,"; Setting hard stop for ½R at $",O151),IF(AND(LEFT(L151,12)="*Hard stop f",LEFT(Q151,5)=" Soft",D151&gt;I151,E151=1),IF(AND(O151&gt;I151,R151&lt;&gt;I151),CONCATENATE("Trail hard stop for ½R to $",O151,"; Soft stop for ½R at $",P151),L151),IF(AND(LEFT(L151,12)="*Hard stop f",LEFT(Q151,5)=" Hard",I151=P151,D151&lt;=I151),"Hit stop",IF(AND(LEFT(L151,12)="*Hard stop f",LEFT(Q151,5)=" Hard",I151=P151,D151&gt;I151,E151=1),IF(AND(O151&gt;I151,R151&lt;&gt;I151),CONCATENATE("Trail hard stop for ½R to $",O151,"; Hard stop for ½R at $",P151),L151),IF(AND(LEFT(L151,12)="*Hard stop f",LEFT(Q151,5)=" Soft",I151=P151,D151&lt;=I151),CONCATENATE("Hit stop for ½R at $",I151,"; Setting hard stop for ½R at $",O151),IF(AND(LEFT(L151,12)="*Hard stop f",LEFT(Q151,5)=" Soft",I151=P151,D151&gt;I151,E151=1),IF(AND(O151&gt;I151,R151&lt;&gt;I151),CONCATENATE("Trail hard stop for ½R to $",O151,"; Soft stop for ½R at $",P151),L151),IF(AND(D151&gt;I151,E151=0,F151=0),L151)))))))))))))))))))</f>
        <v>0</v>
      </c>
      <c r="O151" s="15">
        <f>IF(AND(R151&lt;=S151,R151&gt;U151),T151,R151)</f>
        <v>-0.03</v>
      </c>
      <c r="P151" s="16" t="str">
        <f>IFERROR(VALUE(RIGHT(Q151,LEN(Q151)-FIND("$",Q151,1))),"")</f>
        <v/>
      </c>
      <c r="Q151" s="6" t="str">
        <f>IFERROR(LEFT(RIGHT(L151,FIND("*",L151,2)-FIND(";",L151,1)),FIND("*",RIGHT(L151,FIND("*",L151,2)-FIND(";",L151,1)),2)-1),"")</f>
        <v/>
      </c>
      <c r="R151" s="16">
        <f>IF(F151=1,MIN(ROUNDDOWN(G151*0.995,2)*100/100-VLOOKUP(VALUE(RIGHT(ROUNDDOWN(G151*0.995,2)*100,1)),$Y$2:$Z$11,2)/100,ROUNDDOWN(D151*0.995,2)*100/100-VLOOKUP(VALUE(RIGHT(ROUNDDOWN(D151*0.995,2)*100,1)),$Y$2:$Z$11,2)/100),ROUNDDOWN(D151*0.995,2)*100/100-VLOOKUP(VALUE(RIGHT(ROUNDDOWN(D151*0.995,2)*100,1)),$Y$2:$Z$11,2)/100)</f>
        <v>-0.03</v>
      </c>
      <c r="S151" s="16">
        <f>IF(AND(D151&gt;1,D151&lt;=2),1,IF(AND(D151&gt;2,D151&lt;=3),2,IF(AND(D151&gt;3,D151&lt;=4),3,IF(AND(D151&gt;4,D151&lt;=5),4,IF(AND(D151&gt;5,D151&lt;=6),5,IF(AND(D151&gt;6,D151&lt;=7),6,IF(AND(D151&gt;7,D151&lt;=8),7,IF(AND(D151&gt;8,D151&lt;=10),8,IF(AND(D151&gt;10,D151&lt;=15),10,IF(AND(D151&gt;15,D151&lt;=20),15,IF(AND(D151&gt;20,D151&lt;=25),20,IF(AND(D151&gt;25,D151&lt;=30),25,IF(AND(D151&gt;30,D151&lt;=35),30,IF(AND(D151&gt;35,D151&lt;=40),35,IF(AND(D151&gt;40,D151&lt;=50),40,IF(AND(D151&gt;50,D151&lt;=60),50,IF(AND(D151&gt;60,D151&lt;=70),60,IF(AND(D151&gt;70,D151&lt;=80),70,IF(AND(D151&gt;80,D151&lt;=100),80,IF(AND(D151&gt;100,D151&lt;=120),100,IF(AND(D151&gt;120,D151&lt;=140),120,IF(AND(D151&gt;140,D151&lt;=150),140,IF(AND(D151&gt;150,D151&lt;=200),150,IF(AND(D151&gt;200,D151&lt;=250),200,IF(AND(D151&gt;250,D151&lt;=300),250,IF(AND(D151&gt;300,D151&lt;=350),300,IF(AND(D151&gt;350,D151&lt;=400),350,IF(AND(D151&gt;400,D151&lt;=500),400,IF(AND(D151&gt;500,D151&lt;=600),500,IF(AND(D151&gt;600,D151&lt;=700),600,IF(AND(D151&gt;700,D151&lt;=800),700,IF(AND(D151&gt;800,D151&lt;=1000),800,IF(AND(D151&gt;1000,D151&lt;=1200),1000,IF(AND(D151&gt;1200,D151&lt;=1400),1200,IF(AND(D151&gt;1400,D151&lt;=1500),1400,0.1)))))))))))))))))))))))))))))))))))*1.01</f>
        <v>0.10100000000000001</v>
      </c>
      <c r="T151" s="16">
        <f>U151-V151</f>
        <v>6.9999999999999993E-2</v>
      </c>
      <c r="U151" s="18">
        <f>ROUNDUP(IF(AND(D151&gt;1,D151&lt;=2),1,IF(AND(D151&gt;2,D151&lt;=3),2,IF(AND(D151&gt;3,D151&lt;=4),3,IF(AND(D151&gt;4,D151&lt;=5),4,IF(AND(D151&gt;5,D151&lt;=6),5,IF(AND(D151&gt;6,D151&lt;=7),6,IF(AND(D151&gt;7,D151&lt;=8),7,IF(AND(D151&gt;8,D151&lt;=10),8,IF(AND(D151&gt;10,D151&lt;=15),10,IF(AND(D151&gt;15,D151&lt;=20),15,IF(AND(D151&gt;20,D151&lt;=25),20,IF(AND(D151&gt;25,D151&lt;=30),25,IF(AND(D151&gt;30,D151&lt;=35),30,IF(AND(D151&gt;35,D151&lt;=40),35,IF(AND(D151&gt;40,D151&lt;=50),40,IF(AND(D151&gt;50,D151&lt;=60),50,IF(AND(D151&gt;60,D151&lt;=70),60,IF(AND(D151&gt;70,D151&lt;=80),70,IF(AND(D151&gt;80,D151&lt;=100),80,IF(AND(D151&gt;100,D151&lt;=120),100,IF(AND(D151&gt;120,D151&lt;=140),120,IF(AND(D151&gt;140,D151&lt;=150),140,IF(AND(D151&gt;150,D151&lt;=200),150,IF(AND(D151&gt;200,D151&lt;=250),200,IF(AND(D151&gt;250,D151&lt;=300),250,IF(AND(D151&gt;300,D151&lt;=350),300,IF(AND(D151&gt;350,D151&lt;=400),350,IF(AND(D151&gt;400,D151&lt;=500),400,IF(AND(D151&gt;500,D151&lt;=600),500,IF(AND(D151&gt;600,D151&lt;=700),600,IF(AND(D151&gt;700,D151&lt;=800),700,IF(AND(D151&gt;800,D151&lt;=1000),800,IF(AND(D151&gt;1000,D151&lt;=1200),1000,IF(AND(D151&gt;1200,D151&lt;=1400),1200,IF(AND(D151&gt;1400,D151&lt;=1500),1400,0.1)))))))))))))))))))))))))))))))))))*0.995,2)</f>
        <v>9.9999999999999992E-2</v>
      </c>
      <c r="V151" s="16">
        <f>VLOOKUP(VALUE(RIGHT(U151*100,1)),$Y$2:$Z$11,2)/100</f>
        <v>0.03</v>
      </c>
      <c r="W151" s="19">
        <f ca="1">IFERROR(IF(AVERAGE(SOE_1,SOE_2)-Close&lt;Close-Current_Stop,1,0),0)</f>
        <v>0</v>
      </c>
      <c r="X151" s="29" t="str">
        <f ca="1">IF(RR_Rebal_Test=1,Close-(AVERAGE(SOE_1,SOE_2)-Close),"")</f>
        <v/>
      </c>
      <c r="Y151" s="3"/>
      <c r="Z151" s="3"/>
      <c r="AA151" s="3"/>
      <c r="AB151" s="3"/>
      <c r="AC151" s="3"/>
    </row>
    <row r="152" spans="1:29" x14ac:dyDescent="0.25">
      <c r="A152" s="13"/>
      <c r="B152" s="8"/>
      <c r="C152" s="8"/>
      <c r="D152" s="8"/>
      <c r="E152" s="2"/>
      <c r="F152" s="2"/>
      <c r="G152" s="8"/>
      <c r="H152" s="23"/>
      <c r="I152" s="8"/>
      <c r="J152" s="1"/>
      <c r="K152" s="1"/>
      <c r="L152" s="2"/>
      <c r="M152" s="8">
        <f>IF(EXACT(L152,N152),I152,O152)</f>
        <v>-0.03</v>
      </c>
      <c r="N152" s="14" t="b">
        <f>IF(AND(L152="*Soft stop*",D152&lt;=I152),CONCATENATE("Setting hard stop at $",O152),IF(AND(L152="*Soft stop*",D152&gt;I152,E152=1),CONCATENATE("Setting hard stop for ½R at $",O152,"; Soft stop for ½R at $",I152),IF(AND(L152="*Soft stop*",D152&gt;I152,F152=1),CONCATENATE("Setting hard stop at $",O152),IF(AND(L152="*Hard stop*",D152&lt;=I152),"Hit stop",IF(AND(L152="*Hard stop*",D152&gt;I152,E152=1),IF(AND(O152&gt;I152,R152&lt;&gt;I152),CONCATENATE("Trail hard stop for ½R to $",O152,"; Hard stop for ½R at $",I152),L152),IF(AND(L152="*Hard stop*",D152&gt;I152,F152=1),IF(AND(O152&gt;I152,R152&lt;&gt;I152),CONCATENATE("Trail hard stop to $",O152),L152),IF(AND(LEFT(L152,12)="*Hard stop f",LEFT(Q152,5)=" Hard",D152&gt;I152,F152=1),IF(AND(O152&gt;I152,R152&lt;&gt;I152),CONCATENATE("Trail stop for entire position to $",O152),L152),IF(AND(LEFT(L152,12)="*Hard stop f",LEFT(Q152,5)=" Soft",D152&gt;I152,F152=1),CONCATENATE("Setting hard stop for entire position at $",O152),IF(AND(LEFT(L152,12)="*Hard stop f",LEFT(Q152,5)=" Hard",I152&gt;P152,D152&lt;=I152,D152&gt;P152),CONCATENATE("Hit stop for ½R at $",I152,"; Hard stop for ½R at $",P152),IF(AND(LEFT(L152,12)="*Hard stop f",LEFT(Q152,5)=" Hard",D152&lt;=I152,D152&lt;=P152),"Hit stop",IF(AND(LEFT(L152,12)="*Hard stop f",LEFT(Q152,5)=" Hard",D152&gt;I152,E152=1),IF(AND(O152&gt;I152,R152&lt;&gt;I152),CONCATENATE("Trail hard stop for ½R to $",O152,"; Hard stop for ½R at $",P152),L152),IF(AND(LEFT(L152,12)="*Hard stop f",LEFT(Q152,5)=" Soft",I152&gt;P152,D152&lt;=I152,D152&gt;P152),CONCATENATE("Hit stop for ½R at $",I152,"; Soft stop for ½R at $",P152),IF(AND(LEFT(L152,12)="*Hard stop f",LEFT(Q152,5)=" Soft",D152&lt;=I152,D152&lt;=P152),CONCATENATE("Hit stop for ½R at $",I152,"; Setting hard stop for ½R at $",O152),IF(AND(LEFT(L152,12)="*Hard stop f",LEFT(Q152,5)=" Soft",D152&gt;I152,E152=1),IF(AND(O152&gt;I152,R152&lt;&gt;I152),CONCATENATE("Trail hard stop for ½R to $",O152,"; Soft stop for ½R at $",P152),L152),IF(AND(LEFT(L152,12)="*Hard stop f",LEFT(Q152,5)=" Hard",I152=P152,D152&lt;=I152),"Hit stop",IF(AND(LEFT(L152,12)="*Hard stop f",LEFT(Q152,5)=" Hard",I152=P152,D152&gt;I152,E152=1),IF(AND(O152&gt;I152,R152&lt;&gt;I152),CONCATENATE("Trail hard stop for ½R to $",O152,"; Hard stop for ½R at $",P152),L152),IF(AND(LEFT(L152,12)="*Hard stop f",LEFT(Q152,5)=" Soft",I152=P152,D152&lt;=I152),CONCATENATE("Hit stop for ½R at $",I152,"; Setting hard stop for ½R at $",O152),IF(AND(LEFT(L152,12)="*Hard stop f",LEFT(Q152,5)=" Soft",I152=P152,D152&gt;I152,E152=1),IF(AND(O152&gt;I152,R152&lt;&gt;I152),CONCATENATE("Trail hard stop for ½R to $",O152,"; Soft stop for ½R at $",P152),L152),IF(AND(D152&gt;I152,E152=0,F152=0),L152)))))))))))))))))))</f>
        <v>0</v>
      </c>
      <c r="O152" s="15">
        <f>IF(AND(R152&lt;=S152,R152&gt;U152),T152,R152)</f>
        <v>-0.03</v>
      </c>
      <c r="P152" s="16" t="str">
        <f>IFERROR(VALUE(RIGHT(Q152,LEN(Q152)-FIND("$",Q152,1))),"")</f>
        <v/>
      </c>
      <c r="Q152" s="6" t="str">
        <f>IFERROR(LEFT(RIGHT(L152,FIND("*",L152,2)-FIND(";",L152,1)),FIND("*",RIGHT(L152,FIND("*",L152,2)-FIND(";",L152,1)),2)-1),"")</f>
        <v/>
      </c>
      <c r="R152" s="16">
        <f>IF(F152=1,MIN(ROUNDDOWN(G152*0.995,2)*100/100-VLOOKUP(VALUE(RIGHT(ROUNDDOWN(G152*0.995,2)*100,1)),$Y$2:$Z$11,2)/100,ROUNDDOWN(D152*0.995,2)*100/100-VLOOKUP(VALUE(RIGHT(ROUNDDOWN(D152*0.995,2)*100,1)),$Y$2:$Z$11,2)/100),ROUNDDOWN(D152*0.995,2)*100/100-VLOOKUP(VALUE(RIGHT(ROUNDDOWN(D152*0.995,2)*100,1)),$Y$2:$Z$11,2)/100)</f>
        <v>-0.03</v>
      </c>
      <c r="S152" s="16">
        <f>IF(AND(D152&gt;1,D152&lt;=2),1,IF(AND(D152&gt;2,D152&lt;=3),2,IF(AND(D152&gt;3,D152&lt;=4),3,IF(AND(D152&gt;4,D152&lt;=5),4,IF(AND(D152&gt;5,D152&lt;=6),5,IF(AND(D152&gt;6,D152&lt;=7),6,IF(AND(D152&gt;7,D152&lt;=8),7,IF(AND(D152&gt;8,D152&lt;=10),8,IF(AND(D152&gt;10,D152&lt;=15),10,IF(AND(D152&gt;15,D152&lt;=20),15,IF(AND(D152&gt;20,D152&lt;=25),20,IF(AND(D152&gt;25,D152&lt;=30),25,IF(AND(D152&gt;30,D152&lt;=35),30,IF(AND(D152&gt;35,D152&lt;=40),35,IF(AND(D152&gt;40,D152&lt;=50),40,IF(AND(D152&gt;50,D152&lt;=60),50,IF(AND(D152&gt;60,D152&lt;=70),60,IF(AND(D152&gt;70,D152&lt;=80),70,IF(AND(D152&gt;80,D152&lt;=100),80,IF(AND(D152&gt;100,D152&lt;=120),100,IF(AND(D152&gt;120,D152&lt;=140),120,IF(AND(D152&gt;140,D152&lt;=150),140,IF(AND(D152&gt;150,D152&lt;=200),150,IF(AND(D152&gt;200,D152&lt;=250),200,IF(AND(D152&gt;250,D152&lt;=300),250,IF(AND(D152&gt;300,D152&lt;=350),300,IF(AND(D152&gt;350,D152&lt;=400),350,IF(AND(D152&gt;400,D152&lt;=500),400,IF(AND(D152&gt;500,D152&lt;=600),500,IF(AND(D152&gt;600,D152&lt;=700),600,IF(AND(D152&gt;700,D152&lt;=800),700,IF(AND(D152&gt;800,D152&lt;=1000),800,IF(AND(D152&gt;1000,D152&lt;=1200),1000,IF(AND(D152&gt;1200,D152&lt;=1400),1200,IF(AND(D152&gt;1400,D152&lt;=1500),1400,0.1)))))))))))))))))))))))))))))))))))*1.01</f>
        <v>0.10100000000000001</v>
      </c>
      <c r="T152" s="16">
        <f>U152-V152</f>
        <v>6.9999999999999993E-2</v>
      </c>
      <c r="U152" s="18">
        <f>ROUNDUP(IF(AND(D152&gt;1,D152&lt;=2),1,IF(AND(D152&gt;2,D152&lt;=3),2,IF(AND(D152&gt;3,D152&lt;=4),3,IF(AND(D152&gt;4,D152&lt;=5),4,IF(AND(D152&gt;5,D152&lt;=6),5,IF(AND(D152&gt;6,D152&lt;=7),6,IF(AND(D152&gt;7,D152&lt;=8),7,IF(AND(D152&gt;8,D152&lt;=10),8,IF(AND(D152&gt;10,D152&lt;=15),10,IF(AND(D152&gt;15,D152&lt;=20),15,IF(AND(D152&gt;20,D152&lt;=25),20,IF(AND(D152&gt;25,D152&lt;=30),25,IF(AND(D152&gt;30,D152&lt;=35),30,IF(AND(D152&gt;35,D152&lt;=40),35,IF(AND(D152&gt;40,D152&lt;=50),40,IF(AND(D152&gt;50,D152&lt;=60),50,IF(AND(D152&gt;60,D152&lt;=70),60,IF(AND(D152&gt;70,D152&lt;=80),70,IF(AND(D152&gt;80,D152&lt;=100),80,IF(AND(D152&gt;100,D152&lt;=120),100,IF(AND(D152&gt;120,D152&lt;=140),120,IF(AND(D152&gt;140,D152&lt;=150),140,IF(AND(D152&gt;150,D152&lt;=200),150,IF(AND(D152&gt;200,D152&lt;=250),200,IF(AND(D152&gt;250,D152&lt;=300),250,IF(AND(D152&gt;300,D152&lt;=350),300,IF(AND(D152&gt;350,D152&lt;=400),350,IF(AND(D152&gt;400,D152&lt;=500),400,IF(AND(D152&gt;500,D152&lt;=600),500,IF(AND(D152&gt;600,D152&lt;=700),600,IF(AND(D152&gt;700,D152&lt;=800),700,IF(AND(D152&gt;800,D152&lt;=1000),800,IF(AND(D152&gt;1000,D152&lt;=1200),1000,IF(AND(D152&gt;1200,D152&lt;=1400),1200,IF(AND(D152&gt;1400,D152&lt;=1500),1400,0.1)))))))))))))))))))))))))))))))))))*0.995,2)</f>
        <v>9.9999999999999992E-2</v>
      </c>
      <c r="V152" s="16">
        <f>VLOOKUP(VALUE(RIGHT(U152*100,1)),$Y$2:$Z$11,2)/100</f>
        <v>0.03</v>
      </c>
      <c r="W152" s="19">
        <f ca="1">IFERROR(IF(AVERAGE(SOE_1,SOE_2)-Close&lt;Close-Current_Stop,1,0),0)</f>
        <v>0</v>
      </c>
      <c r="X152" s="29" t="str">
        <f ca="1">IF(RR_Rebal_Test=1,Close-(AVERAGE(SOE_1,SOE_2)-Close),"")</f>
        <v/>
      </c>
      <c r="Y152" s="3"/>
      <c r="Z152" s="3"/>
      <c r="AA152" s="3"/>
      <c r="AB152" s="3"/>
      <c r="AC152" s="3"/>
    </row>
    <row r="153" spans="1:29" x14ac:dyDescent="0.25">
      <c r="A153" s="13"/>
      <c r="B153" s="8"/>
      <c r="C153" s="8"/>
      <c r="D153" s="8"/>
      <c r="E153" s="2"/>
      <c r="F153" s="2"/>
      <c r="G153" s="8"/>
      <c r="H153" s="23"/>
      <c r="I153" s="8"/>
      <c r="J153" s="1"/>
      <c r="K153" s="1"/>
      <c r="L153" s="2"/>
      <c r="M153" s="8">
        <f>IF(EXACT(L153,N153),I153,O153)</f>
        <v>-0.03</v>
      </c>
      <c r="N153" s="14" t="b">
        <f>IF(AND(L153="*Soft stop*",D153&lt;=I153),CONCATENATE("Setting hard stop at $",O153),IF(AND(L153="*Soft stop*",D153&gt;I153,E153=1),CONCATENATE("Setting hard stop for ½R at $",O153,"; Soft stop for ½R at $",I153),IF(AND(L153="*Soft stop*",D153&gt;I153,F153=1),CONCATENATE("Setting hard stop at $",O153),IF(AND(L153="*Hard stop*",D153&lt;=I153),"Hit stop",IF(AND(L153="*Hard stop*",D153&gt;I153,E153=1),IF(AND(O153&gt;I153,R153&lt;&gt;I153),CONCATENATE("Trail hard stop for ½R to $",O153,"; Hard stop for ½R at $",I153),L153),IF(AND(L153="*Hard stop*",D153&gt;I153,F153=1),IF(AND(O153&gt;I153,R153&lt;&gt;I153),CONCATENATE("Trail hard stop to $",O153),L153),IF(AND(LEFT(L153,12)="*Hard stop f",LEFT(Q153,5)=" Hard",D153&gt;I153,F153=1),IF(AND(O153&gt;I153,R153&lt;&gt;I153),CONCATENATE("Trail stop for entire position to $",O153),L153),IF(AND(LEFT(L153,12)="*Hard stop f",LEFT(Q153,5)=" Soft",D153&gt;I153,F153=1),CONCATENATE("Setting hard stop for entire position at $",O153),IF(AND(LEFT(L153,12)="*Hard stop f",LEFT(Q153,5)=" Hard",I153&gt;P153,D153&lt;=I153,D153&gt;P153),CONCATENATE("Hit stop for ½R at $",I153,"; Hard stop for ½R at $",P153),IF(AND(LEFT(L153,12)="*Hard stop f",LEFT(Q153,5)=" Hard",D153&lt;=I153,D153&lt;=P153),"Hit stop",IF(AND(LEFT(L153,12)="*Hard stop f",LEFT(Q153,5)=" Hard",D153&gt;I153,E153=1),IF(AND(O153&gt;I153,R153&lt;&gt;I153),CONCATENATE("Trail hard stop for ½R to $",O153,"; Hard stop for ½R at $",P153),L153),IF(AND(LEFT(L153,12)="*Hard stop f",LEFT(Q153,5)=" Soft",I153&gt;P153,D153&lt;=I153,D153&gt;P153),CONCATENATE("Hit stop for ½R at $",I153,"; Soft stop for ½R at $",P153),IF(AND(LEFT(L153,12)="*Hard stop f",LEFT(Q153,5)=" Soft",D153&lt;=I153,D153&lt;=P153),CONCATENATE("Hit stop for ½R at $",I153,"; Setting hard stop for ½R at $",O153),IF(AND(LEFT(L153,12)="*Hard stop f",LEFT(Q153,5)=" Soft",D153&gt;I153,E153=1),IF(AND(O153&gt;I153,R153&lt;&gt;I153),CONCATENATE("Trail hard stop for ½R to $",O153,"; Soft stop for ½R at $",P153),L153),IF(AND(LEFT(L153,12)="*Hard stop f",LEFT(Q153,5)=" Hard",I153=P153,D153&lt;=I153),"Hit stop",IF(AND(LEFT(L153,12)="*Hard stop f",LEFT(Q153,5)=" Hard",I153=P153,D153&gt;I153,E153=1),IF(AND(O153&gt;I153,R153&lt;&gt;I153),CONCATENATE("Trail hard stop for ½R to $",O153,"; Hard stop for ½R at $",P153),L153),IF(AND(LEFT(L153,12)="*Hard stop f",LEFT(Q153,5)=" Soft",I153=P153,D153&lt;=I153),CONCATENATE("Hit stop for ½R at $",I153,"; Setting hard stop for ½R at $",O153),IF(AND(LEFT(L153,12)="*Hard stop f",LEFT(Q153,5)=" Soft",I153=P153,D153&gt;I153,E153=1),IF(AND(O153&gt;I153,R153&lt;&gt;I153),CONCATENATE("Trail hard stop for ½R to $",O153,"; Soft stop for ½R at $",P153),L153),IF(AND(D153&gt;I153,E153=0,F153=0),L153)))))))))))))))))))</f>
        <v>0</v>
      </c>
      <c r="O153" s="15">
        <f>IF(AND(R153&lt;=S153,R153&gt;U153),T153,R153)</f>
        <v>-0.03</v>
      </c>
      <c r="P153" s="16" t="str">
        <f>IFERROR(VALUE(RIGHT(Q153,LEN(Q153)-FIND("$",Q153,1))),"")</f>
        <v/>
      </c>
      <c r="Q153" s="6" t="str">
        <f>IFERROR(LEFT(RIGHT(L153,FIND("*",L153,2)-FIND(";",L153,1)),FIND("*",RIGHT(L153,FIND("*",L153,2)-FIND(";",L153,1)),2)-1),"")</f>
        <v/>
      </c>
      <c r="R153" s="16">
        <f>IF(F153=1,MIN(ROUNDDOWN(G153*0.995,2)*100/100-VLOOKUP(VALUE(RIGHT(ROUNDDOWN(G153*0.995,2)*100,1)),$Y$2:$Z$11,2)/100,ROUNDDOWN(D153*0.995,2)*100/100-VLOOKUP(VALUE(RIGHT(ROUNDDOWN(D153*0.995,2)*100,1)),$Y$2:$Z$11,2)/100),ROUNDDOWN(D153*0.995,2)*100/100-VLOOKUP(VALUE(RIGHT(ROUNDDOWN(D153*0.995,2)*100,1)),$Y$2:$Z$11,2)/100)</f>
        <v>-0.03</v>
      </c>
      <c r="S153" s="16">
        <f>IF(AND(D153&gt;1,D153&lt;=2),1,IF(AND(D153&gt;2,D153&lt;=3),2,IF(AND(D153&gt;3,D153&lt;=4),3,IF(AND(D153&gt;4,D153&lt;=5),4,IF(AND(D153&gt;5,D153&lt;=6),5,IF(AND(D153&gt;6,D153&lt;=7),6,IF(AND(D153&gt;7,D153&lt;=8),7,IF(AND(D153&gt;8,D153&lt;=10),8,IF(AND(D153&gt;10,D153&lt;=15),10,IF(AND(D153&gt;15,D153&lt;=20),15,IF(AND(D153&gt;20,D153&lt;=25),20,IF(AND(D153&gt;25,D153&lt;=30),25,IF(AND(D153&gt;30,D153&lt;=35),30,IF(AND(D153&gt;35,D153&lt;=40),35,IF(AND(D153&gt;40,D153&lt;=50),40,IF(AND(D153&gt;50,D153&lt;=60),50,IF(AND(D153&gt;60,D153&lt;=70),60,IF(AND(D153&gt;70,D153&lt;=80),70,IF(AND(D153&gt;80,D153&lt;=100),80,IF(AND(D153&gt;100,D153&lt;=120),100,IF(AND(D153&gt;120,D153&lt;=140),120,IF(AND(D153&gt;140,D153&lt;=150),140,IF(AND(D153&gt;150,D153&lt;=200),150,IF(AND(D153&gt;200,D153&lt;=250),200,IF(AND(D153&gt;250,D153&lt;=300),250,IF(AND(D153&gt;300,D153&lt;=350),300,IF(AND(D153&gt;350,D153&lt;=400),350,IF(AND(D153&gt;400,D153&lt;=500),400,IF(AND(D153&gt;500,D153&lt;=600),500,IF(AND(D153&gt;600,D153&lt;=700),600,IF(AND(D153&gt;700,D153&lt;=800),700,IF(AND(D153&gt;800,D153&lt;=1000),800,IF(AND(D153&gt;1000,D153&lt;=1200),1000,IF(AND(D153&gt;1200,D153&lt;=1400),1200,IF(AND(D153&gt;1400,D153&lt;=1500),1400,0.1)))))))))))))))))))))))))))))))))))*1.01</f>
        <v>0.10100000000000001</v>
      </c>
      <c r="T153" s="16">
        <f>U153-V153</f>
        <v>6.9999999999999993E-2</v>
      </c>
      <c r="U153" s="18">
        <f>ROUNDUP(IF(AND(D153&gt;1,D153&lt;=2),1,IF(AND(D153&gt;2,D153&lt;=3),2,IF(AND(D153&gt;3,D153&lt;=4),3,IF(AND(D153&gt;4,D153&lt;=5),4,IF(AND(D153&gt;5,D153&lt;=6),5,IF(AND(D153&gt;6,D153&lt;=7),6,IF(AND(D153&gt;7,D153&lt;=8),7,IF(AND(D153&gt;8,D153&lt;=10),8,IF(AND(D153&gt;10,D153&lt;=15),10,IF(AND(D153&gt;15,D153&lt;=20),15,IF(AND(D153&gt;20,D153&lt;=25),20,IF(AND(D153&gt;25,D153&lt;=30),25,IF(AND(D153&gt;30,D153&lt;=35),30,IF(AND(D153&gt;35,D153&lt;=40),35,IF(AND(D153&gt;40,D153&lt;=50),40,IF(AND(D153&gt;50,D153&lt;=60),50,IF(AND(D153&gt;60,D153&lt;=70),60,IF(AND(D153&gt;70,D153&lt;=80),70,IF(AND(D153&gt;80,D153&lt;=100),80,IF(AND(D153&gt;100,D153&lt;=120),100,IF(AND(D153&gt;120,D153&lt;=140),120,IF(AND(D153&gt;140,D153&lt;=150),140,IF(AND(D153&gt;150,D153&lt;=200),150,IF(AND(D153&gt;200,D153&lt;=250),200,IF(AND(D153&gt;250,D153&lt;=300),250,IF(AND(D153&gt;300,D153&lt;=350),300,IF(AND(D153&gt;350,D153&lt;=400),350,IF(AND(D153&gt;400,D153&lt;=500),400,IF(AND(D153&gt;500,D153&lt;=600),500,IF(AND(D153&gt;600,D153&lt;=700),600,IF(AND(D153&gt;700,D153&lt;=800),700,IF(AND(D153&gt;800,D153&lt;=1000),800,IF(AND(D153&gt;1000,D153&lt;=1200),1000,IF(AND(D153&gt;1200,D153&lt;=1400),1200,IF(AND(D153&gt;1400,D153&lt;=1500),1400,0.1)))))))))))))))))))))))))))))))))))*0.995,2)</f>
        <v>9.9999999999999992E-2</v>
      </c>
      <c r="V153" s="16">
        <f>VLOOKUP(VALUE(RIGHT(U153*100,1)),$Y$2:$Z$11,2)/100</f>
        <v>0.03</v>
      </c>
      <c r="W153" s="19">
        <f ca="1">IFERROR(IF(AVERAGE(SOE_1,SOE_2)-Close&lt;Close-Current_Stop,1,0),0)</f>
        <v>0</v>
      </c>
      <c r="X153" s="29" t="str">
        <f ca="1">IF(RR_Rebal_Test=1,Close-(AVERAGE(SOE_1,SOE_2)-Close),"")</f>
        <v/>
      </c>
      <c r="Y153" s="3"/>
      <c r="Z153" s="3"/>
      <c r="AA153" s="3"/>
      <c r="AB153" s="3"/>
      <c r="AC153" s="3"/>
    </row>
    <row r="154" spans="1:29" x14ac:dyDescent="0.25">
      <c r="A154" s="13"/>
      <c r="B154" s="8"/>
      <c r="C154" s="8"/>
      <c r="D154" s="8"/>
      <c r="E154" s="2"/>
      <c r="F154" s="2"/>
      <c r="G154" s="8"/>
      <c r="H154" s="23"/>
      <c r="I154" s="8"/>
      <c r="J154" s="1"/>
      <c r="K154" s="1"/>
      <c r="L154" s="2"/>
      <c r="M154" s="8">
        <f>IF(EXACT(L154,N154),I154,O154)</f>
        <v>-0.03</v>
      </c>
      <c r="N154" s="14" t="b">
        <f>IF(AND(L154="*Soft stop*",D154&lt;=I154),CONCATENATE("Setting hard stop at $",O154),IF(AND(L154="*Soft stop*",D154&gt;I154,E154=1),CONCATENATE("Setting hard stop for ½R at $",O154,"; Soft stop for ½R at $",I154),IF(AND(L154="*Soft stop*",D154&gt;I154,F154=1),CONCATENATE("Setting hard stop at $",O154),IF(AND(L154="*Hard stop*",D154&lt;=I154),"Hit stop",IF(AND(L154="*Hard stop*",D154&gt;I154,E154=1),IF(AND(O154&gt;I154,R154&lt;&gt;I154),CONCATENATE("Trail hard stop for ½R to $",O154,"; Hard stop for ½R at $",I154),L154),IF(AND(L154="*Hard stop*",D154&gt;I154,F154=1),IF(AND(O154&gt;I154,R154&lt;&gt;I154),CONCATENATE("Trail hard stop to $",O154),L154),IF(AND(LEFT(L154,12)="*Hard stop f",LEFT(Q154,5)=" Hard",D154&gt;I154,F154=1),IF(AND(O154&gt;I154,R154&lt;&gt;I154),CONCATENATE("Trail stop for entire position to $",O154),L154),IF(AND(LEFT(L154,12)="*Hard stop f",LEFT(Q154,5)=" Soft",D154&gt;I154,F154=1),CONCATENATE("Setting hard stop for entire position at $",O154),IF(AND(LEFT(L154,12)="*Hard stop f",LEFT(Q154,5)=" Hard",I154&gt;P154,D154&lt;=I154,D154&gt;P154),CONCATENATE("Hit stop for ½R at $",I154,"; Hard stop for ½R at $",P154),IF(AND(LEFT(L154,12)="*Hard stop f",LEFT(Q154,5)=" Hard",D154&lt;=I154,D154&lt;=P154),"Hit stop",IF(AND(LEFT(L154,12)="*Hard stop f",LEFT(Q154,5)=" Hard",D154&gt;I154,E154=1),IF(AND(O154&gt;I154,R154&lt;&gt;I154),CONCATENATE("Trail hard stop for ½R to $",O154,"; Hard stop for ½R at $",P154),L154),IF(AND(LEFT(L154,12)="*Hard stop f",LEFT(Q154,5)=" Soft",I154&gt;P154,D154&lt;=I154,D154&gt;P154),CONCATENATE("Hit stop for ½R at $",I154,"; Soft stop for ½R at $",P154),IF(AND(LEFT(L154,12)="*Hard stop f",LEFT(Q154,5)=" Soft",D154&lt;=I154,D154&lt;=P154),CONCATENATE("Hit stop for ½R at $",I154,"; Setting hard stop for ½R at $",O154),IF(AND(LEFT(L154,12)="*Hard stop f",LEFT(Q154,5)=" Soft",D154&gt;I154,E154=1),IF(AND(O154&gt;I154,R154&lt;&gt;I154),CONCATENATE("Trail hard stop for ½R to $",O154,"; Soft stop for ½R at $",P154),L154),IF(AND(LEFT(L154,12)="*Hard stop f",LEFT(Q154,5)=" Hard",I154=P154,D154&lt;=I154),"Hit stop",IF(AND(LEFT(L154,12)="*Hard stop f",LEFT(Q154,5)=" Hard",I154=P154,D154&gt;I154,E154=1),IF(AND(O154&gt;I154,R154&lt;&gt;I154),CONCATENATE("Trail hard stop for ½R to $",O154,"; Hard stop for ½R at $",P154),L154),IF(AND(LEFT(L154,12)="*Hard stop f",LEFT(Q154,5)=" Soft",I154=P154,D154&lt;=I154),CONCATENATE("Hit stop for ½R at $",I154,"; Setting hard stop for ½R at $",O154),IF(AND(LEFT(L154,12)="*Hard stop f",LEFT(Q154,5)=" Soft",I154=P154,D154&gt;I154,E154=1),IF(AND(O154&gt;I154,R154&lt;&gt;I154),CONCATENATE("Trail hard stop for ½R to $",O154,"; Soft stop for ½R at $",P154),L154),IF(AND(D154&gt;I154,E154=0,F154=0),L154)))))))))))))))))))</f>
        <v>0</v>
      </c>
      <c r="O154" s="15">
        <f>IF(AND(R154&lt;=S154,R154&gt;U154),T154,R154)</f>
        <v>-0.03</v>
      </c>
      <c r="P154" s="16" t="str">
        <f>IFERROR(VALUE(RIGHT(Q154,LEN(Q154)-FIND("$",Q154,1))),"")</f>
        <v/>
      </c>
      <c r="Q154" s="6" t="str">
        <f>IFERROR(LEFT(RIGHT(L154,FIND("*",L154,2)-FIND(";",L154,1)),FIND("*",RIGHT(L154,FIND("*",L154,2)-FIND(";",L154,1)),2)-1),"")</f>
        <v/>
      </c>
      <c r="R154" s="16">
        <f>IF(F154=1,MIN(ROUNDDOWN(G154*0.995,2)*100/100-VLOOKUP(VALUE(RIGHT(ROUNDDOWN(G154*0.995,2)*100,1)),$Y$2:$Z$11,2)/100,ROUNDDOWN(D154*0.995,2)*100/100-VLOOKUP(VALUE(RIGHT(ROUNDDOWN(D154*0.995,2)*100,1)),$Y$2:$Z$11,2)/100),ROUNDDOWN(D154*0.995,2)*100/100-VLOOKUP(VALUE(RIGHT(ROUNDDOWN(D154*0.995,2)*100,1)),$Y$2:$Z$11,2)/100)</f>
        <v>-0.03</v>
      </c>
      <c r="S154" s="16">
        <f>IF(AND(D154&gt;1,D154&lt;=2),1,IF(AND(D154&gt;2,D154&lt;=3),2,IF(AND(D154&gt;3,D154&lt;=4),3,IF(AND(D154&gt;4,D154&lt;=5),4,IF(AND(D154&gt;5,D154&lt;=6),5,IF(AND(D154&gt;6,D154&lt;=7),6,IF(AND(D154&gt;7,D154&lt;=8),7,IF(AND(D154&gt;8,D154&lt;=10),8,IF(AND(D154&gt;10,D154&lt;=15),10,IF(AND(D154&gt;15,D154&lt;=20),15,IF(AND(D154&gt;20,D154&lt;=25),20,IF(AND(D154&gt;25,D154&lt;=30),25,IF(AND(D154&gt;30,D154&lt;=35),30,IF(AND(D154&gt;35,D154&lt;=40),35,IF(AND(D154&gt;40,D154&lt;=50),40,IF(AND(D154&gt;50,D154&lt;=60),50,IF(AND(D154&gt;60,D154&lt;=70),60,IF(AND(D154&gt;70,D154&lt;=80),70,IF(AND(D154&gt;80,D154&lt;=100),80,IF(AND(D154&gt;100,D154&lt;=120),100,IF(AND(D154&gt;120,D154&lt;=140),120,IF(AND(D154&gt;140,D154&lt;=150),140,IF(AND(D154&gt;150,D154&lt;=200),150,IF(AND(D154&gt;200,D154&lt;=250),200,IF(AND(D154&gt;250,D154&lt;=300),250,IF(AND(D154&gt;300,D154&lt;=350),300,IF(AND(D154&gt;350,D154&lt;=400),350,IF(AND(D154&gt;400,D154&lt;=500),400,IF(AND(D154&gt;500,D154&lt;=600),500,IF(AND(D154&gt;600,D154&lt;=700),600,IF(AND(D154&gt;700,D154&lt;=800),700,IF(AND(D154&gt;800,D154&lt;=1000),800,IF(AND(D154&gt;1000,D154&lt;=1200),1000,IF(AND(D154&gt;1200,D154&lt;=1400),1200,IF(AND(D154&gt;1400,D154&lt;=1500),1400,0.1)))))))))))))))))))))))))))))))))))*1.01</f>
        <v>0.10100000000000001</v>
      </c>
      <c r="T154" s="16">
        <f>U154-V154</f>
        <v>6.9999999999999993E-2</v>
      </c>
      <c r="U154" s="18">
        <f>ROUNDUP(IF(AND(D154&gt;1,D154&lt;=2),1,IF(AND(D154&gt;2,D154&lt;=3),2,IF(AND(D154&gt;3,D154&lt;=4),3,IF(AND(D154&gt;4,D154&lt;=5),4,IF(AND(D154&gt;5,D154&lt;=6),5,IF(AND(D154&gt;6,D154&lt;=7),6,IF(AND(D154&gt;7,D154&lt;=8),7,IF(AND(D154&gt;8,D154&lt;=10),8,IF(AND(D154&gt;10,D154&lt;=15),10,IF(AND(D154&gt;15,D154&lt;=20),15,IF(AND(D154&gt;20,D154&lt;=25),20,IF(AND(D154&gt;25,D154&lt;=30),25,IF(AND(D154&gt;30,D154&lt;=35),30,IF(AND(D154&gt;35,D154&lt;=40),35,IF(AND(D154&gt;40,D154&lt;=50),40,IF(AND(D154&gt;50,D154&lt;=60),50,IF(AND(D154&gt;60,D154&lt;=70),60,IF(AND(D154&gt;70,D154&lt;=80),70,IF(AND(D154&gt;80,D154&lt;=100),80,IF(AND(D154&gt;100,D154&lt;=120),100,IF(AND(D154&gt;120,D154&lt;=140),120,IF(AND(D154&gt;140,D154&lt;=150),140,IF(AND(D154&gt;150,D154&lt;=200),150,IF(AND(D154&gt;200,D154&lt;=250),200,IF(AND(D154&gt;250,D154&lt;=300),250,IF(AND(D154&gt;300,D154&lt;=350),300,IF(AND(D154&gt;350,D154&lt;=400),350,IF(AND(D154&gt;400,D154&lt;=500),400,IF(AND(D154&gt;500,D154&lt;=600),500,IF(AND(D154&gt;600,D154&lt;=700),600,IF(AND(D154&gt;700,D154&lt;=800),700,IF(AND(D154&gt;800,D154&lt;=1000),800,IF(AND(D154&gt;1000,D154&lt;=1200),1000,IF(AND(D154&gt;1200,D154&lt;=1400),1200,IF(AND(D154&gt;1400,D154&lt;=1500),1400,0.1)))))))))))))))))))))))))))))))))))*0.995,2)</f>
        <v>9.9999999999999992E-2</v>
      </c>
      <c r="V154" s="16">
        <f>VLOOKUP(VALUE(RIGHT(U154*100,1)),$Y$2:$Z$11,2)/100</f>
        <v>0.03</v>
      </c>
      <c r="W154" s="19">
        <f ca="1">IFERROR(IF(AVERAGE(SOE_1,SOE_2)-Close&lt;Close-Current_Stop,1,0),0)</f>
        <v>0</v>
      </c>
      <c r="X154" s="29" t="str">
        <f ca="1">IF(RR_Rebal_Test=1,Close-(AVERAGE(SOE_1,SOE_2)-Close),"")</f>
        <v/>
      </c>
      <c r="Y154" s="3"/>
      <c r="Z154" s="3"/>
      <c r="AA154" s="3"/>
      <c r="AB154" s="3"/>
      <c r="AC154" s="3"/>
    </row>
    <row r="155" spans="1:29" x14ac:dyDescent="0.25">
      <c r="A155" s="13"/>
      <c r="B155" s="8"/>
      <c r="C155" s="8"/>
      <c r="D155" s="8"/>
      <c r="E155" s="2"/>
      <c r="F155" s="2"/>
      <c r="G155" s="8"/>
      <c r="H155" s="23"/>
      <c r="I155" s="8"/>
      <c r="J155" s="1"/>
      <c r="K155" s="1"/>
      <c r="L155" s="2"/>
      <c r="M155" s="8">
        <f>IF(EXACT(L155,N155),I155,O155)</f>
        <v>-0.03</v>
      </c>
      <c r="N155" s="14" t="b">
        <f>IF(AND(L155="*Soft stop*",D155&lt;=I155),CONCATENATE("Setting hard stop at $",O155),IF(AND(L155="*Soft stop*",D155&gt;I155,E155=1),CONCATENATE("Setting hard stop for ½R at $",O155,"; Soft stop for ½R at $",I155),IF(AND(L155="*Soft stop*",D155&gt;I155,F155=1),CONCATENATE("Setting hard stop at $",O155),IF(AND(L155="*Hard stop*",D155&lt;=I155),"Hit stop",IF(AND(L155="*Hard stop*",D155&gt;I155,E155=1),IF(AND(O155&gt;I155,R155&lt;&gt;I155),CONCATENATE("Trail hard stop for ½R to $",O155,"; Hard stop for ½R at $",I155),L155),IF(AND(L155="*Hard stop*",D155&gt;I155,F155=1),IF(AND(O155&gt;I155,R155&lt;&gt;I155),CONCATENATE("Trail hard stop to $",O155),L155),IF(AND(LEFT(L155,12)="*Hard stop f",LEFT(Q155,5)=" Hard",D155&gt;I155,F155=1),IF(AND(O155&gt;I155,R155&lt;&gt;I155),CONCATENATE("Trail stop for entire position to $",O155),L155),IF(AND(LEFT(L155,12)="*Hard stop f",LEFT(Q155,5)=" Soft",D155&gt;I155,F155=1),CONCATENATE("Setting hard stop for entire position at $",O155),IF(AND(LEFT(L155,12)="*Hard stop f",LEFT(Q155,5)=" Hard",I155&gt;P155,D155&lt;=I155,D155&gt;P155),CONCATENATE("Hit stop for ½R at $",I155,"; Hard stop for ½R at $",P155),IF(AND(LEFT(L155,12)="*Hard stop f",LEFT(Q155,5)=" Hard",D155&lt;=I155,D155&lt;=P155),"Hit stop",IF(AND(LEFT(L155,12)="*Hard stop f",LEFT(Q155,5)=" Hard",D155&gt;I155,E155=1),IF(AND(O155&gt;I155,R155&lt;&gt;I155),CONCATENATE("Trail hard stop for ½R to $",O155,"; Hard stop for ½R at $",P155),L155),IF(AND(LEFT(L155,12)="*Hard stop f",LEFT(Q155,5)=" Soft",I155&gt;P155,D155&lt;=I155,D155&gt;P155),CONCATENATE("Hit stop for ½R at $",I155,"; Soft stop for ½R at $",P155),IF(AND(LEFT(L155,12)="*Hard stop f",LEFT(Q155,5)=" Soft",D155&lt;=I155,D155&lt;=P155),CONCATENATE("Hit stop for ½R at $",I155,"; Setting hard stop for ½R at $",O155),IF(AND(LEFT(L155,12)="*Hard stop f",LEFT(Q155,5)=" Soft",D155&gt;I155,E155=1),IF(AND(O155&gt;I155,R155&lt;&gt;I155),CONCATENATE("Trail hard stop for ½R to $",O155,"; Soft stop for ½R at $",P155),L155),IF(AND(LEFT(L155,12)="*Hard stop f",LEFT(Q155,5)=" Hard",I155=P155,D155&lt;=I155),"Hit stop",IF(AND(LEFT(L155,12)="*Hard stop f",LEFT(Q155,5)=" Hard",I155=P155,D155&gt;I155,E155=1),IF(AND(O155&gt;I155,R155&lt;&gt;I155),CONCATENATE("Trail hard stop for ½R to $",O155,"; Hard stop for ½R at $",P155),L155),IF(AND(LEFT(L155,12)="*Hard stop f",LEFT(Q155,5)=" Soft",I155=P155,D155&lt;=I155),CONCATENATE("Hit stop for ½R at $",I155,"; Setting hard stop for ½R at $",O155),IF(AND(LEFT(L155,12)="*Hard stop f",LEFT(Q155,5)=" Soft",I155=P155,D155&gt;I155,E155=1),IF(AND(O155&gt;I155,R155&lt;&gt;I155),CONCATENATE("Trail hard stop for ½R to $",O155,"; Soft stop for ½R at $",P155),L155),IF(AND(D155&gt;I155,E155=0,F155=0),L155)))))))))))))))))))</f>
        <v>0</v>
      </c>
      <c r="O155" s="15">
        <f>IF(AND(R155&lt;=S155,R155&gt;U155),T155,R155)</f>
        <v>-0.03</v>
      </c>
      <c r="P155" s="16" t="str">
        <f>IFERROR(VALUE(RIGHT(Q155,LEN(Q155)-FIND("$",Q155,1))),"")</f>
        <v/>
      </c>
      <c r="Q155" s="6" t="str">
        <f>IFERROR(LEFT(RIGHT(L155,FIND("*",L155,2)-FIND(";",L155,1)),FIND("*",RIGHT(L155,FIND("*",L155,2)-FIND(";",L155,1)),2)-1),"")</f>
        <v/>
      </c>
      <c r="R155" s="16">
        <f>IF(F155=1,MIN(ROUNDDOWN(G155*0.995,2)*100/100-VLOOKUP(VALUE(RIGHT(ROUNDDOWN(G155*0.995,2)*100,1)),$Y$2:$Z$11,2)/100,ROUNDDOWN(D155*0.995,2)*100/100-VLOOKUP(VALUE(RIGHT(ROUNDDOWN(D155*0.995,2)*100,1)),$Y$2:$Z$11,2)/100),ROUNDDOWN(D155*0.995,2)*100/100-VLOOKUP(VALUE(RIGHT(ROUNDDOWN(D155*0.995,2)*100,1)),$Y$2:$Z$11,2)/100)</f>
        <v>-0.03</v>
      </c>
      <c r="S155" s="16">
        <f>IF(AND(D155&gt;1,D155&lt;=2),1,IF(AND(D155&gt;2,D155&lt;=3),2,IF(AND(D155&gt;3,D155&lt;=4),3,IF(AND(D155&gt;4,D155&lt;=5),4,IF(AND(D155&gt;5,D155&lt;=6),5,IF(AND(D155&gt;6,D155&lt;=7),6,IF(AND(D155&gt;7,D155&lt;=8),7,IF(AND(D155&gt;8,D155&lt;=10),8,IF(AND(D155&gt;10,D155&lt;=15),10,IF(AND(D155&gt;15,D155&lt;=20),15,IF(AND(D155&gt;20,D155&lt;=25),20,IF(AND(D155&gt;25,D155&lt;=30),25,IF(AND(D155&gt;30,D155&lt;=35),30,IF(AND(D155&gt;35,D155&lt;=40),35,IF(AND(D155&gt;40,D155&lt;=50),40,IF(AND(D155&gt;50,D155&lt;=60),50,IF(AND(D155&gt;60,D155&lt;=70),60,IF(AND(D155&gt;70,D155&lt;=80),70,IF(AND(D155&gt;80,D155&lt;=100),80,IF(AND(D155&gt;100,D155&lt;=120),100,IF(AND(D155&gt;120,D155&lt;=140),120,IF(AND(D155&gt;140,D155&lt;=150),140,IF(AND(D155&gt;150,D155&lt;=200),150,IF(AND(D155&gt;200,D155&lt;=250),200,IF(AND(D155&gt;250,D155&lt;=300),250,IF(AND(D155&gt;300,D155&lt;=350),300,IF(AND(D155&gt;350,D155&lt;=400),350,IF(AND(D155&gt;400,D155&lt;=500),400,IF(AND(D155&gt;500,D155&lt;=600),500,IF(AND(D155&gt;600,D155&lt;=700),600,IF(AND(D155&gt;700,D155&lt;=800),700,IF(AND(D155&gt;800,D155&lt;=1000),800,IF(AND(D155&gt;1000,D155&lt;=1200),1000,IF(AND(D155&gt;1200,D155&lt;=1400),1200,IF(AND(D155&gt;1400,D155&lt;=1500),1400,0.1)))))))))))))))))))))))))))))))))))*1.01</f>
        <v>0.10100000000000001</v>
      </c>
      <c r="T155" s="16">
        <f>U155-V155</f>
        <v>6.9999999999999993E-2</v>
      </c>
      <c r="U155" s="18">
        <f>ROUNDUP(IF(AND(D155&gt;1,D155&lt;=2),1,IF(AND(D155&gt;2,D155&lt;=3),2,IF(AND(D155&gt;3,D155&lt;=4),3,IF(AND(D155&gt;4,D155&lt;=5),4,IF(AND(D155&gt;5,D155&lt;=6),5,IF(AND(D155&gt;6,D155&lt;=7),6,IF(AND(D155&gt;7,D155&lt;=8),7,IF(AND(D155&gt;8,D155&lt;=10),8,IF(AND(D155&gt;10,D155&lt;=15),10,IF(AND(D155&gt;15,D155&lt;=20),15,IF(AND(D155&gt;20,D155&lt;=25),20,IF(AND(D155&gt;25,D155&lt;=30),25,IF(AND(D155&gt;30,D155&lt;=35),30,IF(AND(D155&gt;35,D155&lt;=40),35,IF(AND(D155&gt;40,D155&lt;=50),40,IF(AND(D155&gt;50,D155&lt;=60),50,IF(AND(D155&gt;60,D155&lt;=70),60,IF(AND(D155&gt;70,D155&lt;=80),70,IF(AND(D155&gt;80,D155&lt;=100),80,IF(AND(D155&gt;100,D155&lt;=120),100,IF(AND(D155&gt;120,D155&lt;=140),120,IF(AND(D155&gt;140,D155&lt;=150),140,IF(AND(D155&gt;150,D155&lt;=200),150,IF(AND(D155&gt;200,D155&lt;=250),200,IF(AND(D155&gt;250,D155&lt;=300),250,IF(AND(D155&gt;300,D155&lt;=350),300,IF(AND(D155&gt;350,D155&lt;=400),350,IF(AND(D155&gt;400,D155&lt;=500),400,IF(AND(D155&gt;500,D155&lt;=600),500,IF(AND(D155&gt;600,D155&lt;=700),600,IF(AND(D155&gt;700,D155&lt;=800),700,IF(AND(D155&gt;800,D155&lt;=1000),800,IF(AND(D155&gt;1000,D155&lt;=1200),1000,IF(AND(D155&gt;1200,D155&lt;=1400),1200,IF(AND(D155&gt;1400,D155&lt;=1500),1400,0.1)))))))))))))))))))))))))))))))))))*0.995,2)</f>
        <v>9.9999999999999992E-2</v>
      </c>
      <c r="V155" s="16">
        <f>VLOOKUP(VALUE(RIGHT(U155*100,1)),$Y$2:$Z$11,2)/100</f>
        <v>0.03</v>
      </c>
      <c r="W155" s="19">
        <f ca="1">IFERROR(IF(AVERAGE(SOE_1,SOE_2)-Close&lt;Close-Current_Stop,1,0),0)</f>
        <v>0</v>
      </c>
      <c r="X155" s="29" t="str">
        <f ca="1">IF(RR_Rebal_Test=1,Close-(AVERAGE(SOE_1,SOE_2)-Close),"")</f>
        <v/>
      </c>
      <c r="Y155" s="3"/>
      <c r="Z155" s="3"/>
      <c r="AA155" s="3"/>
      <c r="AB155" s="3"/>
      <c r="AC155" s="3"/>
    </row>
    <row r="156" spans="1:29" x14ac:dyDescent="0.25">
      <c r="A156" s="13"/>
      <c r="B156" s="8"/>
      <c r="C156" s="8"/>
      <c r="D156" s="8"/>
      <c r="E156" s="2"/>
      <c r="F156" s="2"/>
      <c r="G156" s="8"/>
      <c r="H156" s="23"/>
      <c r="I156" s="8"/>
      <c r="J156" s="1"/>
      <c r="K156" s="1"/>
      <c r="L156" s="2"/>
      <c r="M156" s="8">
        <f>IF(EXACT(L156,N156),I156,O156)</f>
        <v>-0.03</v>
      </c>
      <c r="N156" s="14" t="b">
        <f>IF(AND(L156="*Soft stop*",D156&lt;=I156),CONCATENATE("Setting hard stop at $",O156),IF(AND(L156="*Soft stop*",D156&gt;I156,E156=1),CONCATENATE("Setting hard stop for ½R at $",O156,"; Soft stop for ½R at $",I156),IF(AND(L156="*Soft stop*",D156&gt;I156,F156=1),CONCATENATE("Setting hard stop at $",O156),IF(AND(L156="*Hard stop*",D156&lt;=I156),"Hit stop",IF(AND(L156="*Hard stop*",D156&gt;I156,E156=1),IF(AND(O156&gt;I156,R156&lt;&gt;I156),CONCATENATE("Trail hard stop for ½R to $",O156,"; Hard stop for ½R at $",I156),L156),IF(AND(L156="*Hard stop*",D156&gt;I156,F156=1),IF(AND(O156&gt;I156,R156&lt;&gt;I156),CONCATENATE("Trail hard stop to $",O156),L156),IF(AND(LEFT(L156,12)="*Hard stop f",LEFT(Q156,5)=" Hard",D156&gt;I156,F156=1),IF(AND(O156&gt;I156,R156&lt;&gt;I156),CONCATENATE("Trail stop for entire position to $",O156),L156),IF(AND(LEFT(L156,12)="*Hard stop f",LEFT(Q156,5)=" Soft",D156&gt;I156,F156=1),CONCATENATE("Setting hard stop for entire position at $",O156),IF(AND(LEFT(L156,12)="*Hard stop f",LEFT(Q156,5)=" Hard",I156&gt;P156,D156&lt;=I156,D156&gt;P156),CONCATENATE("Hit stop for ½R at $",I156,"; Hard stop for ½R at $",P156),IF(AND(LEFT(L156,12)="*Hard stop f",LEFT(Q156,5)=" Hard",D156&lt;=I156,D156&lt;=P156),"Hit stop",IF(AND(LEFT(L156,12)="*Hard stop f",LEFT(Q156,5)=" Hard",D156&gt;I156,E156=1),IF(AND(O156&gt;I156,R156&lt;&gt;I156),CONCATENATE("Trail hard stop for ½R to $",O156,"; Hard stop for ½R at $",P156),L156),IF(AND(LEFT(L156,12)="*Hard stop f",LEFT(Q156,5)=" Soft",I156&gt;P156,D156&lt;=I156,D156&gt;P156),CONCATENATE("Hit stop for ½R at $",I156,"; Soft stop for ½R at $",P156),IF(AND(LEFT(L156,12)="*Hard stop f",LEFT(Q156,5)=" Soft",D156&lt;=I156,D156&lt;=P156),CONCATENATE("Hit stop for ½R at $",I156,"; Setting hard stop for ½R at $",O156),IF(AND(LEFT(L156,12)="*Hard stop f",LEFT(Q156,5)=" Soft",D156&gt;I156,E156=1),IF(AND(O156&gt;I156,R156&lt;&gt;I156),CONCATENATE("Trail hard stop for ½R to $",O156,"; Soft stop for ½R at $",P156),L156),IF(AND(LEFT(L156,12)="*Hard stop f",LEFT(Q156,5)=" Hard",I156=P156,D156&lt;=I156),"Hit stop",IF(AND(LEFT(L156,12)="*Hard stop f",LEFT(Q156,5)=" Hard",I156=P156,D156&gt;I156,E156=1),IF(AND(O156&gt;I156,R156&lt;&gt;I156),CONCATENATE("Trail hard stop for ½R to $",O156,"; Hard stop for ½R at $",P156),L156),IF(AND(LEFT(L156,12)="*Hard stop f",LEFT(Q156,5)=" Soft",I156=P156,D156&lt;=I156),CONCATENATE("Hit stop for ½R at $",I156,"; Setting hard stop for ½R at $",O156),IF(AND(LEFT(L156,12)="*Hard stop f",LEFT(Q156,5)=" Soft",I156=P156,D156&gt;I156,E156=1),IF(AND(O156&gt;I156,R156&lt;&gt;I156),CONCATENATE("Trail hard stop for ½R to $",O156,"; Soft stop for ½R at $",P156),L156),IF(AND(D156&gt;I156,E156=0,F156=0),L156)))))))))))))))))))</f>
        <v>0</v>
      </c>
      <c r="O156" s="15">
        <f>IF(AND(R156&lt;=S156,R156&gt;U156),T156,R156)</f>
        <v>-0.03</v>
      </c>
      <c r="P156" s="16" t="str">
        <f>IFERROR(VALUE(RIGHT(Q156,LEN(Q156)-FIND("$",Q156,1))),"")</f>
        <v/>
      </c>
      <c r="Q156" s="6" t="str">
        <f>IFERROR(LEFT(RIGHT(L156,FIND("*",L156,2)-FIND(";",L156,1)),FIND("*",RIGHT(L156,FIND("*",L156,2)-FIND(";",L156,1)),2)-1),"")</f>
        <v/>
      </c>
      <c r="R156" s="16">
        <f>IF(F156=1,MIN(ROUNDDOWN(G156*0.995,2)*100/100-VLOOKUP(VALUE(RIGHT(ROUNDDOWN(G156*0.995,2)*100,1)),$Y$2:$Z$11,2)/100,ROUNDDOWN(D156*0.995,2)*100/100-VLOOKUP(VALUE(RIGHT(ROUNDDOWN(D156*0.995,2)*100,1)),$Y$2:$Z$11,2)/100),ROUNDDOWN(D156*0.995,2)*100/100-VLOOKUP(VALUE(RIGHT(ROUNDDOWN(D156*0.995,2)*100,1)),$Y$2:$Z$11,2)/100)</f>
        <v>-0.03</v>
      </c>
      <c r="S156" s="16">
        <f>IF(AND(D156&gt;1,D156&lt;=2),1,IF(AND(D156&gt;2,D156&lt;=3),2,IF(AND(D156&gt;3,D156&lt;=4),3,IF(AND(D156&gt;4,D156&lt;=5),4,IF(AND(D156&gt;5,D156&lt;=6),5,IF(AND(D156&gt;6,D156&lt;=7),6,IF(AND(D156&gt;7,D156&lt;=8),7,IF(AND(D156&gt;8,D156&lt;=10),8,IF(AND(D156&gt;10,D156&lt;=15),10,IF(AND(D156&gt;15,D156&lt;=20),15,IF(AND(D156&gt;20,D156&lt;=25),20,IF(AND(D156&gt;25,D156&lt;=30),25,IF(AND(D156&gt;30,D156&lt;=35),30,IF(AND(D156&gt;35,D156&lt;=40),35,IF(AND(D156&gt;40,D156&lt;=50),40,IF(AND(D156&gt;50,D156&lt;=60),50,IF(AND(D156&gt;60,D156&lt;=70),60,IF(AND(D156&gt;70,D156&lt;=80),70,IF(AND(D156&gt;80,D156&lt;=100),80,IF(AND(D156&gt;100,D156&lt;=120),100,IF(AND(D156&gt;120,D156&lt;=140),120,IF(AND(D156&gt;140,D156&lt;=150),140,IF(AND(D156&gt;150,D156&lt;=200),150,IF(AND(D156&gt;200,D156&lt;=250),200,IF(AND(D156&gt;250,D156&lt;=300),250,IF(AND(D156&gt;300,D156&lt;=350),300,IF(AND(D156&gt;350,D156&lt;=400),350,IF(AND(D156&gt;400,D156&lt;=500),400,IF(AND(D156&gt;500,D156&lt;=600),500,IF(AND(D156&gt;600,D156&lt;=700),600,IF(AND(D156&gt;700,D156&lt;=800),700,IF(AND(D156&gt;800,D156&lt;=1000),800,IF(AND(D156&gt;1000,D156&lt;=1200),1000,IF(AND(D156&gt;1200,D156&lt;=1400),1200,IF(AND(D156&gt;1400,D156&lt;=1500),1400,0.1)))))))))))))))))))))))))))))))))))*1.01</f>
        <v>0.10100000000000001</v>
      </c>
      <c r="T156" s="16">
        <f>U156-V156</f>
        <v>6.9999999999999993E-2</v>
      </c>
      <c r="U156" s="18">
        <f>ROUNDUP(IF(AND(D156&gt;1,D156&lt;=2),1,IF(AND(D156&gt;2,D156&lt;=3),2,IF(AND(D156&gt;3,D156&lt;=4),3,IF(AND(D156&gt;4,D156&lt;=5),4,IF(AND(D156&gt;5,D156&lt;=6),5,IF(AND(D156&gt;6,D156&lt;=7),6,IF(AND(D156&gt;7,D156&lt;=8),7,IF(AND(D156&gt;8,D156&lt;=10),8,IF(AND(D156&gt;10,D156&lt;=15),10,IF(AND(D156&gt;15,D156&lt;=20),15,IF(AND(D156&gt;20,D156&lt;=25),20,IF(AND(D156&gt;25,D156&lt;=30),25,IF(AND(D156&gt;30,D156&lt;=35),30,IF(AND(D156&gt;35,D156&lt;=40),35,IF(AND(D156&gt;40,D156&lt;=50),40,IF(AND(D156&gt;50,D156&lt;=60),50,IF(AND(D156&gt;60,D156&lt;=70),60,IF(AND(D156&gt;70,D156&lt;=80),70,IF(AND(D156&gt;80,D156&lt;=100),80,IF(AND(D156&gt;100,D156&lt;=120),100,IF(AND(D156&gt;120,D156&lt;=140),120,IF(AND(D156&gt;140,D156&lt;=150),140,IF(AND(D156&gt;150,D156&lt;=200),150,IF(AND(D156&gt;200,D156&lt;=250),200,IF(AND(D156&gt;250,D156&lt;=300),250,IF(AND(D156&gt;300,D156&lt;=350),300,IF(AND(D156&gt;350,D156&lt;=400),350,IF(AND(D156&gt;400,D156&lt;=500),400,IF(AND(D156&gt;500,D156&lt;=600),500,IF(AND(D156&gt;600,D156&lt;=700),600,IF(AND(D156&gt;700,D156&lt;=800),700,IF(AND(D156&gt;800,D156&lt;=1000),800,IF(AND(D156&gt;1000,D156&lt;=1200),1000,IF(AND(D156&gt;1200,D156&lt;=1400),1200,IF(AND(D156&gt;1400,D156&lt;=1500),1400,0.1)))))))))))))))))))))))))))))))))))*0.995,2)</f>
        <v>9.9999999999999992E-2</v>
      </c>
      <c r="V156" s="16">
        <f>VLOOKUP(VALUE(RIGHT(U156*100,1)),$Y$2:$Z$11,2)/100</f>
        <v>0.03</v>
      </c>
      <c r="W156" s="19">
        <f ca="1">IFERROR(IF(AVERAGE(SOE_1,SOE_2)-Close&lt;Close-Current_Stop,1,0),0)</f>
        <v>0</v>
      </c>
      <c r="X156" s="29" t="str">
        <f ca="1">IF(RR_Rebal_Test=1,Close-(AVERAGE(SOE_1,SOE_2)-Close),"")</f>
        <v/>
      </c>
      <c r="Y156" s="3"/>
      <c r="Z156" s="3"/>
      <c r="AA156" s="3"/>
      <c r="AB156" s="3"/>
      <c r="AC156" s="3"/>
    </row>
    <row r="157" spans="1:29" x14ac:dyDescent="0.25">
      <c r="A157" s="13"/>
      <c r="B157" s="8"/>
      <c r="C157" s="8"/>
      <c r="D157" s="8"/>
      <c r="E157" s="2"/>
      <c r="F157" s="2"/>
      <c r="G157" s="8"/>
      <c r="H157" s="23"/>
      <c r="I157" s="8"/>
      <c r="J157" s="1"/>
      <c r="K157" s="1"/>
      <c r="L157" s="2"/>
      <c r="M157" s="8">
        <f>IF(EXACT(L157,N157),I157,O157)</f>
        <v>-0.03</v>
      </c>
      <c r="N157" s="14" t="b">
        <f>IF(AND(L157="*Soft stop*",D157&lt;=I157),CONCATENATE("Setting hard stop at $",O157),IF(AND(L157="*Soft stop*",D157&gt;I157,E157=1),CONCATENATE("Setting hard stop for ½R at $",O157,"; Soft stop for ½R at $",I157),IF(AND(L157="*Soft stop*",D157&gt;I157,F157=1),CONCATENATE("Setting hard stop at $",O157),IF(AND(L157="*Hard stop*",D157&lt;=I157),"Hit stop",IF(AND(L157="*Hard stop*",D157&gt;I157,E157=1),IF(AND(O157&gt;I157,R157&lt;&gt;I157),CONCATENATE("Trail hard stop for ½R to $",O157,"; Hard stop for ½R at $",I157),L157),IF(AND(L157="*Hard stop*",D157&gt;I157,F157=1),IF(AND(O157&gt;I157,R157&lt;&gt;I157),CONCATENATE("Trail hard stop to $",O157),L157),IF(AND(LEFT(L157,12)="*Hard stop f",LEFT(Q157,5)=" Hard",D157&gt;I157,F157=1),IF(AND(O157&gt;I157,R157&lt;&gt;I157),CONCATENATE("Trail stop for entire position to $",O157),L157),IF(AND(LEFT(L157,12)="*Hard stop f",LEFT(Q157,5)=" Soft",D157&gt;I157,F157=1),CONCATENATE("Setting hard stop for entire position at $",O157),IF(AND(LEFT(L157,12)="*Hard stop f",LEFT(Q157,5)=" Hard",I157&gt;P157,D157&lt;=I157,D157&gt;P157),CONCATENATE("Hit stop for ½R at $",I157,"; Hard stop for ½R at $",P157),IF(AND(LEFT(L157,12)="*Hard stop f",LEFT(Q157,5)=" Hard",D157&lt;=I157,D157&lt;=P157),"Hit stop",IF(AND(LEFT(L157,12)="*Hard stop f",LEFT(Q157,5)=" Hard",D157&gt;I157,E157=1),IF(AND(O157&gt;I157,R157&lt;&gt;I157),CONCATENATE("Trail hard stop for ½R to $",O157,"; Hard stop for ½R at $",P157),L157),IF(AND(LEFT(L157,12)="*Hard stop f",LEFT(Q157,5)=" Soft",I157&gt;P157,D157&lt;=I157,D157&gt;P157),CONCATENATE("Hit stop for ½R at $",I157,"; Soft stop for ½R at $",P157),IF(AND(LEFT(L157,12)="*Hard stop f",LEFT(Q157,5)=" Soft",D157&lt;=I157,D157&lt;=P157),CONCATENATE("Hit stop for ½R at $",I157,"; Setting hard stop for ½R at $",O157),IF(AND(LEFT(L157,12)="*Hard stop f",LEFT(Q157,5)=" Soft",D157&gt;I157,E157=1),IF(AND(O157&gt;I157,R157&lt;&gt;I157),CONCATENATE("Trail hard stop for ½R to $",O157,"; Soft stop for ½R at $",P157),L157),IF(AND(LEFT(L157,12)="*Hard stop f",LEFT(Q157,5)=" Hard",I157=P157,D157&lt;=I157),"Hit stop",IF(AND(LEFT(L157,12)="*Hard stop f",LEFT(Q157,5)=" Hard",I157=P157,D157&gt;I157,E157=1),IF(AND(O157&gt;I157,R157&lt;&gt;I157),CONCATENATE("Trail hard stop for ½R to $",O157,"; Hard stop for ½R at $",P157),L157),IF(AND(LEFT(L157,12)="*Hard stop f",LEFT(Q157,5)=" Soft",I157=P157,D157&lt;=I157),CONCATENATE("Hit stop for ½R at $",I157,"; Setting hard stop for ½R at $",O157),IF(AND(LEFT(L157,12)="*Hard stop f",LEFT(Q157,5)=" Soft",I157=P157,D157&gt;I157,E157=1),IF(AND(O157&gt;I157,R157&lt;&gt;I157),CONCATENATE("Trail hard stop for ½R to $",O157,"; Soft stop for ½R at $",P157),L157),IF(AND(D157&gt;I157,E157=0,F157=0),L157)))))))))))))))))))</f>
        <v>0</v>
      </c>
      <c r="O157" s="15">
        <f>IF(AND(R157&lt;=S157,R157&gt;U157),T157,R157)</f>
        <v>-0.03</v>
      </c>
      <c r="P157" s="16" t="str">
        <f>IFERROR(VALUE(RIGHT(Q157,LEN(Q157)-FIND("$",Q157,1))),"")</f>
        <v/>
      </c>
      <c r="Q157" s="6" t="str">
        <f>IFERROR(LEFT(RIGHT(L157,FIND("*",L157,2)-FIND(";",L157,1)),FIND("*",RIGHT(L157,FIND("*",L157,2)-FIND(";",L157,1)),2)-1),"")</f>
        <v/>
      </c>
      <c r="R157" s="16">
        <f>IF(F157=1,MIN(ROUNDDOWN(G157*0.995,2)*100/100-VLOOKUP(VALUE(RIGHT(ROUNDDOWN(G157*0.995,2)*100,1)),$Y$2:$Z$11,2)/100,ROUNDDOWN(D157*0.995,2)*100/100-VLOOKUP(VALUE(RIGHT(ROUNDDOWN(D157*0.995,2)*100,1)),$Y$2:$Z$11,2)/100),ROUNDDOWN(D157*0.995,2)*100/100-VLOOKUP(VALUE(RIGHT(ROUNDDOWN(D157*0.995,2)*100,1)),$Y$2:$Z$11,2)/100)</f>
        <v>-0.03</v>
      </c>
      <c r="S157" s="16">
        <f>IF(AND(D157&gt;1,D157&lt;=2),1,IF(AND(D157&gt;2,D157&lt;=3),2,IF(AND(D157&gt;3,D157&lt;=4),3,IF(AND(D157&gt;4,D157&lt;=5),4,IF(AND(D157&gt;5,D157&lt;=6),5,IF(AND(D157&gt;6,D157&lt;=7),6,IF(AND(D157&gt;7,D157&lt;=8),7,IF(AND(D157&gt;8,D157&lt;=10),8,IF(AND(D157&gt;10,D157&lt;=15),10,IF(AND(D157&gt;15,D157&lt;=20),15,IF(AND(D157&gt;20,D157&lt;=25),20,IF(AND(D157&gt;25,D157&lt;=30),25,IF(AND(D157&gt;30,D157&lt;=35),30,IF(AND(D157&gt;35,D157&lt;=40),35,IF(AND(D157&gt;40,D157&lt;=50),40,IF(AND(D157&gt;50,D157&lt;=60),50,IF(AND(D157&gt;60,D157&lt;=70),60,IF(AND(D157&gt;70,D157&lt;=80),70,IF(AND(D157&gt;80,D157&lt;=100),80,IF(AND(D157&gt;100,D157&lt;=120),100,IF(AND(D157&gt;120,D157&lt;=140),120,IF(AND(D157&gt;140,D157&lt;=150),140,IF(AND(D157&gt;150,D157&lt;=200),150,IF(AND(D157&gt;200,D157&lt;=250),200,IF(AND(D157&gt;250,D157&lt;=300),250,IF(AND(D157&gt;300,D157&lt;=350),300,IF(AND(D157&gt;350,D157&lt;=400),350,IF(AND(D157&gt;400,D157&lt;=500),400,IF(AND(D157&gt;500,D157&lt;=600),500,IF(AND(D157&gt;600,D157&lt;=700),600,IF(AND(D157&gt;700,D157&lt;=800),700,IF(AND(D157&gt;800,D157&lt;=1000),800,IF(AND(D157&gt;1000,D157&lt;=1200),1000,IF(AND(D157&gt;1200,D157&lt;=1400),1200,IF(AND(D157&gt;1400,D157&lt;=1500),1400,0.1)))))))))))))))))))))))))))))))))))*1.01</f>
        <v>0.10100000000000001</v>
      </c>
      <c r="T157" s="16">
        <f>U157-V157</f>
        <v>6.9999999999999993E-2</v>
      </c>
      <c r="U157" s="18">
        <f>ROUNDUP(IF(AND(D157&gt;1,D157&lt;=2),1,IF(AND(D157&gt;2,D157&lt;=3),2,IF(AND(D157&gt;3,D157&lt;=4),3,IF(AND(D157&gt;4,D157&lt;=5),4,IF(AND(D157&gt;5,D157&lt;=6),5,IF(AND(D157&gt;6,D157&lt;=7),6,IF(AND(D157&gt;7,D157&lt;=8),7,IF(AND(D157&gt;8,D157&lt;=10),8,IF(AND(D157&gt;10,D157&lt;=15),10,IF(AND(D157&gt;15,D157&lt;=20),15,IF(AND(D157&gt;20,D157&lt;=25),20,IF(AND(D157&gt;25,D157&lt;=30),25,IF(AND(D157&gt;30,D157&lt;=35),30,IF(AND(D157&gt;35,D157&lt;=40),35,IF(AND(D157&gt;40,D157&lt;=50),40,IF(AND(D157&gt;50,D157&lt;=60),50,IF(AND(D157&gt;60,D157&lt;=70),60,IF(AND(D157&gt;70,D157&lt;=80),70,IF(AND(D157&gt;80,D157&lt;=100),80,IF(AND(D157&gt;100,D157&lt;=120),100,IF(AND(D157&gt;120,D157&lt;=140),120,IF(AND(D157&gt;140,D157&lt;=150),140,IF(AND(D157&gt;150,D157&lt;=200),150,IF(AND(D157&gt;200,D157&lt;=250),200,IF(AND(D157&gt;250,D157&lt;=300),250,IF(AND(D157&gt;300,D157&lt;=350),300,IF(AND(D157&gt;350,D157&lt;=400),350,IF(AND(D157&gt;400,D157&lt;=500),400,IF(AND(D157&gt;500,D157&lt;=600),500,IF(AND(D157&gt;600,D157&lt;=700),600,IF(AND(D157&gt;700,D157&lt;=800),700,IF(AND(D157&gt;800,D157&lt;=1000),800,IF(AND(D157&gt;1000,D157&lt;=1200),1000,IF(AND(D157&gt;1200,D157&lt;=1400),1200,IF(AND(D157&gt;1400,D157&lt;=1500),1400,0.1)))))))))))))))))))))))))))))))))))*0.995,2)</f>
        <v>9.9999999999999992E-2</v>
      </c>
      <c r="V157" s="16">
        <f>VLOOKUP(VALUE(RIGHT(U157*100,1)),$Y$2:$Z$11,2)/100</f>
        <v>0.03</v>
      </c>
      <c r="W157" s="19">
        <f ca="1">IFERROR(IF(AVERAGE(SOE_1,SOE_2)-Close&lt;Close-Current_Stop,1,0),0)</f>
        <v>0</v>
      </c>
      <c r="X157" s="29" t="str">
        <f ca="1">IF(RR_Rebal_Test=1,Close-(AVERAGE(SOE_1,SOE_2)-Close),"")</f>
        <v/>
      </c>
      <c r="Y157" s="3"/>
      <c r="Z157" s="3"/>
      <c r="AA157" s="3"/>
      <c r="AB157" s="3"/>
      <c r="AC157" s="3"/>
    </row>
    <row r="158" spans="1:29" x14ac:dyDescent="0.25">
      <c r="A158" s="13"/>
      <c r="B158" s="8"/>
      <c r="C158" s="8"/>
      <c r="D158" s="8"/>
      <c r="E158" s="2"/>
      <c r="F158" s="2"/>
      <c r="G158" s="8"/>
      <c r="H158" s="23"/>
      <c r="I158" s="8"/>
      <c r="J158" s="1"/>
      <c r="K158" s="1"/>
      <c r="L158" s="2"/>
      <c r="M158" s="8">
        <f>IF(EXACT(L158,N158),I158,O158)</f>
        <v>-0.03</v>
      </c>
      <c r="N158" s="14" t="b">
        <f>IF(AND(L158="*Soft stop*",D158&lt;=I158),CONCATENATE("Setting hard stop at $",O158),IF(AND(L158="*Soft stop*",D158&gt;I158,E158=1),CONCATENATE("Setting hard stop for ½R at $",O158,"; Soft stop for ½R at $",I158),IF(AND(L158="*Soft stop*",D158&gt;I158,F158=1),CONCATENATE("Setting hard stop at $",O158),IF(AND(L158="*Hard stop*",D158&lt;=I158),"Hit stop",IF(AND(L158="*Hard stop*",D158&gt;I158,E158=1),IF(AND(O158&gt;I158,R158&lt;&gt;I158),CONCATENATE("Trail hard stop for ½R to $",O158,"; Hard stop for ½R at $",I158),L158),IF(AND(L158="*Hard stop*",D158&gt;I158,F158=1),IF(AND(O158&gt;I158,R158&lt;&gt;I158),CONCATENATE("Trail hard stop to $",O158),L158),IF(AND(LEFT(L158,12)="*Hard stop f",LEFT(Q158,5)=" Hard",D158&gt;I158,F158=1),IF(AND(O158&gt;I158,R158&lt;&gt;I158),CONCATENATE("Trail stop for entire position to $",O158),L158),IF(AND(LEFT(L158,12)="*Hard stop f",LEFT(Q158,5)=" Soft",D158&gt;I158,F158=1),CONCATENATE("Setting hard stop for entire position at $",O158),IF(AND(LEFT(L158,12)="*Hard stop f",LEFT(Q158,5)=" Hard",I158&gt;P158,D158&lt;=I158,D158&gt;P158),CONCATENATE("Hit stop for ½R at $",I158,"; Hard stop for ½R at $",P158),IF(AND(LEFT(L158,12)="*Hard stop f",LEFT(Q158,5)=" Hard",D158&lt;=I158,D158&lt;=P158),"Hit stop",IF(AND(LEFT(L158,12)="*Hard stop f",LEFT(Q158,5)=" Hard",D158&gt;I158,E158=1),IF(AND(O158&gt;I158,R158&lt;&gt;I158),CONCATENATE("Trail hard stop for ½R to $",O158,"; Hard stop for ½R at $",P158),L158),IF(AND(LEFT(L158,12)="*Hard stop f",LEFT(Q158,5)=" Soft",I158&gt;P158,D158&lt;=I158,D158&gt;P158),CONCATENATE("Hit stop for ½R at $",I158,"; Soft stop for ½R at $",P158),IF(AND(LEFT(L158,12)="*Hard stop f",LEFT(Q158,5)=" Soft",D158&lt;=I158,D158&lt;=P158),CONCATENATE("Hit stop for ½R at $",I158,"; Setting hard stop for ½R at $",O158),IF(AND(LEFT(L158,12)="*Hard stop f",LEFT(Q158,5)=" Soft",D158&gt;I158,E158=1),IF(AND(O158&gt;I158,R158&lt;&gt;I158),CONCATENATE("Trail hard stop for ½R to $",O158,"; Soft stop for ½R at $",P158),L158),IF(AND(LEFT(L158,12)="*Hard stop f",LEFT(Q158,5)=" Hard",I158=P158,D158&lt;=I158),"Hit stop",IF(AND(LEFT(L158,12)="*Hard stop f",LEFT(Q158,5)=" Hard",I158=P158,D158&gt;I158,E158=1),IF(AND(O158&gt;I158,R158&lt;&gt;I158),CONCATENATE("Trail hard stop for ½R to $",O158,"; Hard stop for ½R at $",P158),L158),IF(AND(LEFT(L158,12)="*Hard stop f",LEFT(Q158,5)=" Soft",I158=P158,D158&lt;=I158),CONCATENATE("Hit stop for ½R at $",I158,"; Setting hard stop for ½R at $",O158),IF(AND(LEFT(L158,12)="*Hard stop f",LEFT(Q158,5)=" Soft",I158=P158,D158&gt;I158,E158=1),IF(AND(O158&gt;I158,R158&lt;&gt;I158),CONCATENATE("Trail hard stop for ½R to $",O158,"; Soft stop for ½R at $",P158),L158),IF(AND(D158&gt;I158,E158=0,F158=0),L158)))))))))))))))))))</f>
        <v>0</v>
      </c>
      <c r="O158" s="15">
        <f>IF(AND(R158&lt;=S158,R158&gt;U158),T158,R158)</f>
        <v>-0.03</v>
      </c>
      <c r="P158" s="16" t="str">
        <f>IFERROR(VALUE(RIGHT(Q158,LEN(Q158)-FIND("$",Q158,1))),"")</f>
        <v/>
      </c>
      <c r="Q158" s="6" t="str">
        <f>IFERROR(LEFT(RIGHT(L158,FIND("*",L158,2)-FIND(";",L158,1)),FIND("*",RIGHT(L158,FIND("*",L158,2)-FIND(";",L158,1)),2)-1),"")</f>
        <v/>
      </c>
      <c r="R158" s="16">
        <f>IF(F158=1,MIN(ROUNDDOWN(G158*0.995,2)*100/100-VLOOKUP(VALUE(RIGHT(ROUNDDOWN(G158*0.995,2)*100,1)),$Y$2:$Z$11,2)/100,ROUNDDOWN(D158*0.995,2)*100/100-VLOOKUP(VALUE(RIGHT(ROUNDDOWN(D158*0.995,2)*100,1)),$Y$2:$Z$11,2)/100),ROUNDDOWN(D158*0.995,2)*100/100-VLOOKUP(VALUE(RIGHT(ROUNDDOWN(D158*0.995,2)*100,1)),$Y$2:$Z$11,2)/100)</f>
        <v>-0.03</v>
      </c>
      <c r="S158" s="16">
        <f>IF(AND(D158&gt;1,D158&lt;=2),1,IF(AND(D158&gt;2,D158&lt;=3),2,IF(AND(D158&gt;3,D158&lt;=4),3,IF(AND(D158&gt;4,D158&lt;=5),4,IF(AND(D158&gt;5,D158&lt;=6),5,IF(AND(D158&gt;6,D158&lt;=7),6,IF(AND(D158&gt;7,D158&lt;=8),7,IF(AND(D158&gt;8,D158&lt;=10),8,IF(AND(D158&gt;10,D158&lt;=15),10,IF(AND(D158&gt;15,D158&lt;=20),15,IF(AND(D158&gt;20,D158&lt;=25),20,IF(AND(D158&gt;25,D158&lt;=30),25,IF(AND(D158&gt;30,D158&lt;=35),30,IF(AND(D158&gt;35,D158&lt;=40),35,IF(AND(D158&gt;40,D158&lt;=50),40,IF(AND(D158&gt;50,D158&lt;=60),50,IF(AND(D158&gt;60,D158&lt;=70),60,IF(AND(D158&gt;70,D158&lt;=80),70,IF(AND(D158&gt;80,D158&lt;=100),80,IF(AND(D158&gt;100,D158&lt;=120),100,IF(AND(D158&gt;120,D158&lt;=140),120,IF(AND(D158&gt;140,D158&lt;=150),140,IF(AND(D158&gt;150,D158&lt;=200),150,IF(AND(D158&gt;200,D158&lt;=250),200,IF(AND(D158&gt;250,D158&lt;=300),250,IF(AND(D158&gt;300,D158&lt;=350),300,IF(AND(D158&gt;350,D158&lt;=400),350,IF(AND(D158&gt;400,D158&lt;=500),400,IF(AND(D158&gt;500,D158&lt;=600),500,IF(AND(D158&gt;600,D158&lt;=700),600,IF(AND(D158&gt;700,D158&lt;=800),700,IF(AND(D158&gt;800,D158&lt;=1000),800,IF(AND(D158&gt;1000,D158&lt;=1200),1000,IF(AND(D158&gt;1200,D158&lt;=1400),1200,IF(AND(D158&gt;1400,D158&lt;=1500),1400,0.1)))))))))))))))))))))))))))))))))))*1.01</f>
        <v>0.10100000000000001</v>
      </c>
      <c r="T158" s="16">
        <f>U158-V158</f>
        <v>6.9999999999999993E-2</v>
      </c>
      <c r="U158" s="18">
        <f>ROUNDUP(IF(AND(D158&gt;1,D158&lt;=2),1,IF(AND(D158&gt;2,D158&lt;=3),2,IF(AND(D158&gt;3,D158&lt;=4),3,IF(AND(D158&gt;4,D158&lt;=5),4,IF(AND(D158&gt;5,D158&lt;=6),5,IF(AND(D158&gt;6,D158&lt;=7),6,IF(AND(D158&gt;7,D158&lt;=8),7,IF(AND(D158&gt;8,D158&lt;=10),8,IF(AND(D158&gt;10,D158&lt;=15),10,IF(AND(D158&gt;15,D158&lt;=20),15,IF(AND(D158&gt;20,D158&lt;=25),20,IF(AND(D158&gt;25,D158&lt;=30),25,IF(AND(D158&gt;30,D158&lt;=35),30,IF(AND(D158&gt;35,D158&lt;=40),35,IF(AND(D158&gt;40,D158&lt;=50),40,IF(AND(D158&gt;50,D158&lt;=60),50,IF(AND(D158&gt;60,D158&lt;=70),60,IF(AND(D158&gt;70,D158&lt;=80),70,IF(AND(D158&gt;80,D158&lt;=100),80,IF(AND(D158&gt;100,D158&lt;=120),100,IF(AND(D158&gt;120,D158&lt;=140),120,IF(AND(D158&gt;140,D158&lt;=150),140,IF(AND(D158&gt;150,D158&lt;=200),150,IF(AND(D158&gt;200,D158&lt;=250),200,IF(AND(D158&gt;250,D158&lt;=300),250,IF(AND(D158&gt;300,D158&lt;=350),300,IF(AND(D158&gt;350,D158&lt;=400),350,IF(AND(D158&gt;400,D158&lt;=500),400,IF(AND(D158&gt;500,D158&lt;=600),500,IF(AND(D158&gt;600,D158&lt;=700),600,IF(AND(D158&gt;700,D158&lt;=800),700,IF(AND(D158&gt;800,D158&lt;=1000),800,IF(AND(D158&gt;1000,D158&lt;=1200),1000,IF(AND(D158&gt;1200,D158&lt;=1400),1200,IF(AND(D158&gt;1400,D158&lt;=1500),1400,0.1)))))))))))))))))))))))))))))))))))*0.995,2)</f>
        <v>9.9999999999999992E-2</v>
      </c>
      <c r="V158" s="16">
        <f>VLOOKUP(VALUE(RIGHT(U158*100,1)),$Y$2:$Z$11,2)/100</f>
        <v>0.03</v>
      </c>
      <c r="W158" s="19">
        <f ca="1">IFERROR(IF(AVERAGE(SOE_1,SOE_2)-Close&lt;Close-Current_Stop,1,0),0)</f>
        <v>0</v>
      </c>
      <c r="X158" s="29" t="str">
        <f ca="1">IF(RR_Rebal_Test=1,Close-(AVERAGE(SOE_1,SOE_2)-Close),"")</f>
        <v/>
      </c>
      <c r="Y158" s="3"/>
      <c r="Z158" s="3"/>
      <c r="AA158" s="3"/>
      <c r="AB158" s="3"/>
      <c r="AC158" s="3"/>
    </row>
    <row r="159" spans="1:29" x14ac:dyDescent="0.25">
      <c r="A159" s="13"/>
      <c r="B159" s="8"/>
      <c r="C159" s="8"/>
      <c r="D159" s="8"/>
      <c r="E159" s="2"/>
      <c r="F159" s="2"/>
      <c r="G159" s="8"/>
      <c r="H159" s="23"/>
      <c r="I159" s="8"/>
      <c r="J159" s="1"/>
      <c r="K159" s="1"/>
      <c r="L159" s="2"/>
      <c r="M159" s="8">
        <f>IF(EXACT(L159,N159),I159,O159)</f>
        <v>-0.03</v>
      </c>
      <c r="N159" s="14" t="b">
        <f>IF(AND(L159="*Soft stop*",D159&lt;=I159),CONCATENATE("Setting hard stop at $",O159),IF(AND(L159="*Soft stop*",D159&gt;I159,E159=1),CONCATENATE("Setting hard stop for ½R at $",O159,"; Soft stop for ½R at $",I159),IF(AND(L159="*Soft stop*",D159&gt;I159,F159=1),CONCATENATE("Setting hard stop at $",O159),IF(AND(L159="*Hard stop*",D159&lt;=I159),"Hit stop",IF(AND(L159="*Hard stop*",D159&gt;I159,E159=1),IF(AND(O159&gt;I159,R159&lt;&gt;I159),CONCATENATE("Trail hard stop for ½R to $",O159,"; Hard stop for ½R at $",I159),L159),IF(AND(L159="*Hard stop*",D159&gt;I159,F159=1),IF(AND(O159&gt;I159,R159&lt;&gt;I159),CONCATENATE("Trail hard stop to $",O159),L159),IF(AND(LEFT(L159,12)="*Hard stop f",LEFT(Q159,5)=" Hard",D159&gt;I159,F159=1),IF(AND(O159&gt;I159,R159&lt;&gt;I159),CONCATENATE("Trail stop for entire position to $",O159),L159),IF(AND(LEFT(L159,12)="*Hard stop f",LEFT(Q159,5)=" Soft",D159&gt;I159,F159=1),CONCATENATE("Setting hard stop for entire position at $",O159),IF(AND(LEFT(L159,12)="*Hard stop f",LEFT(Q159,5)=" Hard",I159&gt;P159,D159&lt;=I159,D159&gt;P159),CONCATENATE("Hit stop for ½R at $",I159,"; Hard stop for ½R at $",P159),IF(AND(LEFT(L159,12)="*Hard stop f",LEFT(Q159,5)=" Hard",D159&lt;=I159,D159&lt;=P159),"Hit stop",IF(AND(LEFT(L159,12)="*Hard stop f",LEFT(Q159,5)=" Hard",D159&gt;I159,E159=1),IF(AND(O159&gt;I159,R159&lt;&gt;I159),CONCATENATE("Trail hard stop for ½R to $",O159,"; Hard stop for ½R at $",P159),L159),IF(AND(LEFT(L159,12)="*Hard stop f",LEFT(Q159,5)=" Soft",I159&gt;P159,D159&lt;=I159,D159&gt;P159),CONCATENATE("Hit stop for ½R at $",I159,"; Soft stop for ½R at $",P159),IF(AND(LEFT(L159,12)="*Hard stop f",LEFT(Q159,5)=" Soft",D159&lt;=I159,D159&lt;=P159),CONCATENATE("Hit stop for ½R at $",I159,"; Setting hard stop for ½R at $",O159),IF(AND(LEFT(L159,12)="*Hard stop f",LEFT(Q159,5)=" Soft",D159&gt;I159,E159=1),IF(AND(O159&gt;I159,R159&lt;&gt;I159),CONCATENATE("Trail hard stop for ½R to $",O159,"; Soft stop for ½R at $",P159),L159),IF(AND(LEFT(L159,12)="*Hard stop f",LEFT(Q159,5)=" Hard",I159=P159,D159&lt;=I159),"Hit stop",IF(AND(LEFT(L159,12)="*Hard stop f",LEFT(Q159,5)=" Hard",I159=P159,D159&gt;I159,E159=1),IF(AND(O159&gt;I159,R159&lt;&gt;I159),CONCATENATE("Trail hard stop for ½R to $",O159,"; Hard stop for ½R at $",P159),L159),IF(AND(LEFT(L159,12)="*Hard stop f",LEFT(Q159,5)=" Soft",I159=P159,D159&lt;=I159),CONCATENATE("Hit stop for ½R at $",I159,"; Setting hard stop for ½R at $",O159),IF(AND(LEFT(L159,12)="*Hard stop f",LEFT(Q159,5)=" Soft",I159=P159,D159&gt;I159,E159=1),IF(AND(O159&gt;I159,R159&lt;&gt;I159),CONCATENATE("Trail hard stop for ½R to $",O159,"; Soft stop for ½R at $",P159),L159),IF(AND(D159&gt;I159,E159=0,F159=0),L159)))))))))))))))))))</f>
        <v>0</v>
      </c>
      <c r="O159" s="15">
        <f>IF(AND(R159&lt;=S159,R159&gt;U159),T159,R159)</f>
        <v>-0.03</v>
      </c>
      <c r="P159" s="16" t="str">
        <f>IFERROR(VALUE(RIGHT(Q159,LEN(Q159)-FIND("$",Q159,1))),"")</f>
        <v/>
      </c>
      <c r="Q159" s="6" t="str">
        <f>IFERROR(LEFT(RIGHT(L159,FIND("*",L159,2)-FIND(";",L159,1)),FIND("*",RIGHT(L159,FIND("*",L159,2)-FIND(";",L159,1)),2)-1),"")</f>
        <v/>
      </c>
      <c r="R159" s="16">
        <f>IF(F159=1,MIN(ROUNDDOWN(G159*0.995,2)*100/100-VLOOKUP(VALUE(RIGHT(ROUNDDOWN(G159*0.995,2)*100,1)),$Y$2:$Z$11,2)/100,ROUNDDOWN(D159*0.995,2)*100/100-VLOOKUP(VALUE(RIGHT(ROUNDDOWN(D159*0.995,2)*100,1)),$Y$2:$Z$11,2)/100),ROUNDDOWN(D159*0.995,2)*100/100-VLOOKUP(VALUE(RIGHT(ROUNDDOWN(D159*0.995,2)*100,1)),$Y$2:$Z$11,2)/100)</f>
        <v>-0.03</v>
      </c>
      <c r="S159" s="16">
        <f>IF(AND(D159&gt;1,D159&lt;=2),1,IF(AND(D159&gt;2,D159&lt;=3),2,IF(AND(D159&gt;3,D159&lt;=4),3,IF(AND(D159&gt;4,D159&lt;=5),4,IF(AND(D159&gt;5,D159&lt;=6),5,IF(AND(D159&gt;6,D159&lt;=7),6,IF(AND(D159&gt;7,D159&lt;=8),7,IF(AND(D159&gt;8,D159&lt;=10),8,IF(AND(D159&gt;10,D159&lt;=15),10,IF(AND(D159&gt;15,D159&lt;=20),15,IF(AND(D159&gt;20,D159&lt;=25),20,IF(AND(D159&gt;25,D159&lt;=30),25,IF(AND(D159&gt;30,D159&lt;=35),30,IF(AND(D159&gt;35,D159&lt;=40),35,IF(AND(D159&gt;40,D159&lt;=50),40,IF(AND(D159&gt;50,D159&lt;=60),50,IF(AND(D159&gt;60,D159&lt;=70),60,IF(AND(D159&gt;70,D159&lt;=80),70,IF(AND(D159&gt;80,D159&lt;=100),80,IF(AND(D159&gt;100,D159&lt;=120),100,IF(AND(D159&gt;120,D159&lt;=140),120,IF(AND(D159&gt;140,D159&lt;=150),140,IF(AND(D159&gt;150,D159&lt;=200),150,IF(AND(D159&gt;200,D159&lt;=250),200,IF(AND(D159&gt;250,D159&lt;=300),250,IF(AND(D159&gt;300,D159&lt;=350),300,IF(AND(D159&gt;350,D159&lt;=400),350,IF(AND(D159&gt;400,D159&lt;=500),400,IF(AND(D159&gt;500,D159&lt;=600),500,IF(AND(D159&gt;600,D159&lt;=700),600,IF(AND(D159&gt;700,D159&lt;=800),700,IF(AND(D159&gt;800,D159&lt;=1000),800,IF(AND(D159&gt;1000,D159&lt;=1200),1000,IF(AND(D159&gt;1200,D159&lt;=1400),1200,IF(AND(D159&gt;1400,D159&lt;=1500),1400,0.1)))))))))))))))))))))))))))))))))))*1.01</f>
        <v>0.10100000000000001</v>
      </c>
      <c r="T159" s="16">
        <f>U159-V159</f>
        <v>6.9999999999999993E-2</v>
      </c>
      <c r="U159" s="18">
        <f>ROUNDUP(IF(AND(D159&gt;1,D159&lt;=2),1,IF(AND(D159&gt;2,D159&lt;=3),2,IF(AND(D159&gt;3,D159&lt;=4),3,IF(AND(D159&gt;4,D159&lt;=5),4,IF(AND(D159&gt;5,D159&lt;=6),5,IF(AND(D159&gt;6,D159&lt;=7),6,IF(AND(D159&gt;7,D159&lt;=8),7,IF(AND(D159&gt;8,D159&lt;=10),8,IF(AND(D159&gt;10,D159&lt;=15),10,IF(AND(D159&gt;15,D159&lt;=20),15,IF(AND(D159&gt;20,D159&lt;=25),20,IF(AND(D159&gt;25,D159&lt;=30),25,IF(AND(D159&gt;30,D159&lt;=35),30,IF(AND(D159&gt;35,D159&lt;=40),35,IF(AND(D159&gt;40,D159&lt;=50),40,IF(AND(D159&gt;50,D159&lt;=60),50,IF(AND(D159&gt;60,D159&lt;=70),60,IF(AND(D159&gt;70,D159&lt;=80),70,IF(AND(D159&gt;80,D159&lt;=100),80,IF(AND(D159&gt;100,D159&lt;=120),100,IF(AND(D159&gt;120,D159&lt;=140),120,IF(AND(D159&gt;140,D159&lt;=150),140,IF(AND(D159&gt;150,D159&lt;=200),150,IF(AND(D159&gt;200,D159&lt;=250),200,IF(AND(D159&gt;250,D159&lt;=300),250,IF(AND(D159&gt;300,D159&lt;=350),300,IF(AND(D159&gt;350,D159&lt;=400),350,IF(AND(D159&gt;400,D159&lt;=500),400,IF(AND(D159&gt;500,D159&lt;=600),500,IF(AND(D159&gt;600,D159&lt;=700),600,IF(AND(D159&gt;700,D159&lt;=800),700,IF(AND(D159&gt;800,D159&lt;=1000),800,IF(AND(D159&gt;1000,D159&lt;=1200),1000,IF(AND(D159&gt;1200,D159&lt;=1400),1200,IF(AND(D159&gt;1400,D159&lt;=1500),1400,0.1)))))))))))))))))))))))))))))))))))*0.995,2)</f>
        <v>9.9999999999999992E-2</v>
      </c>
      <c r="V159" s="16">
        <f>VLOOKUP(VALUE(RIGHT(U159*100,1)),$Y$2:$Z$11,2)/100</f>
        <v>0.03</v>
      </c>
      <c r="W159" s="19">
        <f ca="1">IFERROR(IF(AVERAGE(SOE_1,SOE_2)-Close&lt;Close-Current_Stop,1,0),0)</f>
        <v>0</v>
      </c>
      <c r="X159" s="29" t="str">
        <f ca="1">IF(RR_Rebal_Test=1,Close-(AVERAGE(SOE_1,SOE_2)-Close),"")</f>
        <v/>
      </c>
      <c r="Y159" s="3"/>
      <c r="Z159" s="3"/>
      <c r="AA159" s="3"/>
      <c r="AB159" s="3"/>
      <c r="AC159" s="3"/>
    </row>
    <row r="160" spans="1:29" x14ac:dyDescent="0.25">
      <c r="A160" s="13"/>
      <c r="B160" s="8"/>
      <c r="C160" s="8"/>
      <c r="D160" s="8"/>
      <c r="E160" s="2"/>
      <c r="F160" s="2"/>
      <c r="G160" s="8"/>
      <c r="H160" s="23"/>
      <c r="I160" s="8"/>
      <c r="J160" s="1"/>
      <c r="K160" s="1"/>
      <c r="L160" s="2"/>
      <c r="M160" s="8">
        <f>IF(EXACT(L160,N160),I160,O160)</f>
        <v>-0.03</v>
      </c>
      <c r="N160" s="14" t="b">
        <f>IF(AND(L160="*Soft stop*",D160&lt;=I160),CONCATENATE("Setting hard stop at $",O160),IF(AND(L160="*Soft stop*",D160&gt;I160,E160=1),CONCATENATE("Setting hard stop for ½R at $",O160,"; Soft stop for ½R at $",I160),IF(AND(L160="*Soft stop*",D160&gt;I160,F160=1),CONCATENATE("Setting hard stop at $",O160),IF(AND(L160="*Hard stop*",D160&lt;=I160),"Hit stop",IF(AND(L160="*Hard stop*",D160&gt;I160,E160=1),IF(AND(O160&gt;I160,R160&lt;&gt;I160),CONCATENATE("Trail hard stop for ½R to $",O160,"; Hard stop for ½R at $",I160),L160),IF(AND(L160="*Hard stop*",D160&gt;I160,F160=1),IF(AND(O160&gt;I160,R160&lt;&gt;I160),CONCATENATE("Trail hard stop to $",O160),L160),IF(AND(LEFT(L160,12)="*Hard stop f",LEFT(Q160,5)=" Hard",D160&gt;I160,F160=1),IF(AND(O160&gt;I160,R160&lt;&gt;I160),CONCATENATE("Trail stop for entire position to $",O160),L160),IF(AND(LEFT(L160,12)="*Hard stop f",LEFT(Q160,5)=" Soft",D160&gt;I160,F160=1),CONCATENATE("Setting hard stop for entire position at $",O160),IF(AND(LEFT(L160,12)="*Hard stop f",LEFT(Q160,5)=" Hard",I160&gt;P160,D160&lt;=I160,D160&gt;P160),CONCATENATE("Hit stop for ½R at $",I160,"; Hard stop for ½R at $",P160),IF(AND(LEFT(L160,12)="*Hard stop f",LEFT(Q160,5)=" Hard",D160&lt;=I160,D160&lt;=P160),"Hit stop",IF(AND(LEFT(L160,12)="*Hard stop f",LEFT(Q160,5)=" Hard",D160&gt;I160,E160=1),IF(AND(O160&gt;I160,R160&lt;&gt;I160),CONCATENATE("Trail hard stop for ½R to $",O160,"; Hard stop for ½R at $",P160),L160),IF(AND(LEFT(L160,12)="*Hard stop f",LEFT(Q160,5)=" Soft",I160&gt;P160,D160&lt;=I160,D160&gt;P160),CONCATENATE("Hit stop for ½R at $",I160,"; Soft stop for ½R at $",P160),IF(AND(LEFT(L160,12)="*Hard stop f",LEFT(Q160,5)=" Soft",D160&lt;=I160,D160&lt;=P160),CONCATENATE("Hit stop for ½R at $",I160,"; Setting hard stop for ½R at $",O160),IF(AND(LEFT(L160,12)="*Hard stop f",LEFT(Q160,5)=" Soft",D160&gt;I160,E160=1),IF(AND(O160&gt;I160,R160&lt;&gt;I160),CONCATENATE("Trail hard stop for ½R to $",O160,"; Soft stop for ½R at $",P160),L160),IF(AND(LEFT(L160,12)="*Hard stop f",LEFT(Q160,5)=" Hard",I160=P160,D160&lt;=I160),"Hit stop",IF(AND(LEFT(L160,12)="*Hard stop f",LEFT(Q160,5)=" Hard",I160=P160,D160&gt;I160,E160=1),IF(AND(O160&gt;I160,R160&lt;&gt;I160),CONCATENATE("Trail hard stop for ½R to $",O160,"; Hard stop for ½R at $",P160),L160),IF(AND(LEFT(L160,12)="*Hard stop f",LEFT(Q160,5)=" Soft",I160=P160,D160&lt;=I160),CONCATENATE("Hit stop for ½R at $",I160,"; Setting hard stop for ½R at $",O160),IF(AND(LEFT(L160,12)="*Hard stop f",LEFT(Q160,5)=" Soft",I160=P160,D160&gt;I160,E160=1),IF(AND(O160&gt;I160,R160&lt;&gt;I160),CONCATENATE("Trail hard stop for ½R to $",O160,"; Soft stop for ½R at $",P160),L160),IF(AND(D160&gt;I160,E160=0,F160=0),L160)))))))))))))))))))</f>
        <v>0</v>
      </c>
      <c r="O160" s="15">
        <f>IF(AND(R160&lt;=S160,R160&gt;U160),T160,R160)</f>
        <v>-0.03</v>
      </c>
      <c r="P160" s="16" t="str">
        <f>IFERROR(VALUE(RIGHT(Q160,LEN(Q160)-FIND("$",Q160,1))),"")</f>
        <v/>
      </c>
      <c r="Q160" s="6" t="str">
        <f>IFERROR(LEFT(RIGHT(L160,FIND("*",L160,2)-FIND(";",L160,1)),FIND("*",RIGHT(L160,FIND("*",L160,2)-FIND(";",L160,1)),2)-1),"")</f>
        <v/>
      </c>
      <c r="R160" s="16">
        <f>IF(F160=1,MIN(ROUNDDOWN(G160*0.995,2)*100/100-VLOOKUP(VALUE(RIGHT(ROUNDDOWN(G160*0.995,2)*100,1)),$Y$2:$Z$11,2)/100,ROUNDDOWN(D160*0.995,2)*100/100-VLOOKUP(VALUE(RIGHT(ROUNDDOWN(D160*0.995,2)*100,1)),$Y$2:$Z$11,2)/100),ROUNDDOWN(D160*0.995,2)*100/100-VLOOKUP(VALUE(RIGHT(ROUNDDOWN(D160*0.995,2)*100,1)),$Y$2:$Z$11,2)/100)</f>
        <v>-0.03</v>
      </c>
      <c r="S160" s="16">
        <f>IF(AND(D160&gt;1,D160&lt;=2),1,IF(AND(D160&gt;2,D160&lt;=3),2,IF(AND(D160&gt;3,D160&lt;=4),3,IF(AND(D160&gt;4,D160&lt;=5),4,IF(AND(D160&gt;5,D160&lt;=6),5,IF(AND(D160&gt;6,D160&lt;=7),6,IF(AND(D160&gt;7,D160&lt;=8),7,IF(AND(D160&gt;8,D160&lt;=10),8,IF(AND(D160&gt;10,D160&lt;=15),10,IF(AND(D160&gt;15,D160&lt;=20),15,IF(AND(D160&gt;20,D160&lt;=25),20,IF(AND(D160&gt;25,D160&lt;=30),25,IF(AND(D160&gt;30,D160&lt;=35),30,IF(AND(D160&gt;35,D160&lt;=40),35,IF(AND(D160&gt;40,D160&lt;=50),40,IF(AND(D160&gt;50,D160&lt;=60),50,IF(AND(D160&gt;60,D160&lt;=70),60,IF(AND(D160&gt;70,D160&lt;=80),70,IF(AND(D160&gt;80,D160&lt;=100),80,IF(AND(D160&gt;100,D160&lt;=120),100,IF(AND(D160&gt;120,D160&lt;=140),120,IF(AND(D160&gt;140,D160&lt;=150),140,IF(AND(D160&gt;150,D160&lt;=200),150,IF(AND(D160&gt;200,D160&lt;=250),200,IF(AND(D160&gt;250,D160&lt;=300),250,IF(AND(D160&gt;300,D160&lt;=350),300,IF(AND(D160&gt;350,D160&lt;=400),350,IF(AND(D160&gt;400,D160&lt;=500),400,IF(AND(D160&gt;500,D160&lt;=600),500,IF(AND(D160&gt;600,D160&lt;=700),600,IF(AND(D160&gt;700,D160&lt;=800),700,IF(AND(D160&gt;800,D160&lt;=1000),800,IF(AND(D160&gt;1000,D160&lt;=1200),1000,IF(AND(D160&gt;1200,D160&lt;=1400),1200,IF(AND(D160&gt;1400,D160&lt;=1500),1400,0.1)))))))))))))))))))))))))))))))))))*1.01</f>
        <v>0.10100000000000001</v>
      </c>
      <c r="T160" s="16">
        <f>U160-V160</f>
        <v>6.9999999999999993E-2</v>
      </c>
      <c r="U160" s="18">
        <f>ROUNDUP(IF(AND(D160&gt;1,D160&lt;=2),1,IF(AND(D160&gt;2,D160&lt;=3),2,IF(AND(D160&gt;3,D160&lt;=4),3,IF(AND(D160&gt;4,D160&lt;=5),4,IF(AND(D160&gt;5,D160&lt;=6),5,IF(AND(D160&gt;6,D160&lt;=7),6,IF(AND(D160&gt;7,D160&lt;=8),7,IF(AND(D160&gt;8,D160&lt;=10),8,IF(AND(D160&gt;10,D160&lt;=15),10,IF(AND(D160&gt;15,D160&lt;=20),15,IF(AND(D160&gt;20,D160&lt;=25),20,IF(AND(D160&gt;25,D160&lt;=30),25,IF(AND(D160&gt;30,D160&lt;=35),30,IF(AND(D160&gt;35,D160&lt;=40),35,IF(AND(D160&gt;40,D160&lt;=50),40,IF(AND(D160&gt;50,D160&lt;=60),50,IF(AND(D160&gt;60,D160&lt;=70),60,IF(AND(D160&gt;70,D160&lt;=80),70,IF(AND(D160&gt;80,D160&lt;=100),80,IF(AND(D160&gt;100,D160&lt;=120),100,IF(AND(D160&gt;120,D160&lt;=140),120,IF(AND(D160&gt;140,D160&lt;=150),140,IF(AND(D160&gt;150,D160&lt;=200),150,IF(AND(D160&gt;200,D160&lt;=250),200,IF(AND(D160&gt;250,D160&lt;=300),250,IF(AND(D160&gt;300,D160&lt;=350),300,IF(AND(D160&gt;350,D160&lt;=400),350,IF(AND(D160&gt;400,D160&lt;=500),400,IF(AND(D160&gt;500,D160&lt;=600),500,IF(AND(D160&gt;600,D160&lt;=700),600,IF(AND(D160&gt;700,D160&lt;=800),700,IF(AND(D160&gt;800,D160&lt;=1000),800,IF(AND(D160&gt;1000,D160&lt;=1200),1000,IF(AND(D160&gt;1200,D160&lt;=1400),1200,IF(AND(D160&gt;1400,D160&lt;=1500),1400,0.1)))))))))))))))))))))))))))))))))))*0.995,2)</f>
        <v>9.9999999999999992E-2</v>
      </c>
      <c r="V160" s="16">
        <f>VLOOKUP(VALUE(RIGHT(U160*100,1)),$Y$2:$Z$11,2)/100</f>
        <v>0.03</v>
      </c>
      <c r="W160" s="19">
        <f ca="1">IFERROR(IF(AVERAGE(SOE_1,SOE_2)-Close&lt;Close-Current_Stop,1,0),0)</f>
        <v>0</v>
      </c>
      <c r="X160" s="29" t="str">
        <f ca="1">IF(RR_Rebal_Test=1,Close-(AVERAGE(SOE_1,SOE_2)-Close),"")</f>
        <v/>
      </c>
      <c r="Y160" s="3"/>
      <c r="Z160" s="3"/>
      <c r="AA160" s="3"/>
      <c r="AB160" s="3"/>
      <c r="AC160" s="3"/>
    </row>
    <row r="161" spans="1:29" x14ac:dyDescent="0.25">
      <c r="A161" s="13"/>
      <c r="B161" s="8"/>
      <c r="C161" s="8"/>
      <c r="D161" s="8"/>
      <c r="E161" s="2"/>
      <c r="F161" s="2"/>
      <c r="G161" s="8"/>
      <c r="H161" s="23"/>
      <c r="I161" s="8"/>
      <c r="J161" s="1"/>
      <c r="K161" s="1"/>
      <c r="L161" s="2"/>
      <c r="M161" s="8">
        <f>IF(EXACT(L161,N161),I161,O161)</f>
        <v>-0.03</v>
      </c>
      <c r="N161" s="14" t="b">
        <f>IF(AND(L161="*Soft stop*",D161&lt;=I161),CONCATENATE("Setting hard stop at $",O161),IF(AND(L161="*Soft stop*",D161&gt;I161,E161=1),CONCATENATE("Setting hard stop for ½R at $",O161,"; Soft stop for ½R at $",I161),IF(AND(L161="*Soft stop*",D161&gt;I161,F161=1),CONCATENATE("Setting hard stop at $",O161),IF(AND(L161="*Hard stop*",D161&lt;=I161),"Hit stop",IF(AND(L161="*Hard stop*",D161&gt;I161,E161=1),IF(AND(O161&gt;I161,R161&lt;&gt;I161),CONCATENATE("Trail hard stop for ½R to $",O161,"; Hard stop for ½R at $",I161),L161),IF(AND(L161="*Hard stop*",D161&gt;I161,F161=1),IF(AND(O161&gt;I161,R161&lt;&gt;I161),CONCATENATE("Trail hard stop to $",O161),L161),IF(AND(LEFT(L161,12)="*Hard stop f",LEFT(Q161,5)=" Hard",D161&gt;I161,F161=1),IF(AND(O161&gt;I161,R161&lt;&gt;I161),CONCATENATE("Trail stop for entire position to $",O161),L161),IF(AND(LEFT(L161,12)="*Hard stop f",LEFT(Q161,5)=" Soft",D161&gt;I161,F161=1),CONCATENATE("Setting hard stop for entire position at $",O161),IF(AND(LEFT(L161,12)="*Hard stop f",LEFT(Q161,5)=" Hard",I161&gt;P161,D161&lt;=I161,D161&gt;P161),CONCATENATE("Hit stop for ½R at $",I161,"; Hard stop for ½R at $",P161),IF(AND(LEFT(L161,12)="*Hard stop f",LEFT(Q161,5)=" Hard",D161&lt;=I161,D161&lt;=P161),"Hit stop",IF(AND(LEFT(L161,12)="*Hard stop f",LEFT(Q161,5)=" Hard",D161&gt;I161,E161=1),IF(AND(O161&gt;I161,R161&lt;&gt;I161),CONCATENATE("Trail hard stop for ½R to $",O161,"; Hard stop for ½R at $",P161),L161),IF(AND(LEFT(L161,12)="*Hard stop f",LEFT(Q161,5)=" Soft",I161&gt;P161,D161&lt;=I161,D161&gt;P161),CONCATENATE("Hit stop for ½R at $",I161,"; Soft stop for ½R at $",P161),IF(AND(LEFT(L161,12)="*Hard stop f",LEFT(Q161,5)=" Soft",D161&lt;=I161,D161&lt;=P161),CONCATENATE("Hit stop for ½R at $",I161,"; Setting hard stop for ½R at $",O161),IF(AND(LEFT(L161,12)="*Hard stop f",LEFT(Q161,5)=" Soft",D161&gt;I161,E161=1),IF(AND(O161&gt;I161,R161&lt;&gt;I161),CONCATENATE("Trail hard stop for ½R to $",O161,"; Soft stop for ½R at $",P161),L161),IF(AND(LEFT(L161,12)="*Hard stop f",LEFT(Q161,5)=" Hard",I161=P161,D161&lt;=I161),"Hit stop",IF(AND(LEFT(L161,12)="*Hard stop f",LEFT(Q161,5)=" Hard",I161=P161,D161&gt;I161,E161=1),IF(AND(O161&gt;I161,R161&lt;&gt;I161),CONCATENATE("Trail hard stop for ½R to $",O161,"; Hard stop for ½R at $",P161),L161),IF(AND(LEFT(L161,12)="*Hard stop f",LEFT(Q161,5)=" Soft",I161=P161,D161&lt;=I161),CONCATENATE("Hit stop for ½R at $",I161,"; Setting hard stop for ½R at $",O161),IF(AND(LEFT(L161,12)="*Hard stop f",LEFT(Q161,5)=" Soft",I161=P161,D161&gt;I161,E161=1),IF(AND(O161&gt;I161,R161&lt;&gt;I161),CONCATENATE("Trail hard stop for ½R to $",O161,"; Soft stop for ½R at $",P161),L161),IF(AND(D161&gt;I161,E161=0,F161=0),L161)))))))))))))))))))</f>
        <v>0</v>
      </c>
      <c r="O161" s="15">
        <f>IF(AND(R161&lt;=S161,R161&gt;U161),T161,R161)</f>
        <v>-0.03</v>
      </c>
      <c r="P161" s="16" t="str">
        <f>IFERROR(VALUE(RIGHT(Q161,LEN(Q161)-FIND("$",Q161,1))),"")</f>
        <v/>
      </c>
      <c r="Q161" s="6" t="str">
        <f>IFERROR(LEFT(RIGHT(L161,FIND("*",L161,2)-FIND(";",L161,1)),FIND("*",RIGHT(L161,FIND("*",L161,2)-FIND(";",L161,1)),2)-1),"")</f>
        <v/>
      </c>
      <c r="R161" s="16">
        <f>IF(F161=1,MIN(ROUNDDOWN(G161*0.995,2)*100/100-VLOOKUP(VALUE(RIGHT(ROUNDDOWN(G161*0.995,2)*100,1)),$Y$2:$Z$11,2)/100,ROUNDDOWN(D161*0.995,2)*100/100-VLOOKUP(VALUE(RIGHT(ROUNDDOWN(D161*0.995,2)*100,1)),$Y$2:$Z$11,2)/100),ROUNDDOWN(D161*0.995,2)*100/100-VLOOKUP(VALUE(RIGHT(ROUNDDOWN(D161*0.995,2)*100,1)),$Y$2:$Z$11,2)/100)</f>
        <v>-0.03</v>
      </c>
      <c r="S161" s="16">
        <f>IF(AND(D161&gt;1,D161&lt;=2),1,IF(AND(D161&gt;2,D161&lt;=3),2,IF(AND(D161&gt;3,D161&lt;=4),3,IF(AND(D161&gt;4,D161&lt;=5),4,IF(AND(D161&gt;5,D161&lt;=6),5,IF(AND(D161&gt;6,D161&lt;=7),6,IF(AND(D161&gt;7,D161&lt;=8),7,IF(AND(D161&gt;8,D161&lt;=10),8,IF(AND(D161&gt;10,D161&lt;=15),10,IF(AND(D161&gt;15,D161&lt;=20),15,IF(AND(D161&gt;20,D161&lt;=25),20,IF(AND(D161&gt;25,D161&lt;=30),25,IF(AND(D161&gt;30,D161&lt;=35),30,IF(AND(D161&gt;35,D161&lt;=40),35,IF(AND(D161&gt;40,D161&lt;=50),40,IF(AND(D161&gt;50,D161&lt;=60),50,IF(AND(D161&gt;60,D161&lt;=70),60,IF(AND(D161&gt;70,D161&lt;=80),70,IF(AND(D161&gt;80,D161&lt;=100),80,IF(AND(D161&gt;100,D161&lt;=120),100,IF(AND(D161&gt;120,D161&lt;=140),120,IF(AND(D161&gt;140,D161&lt;=150),140,IF(AND(D161&gt;150,D161&lt;=200),150,IF(AND(D161&gt;200,D161&lt;=250),200,IF(AND(D161&gt;250,D161&lt;=300),250,IF(AND(D161&gt;300,D161&lt;=350),300,IF(AND(D161&gt;350,D161&lt;=400),350,IF(AND(D161&gt;400,D161&lt;=500),400,IF(AND(D161&gt;500,D161&lt;=600),500,IF(AND(D161&gt;600,D161&lt;=700),600,IF(AND(D161&gt;700,D161&lt;=800),700,IF(AND(D161&gt;800,D161&lt;=1000),800,IF(AND(D161&gt;1000,D161&lt;=1200),1000,IF(AND(D161&gt;1200,D161&lt;=1400),1200,IF(AND(D161&gt;1400,D161&lt;=1500),1400,0.1)))))))))))))))))))))))))))))))))))*1.01</f>
        <v>0.10100000000000001</v>
      </c>
      <c r="T161" s="16">
        <f>U161-V161</f>
        <v>6.9999999999999993E-2</v>
      </c>
      <c r="U161" s="18">
        <f>ROUNDUP(IF(AND(D161&gt;1,D161&lt;=2),1,IF(AND(D161&gt;2,D161&lt;=3),2,IF(AND(D161&gt;3,D161&lt;=4),3,IF(AND(D161&gt;4,D161&lt;=5),4,IF(AND(D161&gt;5,D161&lt;=6),5,IF(AND(D161&gt;6,D161&lt;=7),6,IF(AND(D161&gt;7,D161&lt;=8),7,IF(AND(D161&gt;8,D161&lt;=10),8,IF(AND(D161&gt;10,D161&lt;=15),10,IF(AND(D161&gt;15,D161&lt;=20),15,IF(AND(D161&gt;20,D161&lt;=25),20,IF(AND(D161&gt;25,D161&lt;=30),25,IF(AND(D161&gt;30,D161&lt;=35),30,IF(AND(D161&gt;35,D161&lt;=40),35,IF(AND(D161&gt;40,D161&lt;=50),40,IF(AND(D161&gt;50,D161&lt;=60),50,IF(AND(D161&gt;60,D161&lt;=70),60,IF(AND(D161&gt;70,D161&lt;=80),70,IF(AND(D161&gt;80,D161&lt;=100),80,IF(AND(D161&gt;100,D161&lt;=120),100,IF(AND(D161&gt;120,D161&lt;=140),120,IF(AND(D161&gt;140,D161&lt;=150),140,IF(AND(D161&gt;150,D161&lt;=200),150,IF(AND(D161&gt;200,D161&lt;=250),200,IF(AND(D161&gt;250,D161&lt;=300),250,IF(AND(D161&gt;300,D161&lt;=350),300,IF(AND(D161&gt;350,D161&lt;=400),350,IF(AND(D161&gt;400,D161&lt;=500),400,IF(AND(D161&gt;500,D161&lt;=600),500,IF(AND(D161&gt;600,D161&lt;=700),600,IF(AND(D161&gt;700,D161&lt;=800),700,IF(AND(D161&gt;800,D161&lt;=1000),800,IF(AND(D161&gt;1000,D161&lt;=1200),1000,IF(AND(D161&gt;1200,D161&lt;=1400),1200,IF(AND(D161&gt;1400,D161&lt;=1500),1400,0.1)))))))))))))))))))))))))))))))))))*0.995,2)</f>
        <v>9.9999999999999992E-2</v>
      </c>
      <c r="V161" s="16">
        <f>VLOOKUP(VALUE(RIGHT(U161*100,1)),$Y$2:$Z$11,2)/100</f>
        <v>0.03</v>
      </c>
      <c r="W161" s="19">
        <f ca="1">IFERROR(IF(AVERAGE(SOE_1,SOE_2)-Close&lt;Close-Current_Stop,1,0),0)</f>
        <v>0</v>
      </c>
      <c r="X161" s="29" t="str">
        <f ca="1">IF(RR_Rebal_Test=1,Close-(AVERAGE(SOE_1,SOE_2)-Close),"")</f>
        <v/>
      </c>
      <c r="Y161" s="3"/>
      <c r="Z161" s="3"/>
      <c r="AA161" s="3"/>
      <c r="AB161" s="3"/>
      <c r="AC161" s="3"/>
    </row>
    <row r="162" spans="1:29" x14ac:dyDescent="0.25">
      <c r="A162" s="13"/>
      <c r="B162" s="8"/>
      <c r="C162" s="8"/>
      <c r="D162" s="8"/>
      <c r="E162" s="2"/>
      <c r="F162" s="2"/>
      <c r="G162" s="8"/>
      <c r="H162" s="23"/>
      <c r="I162" s="8"/>
      <c r="J162" s="1"/>
      <c r="K162" s="1"/>
      <c r="L162" s="2"/>
      <c r="M162" s="8">
        <f>IF(EXACT(L162,N162),I162,O162)</f>
        <v>-0.03</v>
      </c>
      <c r="N162" s="14" t="b">
        <f>IF(AND(L162="*Soft stop*",D162&lt;=I162),CONCATENATE("Setting hard stop at $",O162),IF(AND(L162="*Soft stop*",D162&gt;I162,E162=1),CONCATENATE("Setting hard stop for ½R at $",O162,"; Soft stop for ½R at $",I162),IF(AND(L162="*Soft stop*",D162&gt;I162,F162=1),CONCATENATE("Setting hard stop at $",O162),IF(AND(L162="*Hard stop*",D162&lt;=I162),"Hit stop",IF(AND(L162="*Hard stop*",D162&gt;I162,E162=1),IF(AND(O162&gt;I162,R162&lt;&gt;I162),CONCATENATE("Trail hard stop for ½R to $",O162,"; Hard stop for ½R at $",I162),L162),IF(AND(L162="*Hard stop*",D162&gt;I162,F162=1),IF(AND(O162&gt;I162,R162&lt;&gt;I162),CONCATENATE("Trail hard stop to $",O162),L162),IF(AND(LEFT(L162,12)="*Hard stop f",LEFT(Q162,5)=" Hard",D162&gt;I162,F162=1),IF(AND(O162&gt;I162,R162&lt;&gt;I162),CONCATENATE("Trail stop for entire position to $",O162),L162),IF(AND(LEFT(L162,12)="*Hard stop f",LEFT(Q162,5)=" Soft",D162&gt;I162,F162=1),CONCATENATE("Setting hard stop for entire position at $",O162),IF(AND(LEFT(L162,12)="*Hard stop f",LEFT(Q162,5)=" Hard",I162&gt;P162,D162&lt;=I162,D162&gt;P162),CONCATENATE("Hit stop for ½R at $",I162,"; Hard stop for ½R at $",P162),IF(AND(LEFT(L162,12)="*Hard stop f",LEFT(Q162,5)=" Hard",D162&lt;=I162,D162&lt;=P162),"Hit stop",IF(AND(LEFT(L162,12)="*Hard stop f",LEFT(Q162,5)=" Hard",D162&gt;I162,E162=1),IF(AND(O162&gt;I162,R162&lt;&gt;I162),CONCATENATE("Trail hard stop for ½R to $",O162,"; Hard stop for ½R at $",P162),L162),IF(AND(LEFT(L162,12)="*Hard stop f",LEFT(Q162,5)=" Soft",I162&gt;P162,D162&lt;=I162,D162&gt;P162),CONCATENATE("Hit stop for ½R at $",I162,"; Soft stop for ½R at $",P162),IF(AND(LEFT(L162,12)="*Hard stop f",LEFT(Q162,5)=" Soft",D162&lt;=I162,D162&lt;=P162),CONCATENATE("Hit stop for ½R at $",I162,"; Setting hard stop for ½R at $",O162),IF(AND(LEFT(L162,12)="*Hard stop f",LEFT(Q162,5)=" Soft",D162&gt;I162,E162=1),IF(AND(O162&gt;I162,R162&lt;&gt;I162),CONCATENATE("Trail hard stop for ½R to $",O162,"; Soft stop for ½R at $",P162),L162),IF(AND(LEFT(L162,12)="*Hard stop f",LEFT(Q162,5)=" Hard",I162=P162,D162&lt;=I162),"Hit stop",IF(AND(LEFT(L162,12)="*Hard stop f",LEFT(Q162,5)=" Hard",I162=P162,D162&gt;I162,E162=1),IF(AND(O162&gt;I162,R162&lt;&gt;I162),CONCATENATE("Trail hard stop for ½R to $",O162,"; Hard stop for ½R at $",P162),L162),IF(AND(LEFT(L162,12)="*Hard stop f",LEFT(Q162,5)=" Soft",I162=P162,D162&lt;=I162),CONCATENATE("Hit stop for ½R at $",I162,"; Setting hard stop for ½R at $",O162),IF(AND(LEFT(L162,12)="*Hard stop f",LEFT(Q162,5)=" Soft",I162=P162,D162&gt;I162,E162=1),IF(AND(O162&gt;I162,R162&lt;&gt;I162),CONCATENATE("Trail hard stop for ½R to $",O162,"; Soft stop for ½R at $",P162),L162),IF(AND(D162&gt;I162,E162=0,F162=0),L162)))))))))))))))))))</f>
        <v>0</v>
      </c>
      <c r="O162" s="15">
        <f>IF(AND(R162&lt;=S162,R162&gt;U162),T162,R162)</f>
        <v>-0.03</v>
      </c>
      <c r="P162" s="16" t="str">
        <f>IFERROR(VALUE(RIGHT(Q162,LEN(Q162)-FIND("$",Q162,1))),"")</f>
        <v/>
      </c>
      <c r="Q162" s="6" t="str">
        <f>IFERROR(LEFT(RIGHT(L162,FIND("*",L162,2)-FIND(";",L162,1)),FIND("*",RIGHT(L162,FIND("*",L162,2)-FIND(";",L162,1)),2)-1),"")</f>
        <v/>
      </c>
      <c r="R162" s="16">
        <f>IF(F162=1,MIN(ROUNDDOWN(G162*0.995,2)*100/100-VLOOKUP(VALUE(RIGHT(ROUNDDOWN(G162*0.995,2)*100,1)),$Y$2:$Z$11,2)/100,ROUNDDOWN(D162*0.995,2)*100/100-VLOOKUP(VALUE(RIGHT(ROUNDDOWN(D162*0.995,2)*100,1)),$Y$2:$Z$11,2)/100),ROUNDDOWN(D162*0.995,2)*100/100-VLOOKUP(VALUE(RIGHT(ROUNDDOWN(D162*0.995,2)*100,1)),$Y$2:$Z$11,2)/100)</f>
        <v>-0.03</v>
      </c>
      <c r="S162" s="16">
        <f>IF(AND(D162&gt;1,D162&lt;=2),1,IF(AND(D162&gt;2,D162&lt;=3),2,IF(AND(D162&gt;3,D162&lt;=4),3,IF(AND(D162&gt;4,D162&lt;=5),4,IF(AND(D162&gt;5,D162&lt;=6),5,IF(AND(D162&gt;6,D162&lt;=7),6,IF(AND(D162&gt;7,D162&lt;=8),7,IF(AND(D162&gt;8,D162&lt;=10),8,IF(AND(D162&gt;10,D162&lt;=15),10,IF(AND(D162&gt;15,D162&lt;=20),15,IF(AND(D162&gt;20,D162&lt;=25),20,IF(AND(D162&gt;25,D162&lt;=30),25,IF(AND(D162&gt;30,D162&lt;=35),30,IF(AND(D162&gt;35,D162&lt;=40),35,IF(AND(D162&gt;40,D162&lt;=50),40,IF(AND(D162&gt;50,D162&lt;=60),50,IF(AND(D162&gt;60,D162&lt;=70),60,IF(AND(D162&gt;70,D162&lt;=80),70,IF(AND(D162&gt;80,D162&lt;=100),80,IF(AND(D162&gt;100,D162&lt;=120),100,IF(AND(D162&gt;120,D162&lt;=140),120,IF(AND(D162&gt;140,D162&lt;=150),140,IF(AND(D162&gt;150,D162&lt;=200),150,IF(AND(D162&gt;200,D162&lt;=250),200,IF(AND(D162&gt;250,D162&lt;=300),250,IF(AND(D162&gt;300,D162&lt;=350),300,IF(AND(D162&gt;350,D162&lt;=400),350,IF(AND(D162&gt;400,D162&lt;=500),400,IF(AND(D162&gt;500,D162&lt;=600),500,IF(AND(D162&gt;600,D162&lt;=700),600,IF(AND(D162&gt;700,D162&lt;=800),700,IF(AND(D162&gt;800,D162&lt;=1000),800,IF(AND(D162&gt;1000,D162&lt;=1200),1000,IF(AND(D162&gt;1200,D162&lt;=1400),1200,IF(AND(D162&gt;1400,D162&lt;=1500),1400,0.1)))))))))))))))))))))))))))))))))))*1.01</f>
        <v>0.10100000000000001</v>
      </c>
      <c r="T162" s="16">
        <f>U162-V162</f>
        <v>6.9999999999999993E-2</v>
      </c>
      <c r="U162" s="18">
        <f>ROUNDUP(IF(AND(D162&gt;1,D162&lt;=2),1,IF(AND(D162&gt;2,D162&lt;=3),2,IF(AND(D162&gt;3,D162&lt;=4),3,IF(AND(D162&gt;4,D162&lt;=5),4,IF(AND(D162&gt;5,D162&lt;=6),5,IF(AND(D162&gt;6,D162&lt;=7),6,IF(AND(D162&gt;7,D162&lt;=8),7,IF(AND(D162&gt;8,D162&lt;=10),8,IF(AND(D162&gt;10,D162&lt;=15),10,IF(AND(D162&gt;15,D162&lt;=20),15,IF(AND(D162&gt;20,D162&lt;=25),20,IF(AND(D162&gt;25,D162&lt;=30),25,IF(AND(D162&gt;30,D162&lt;=35),30,IF(AND(D162&gt;35,D162&lt;=40),35,IF(AND(D162&gt;40,D162&lt;=50),40,IF(AND(D162&gt;50,D162&lt;=60),50,IF(AND(D162&gt;60,D162&lt;=70),60,IF(AND(D162&gt;70,D162&lt;=80),70,IF(AND(D162&gt;80,D162&lt;=100),80,IF(AND(D162&gt;100,D162&lt;=120),100,IF(AND(D162&gt;120,D162&lt;=140),120,IF(AND(D162&gt;140,D162&lt;=150),140,IF(AND(D162&gt;150,D162&lt;=200),150,IF(AND(D162&gt;200,D162&lt;=250),200,IF(AND(D162&gt;250,D162&lt;=300),250,IF(AND(D162&gt;300,D162&lt;=350),300,IF(AND(D162&gt;350,D162&lt;=400),350,IF(AND(D162&gt;400,D162&lt;=500),400,IF(AND(D162&gt;500,D162&lt;=600),500,IF(AND(D162&gt;600,D162&lt;=700),600,IF(AND(D162&gt;700,D162&lt;=800),700,IF(AND(D162&gt;800,D162&lt;=1000),800,IF(AND(D162&gt;1000,D162&lt;=1200),1000,IF(AND(D162&gt;1200,D162&lt;=1400),1200,IF(AND(D162&gt;1400,D162&lt;=1500),1400,0.1)))))))))))))))))))))))))))))))))))*0.995,2)</f>
        <v>9.9999999999999992E-2</v>
      </c>
      <c r="V162" s="16">
        <f>VLOOKUP(VALUE(RIGHT(U162*100,1)),$Y$2:$Z$11,2)/100</f>
        <v>0.03</v>
      </c>
      <c r="W162" s="19">
        <f ca="1">IFERROR(IF(AVERAGE(SOE_1,SOE_2)-Close&lt;Close-Current_Stop,1,0),0)</f>
        <v>0</v>
      </c>
      <c r="X162" s="29" t="str">
        <f ca="1">IF(RR_Rebal_Test=1,Close-(AVERAGE(SOE_1,SOE_2)-Close),"")</f>
        <v/>
      </c>
      <c r="Y162" s="3"/>
      <c r="Z162" s="3"/>
      <c r="AA162" s="3"/>
      <c r="AB162" s="3"/>
      <c r="AC162" s="3"/>
    </row>
    <row r="163" spans="1:29" x14ac:dyDescent="0.25">
      <c r="A163" s="13"/>
      <c r="B163" s="8"/>
      <c r="C163" s="8"/>
      <c r="D163" s="8"/>
      <c r="E163" s="2"/>
      <c r="F163" s="2"/>
      <c r="G163" s="8"/>
      <c r="H163" s="23"/>
      <c r="I163" s="8"/>
      <c r="J163" s="1"/>
      <c r="K163" s="1"/>
      <c r="L163" s="2"/>
      <c r="M163" s="8">
        <f>IF(EXACT(L163,N163),I163,O163)</f>
        <v>-0.03</v>
      </c>
      <c r="N163" s="14" t="b">
        <f>IF(AND(L163="*Soft stop*",D163&lt;=I163),CONCATENATE("Setting hard stop at $",O163),IF(AND(L163="*Soft stop*",D163&gt;I163,E163=1),CONCATENATE("Setting hard stop for ½R at $",O163,"; Soft stop for ½R at $",I163),IF(AND(L163="*Soft stop*",D163&gt;I163,F163=1),CONCATENATE("Setting hard stop at $",O163),IF(AND(L163="*Hard stop*",D163&lt;=I163),"Hit stop",IF(AND(L163="*Hard stop*",D163&gt;I163,E163=1),IF(AND(O163&gt;I163,R163&lt;&gt;I163),CONCATENATE("Trail hard stop for ½R to $",O163,"; Hard stop for ½R at $",I163),L163),IF(AND(L163="*Hard stop*",D163&gt;I163,F163=1),IF(AND(O163&gt;I163,R163&lt;&gt;I163),CONCATENATE("Trail hard stop to $",O163),L163),IF(AND(LEFT(L163,12)="*Hard stop f",LEFT(Q163,5)=" Hard",D163&gt;I163,F163=1),IF(AND(O163&gt;I163,R163&lt;&gt;I163),CONCATENATE("Trail stop for entire position to $",O163),L163),IF(AND(LEFT(L163,12)="*Hard stop f",LEFT(Q163,5)=" Soft",D163&gt;I163,F163=1),CONCATENATE("Setting hard stop for entire position at $",O163),IF(AND(LEFT(L163,12)="*Hard stop f",LEFT(Q163,5)=" Hard",I163&gt;P163,D163&lt;=I163,D163&gt;P163),CONCATENATE("Hit stop for ½R at $",I163,"; Hard stop for ½R at $",P163),IF(AND(LEFT(L163,12)="*Hard stop f",LEFT(Q163,5)=" Hard",D163&lt;=I163,D163&lt;=P163),"Hit stop",IF(AND(LEFT(L163,12)="*Hard stop f",LEFT(Q163,5)=" Hard",D163&gt;I163,E163=1),IF(AND(O163&gt;I163,R163&lt;&gt;I163),CONCATENATE("Trail hard stop for ½R to $",O163,"; Hard stop for ½R at $",P163),L163),IF(AND(LEFT(L163,12)="*Hard stop f",LEFT(Q163,5)=" Soft",I163&gt;P163,D163&lt;=I163,D163&gt;P163),CONCATENATE("Hit stop for ½R at $",I163,"; Soft stop for ½R at $",P163),IF(AND(LEFT(L163,12)="*Hard stop f",LEFT(Q163,5)=" Soft",D163&lt;=I163,D163&lt;=P163),CONCATENATE("Hit stop for ½R at $",I163,"; Setting hard stop for ½R at $",O163),IF(AND(LEFT(L163,12)="*Hard stop f",LEFT(Q163,5)=" Soft",D163&gt;I163,E163=1),IF(AND(O163&gt;I163,R163&lt;&gt;I163),CONCATENATE("Trail hard stop for ½R to $",O163,"; Soft stop for ½R at $",P163),L163),IF(AND(LEFT(L163,12)="*Hard stop f",LEFT(Q163,5)=" Hard",I163=P163,D163&lt;=I163),"Hit stop",IF(AND(LEFT(L163,12)="*Hard stop f",LEFT(Q163,5)=" Hard",I163=P163,D163&gt;I163,E163=1),IF(AND(O163&gt;I163,R163&lt;&gt;I163),CONCATENATE("Trail hard stop for ½R to $",O163,"; Hard stop for ½R at $",P163),L163),IF(AND(LEFT(L163,12)="*Hard stop f",LEFT(Q163,5)=" Soft",I163=P163,D163&lt;=I163),CONCATENATE("Hit stop for ½R at $",I163,"; Setting hard stop for ½R at $",O163),IF(AND(LEFT(L163,12)="*Hard stop f",LEFT(Q163,5)=" Soft",I163=P163,D163&gt;I163,E163=1),IF(AND(O163&gt;I163,R163&lt;&gt;I163),CONCATENATE("Trail hard stop for ½R to $",O163,"; Soft stop for ½R at $",P163),L163),IF(AND(D163&gt;I163,E163=0,F163=0),L163)))))))))))))))))))</f>
        <v>0</v>
      </c>
      <c r="O163" s="15">
        <f>IF(AND(R163&lt;=S163,R163&gt;U163),T163,R163)</f>
        <v>-0.03</v>
      </c>
      <c r="P163" s="16" t="str">
        <f>IFERROR(VALUE(RIGHT(Q163,LEN(Q163)-FIND("$",Q163,1))),"")</f>
        <v/>
      </c>
      <c r="Q163" s="6" t="str">
        <f>IFERROR(LEFT(RIGHT(L163,FIND("*",L163,2)-FIND(";",L163,1)),FIND("*",RIGHT(L163,FIND("*",L163,2)-FIND(";",L163,1)),2)-1),"")</f>
        <v/>
      </c>
      <c r="R163" s="16">
        <f>IF(F163=1,MIN(ROUNDDOWN(G163*0.995,2)*100/100-VLOOKUP(VALUE(RIGHT(ROUNDDOWN(G163*0.995,2)*100,1)),$Y$2:$Z$11,2)/100,ROUNDDOWN(D163*0.995,2)*100/100-VLOOKUP(VALUE(RIGHT(ROUNDDOWN(D163*0.995,2)*100,1)),$Y$2:$Z$11,2)/100),ROUNDDOWN(D163*0.995,2)*100/100-VLOOKUP(VALUE(RIGHT(ROUNDDOWN(D163*0.995,2)*100,1)),$Y$2:$Z$11,2)/100)</f>
        <v>-0.03</v>
      </c>
      <c r="S163" s="16">
        <f>IF(AND(D163&gt;1,D163&lt;=2),1,IF(AND(D163&gt;2,D163&lt;=3),2,IF(AND(D163&gt;3,D163&lt;=4),3,IF(AND(D163&gt;4,D163&lt;=5),4,IF(AND(D163&gt;5,D163&lt;=6),5,IF(AND(D163&gt;6,D163&lt;=7),6,IF(AND(D163&gt;7,D163&lt;=8),7,IF(AND(D163&gt;8,D163&lt;=10),8,IF(AND(D163&gt;10,D163&lt;=15),10,IF(AND(D163&gt;15,D163&lt;=20),15,IF(AND(D163&gt;20,D163&lt;=25),20,IF(AND(D163&gt;25,D163&lt;=30),25,IF(AND(D163&gt;30,D163&lt;=35),30,IF(AND(D163&gt;35,D163&lt;=40),35,IF(AND(D163&gt;40,D163&lt;=50),40,IF(AND(D163&gt;50,D163&lt;=60),50,IF(AND(D163&gt;60,D163&lt;=70),60,IF(AND(D163&gt;70,D163&lt;=80),70,IF(AND(D163&gt;80,D163&lt;=100),80,IF(AND(D163&gt;100,D163&lt;=120),100,IF(AND(D163&gt;120,D163&lt;=140),120,IF(AND(D163&gt;140,D163&lt;=150),140,IF(AND(D163&gt;150,D163&lt;=200),150,IF(AND(D163&gt;200,D163&lt;=250),200,IF(AND(D163&gt;250,D163&lt;=300),250,IF(AND(D163&gt;300,D163&lt;=350),300,IF(AND(D163&gt;350,D163&lt;=400),350,IF(AND(D163&gt;400,D163&lt;=500),400,IF(AND(D163&gt;500,D163&lt;=600),500,IF(AND(D163&gt;600,D163&lt;=700),600,IF(AND(D163&gt;700,D163&lt;=800),700,IF(AND(D163&gt;800,D163&lt;=1000),800,IF(AND(D163&gt;1000,D163&lt;=1200),1000,IF(AND(D163&gt;1200,D163&lt;=1400),1200,IF(AND(D163&gt;1400,D163&lt;=1500),1400,0.1)))))))))))))))))))))))))))))))))))*1.01</f>
        <v>0.10100000000000001</v>
      </c>
      <c r="T163" s="16">
        <f>U163-V163</f>
        <v>6.9999999999999993E-2</v>
      </c>
      <c r="U163" s="18">
        <f>ROUNDUP(IF(AND(D163&gt;1,D163&lt;=2),1,IF(AND(D163&gt;2,D163&lt;=3),2,IF(AND(D163&gt;3,D163&lt;=4),3,IF(AND(D163&gt;4,D163&lt;=5),4,IF(AND(D163&gt;5,D163&lt;=6),5,IF(AND(D163&gt;6,D163&lt;=7),6,IF(AND(D163&gt;7,D163&lt;=8),7,IF(AND(D163&gt;8,D163&lt;=10),8,IF(AND(D163&gt;10,D163&lt;=15),10,IF(AND(D163&gt;15,D163&lt;=20),15,IF(AND(D163&gt;20,D163&lt;=25),20,IF(AND(D163&gt;25,D163&lt;=30),25,IF(AND(D163&gt;30,D163&lt;=35),30,IF(AND(D163&gt;35,D163&lt;=40),35,IF(AND(D163&gt;40,D163&lt;=50),40,IF(AND(D163&gt;50,D163&lt;=60),50,IF(AND(D163&gt;60,D163&lt;=70),60,IF(AND(D163&gt;70,D163&lt;=80),70,IF(AND(D163&gt;80,D163&lt;=100),80,IF(AND(D163&gt;100,D163&lt;=120),100,IF(AND(D163&gt;120,D163&lt;=140),120,IF(AND(D163&gt;140,D163&lt;=150),140,IF(AND(D163&gt;150,D163&lt;=200),150,IF(AND(D163&gt;200,D163&lt;=250),200,IF(AND(D163&gt;250,D163&lt;=300),250,IF(AND(D163&gt;300,D163&lt;=350),300,IF(AND(D163&gt;350,D163&lt;=400),350,IF(AND(D163&gt;400,D163&lt;=500),400,IF(AND(D163&gt;500,D163&lt;=600),500,IF(AND(D163&gt;600,D163&lt;=700),600,IF(AND(D163&gt;700,D163&lt;=800),700,IF(AND(D163&gt;800,D163&lt;=1000),800,IF(AND(D163&gt;1000,D163&lt;=1200),1000,IF(AND(D163&gt;1200,D163&lt;=1400),1200,IF(AND(D163&gt;1400,D163&lt;=1500),1400,0.1)))))))))))))))))))))))))))))))))))*0.995,2)</f>
        <v>9.9999999999999992E-2</v>
      </c>
      <c r="V163" s="16">
        <f>VLOOKUP(VALUE(RIGHT(U163*100,1)),$Y$2:$Z$11,2)/100</f>
        <v>0.03</v>
      </c>
      <c r="W163" s="19">
        <f ca="1">IFERROR(IF(AVERAGE(SOE_1,SOE_2)-Close&lt;Close-Current_Stop,1,0),0)</f>
        <v>0</v>
      </c>
      <c r="X163" s="29" t="str">
        <f ca="1">IF(RR_Rebal_Test=1,Close-(AVERAGE(SOE_1,SOE_2)-Close),"")</f>
        <v/>
      </c>
      <c r="Y163" s="3"/>
      <c r="Z163" s="3"/>
      <c r="AA163" s="3"/>
      <c r="AB163" s="3"/>
      <c r="AC163" s="3"/>
    </row>
    <row r="164" spans="1:29" x14ac:dyDescent="0.25">
      <c r="A164" s="13"/>
      <c r="B164" s="8"/>
      <c r="C164" s="8"/>
      <c r="D164" s="8"/>
      <c r="E164" s="2"/>
      <c r="F164" s="2"/>
      <c r="G164" s="8"/>
      <c r="H164" s="23"/>
      <c r="I164" s="8"/>
      <c r="J164" s="1"/>
      <c r="K164" s="1"/>
      <c r="L164" s="2"/>
      <c r="M164" s="8">
        <f>IF(EXACT(L164,N164),I164,O164)</f>
        <v>-0.03</v>
      </c>
      <c r="N164" s="14" t="b">
        <f>IF(AND(L164="*Soft stop*",D164&lt;=I164),CONCATENATE("Setting hard stop at $",O164),IF(AND(L164="*Soft stop*",D164&gt;I164,E164=1),CONCATENATE("Setting hard stop for ½R at $",O164,"; Soft stop for ½R at $",I164),IF(AND(L164="*Soft stop*",D164&gt;I164,F164=1),CONCATENATE("Setting hard stop at $",O164),IF(AND(L164="*Hard stop*",D164&lt;=I164),"Hit stop",IF(AND(L164="*Hard stop*",D164&gt;I164,E164=1),IF(AND(O164&gt;I164,R164&lt;&gt;I164),CONCATENATE("Trail hard stop for ½R to $",O164,"; Hard stop for ½R at $",I164),L164),IF(AND(L164="*Hard stop*",D164&gt;I164,F164=1),IF(AND(O164&gt;I164,R164&lt;&gt;I164),CONCATENATE("Trail hard stop to $",O164),L164),IF(AND(LEFT(L164,12)="*Hard stop f",LEFT(Q164,5)=" Hard",D164&gt;I164,F164=1),IF(AND(O164&gt;I164,R164&lt;&gt;I164),CONCATENATE("Trail stop for entire position to $",O164),L164),IF(AND(LEFT(L164,12)="*Hard stop f",LEFT(Q164,5)=" Soft",D164&gt;I164,F164=1),CONCATENATE("Setting hard stop for entire position at $",O164),IF(AND(LEFT(L164,12)="*Hard stop f",LEFT(Q164,5)=" Hard",I164&gt;P164,D164&lt;=I164,D164&gt;P164),CONCATENATE("Hit stop for ½R at $",I164,"; Hard stop for ½R at $",P164),IF(AND(LEFT(L164,12)="*Hard stop f",LEFT(Q164,5)=" Hard",D164&lt;=I164,D164&lt;=P164),"Hit stop",IF(AND(LEFT(L164,12)="*Hard stop f",LEFT(Q164,5)=" Hard",D164&gt;I164,E164=1),IF(AND(O164&gt;I164,R164&lt;&gt;I164),CONCATENATE("Trail hard stop for ½R to $",O164,"; Hard stop for ½R at $",P164),L164),IF(AND(LEFT(L164,12)="*Hard stop f",LEFT(Q164,5)=" Soft",I164&gt;P164,D164&lt;=I164,D164&gt;P164),CONCATENATE("Hit stop for ½R at $",I164,"; Soft stop for ½R at $",P164),IF(AND(LEFT(L164,12)="*Hard stop f",LEFT(Q164,5)=" Soft",D164&lt;=I164,D164&lt;=P164),CONCATENATE("Hit stop for ½R at $",I164,"; Setting hard stop for ½R at $",O164),IF(AND(LEFT(L164,12)="*Hard stop f",LEFT(Q164,5)=" Soft",D164&gt;I164,E164=1),IF(AND(O164&gt;I164,R164&lt;&gt;I164),CONCATENATE("Trail hard stop for ½R to $",O164,"; Soft stop for ½R at $",P164),L164),IF(AND(LEFT(L164,12)="*Hard stop f",LEFT(Q164,5)=" Hard",I164=P164,D164&lt;=I164),"Hit stop",IF(AND(LEFT(L164,12)="*Hard stop f",LEFT(Q164,5)=" Hard",I164=P164,D164&gt;I164,E164=1),IF(AND(O164&gt;I164,R164&lt;&gt;I164),CONCATENATE("Trail hard stop for ½R to $",O164,"; Hard stop for ½R at $",P164),L164),IF(AND(LEFT(L164,12)="*Hard stop f",LEFT(Q164,5)=" Soft",I164=P164,D164&lt;=I164),CONCATENATE("Hit stop for ½R at $",I164,"; Setting hard stop for ½R at $",O164),IF(AND(LEFT(L164,12)="*Hard stop f",LEFT(Q164,5)=" Soft",I164=P164,D164&gt;I164,E164=1),IF(AND(O164&gt;I164,R164&lt;&gt;I164),CONCATENATE("Trail hard stop for ½R to $",O164,"; Soft stop for ½R at $",P164),L164),IF(AND(D164&gt;I164,E164=0,F164=0),L164)))))))))))))))))))</f>
        <v>0</v>
      </c>
      <c r="O164" s="15">
        <f>IF(AND(R164&lt;=S164,R164&gt;U164),T164,R164)</f>
        <v>-0.03</v>
      </c>
      <c r="P164" s="16" t="str">
        <f>IFERROR(VALUE(RIGHT(Q164,LEN(Q164)-FIND("$",Q164,1))),"")</f>
        <v/>
      </c>
      <c r="Q164" s="6" t="str">
        <f>IFERROR(LEFT(RIGHT(L164,FIND("*",L164,2)-FIND(";",L164,1)),FIND("*",RIGHT(L164,FIND("*",L164,2)-FIND(";",L164,1)),2)-1),"")</f>
        <v/>
      </c>
      <c r="R164" s="16">
        <f>IF(F164=1,MIN(ROUNDDOWN(G164*0.995,2)*100/100-VLOOKUP(VALUE(RIGHT(ROUNDDOWN(G164*0.995,2)*100,1)),$Y$2:$Z$11,2)/100,ROUNDDOWN(D164*0.995,2)*100/100-VLOOKUP(VALUE(RIGHT(ROUNDDOWN(D164*0.995,2)*100,1)),$Y$2:$Z$11,2)/100),ROUNDDOWN(D164*0.995,2)*100/100-VLOOKUP(VALUE(RIGHT(ROUNDDOWN(D164*0.995,2)*100,1)),$Y$2:$Z$11,2)/100)</f>
        <v>-0.03</v>
      </c>
      <c r="S164" s="16">
        <f>IF(AND(D164&gt;1,D164&lt;=2),1,IF(AND(D164&gt;2,D164&lt;=3),2,IF(AND(D164&gt;3,D164&lt;=4),3,IF(AND(D164&gt;4,D164&lt;=5),4,IF(AND(D164&gt;5,D164&lt;=6),5,IF(AND(D164&gt;6,D164&lt;=7),6,IF(AND(D164&gt;7,D164&lt;=8),7,IF(AND(D164&gt;8,D164&lt;=10),8,IF(AND(D164&gt;10,D164&lt;=15),10,IF(AND(D164&gt;15,D164&lt;=20),15,IF(AND(D164&gt;20,D164&lt;=25),20,IF(AND(D164&gt;25,D164&lt;=30),25,IF(AND(D164&gt;30,D164&lt;=35),30,IF(AND(D164&gt;35,D164&lt;=40),35,IF(AND(D164&gt;40,D164&lt;=50),40,IF(AND(D164&gt;50,D164&lt;=60),50,IF(AND(D164&gt;60,D164&lt;=70),60,IF(AND(D164&gt;70,D164&lt;=80),70,IF(AND(D164&gt;80,D164&lt;=100),80,IF(AND(D164&gt;100,D164&lt;=120),100,IF(AND(D164&gt;120,D164&lt;=140),120,IF(AND(D164&gt;140,D164&lt;=150),140,IF(AND(D164&gt;150,D164&lt;=200),150,IF(AND(D164&gt;200,D164&lt;=250),200,IF(AND(D164&gt;250,D164&lt;=300),250,IF(AND(D164&gt;300,D164&lt;=350),300,IF(AND(D164&gt;350,D164&lt;=400),350,IF(AND(D164&gt;400,D164&lt;=500),400,IF(AND(D164&gt;500,D164&lt;=600),500,IF(AND(D164&gt;600,D164&lt;=700),600,IF(AND(D164&gt;700,D164&lt;=800),700,IF(AND(D164&gt;800,D164&lt;=1000),800,IF(AND(D164&gt;1000,D164&lt;=1200),1000,IF(AND(D164&gt;1200,D164&lt;=1400),1200,IF(AND(D164&gt;1400,D164&lt;=1500),1400,0.1)))))))))))))))))))))))))))))))))))*1.01</f>
        <v>0.10100000000000001</v>
      </c>
      <c r="T164" s="16">
        <f>U164-V164</f>
        <v>6.9999999999999993E-2</v>
      </c>
      <c r="U164" s="18">
        <f>ROUNDUP(IF(AND(D164&gt;1,D164&lt;=2),1,IF(AND(D164&gt;2,D164&lt;=3),2,IF(AND(D164&gt;3,D164&lt;=4),3,IF(AND(D164&gt;4,D164&lt;=5),4,IF(AND(D164&gt;5,D164&lt;=6),5,IF(AND(D164&gt;6,D164&lt;=7),6,IF(AND(D164&gt;7,D164&lt;=8),7,IF(AND(D164&gt;8,D164&lt;=10),8,IF(AND(D164&gt;10,D164&lt;=15),10,IF(AND(D164&gt;15,D164&lt;=20),15,IF(AND(D164&gt;20,D164&lt;=25),20,IF(AND(D164&gt;25,D164&lt;=30),25,IF(AND(D164&gt;30,D164&lt;=35),30,IF(AND(D164&gt;35,D164&lt;=40),35,IF(AND(D164&gt;40,D164&lt;=50),40,IF(AND(D164&gt;50,D164&lt;=60),50,IF(AND(D164&gt;60,D164&lt;=70),60,IF(AND(D164&gt;70,D164&lt;=80),70,IF(AND(D164&gt;80,D164&lt;=100),80,IF(AND(D164&gt;100,D164&lt;=120),100,IF(AND(D164&gt;120,D164&lt;=140),120,IF(AND(D164&gt;140,D164&lt;=150),140,IF(AND(D164&gt;150,D164&lt;=200),150,IF(AND(D164&gt;200,D164&lt;=250),200,IF(AND(D164&gt;250,D164&lt;=300),250,IF(AND(D164&gt;300,D164&lt;=350),300,IF(AND(D164&gt;350,D164&lt;=400),350,IF(AND(D164&gt;400,D164&lt;=500),400,IF(AND(D164&gt;500,D164&lt;=600),500,IF(AND(D164&gt;600,D164&lt;=700),600,IF(AND(D164&gt;700,D164&lt;=800),700,IF(AND(D164&gt;800,D164&lt;=1000),800,IF(AND(D164&gt;1000,D164&lt;=1200),1000,IF(AND(D164&gt;1200,D164&lt;=1400),1200,IF(AND(D164&gt;1400,D164&lt;=1500),1400,0.1)))))))))))))))))))))))))))))))))))*0.995,2)</f>
        <v>9.9999999999999992E-2</v>
      </c>
      <c r="V164" s="16">
        <f>VLOOKUP(VALUE(RIGHT(U164*100,1)),$Y$2:$Z$11,2)/100</f>
        <v>0.03</v>
      </c>
      <c r="W164" s="19">
        <f ca="1">IFERROR(IF(AVERAGE(SOE_1,SOE_2)-Close&lt;Close-Current_Stop,1,0),0)</f>
        <v>0</v>
      </c>
      <c r="X164" s="29" t="str">
        <f ca="1">IF(RR_Rebal_Test=1,Close-(AVERAGE(SOE_1,SOE_2)-Close),"")</f>
        <v/>
      </c>
      <c r="Y164" s="3"/>
      <c r="Z164" s="3"/>
      <c r="AA164" s="3"/>
      <c r="AB164" s="3"/>
      <c r="AC164" s="3"/>
    </row>
    <row r="165" spans="1:29" x14ac:dyDescent="0.25">
      <c r="A165" s="13"/>
      <c r="B165" s="8"/>
      <c r="C165" s="8"/>
      <c r="D165" s="8"/>
      <c r="E165" s="2"/>
      <c r="F165" s="2"/>
      <c r="G165" s="8"/>
      <c r="H165" s="23"/>
      <c r="I165" s="8"/>
      <c r="J165" s="1"/>
      <c r="K165" s="1"/>
      <c r="L165" s="2"/>
      <c r="M165" s="8">
        <f>IF(EXACT(L165,N165),I165,O165)</f>
        <v>-0.03</v>
      </c>
      <c r="N165" s="14" t="b">
        <f>IF(AND(L165="*Soft stop*",D165&lt;=I165),CONCATENATE("Setting hard stop at $",O165),IF(AND(L165="*Soft stop*",D165&gt;I165,E165=1),CONCATENATE("Setting hard stop for ½R at $",O165,"; Soft stop for ½R at $",I165),IF(AND(L165="*Soft stop*",D165&gt;I165,F165=1),CONCATENATE("Setting hard stop at $",O165),IF(AND(L165="*Hard stop*",D165&lt;=I165),"Hit stop",IF(AND(L165="*Hard stop*",D165&gt;I165,E165=1),IF(AND(O165&gt;I165,R165&lt;&gt;I165),CONCATENATE("Trail hard stop for ½R to $",O165,"; Hard stop for ½R at $",I165),L165),IF(AND(L165="*Hard stop*",D165&gt;I165,F165=1),IF(AND(O165&gt;I165,R165&lt;&gt;I165),CONCATENATE("Trail hard stop to $",O165),L165),IF(AND(LEFT(L165,12)="*Hard stop f",LEFT(Q165,5)=" Hard",D165&gt;I165,F165=1),IF(AND(O165&gt;I165,R165&lt;&gt;I165),CONCATENATE("Trail stop for entire position to $",O165),L165),IF(AND(LEFT(L165,12)="*Hard stop f",LEFT(Q165,5)=" Soft",D165&gt;I165,F165=1),CONCATENATE("Setting hard stop for entire position at $",O165),IF(AND(LEFT(L165,12)="*Hard stop f",LEFT(Q165,5)=" Hard",I165&gt;P165,D165&lt;=I165,D165&gt;P165),CONCATENATE("Hit stop for ½R at $",I165,"; Hard stop for ½R at $",P165),IF(AND(LEFT(L165,12)="*Hard stop f",LEFT(Q165,5)=" Hard",D165&lt;=I165,D165&lt;=P165),"Hit stop",IF(AND(LEFT(L165,12)="*Hard stop f",LEFT(Q165,5)=" Hard",D165&gt;I165,E165=1),IF(AND(O165&gt;I165,R165&lt;&gt;I165),CONCATENATE("Trail hard stop for ½R to $",O165,"; Hard stop for ½R at $",P165),L165),IF(AND(LEFT(L165,12)="*Hard stop f",LEFT(Q165,5)=" Soft",I165&gt;P165,D165&lt;=I165,D165&gt;P165),CONCATENATE("Hit stop for ½R at $",I165,"; Soft stop for ½R at $",P165),IF(AND(LEFT(L165,12)="*Hard stop f",LEFT(Q165,5)=" Soft",D165&lt;=I165,D165&lt;=P165),CONCATENATE("Hit stop for ½R at $",I165,"; Setting hard stop for ½R at $",O165),IF(AND(LEFT(L165,12)="*Hard stop f",LEFT(Q165,5)=" Soft",D165&gt;I165,E165=1),IF(AND(O165&gt;I165,R165&lt;&gt;I165),CONCATENATE("Trail hard stop for ½R to $",O165,"; Soft stop for ½R at $",P165),L165),IF(AND(LEFT(L165,12)="*Hard stop f",LEFT(Q165,5)=" Hard",I165=P165,D165&lt;=I165),"Hit stop",IF(AND(LEFT(L165,12)="*Hard stop f",LEFT(Q165,5)=" Hard",I165=P165,D165&gt;I165,E165=1),IF(AND(O165&gt;I165,R165&lt;&gt;I165),CONCATENATE("Trail hard stop for ½R to $",O165,"; Hard stop for ½R at $",P165),L165),IF(AND(LEFT(L165,12)="*Hard stop f",LEFT(Q165,5)=" Soft",I165=P165,D165&lt;=I165),CONCATENATE("Hit stop for ½R at $",I165,"; Setting hard stop for ½R at $",O165),IF(AND(LEFT(L165,12)="*Hard stop f",LEFT(Q165,5)=" Soft",I165=P165,D165&gt;I165,E165=1),IF(AND(O165&gt;I165,R165&lt;&gt;I165),CONCATENATE("Trail hard stop for ½R to $",O165,"; Soft stop for ½R at $",P165),L165),IF(AND(D165&gt;I165,E165=0,F165=0),L165)))))))))))))))))))</f>
        <v>0</v>
      </c>
      <c r="O165" s="15">
        <f>IF(AND(R165&lt;=S165,R165&gt;U165),T165,R165)</f>
        <v>-0.03</v>
      </c>
      <c r="P165" s="16" t="str">
        <f>IFERROR(VALUE(RIGHT(Q165,LEN(Q165)-FIND("$",Q165,1))),"")</f>
        <v/>
      </c>
      <c r="Q165" s="6" t="str">
        <f>IFERROR(LEFT(RIGHT(L165,FIND("*",L165,2)-FIND(";",L165,1)),FIND("*",RIGHT(L165,FIND("*",L165,2)-FIND(";",L165,1)),2)-1),"")</f>
        <v/>
      </c>
      <c r="R165" s="16">
        <f>IF(F165=1,MIN(ROUNDDOWN(G165*0.995,2)*100/100-VLOOKUP(VALUE(RIGHT(ROUNDDOWN(G165*0.995,2)*100,1)),$Y$2:$Z$11,2)/100,ROUNDDOWN(D165*0.995,2)*100/100-VLOOKUP(VALUE(RIGHT(ROUNDDOWN(D165*0.995,2)*100,1)),$Y$2:$Z$11,2)/100),ROUNDDOWN(D165*0.995,2)*100/100-VLOOKUP(VALUE(RIGHT(ROUNDDOWN(D165*0.995,2)*100,1)),$Y$2:$Z$11,2)/100)</f>
        <v>-0.03</v>
      </c>
      <c r="S165" s="16">
        <f>IF(AND(D165&gt;1,D165&lt;=2),1,IF(AND(D165&gt;2,D165&lt;=3),2,IF(AND(D165&gt;3,D165&lt;=4),3,IF(AND(D165&gt;4,D165&lt;=5),4,IF(AND(D165&gt;5,D165&lt;=6),5,IF(AND(D165&gt;6,D165&lt;=7),6,IF(AND(D165&gt;7,D165&lt;=8),7,IF(AND(D165&gt;8,D165&lt;=10),8,IF(AND(D165&gt;10,D165&lt;=15),10,IF(AND(D165&gt;15,D165&lt;=20),15,IF(AND(D165&gt;20,D165&lt;=25),20,IF(AND(D165&gt;25,D165&lt;=30),25,IF(AND(D165&gt;30,D165&lt;=35),30,IF(AND(D165&gt;35,D165&lt;=40),35,IF(AND(D165&gt;40,D165&lt;=50),40,IF(AND(D165&gt;50,D165&lt;=60),50,IF(AND(D165&gt;60,D165&lt;=70),60,IF(AND(D165&gt;70,D165&lt;=80),70,IF(AND(D165&gt;80,D165&lt;=100),80,IF(AND(D165&gt;100,D165&lt;=120),100,IF(AND(D165&gt;120,D165&lt;=140),120,IF(AND(D165&gt;140,D165&lt;=150),140,IF(AND(D165&gt;150,D165&lt;=200),150,IF(AND(D165&gt;200,D165&lt;=250),200,IF(AND(D165&gt;250,D165&lt;=300),250,IF(AND(D165&gt;300,D165&lt;=350),300,IF(AND(D165&gt;350,D165&lt;=400),350,IF(AND(D165&gt;400,D165&lt;=500),400,IF(AND(D165&gt;500,D165&lt;=600),500,IF(AND(D165&gt;600,D165&lt;=700),600,IF(AND(D165&gt;700,D165&lt;=800),700,IF(AND(D165&gt;800,D165&lt;=1000),800,IF(AND(D165&gt;1000,D165&lt;=1200),1000,IF(AND(D165&gt;1200,D165&lt;=1400),1200,IF(AND(D165&gt;1400,D165&lt;=1500),1400,0.1)))))))))))))))))))))))))))))))))))*1.01</f>
        <v>0.10100000000000001</v>
      </c>
      <c r="T165" s="16">
        <f>U165-V165</f>
        <v>6.9999999999999993E-2</v>
      </c>
      <c r="U165" s="18">
        <f>ROUNDUP(IF(AND(D165&gt;1,D165&lt;=2),1,IF(AND(D165&gt;2,D165&lt;=3),2,IF(AND(D165&gt;3,D165&lt;=4),3,IF(AND(D165&gt;4,D165&lt;=5),4,IF(AND(D165&gt;5,D165&lt;=6),5,IF(AND(D165&gt;6,D165&lt;=7),6,IF(AND(D165&gt;7,D165&lt;=8),7,IF(AND(D165&gt;8,D165&lt;=10),8,IF(AND(D165&gt;10,D165&lt;=15),10,IF(AND(D165&gt;15,D165&lt;=20),15,IF(AND(D165&gt;20,D165&lt;=25),20,IF(AND(D165&gt;25,D165&lt;=30),25,IF(AND(D165&gt;30,D165&lt;=35),30,IF(AND(D165&gt;35,D165&lt;=40),35,IF(AND(D165&gt;40,D165&lt;=50),40,IF(AND(D165&gt;50,D165&lt;=60),50,IF(AND(D165&gt;60,D165&lt;=70),60,IF(AND(D165&gt;70,D165&lt;=80),70,IF(AND(D165&gt;80,D165&lt;=100),80,IF(AND(D165&gt;100,D165&lt;=120),100,IF(AND(D165&gt;120,D165&lt;=140),120,IF(AND(D165&gt;140,D165&lt;=150),140,IF(AND(D165&gt;150,D165&lt;=200),150,IF(AND(D165&gt;200,D165&lt;=250),200,IF(AND(D165&gt;250,D165&lt;=300),250,IF(AND(D165&gt;300,D165&lt;=350),300,IF(AND(D165&gt;350,D165&lt;=400),350,IF(AND(D165&gt;400,D165&lt;=500),400,IF(AND(D165&gt;500,D165&lt;=600),500,IF(AND(D165&gt;600,D165&lt;=700),600,IF(AND(D165&gt;700,D165&lt;=800),700,IF(AND(D165&gt;800,D165&lt;=1000),800,IF(AND(D165&gt;1000,D165&lt;=1200),1000,IF(AND(D165&gt;1200,D165&lt;=1400),1200,IF(AND(D165&gt;1400,D165&lt;=1500),1400,0.1)))))))))))))))))))))))))))))))))))*0.995,2)</f>
        <v>9.9999999999999992E-2</v>
      </c>
      <c r="V165" s="16">
        <f>VLOOKUP(VALUE(RIGHT(U165*100,1)),$Y$2:$Z$11,2)/100</f>
        <v>0.03</v>
      </c>
      <c r="W165" s="19">
        <f ca="1">IFERROR(IF(AVERAGE(SOE_1,SOE_2)-Close&lt;Close-Current_Stop,1,0),0)</f>
        <v>0</v>
      </c>
      <c r="X165" s="29" t="str">
        <f ca="1">IF(RR_Rebal_Test=1,Close-(AVERAGE(SOE_1,SOE_2)-Close),"")</f>
        <v/>
      </c>
      <c r="Y165" s="3"/>
      <c r="Z165" s="3"/>
      <c r="AA165" s="3"/>
      <c r="AB165" s="3"/>
      <c r="AC165" s="3"/>
    </row>
    <row r="166" spans="1:29" x14ac:dyDescent="0.25">
      <c r="A166" s="13"/>
      <c r="B166" s="8"/>
      <c r="C166" s="8"/>
      <c r="D166" s="8"/>
      <c r="E166" s="2"/>
      <c r="F166" s="2"/>
      <c r="G166" s="8"/>
      <c r="H166" s="23"/>
      <c r="I166" s="8"/>
      <c r="J166" s="1"/>
      <c r="K166" s="1"/>
      <c r="L166" s="2"/>
      <c r="M166" s="8">
        <f>IF(EXACT(L166,N166),I166,O166)</f>
        <v>-0.03</v>
      </c>
      <c r="N166" s="14" t="b">
        <f>IF(AND(L166="*Soft stop*",D166&lt;=I166),CONCATENATE("Setting hard stop at $",O166),IF(AND(L166="*Soft stop*",D166&gt;I166,E166=1),CONCATENATE("Setting hard stop for ½R at $",O166,"; Soft stop for ½R at $",I166),IF(AND(L166="*Soft stop*",D166&gt;I166,F166=1),CONCATENATE("Setting hard stop at $",O166),IF(AND(L166="*Hard stop*",D166&lt;=I166),"Hit stop",IF(AND(L166="*Hard stop*",D166&gt;I166,E166=1),IF(AND(O166&gt;I166,R166&lt;&gt;I166),CONCATENATE("Trail hard stop for ½R to $",O166,"; Hard stop for ½R at $",I166),L166),IF(AND(L166="*Hard stop*",D166&gt;I166,F166=1),IF(AND(O166&gt;I166,R166&lt;&gt;I166),CONCATENATE("Trail hard stop to $",O166),L166),IF(AND(LEFT(L166,12)="*Hard stop f",LEFT(Q166,5)=" Hard",D166&gt;I166,F166=1),IF(AND(O166&gt;I166,R166&lt;&gt;I166),CONCATENATE("Trail stop for entire position to $",O166),L166),IF(AND(LEFT(L166,12)="*Hard stop f",LEFT(Q166,5)=" Soft",D166&gt;I166,F166=1),CONCATENATE("Setting hard stop for entire position at $",O166),IF(AND(LEFT(L166,12)="*Hard stop f",LEFT(Q166,5)=" Hard",I166&gt;P166,D166&lt;=I166,D166&gt;P166),CONCATENATE("Hit stop for ½R at $",I166,"; Hard stop for ½R at $",P166),IF(AND(LEFT(L166,12)="*Hard stop f",LEFT(Q166,5)=" Hard",D166&lt;=I166,D166&lt;=P166),"Hit stop",IF(AND(LEFT(L166,12)="*Hard stop f",LEFT(Q166,5)=" Hard",D166&gt;I166,E166=1),IF(AND(O166&gt;I166,R166&lt;&gt;I166),CONCATENATE("Trail hard stop for ½R to $",O166,"; Hard stop for ½R at $",P166),L166),IF(AND(LEFT(L166,12)="*Hard stop f",LEFT(Q166,5)=" Soft",I166&gt;P166,D166&lt;=I166,D166&gt;P166),CONCATENATE("Hit stop for ½R at $",I166,"; Soft stop for ½R at $",P166),IF(AND(LEFT(L166,12)="*Hard stop f",LEFT(Q166,5)=" Soft",D166&lt;=I166,D166&lt;=P166),CONCATENATE("Hit stop for ½R at $",I166,"; Setting hard stop for ½R at $",O166),IF(AND(LEFT(L166,12)="*Hard stop f",LEFT(Q166,5)=" Soft",D166&gt;I166,E166=1),IF(AND(O166&gt;I166,R166&lt;&gt;I166),CONCATENATE("Trail hard stop for ½R to $",O166,"; Soft stop for ½R at $",P166),L166),IF(AND(LEFT(L166,12)="*Hard stop f",LEFT(Q166,5)=" Hard",I166=P166,D166&lt;=I166),"Hit stop",IF(AND(LEFT(L166,12)="*Hard stop f",LEFT(Q166,5)=" Hard",I166=P166,D166&gt;I166,E166=1),IF(AND(O166&gt;I166,R166&lt;&gt;I166),CONCATENATE("Trail hard stop for ½R to $",O166,"; Hard stop for ½R at $",P166),L166),IF(AND(LEFT(L166,12)="*Hard stop f",LEFT(Q166,5)=" Soft",I166=P166,D166&lt;=I166),CONCATENATE("Hit stop for ½R at $",I166,"; Setting hard stop for ½R at $",O166),IF(AND(LEFT(L166,12)="*Hard stop f",LEFT(Q166,5)=" Soft",I166=P166,D166&gt;I166,E166=1),IF(AND(O166&gt;I166,R166&lt;&gt;I166),CONCATENATE("Trail hard stop for ½R to $",O166,"; Soft stop for ½R at $",P166),L166),IF(AND(D166&gt;I166,E166=0,F166=0),L166)))))))))))))))))))</f>
        <v>0</v>
      </c>
      <c r="O166" s="15">
        <f>IF(AND(R166&lt;=S166,R166&gt;U166),T166,R166)</f>
        <v>-0.03</v>
      </c>
      <c r="P166" s="16" t="str">
        <f>IFERROR(VALUE(RIGHT(Q166,LEN(Q166)-FIND("$",Q166,1))),"")</f>
        <v/>
      </c>
      <c r="Q166" s="6" t="str">
        <f>IFERROR(LEFT(RIGHT(L166,FIND("*",L166,2)-FIND(";",L166,1)),FIND("*",RIGHT(L166,FIND("*",L166,2)-FIND(";",L166,1)),2)-1),"")</f>
        <v/>
      </c>
      <c r="R166" s="16">
        <f>IF(F166=1,MIN(ROUNDDOWN(G166*0.995,2)*100/100-VLOOKUP(VALUE(RIGHT(ROUNDDOWN(G166*0.995,2)*100,1)),$Y$2:$Z$11,2)/100,ROUNDDOWN(D166*0.995,2)*100/100-VLOOKUP(VALUE(RIGHT(ROUNDDOWN(D166*0.995,2)*100,1)),$Y$2:$Z$11,2)/100),ROUNDDOWN(D166*0.995,2)*100/100-VLOOKUP(VALUE(RIGHT(ROUNDDOWN(D166*0.995,2)*100,1)),$Y$2:$Z$11,2)/100)</f>
        <v>-0.03</v>
      </c>
      <c r="S166" s="16">
        <f>IF(AND(D166&gt;1,D166&lt;=2),1,IF(AND(D166&gt;2,D166&lt;=3),2,IF(AND(D166&gt;3,D166&lt;=4),3,IF(AND(D166&gt;4,D166&lt;=5),4,IF(AND(D166&gt;5,D166&lt;=6),5,IF(AND(D166&gt;6,D166&lt;=7),6,IF(AND(D166&gt;7,D166&lt;=8),7,IF(AND(D166&gt;8,D166&lt;=10),8,IF(AND(D166&gt;10,D166&lt;=15),10,IF(AND(D166&gt;15,D166&lt;=20),15,IF(AND(D166&gt;20,D166&lt;=25),20,IF(AND(D166&gt;25,D166&lt;=30),25,IF(AND(D166&gt;30,D166&lt;=35),30,IF(AND(D166&gt;35,D166&lt;=40),35,IF(AND(D166&gt;40,D166&lt;=50),40,IF(AND(D166&gt;50,D166&lt;=60),50,IF(AND(D166&gt;60,D166&lt;=70),60,IF(AND(D166&gt;70,D166&lt;=80),70,IF(AND(D166&gt;80,D166&lt;=100),80,IF(AND(D166&gt;100,D166&lt;=120),100,IF(AND(D166&gt;120,D166&lt;=140),120,IF(AND(D166&gt;140,D166&lt;=150),140,IF(AND(D166&gt;150,D166&lt;=200),150,IF(AND(D166&gt;200,D166&lt;=250),200,IF(AND(D166&gt;250,D166&lt;=300),250,IF(AND(D166&gt;300,D166&lt;=350),300,IF(AND(D166&gt;350,D166&lt;=400),350,IF(AND(D166&gt;400,D166&lt;=500),400,IF(AND(D166&gt;500,D166&lt;=600),500,IF(AND(D166&gt;600,D166&lt;=700),600,IF(AND(D166&gt;700,D166&lt;=800),700,IF(AND(D166&gt;800,D166&lt;=1000),800,IF(AND(D166&gt;1000,D166&lt;=1200),1000,IF(AND(D166&gt;1200,D166&lt;=1400),1200,IF(AND(D166&gt;1400,D166&lt;=1500),1400,0.1)))))))))))))))))))))))))))))))))))*1.01</f>
        <v>0.10100000000000001</v>
      </c>
      <c r="T166" s="16">
        <f>U166-V166</f>
        <v>6.9999999999999993E-2</v>
      </c>
      <c r="U166" s="18">
        <f>ROUNDUP(IF(AND(D166&gt;1,D166&lt;=2),1,IF(AND(D166&gt;2,D166&lt;=3),2,IF(AND(D166&gt;3,D166&lt;=4),3,IF(AND(D166&gt;4,D166&lt;=5),4,IF(AND(D166&gt;5,D166&lt;=6),5,IF(AND(D166&gt;6,D166&lt;=7),6,IF(AND(D166&gt;7,D166&lt;=8),7,IF(AND(D166&gt;8,D166&lt;=10),8,IF(AND(D166&gt;10,D166&lt;=15),10,IF(AND(D166&gt;15,D166&lt;=20),15,IF(AND(D166&gt;20,D166&lt;=25),20,IF(AND(D166&gt;25,D166&lt;=30),25,IF(AND(D166&gt;30,D166&lt;=35),30,IF(AND(D166&gt;35,D166&lt;=40),35,IF(AND(D166&gt;40,D166&lt;=50),40,IF(AND(D166&gt;50,D166&lt;=60),50,IF(AND(D166&gt;60,D166&lt;=70),60,IF(AND(D166&gt;70,D166&lt;=80),70,IF(AND(D166&gt;80,D166&lt;=100),80,IF(AND(D166&gt;100,D166&lt;=120),100,IF(AND(D166&gt;120,D166&lt;=140),120,IF(AND(D166&gt;140,D166&lt;=150),140,IF(AND(D166&gt;150,D166&lt;=200),150,IF(AND(D166&gt;200,D166&lt;=250),200,IF(AND(D166&gt;250,D166&lt;=300),250,IF(AND(D166&gt;300,D166&lt;=350),300,IF(AND(D166&gt;350,D166&lt;=400),350,IF(AND(D166&gt;400,D166&lt;=500),400,IF(AND(D166&gt;500,D166&lt;=600),500,IF(AND(D166&gt;600,D166&lt;=700),600,IF(AND(D166&gt;700,D166&lt;=800),700,IF(AND(D166&gt;800,D166&lt;=1000),800,IF(AND(D166&gt;1000,D166&lt;=1200),1000,IF(AND(D166&gt;1200,D166&lt;=1400),1200,IF(AND(D166&gt;1400,D166&lt;=1500),1400,0.1)))))))))))))))))))))))))))))))))))*0.995,2)</f>
        <v>9.9999999999999992E-2</v>
      </c>
      <c r="V166" s="16">
        <f>VLOOKUP(VALUE(RIGHT(U166*100,1)),$Y$2:$Z$11,2)/100</f>
        <v>0.03</v>
      </c>
      <c r="W166" s="19">
        <f ca="1">IFERROR(IF(AVERAGE(SOE_1,SOE_2)-Close&lt;Close-Current_Stop,1,0),0)</f>
        <v>0</v>
      </c>
      <c r="X166" s="29" t="str">
        <f ca="1">IF(RR_Rebal_Test=1,Close-(AVERAGE(SOE_1,SOE_2)-Close),"")</f>
        <v/>
      </c>
      <c r="Y166" s="3"/>
      <c r="Z166" s="3"/>
      <c r="AA166" s="3"/>
      <c r="AB166" s="3"/>
      <c r="AC166" s="3"/>
    </row>
    <row r="167" spans="1:29" x14ac:dyDescent="0.25">
      <c r="A167" s="13"/>
      <c r="B167" s="8"/>
      <c r="C167" s="8"/>
      <c r="D167" s="8"/>
      <c r="E167" s="2"/>
      <c r="F167" s="2"/>
      <c r="G167" s="8"/>
      <c r="H167" s="23"/>
      <c r="I167" s="8"/>
      <c r="J167" s="1"/>
      <c r="K167" s="1"/>
      <c r="L167" s="2"/>
      <c r="M167" s="8">
        <f>IF(EXACT(L167,N167),I167,O167)</f>
        <v>-0.03</v>
      </c>
      <c r="N167" s="14" t="b">
        <f>IF(AND(L167="*Soft stop*",D167&lt;=I167),CONCATENATE("Setting hard stop at $",O167),IF(AND(L167="*Soft stop*",D167&gt;I167,E167=1),CONCATENATE("Setting hard stop for ½R at $",O167,"; Soft stop for ½R at $",I167),IF(AND(L167="*Soft stop*",D167&gt;I167,F167=1),CONCATENATE("Setting hard stop at $",O167),IF(AND(L167="*Hard stop*",D167&lt;=I167),"Hit stop",IF(AND(L167="*Hard stop*",D167&gt;I167,E167=1),IF(AND(O167&gt;I167,R167&lt;&gt;I167),CONCATENATE("Trail hard stop for ½R to $",O167,"; Hard stop for ½R at $",I167),L167),IF(AND(L167="*Hard stop*",D167&gt;I167,F167=1),IF(AND(O167&gt;I167,R167&lt;&gt;I167),CONCATENATE("Trail hard stop to $",O167),L167),IF(AND(LEFT(L167,12)="*Hard stop f",LEFT(Q167,5)=" Hard",D167&gt;I167,F167=1),IF(AND(O167&gt;I167,R167&lt;&gt;I167),CONCATENATE("Trail stop for entire position to $",O167),L167),IF(AND(LEFT(L167,12)="*Hard stop f",LEFT(Q167,5)=" Soft",D167&gt;I167,F167=1),CONCATENATE("Setting hard stop for entire position at $",O167),IF(AND(LEFT(L167,12)="*Hard stop f",LEFT(Q167,5)=" Hard",I167&gt;P167,D167&lt;=I167,D167&gt;P167),CONCATENATE("Hit stop for ½R at $",I167,"; Hard stop for ½R at $",P167),IF(AND(LEFT(L167,12)="*Hard stop f",LEFT(Q167,5)=" Hard",D167&lt;=I167,D167&lt;=P167),"Hit stop",IF(AND(LEFT(L167,12)="*Hard stop f",LEFT(Q167,5)=" Hard",D167&gt;I167,E167=1),IF(AND(O167&gt;I167,R167&lt;&gt;I167),CONCATENATE("Trail hard stop for ½R to $",O167,"; Hard stop for ½R at $",P167),L167),IF(AND(LEFT(L167,12)="*Hard stop f",LEFT(Q167,5)=" Soft",I167&gt;P167,D167&lt;=I167,D167&gt;P167),CONCATENATE("Hit stop for ½R at $",I167,"; Soft stop for ½R at $",P167),IF(AND(LEFT(L167,12)="*Hard stop f",LEFT(Q167,5)=" Soft",D167&lt;=I167,D167&lt;=P167),CONCATENATE("Hit stop for ½R at $",I167,"; Setting hard stop for ½R at $",O167),IF(AND(LEFT(L167,12)="*Hard stop f",LEFT(Q167,5)=" Soft",D167&gt;I167,E167=1),IF(AND(O167&gt;I167,R167&lt;&gt;I167),CONCATENATE("Trail hard stop for ½R to $",O167,"; Soft stop for ½R at $",P167),L167),IF(AND(LEFT(L167,12)="*Hard stop f",LEFT(Q167,5)=" Hard",I167=P167,D167&lt;=I167),"Hit stop",IF(AND(LEFT(L167,12)="*Hard stop f",LEFT(Q167,5)=" Hard",I167=P167,D167&gt;I167,E167=1),IF(AND(O167&gt;I167,R167&lt;&gt;I167),CONCATENATE("Trail hard stop for ½R to $",O167,"; Hard stop for ½R at $",P167),L167),IF(AND(LEFT(L167,12)="*Hard stop f",LEFT(Q167,5)=" Soft",I167=P167,D167&lt;=I167),CONCATENATE("Hit stop for ½R at $",I167,"; Setting hard stop for ½R at $",O167),IF(AND(LEFT(L167,12)="*Hard stop f",LEFT(Q167,5)=" Soft",I167=P167,D167&gt;I167,E167=1),IF(AND(O167&gt;I167,R167&lt;&gt;I167),CONCATENATE("Trail hard stop for ½R to $",O167,"; Soft stop for ½R at $",P167),L167),IF(AND(D167&gt;I167,E167=0,F167=0),L167)))))))))))))))))))</f>
        <v>0</v>
      </c>
      <c r="O167" s="15">
        <f>IF(AND(R167&lt;=S167,R167&gt;U167),T167,R167)</f>
        <v>-0.03</v>
      </c>
      <c r="P167" s="16" t="str">
        <f>IFERROR(VALUE(RIGHT(Q167,LEN(Q167)-FIND("$",Q167,1))),"")</f>
        <v/>
      </c>
      <c r="Q167" s="6" t="str">
        <f>IFERROR(LEFT(RIGHT(L167,FIND("*",L167,2)-FIND(";",L167,1)),FIND("*",RIGHT(L167,FIND("*",L167,2)-FIND(";",L167,1)),2)-1),"")</f>
        <v/>
      </c>
      <c r="R167" s="16">
        <f>IF(F167=1,MIN(ROUNDDOWN(G167*0.995,2)*100/100-VLOOKUP(VALUE(RIGHT(ROUNDDOWN(G167*0.995,2)*100,1)),$Y$2:$Z$11,2)/100,ROUNDDOWN(D167*0.995,2)*100/100-VLOOKUP(VALUE(RIGHT(ROUNDDOWN(D167*0.995,2)*100,1)),$Y$2:$Z$11,2)/100),ROUNDDOWN(D167*0.995,2)*100/100-VLOOKUP(VALUE(RIGHT(ROUNDDOWN(D167*0.995,2)*100,1)),$Y$2:$Z$11,2)/100)</f>
        <v>-0.03</v>
      </c>
      <c r="S167" s="16">
        <f>IF(AND(D167&gt;1,D167&lt;=2),1,IF(AND(D167&gt;2,D167&lt;=3),2,IF(AND(D167&gt;3,D167&lt;=4),3,IF(AND(D167&gt;4,D167&lt;=5),4,IF(AND(D167&gt;5,D167&lt;=6),5,IF(AND(D167&gt;6,D167&lt;=7),6,IF(AND(D167&gt;7,D167&lt;=8),7,IF(AND(D167&gt;8,D167&lt;=10),8,IF(AND(D167&gt;10,D167&lt;=15),10,IF(AND(D167&gt;15,D167&lt;=20),15,IF(AND(D167&gt;20,D167&lt;=25),20,IF(AND(D167&gt;25,D167&lt;=30),25,IF(AND(D167&gt;30,D167&lt;=35),30,IF(AND(D167&gt;35,D167&lt;=40),35,IF(AND(D167&gt;40,D167&lt;=50),40,IF(AND(D167&gt;50,D167&lt;=60),50,IF(AND(D167&gt;60,D167&lt;=70),60,IF(AND(D167&gt;70,D167&lt;=80),70,IF(AND(D167&gt;80,D167&lt;=100),80,IF(AND(D167&gt;100,D167&lt;=120),100,IF(AND(D167&gt;120,D167&lt;=140),120,IF(AND(D167&gt;140,D167&lt;=150),140,IF(AND(D167&gt;150,D167&lt;=200),150,IF(AND(D167&gt;200,D167&lt;=250),200,IF(AND(D167&gt;250,D167&lt;=300),250,IF(AND(D167&gt;300,D167&lt;=350),300,IF(AND(D167&gt;350,D167&lt;=400),350,IF(AND(D167&gt;400,D167&lt;=500),400,IF(AND(D167&gt;500,D167&lt;=600),500,IF(AND(D167&gt;600,D167&lt;=700),600,IF(AND(D167&gt;700,D167&lt;=800),700,IF(AND(D167&gt;800,D167&lt;=1000),800,IF(AND(D167&gt;1000,D167&lt;=1200),1000,IF(AND(D167&gt;1200,D167&lt;=1400),1200,IF(AND(D167&gt;1400,D167&lt;=1500),1400,0.1)))))))))))))))))))))))))))))))))))*1.01</f>
        <v>0.10100000000000001</v>
      </c>
      <c r="T167" s="16">
        <f>U167-V167</f>
        <v>6.9999999999999993E-2</v>
      </c>
      <c r="U167" s="18">
        <f>ROUNDUP(IF(AND(D167&gt;1,D167&lt;=2),1,IF(AND(D167&gt;2,D167&lt;=3),2,IF(AND(D167&gt;3,D167&lt;=4),3,IF(AND(D167&gt;4,D167&lt;=5),4,IF(AND(D167&gt;5,D167&lt;=6),5,IF(AND(D167&gt;6,D167&lt;=7),6,IF(AND(D167&gt;7,D167&lt;=8),7,IF(AND(D167&gt;8,D167&lt;=10),8,IF(AND(D167&gt;10,D167&lt;=15),10,IF(AND(D167&gt;15,D167&lt;=20),15,IF(AND(D167&gt;20,D167&lt;=25),20,IF(AND(D167&gt;25,D167&lt;=30),25,IF(AND(D167&gt;30,D167&lt;=35),30,IF(AND(D167&gt;35,D167&lt;=40),35,IF(AND(D167&gt;40,D167&lt;=50),40,IF(AND(D167&gt;50,D167&lt;=60),50,IF(AND(D167&gt;60,D167&lt;=70),60,IF(AND(D167&gt;70,D167&lt;=80),70,IF(AND(D167&gt;80,D167&lt;=100),80,IF(AND(D167&gt;100,D167&lt;=120),100,IF(AND(D167&gt;120,D167&lt;=140),120,IF(AND(D167&gt;140,D167&lt;=150),140,IF(AND(D167&gt;150,D167&lt;=200),150,IF(AND(D167&gt;200,D167&lt;=250),200,IF(AND(D167&gt;250,D167&lt;=300),250,IF(AND(D167&gt;300,D167&lt;=350),300,IF(AND(D167&gt;350,D167&lt;=400),350,IF(AND(D167&gt;400,D167&lt;=500),400,IF(AND(D167&gt;500,D167&lt;=600),500,IF(AND(D167&gt;600,D167&lt;=700),600,IF(AND(D167&gt;700,D167&lt;=800),700,IF(AND(D167&gt;800,D167&lt;=1000),800,IF(AND(D167&gt;1000,D167&lt;=1200),1000,IF(AND(D167&gt;1200,D167&lt;=1400),1200,IF(AND(D167&gt;1400,D167&lt;=1500),1400,0.1)))))))))))))))))))))))))))))))))))*0.995,2)</f>
        <v>9.9999999999999992E-2</v>
      </c>
      <c r="V167" s="16">
        <f>VLOOKUP(VALUE(RIGHT(U167*100,1)),$Y$2:$Z$11,2)/100</f>
        <v>0.03</v>
      </c>
      <c r="W167" s="19">
        <f ca="1">IFERROR(IF(AVERAGE(SOE_1,SOE_2)-Close&lt;Close-Current_Stop,1,0),0)</f>
        <v>0</v>
      </c>
      <c r="X167" s="29" t="str">
        <f ca="1">IF(RR_Rebal_Test=1,Close-(AVERAGE(SOE_1,SOE_2)-Close),"")</f>
        <v/>
      </c>
      <c r="Y167" s="3"/>
      <c r="Z167" s="3"/>
      <c r="AA167" s="3"/>
      <c r="AB167" s="3"/>
      <c r="AC167" s="3"/>
    </row>
    <row r="168" spans="1:29" x14ac:dyDescent="0.25">
      <c r="A168" s="13"/>
      <c r="B168" s="8"/>
      <c r="C168" s="8"/>
      <c r="D168" s="8"/>
      <c r="E168" s="2"/>
      <c r="F168" s="2"/>
      <c r="G168" s="8"/>
      <c r="H168" s="23"/>
      <c r="I168" s="8"/>
      <c r="J168" s="1"/>
      <c r="K168" s="1"/>
      <c r="L168" s="2"/>
      <c r="M168" s="8">
        <f>IF(EXACT(L168,N168),I168,O168)</f>
        <v>-0.03</v>
      </c>
      <c r="N168" s="14" t="b">
        <f>IF(AND(L168="*Soft stop*",D168&lt;=I168),CONCATENATE("Setting hard stop at $",O168),IF(AND(L168="*Soft stop*",D168&gt;I168,E168=1),CONCATENATE("Setting hard stop for ½R at $",O168,"; Soft stop for ½R at $",I168),IF(AND(L168="*Soft stop*",D168&gt;I168,F168=1),CONCATENATE("Setting hard stop at $",O168),IF(AND(L168="*Hard stop*",D168&lt;=I168),"Hit stop",IF(AND(L168="*Hard stop*",D168&gt;I168,E168=1),IF(AND(O168&gt;I168,R168&lt;&gt;I168),CONCATENATE("Trail hard stop for ½R to $",O168,"; Hard stop for ½R at $",I168),L168),IF(AND(L168="*Hard stop*",D168&gt;I168,F168=1),IF(AND(O168&gt;I168,R168&lt;&gt;I168),CONCATENATE("Trail hard stop to $",O168),L168),IF(AND(LEFT(L168,12)="*Hard stop f",LEFT(Q168,5)=" Hard",D168&gt;I168,F168=1),IF(AND(O168&gt;I168,R168&lt;&gt;I168),CONCATENATE("Trail stop for entire position to $",O168),L168),IF(AND(LEFT(L168,12)="*Hard stop f",LEFT(Q168,5)=" Soft",D168&gt;I168,F168=1),CONCATENATE("Setting hard stop for entire position at $",O168),IF(AND(LEFT(L168,12)="*Hard stop f",LEFT(Q168,5)=" Hard",I168&gt;P168,D168&lt;=I168,D168&gt;P168),CONCATENATE("Hit stop for ½R at $",I168,"; Hard stop for ½R at $",P168),IF(AND(LEFT(L168,12)="*Hard stop f",LEFT(Q168,5)=" Hard",D168&lt;=I168,D168&lt;=P168),"Hit stop",IF(AND(LEFT(L168,12)="*Hard stop f",LEFT(Q168,5)=" Hard",D168&gt;I168,E168=1),IF(AND(O168&gt;I168,R168&lt;&gt;I168),CONCATENATE("Trail hard stop for ½R to $",O168,"; Hard stop for ½R at $",P168),L168),IF(AND(LEFT(L168,12)="*Hard stop f",LEFT(Q168,5)=" Soft",I168&gt;P168,D168&lt;=I168,D168&gt;P168),CONCATENATE("Hit stop for ½R at $",I168,"; Soft stop for ½R at $",P168),IF(AND(LEFT(L168,12)="*Hard stop f",LEFT(Q168,5)=" Soft",D168&lt;=I168,D168&lt;=P168),CONCATENATE("Hit stop for ½R at $",I168,"; Setting hard stop for ½R at $",O168),IF(AND(LEFT(L168,12)="*Hard stop f",LEFT(Q168,5)=" Soft",D168&gt;I168,E168=1),IF(AND(O168&gt;I168,R168&lt;&gt;I168),CONCATENATE("Trail hard stop for ½R to $",O168,"; Soft stop for ½R at $",P168),L168),IF(AND(LEFT(L168,12)="*Hard stop f",LEFT(Q168,5)=" Hard",I168=P168,D168&lt;=I168),"Hit stop",IF(AND(LEFT(L168,12)="*Hard stop f",LEFT(Q168,5)=" Hard",I168=P168,D168&gt;I168,E168=1),IF(AND(O168&gt;I168,R168&lt;&gt;I168),CONCATENATE("Trail hard stop for ½R to $",O168,"; Hard stop for ½R at $",P168),L168),IF(AND(LEFT(L168,12)="*Hard stop f",LEFT(Q168,5)=" Soft",I168=P168,D168&lt;=I168),CONCATENATE("Hit stop for ½R at $",I168,"; Setting hard stop for ½R at $",O168),IF(AND(LEFT(L168,12)="*Hard stop f",LEFT(Q168,5)=" Soft",I168=P168,D168&gt;I168,E168=1),IF(AND(O168&gt;I168,R168&lt;&gt;I168),CONCATENATE("Trail hard stop for ½R to $",O168,"; Soft stop for ½R at $",P168),L168),IF(AND(D168&gt;I168,E168=0,F168=0),L168)))))))))))))))))))</f>
        <v>0</v>
      </c>
      <c r="O168" s="15">
        <f>IF(AND(R168&lt;=S168,R168&gt;U168),T168,R168)</f>
        <v>-0.03</v>
      </c>
      <c r="P168" s="16" t="str">
        <f>IFERROR(VALUE(RIGHT(Q168,LEN(Q168)-FIND("$",Q168,1))),"")</f>
        <v/>
      </c>
      <c r="Q168" s="6" t="str">
        <f>IFERROR(LEFT(RIGHT(L168,FIND("*",L168,2)-FIND(";",L168,1)),FIND("*",RIGHT(L168,FIND("*",L168,2)-FIND(";",L168,1)),2)-1),"")</f>
        <v/>
      </c>
      <c r="R168" s="16">
        <f>IF(F168=1,MIN(ROUNDDOWN(G168*0.995,2)*100/100-VLOOKUP(VALUE(RIGHT(ROUNDDOWN(G168*0.995,2)*100,1)),$Y$2:$Z$11,2)/100,ROUNDDOWN(D168*0.995,2)*100/100-VLOOKUP(VALUE(RIGHT(ROUNDDOWN(D168*0.995,2)*100,1)),$Y$2:$Z$11,2)/100),ROUNDDOWN(D168*0.995,2)*100/100-VLOOKUP(VALUE(RIGHT(ROUNDDOWN(D168*0.995,2)*100,1)),$Y$2:$Z$11,2)/100)</f>
        <v>-0.03</v>
      </c>
      <c r="S168" s="16">
        <f>IF(AND(D168&gt;1,D168&lt;=2),1,IF(AND(D168&gt;2,D168&lt;=3),2,IF(AND(D168&gt;3,D168&lt;=4),3,IF(AND(D168&gt;4,D168&lt;=5),4,IF(AND(D168&gt;5,D168&lt;=6),5,IF(AND(D168&gt;6,D168&lt;=7),6,IF(AND(D168&gt;7,D168&lt;=8),7,IF(AND(D168&gt;8,D168&lt;=10),8,IF(AND(D168&gt;10,D168&lt;=15),10,IF(AND(D168&gt;15,D168&lt;=20),15,IF(AND(D168&gt;20,D168&lt;=25),20,IF(AND(D168&gt;25,D168&lt;=30),25,IF(AND(D168&gt;30,D168&lt;=35),30,IF(AND(D168&gt;35,D168&lt;=40),35,IF(AND(D168&gt;40,D168&lt;=50),40,IF(AND(D168&gt;50,D168&lt;=60),50,IF(AND(D168&gt;60,D168&lt;=70),60,IF(AND(D168&gt;70,D168&lt;=80),70,IF(AND(D168&gt;80,D168&lt;=100),80,IF(AND(D168&gt;100,D168&lt;=120),100,IF(AND(D168&gt;120,D168&lt;=140),120,IF(AND(D168&gt;140,D168&lt;=150),140,IF(AND(D168&gt;150,D168&lt;=200),150,IF(AND(D168&gt;200,D168&lt;=250),200,IF(AND(D168&gt;250,D168&lt;=300),250,IF(AND(D168&gt;300,D168&lt;=350),300,IF(AND(D168&gt;350,D168&lt;=400),350,IF(AND(D168&gt;400,D168&lt;=500),400,IF(AND(D168&gt;500,D168&lt;=600),500,IF(AND(D168&gt;600,D168&lt;=700),600,IF(AND(D168&gt;700,D168&lt;=800),700,IF(AND(D168&gt;800,D168&lt;=1000),800,IF(AND(D168&gt;1000,D168&lt;=1200),1000,IF(AND(D168&gt;1200,D168&lt;=1400),1200,IF(AND(D168&gt;1400,D168&lt;=1500),1400,0.1)))))))))))))))))))))))))))))))))))*1.01</f>
        <v>0.10100000000000001</v>
      </c>
      <c r="T168" s="16">
        <f>U168-V168</f>
        <v>6.9999999999999993E-2</v>
      </c>
      <c r="U168" s="18">
        <f>ROUNDUP(IF(AND(D168&gt;1,D168&lt;=2),1,IF(AND(D168&gt;2,D168&lt;=3),2,IF(AND(D168&gt;3,D168&lt;=4),3,IF(AND(D168&gt;4,D168&lt;=5),4,IF(AND(D168&gt;5,D168&lt;=6),5,IF(AND(D168&gt;6,D168&lt;=7),6,IF(AND(D168&gt;7,D168&lt;=8),7,IF(AND(D168&gt;8,D168&lt;=10),8,IF(AND(D168&gt;10,D168&lt;=15),10,IF(AND(D168&gt;15,D168&lt;=20),15,IF(AND(D168&gt;20,D168&lt;=25),20,IF(AND(D168&gt;25,D168&lt;=30),25,IF(AND(D168&gt;30,D168&lt;=35),30,IF(AND(D168&gt;35,D168&lt;=40),35,IF(AND(D168&gt;40,D168&lt;=50),40,IF(AND(D168&gt;50,D168&lt;=60),50,IF(AND(D168&gt;60,D168&lt;=70),60,IF(AND(D168&gt;70,D168&lt;=80),70,IF(AND(D168&gt;80,D168&lt;=100),80,IF(AND(D168&gt;100,D168&lt;=120),100,IF(AND(D168&gt;120,D168&lt;=140),120,IF(AND(D168&gt;140,D168&lt;=150),140,IF(AND(D168&gt;150,D168&lt;=200),150,IF(AND(D168&gt;200,D168&lt;=250),200,IF(AND(D168&gt;250,D168&lt;=300),250,IF(AND(D168&gt;300,D168&lt;=350),300,IF(AND(D168&gt;350,D168&lt;=400),350,IF(AND(D168&gt;400,D168&lt;=500),400,IF(AND(D168&gt;500,D168&lt;=600),500,IF(AND(D168&gt;600,D168&lt;=700),600,IF(AND(D168&gt;700,D168&lt;=800),700,IF(AND(D168&gt;800,D168&lt;=1000),800,IF(AND(D168&gt;1000,D168&lt;=1200),1000,IF(AND(D168&gt;1200,D168&lt;=1400),1200,IF(AND(D168&gt;1400,D168&lt;=1500),1400,0.1)))))))))))))))))))))))))))))))))))*0.995,2)</f>
        <v>9.9999999999999992E-2</v>
      </c>
      <c r="V168" s="16">
        <f>VLOOKUP(VALUE(RIGHT(U168*100,1)),$Y$2:$Z$11,2)/100</f>
        <v>0.03</v>
      </c>
      <c r="W168" s="19">
        <f ca="1">IFERROR(IF(AVERAGE(SOE_1,SOE_2)-Close&lt;Close-Current_Stop,1,0),0)</f>
        <v>0</v>
      </c>
      <c r="X168" s="29" t="str">
        <f ca="1">IF(RR_Rebal_Test=1,Close-(AVERAGE(SOE_1,SOE_2)-Close),"")</f>
        <v/>
      </c>
      <c r="Y168" s="3"/>
      <c r="Z168" s="3"/>
      <c r="AA168" s="3"/>
      <c r="AB168" s="3"/>
      <c r="AC168" s="3"/>
    </row>
    <row r="169" spans="1:29" x14ac:dyDescent="0.25">
      <c r="A169" s="13"/>
      <c r="B169" s="8"/>
      <c r="C169" s="8"/>
      <c r="D169" s="8"/>
      <c r="E169" s="2"/>
      <c r="F169" s="2"/>
      <c r="G169" s="8"/>
      <c r="H169" s="23"/>
      <c r="I169" s="8"/>
      <c r="J169" s="1"/>
      <c r="K169" s="1"/>
      <c r="L169" s="2"/>
      <c r="M169" s="8">
        <f>IF(EXACT(L169,N169),I169,O169)</f>
        <v>-0.03</v>
      </c>
      <c r="N169" s="14" t="b">
        <f>IF(AND(L169="*Soft stop*",D169&lt;=I169),CONCATENATE("Setting hard stop at $",O169),IF(AND(L169="*Soft stop*",D169&gt;I169,E169=1),CONCATENATE("Setting hard stop for ½R at $",O169,"; Soft stop for ½R at $",I169),IF(AND(L169="*Soft stop*",D169&gt;I169,F169=1),CONCATENATE("Setting hard stop at $",O169),IF(AND(L169="*Hard stop*",D169&lt;=I169),"Hit stop",IF(AND(L169="*Hard stop*",D169&gt;I169,E169=1),IF(AND(O169&gt;I169,R169&lt;&gt;I169),CONCATENATE("Trail hard stop for ½R to $",O169,"; Hard stop for ½R at $",I169),L169),IF(AND(L169="*Hard stop*",D169&gt;I169,F169=1),IF(AND(O169&gt;I169,R169&lt;&gt;I169),CONCATENATE("Trail hard stop to $",O169),L169),IF(AND(LEFT(L169,12)="*Hard stop f",LEFT(Q169,5)=" Hard",D169&gt;I169,F169=1),IF(AND(O169&gt;I169,R169&lt;&gt;I169),CONCATENATE("Trail stop for entire position to $",O169),L169),IF(AND(LEFT(L169,12)="*Hard stop f",LEFT(Q169,5)=" Soft",D169&gt;I169,F169=1),CONCATENATE("Setting hard stop for entire position at $",O169),IF(AND(LEFT(L169,12)="*Hard stop f",LEFT(Q169,5)=" Hard",I169&gt;P169,D169&lt;=I169,D169&gt;P169),CONCATENATE("Hit stop for ½R at $",I169,"; Hard stop for ½R at $",P169),IF(AND(LEFT(L169,12)="*Hard stop f",LEFT(Q169,5)=" Hard",D169&lt;=I169,D169&lt;=P169),"Hit stop",IF(AND(LEFT(L169,12)="*Hard stop f",LEFT(Q169,5)=" Hard",D169&gt;I169,E169=1),IF(AND(O169&gt;I169,R169&lt;&gt;I169),CONCATENATE("Trail hard stop for ½R to $",O169,"; Hard stop for ½R at $",P169),L169),IF(AND(LEFT(L169,12)="*Hard stop f",LEFT(Q169,5)=" Soft",I169&gt;P169,D169&lt;=I169,D169&gt;P169),CONCATENATE("Hit stop for ½R at $",I169,"; Soft stop for ½R at $",P169),IF(AND(LEFT(L169,12)="*Hard stop f",LEFT(Q169,5)=" Soft",D169&lt;=I169,D169&lt;=P169),CONCATENATE("Hit stop for ½R at $",I169,"; Setting hard stop for ½R at $",O169),IF(AND(LEFT(L169,12)="*Hard stop f",LEFT(Q169,5)=" Soft",D169&gt;I169,E169=1),IF(AND(O169&gt;I169,R169&lt;&gt;I169),CONCATENATE("Trail hard stop for ½R to $",O169,"; Soft stop for ½R at $",P169),L169),IF(AND(LEFT(L169,12)="*Hard stop f",LEFT(Q169,5)=" Hard",I169=P169,D169&lt;=I169),"Hit stop",IF(AND(LEFT(L169,12)="*Hard stop f",LEFT(Q169,5)=" Hard",I169=P169,D169&gt;I169,E169=1),IF(AND(O169&gt;I169,R169&lt;&gt;I169),CONCATENATE("Trail hard stop for ½R to $",O169,"; Hard stop for ½R at $",P169),L169),IF(AND(LEFT(L169,12)="*Hard stop f",LEFT(Q169,5)=" Soft",I169=P169,D169&lt;=I169),CONCATENATE("Hit stop for ½R at $",I169,"; Setting hard stop for ½R at $",O169),IF(AND(LEFT(L169,12)="*Hard stop f",LEFT(Q169,5)=" Soft",I169=P169,D169&gt;I169,E169=1),IF(AND(O169&gt;I169,R169&lt;&gt;I169),CONCATENATE("Trail hard stop for ½R to $",O169,"; Soft stop for ½R at $",P169),L169),IF(AND(D169&gt;I169,E169=0,F169=0),L169)))))))))))))))))))</f>
        <v>0</v>
      </c>
      <c r="O169" s="15">
        <f>IF(AND(R169&lt;=S169,R169&gt;U169),T169,R169)</f>
        <v>-0.03</v>
      </c>
      <c r="P169" s="16" t="str">
        <f>IFERROR(VALUE(RIGHT(Q169,LEN(Q169)-FIND("$",Q169,1))),"")</f>
        <v/>
      </c>
      <c r="Q169" s="6" t="str">
        <f>IFERROR(LEFT(RIGHT(L169,FIND("*",L169,2)-FIND(";",L169,1)),FIND("*",RIGHT(L169,FIND("*",L169,2)-FIND(";",L169,1)),2)-1),"")</f>
        <v/>
      </c>
      <c r="R169" s="16">
        <f>IF(F169=1,MIN(ROUNDDOWN(G169*0.995,2)*100/100-VLOOKUP(VALUE(RIGHT(ROUNDDOWN(G169*0.995,2)*100,1)),$Y$2:$Z$11,2)/100,ROUNDDOWN(D169*0.995,2)*100/100-VLOOKUP(VALUE(RIGHT(ROUNDDOWN(D169*0.995,2)*100,1)),$Y$2:$Z$11,2)/100),ROUNDDOWN(D169*0.995,2)*100/100-VLOOKUP(VALUE(RIGHT(ROUNDDOWN(D169*0.995,2)*100,1)),$Y$2:$Z$11,2)/100)</f>
        <v>-0.03</v>
      </c>
      <c r="S169" s="16">
        <f>IF(AND(D169&gt;1,D169&lt;=2),1,IF(AND(D169&gt;2,D169&lt;=3),2,IF(AND(D169&gt;3,D169&lt;=4),3,IF(AND(D169&gt;4,D169&lt;=5),4,IF(AND(D169&gt;5,D169&lt;=6),5,IF(AND(D169&gt;6,D169&lt;=7),6,IF(AND(D169&gt;7,D169&lt;=8),7,IF(AND(D169&gt;8,D169&lt;=10),8,IF(AND(D169&gt;10,D169&lt;=15),10,IF(AND(D169&gt;15,D169&lt;=20),15,IF(AND(D169&gt;20,D169&lt;=25),20,IF(AND(D169&gt;25,D169&lt;=30),25,IF(AND(D169&gt;30,D169&lt;=35),30,IF(AND(D169&gt;35,D169&lt;=40),35,IF(AND(D169&gt;40,D169&lt;=50),40,IF(AND(D169&gt;50,D169&lt;=60),50,IF(AND(D169&gt;60,D169&lt;=70),60,IF(AND(D169&gt;70,D169&lt;=80),70,IF(AND(D169&gt;80,D169&lt;=100),80,IF(AND(D169&gt;100,D169&lt;=120),100,IF(AND(D169&gt;120,D169&lt;=140),120,IF(AND(D169&gt;140,D169&lt;=150),140,IF(AND(D169&gt;150,D169&lt;=200),150,IF(AND(D169&gt;200,D169&lt;=250),200,IF(AND(D169&gt;250,D169&lt;=300),250,IF(AND(D169&gt;300,D169&lt;=350),300,IF(AND(D169&gt;350,D169&lt;=400),350,IF(AND(D169&gt;400,D169&lt;=500),400,IF(AND(D169&gt;500,D169&lt;=600),500,IF(AND(D169&gt;600,D169&lt;=700),600,IF(AND(D169&gt;700,D169&lt;=800),700,IF(AND(D169&gt;800,D169&lt;=1000),800,IF(AND(D169&gt;1000,D169&lt;=1200),1000,IF(AND(D169&gt;1200,D169&lt;=1400),1200,IF(AND(D169&gt;1400,D169&lt;=1500),1400,0.1)))))))))))))))))))))))))))))))))))*1.01</f>
        <v>0.10100000000000001</v>
      </c>
      <c r="T169" s="16">
        <f>U169-V169</f>
        <v>6.9999999999999993E-2</v>
      </c>
      <c r="U169" s="18">
        <f>ROUNDUP(IF(AND(D169&gt;1,D169&lt;=2),1,IF(AND(D169&gt;2,D169&lt;=3),2,IF(AND(D169&gt;3,D169&lt;=4),3,IF(AND(D169&gt;4,D169&lt;=5),4,IF(AND(D169&gt;5,D169&lt;=6),5,IF(AND(D169&gt;6,D169&lt;=7),6,IF(AND(D169&gt;7,D169&lt;=8),7,IF(AND(D169&gt;8,D169&lt;=10),8,IF(AND(D169&gt;10,D169&lt;=15),10,IF(AND(D169&gt;15,D169&lt;=20),15,IF(AND(D169&gt;20,D169&lt;=25),20,IF(AND(D169&gt;25,D169&lt;=30),25,IF(AND(D169&gt;30,D169&lt;=35),30,IF(AND(D169&gt;35,D169&lt;=40),35,IF(AND(D169&gt;40,D169&lt;=50),40,IF(AND(D169&gt;50,D169&lt;=60),50,IF(AND(D169&gt;60,D169&lt;=70),60,IF(AND(D169&gt;70,D169&lt;=80),70,IF(AND(D169&gt;80,D169&lt;=100),80,IF(AND(D169&gt;100,D169&lt;=120),100,IF(AND(D169&gt;120,D169&lt;=140),120,IF(AND(D169&gt;140,D169&lt;=150),140,IF(AND(D169&gt;150,D169&lt;=200),150,IF(AND(D169&gt;200,D169&lt;=250),200,IF(AND(D169&gt;250,D169&lt;=300),250,IF(AND(D169&gt;300,D169&lt;=350),300,IF(AND(D169&gt;350,D169&lt;=400),350,IF(AND(D169&gt;400,D169&lt;=500),400,IF(AND(D169&gt;500,D169&lt;=600),500,IF(AND(D169&gt;600,D169&lt;=700),600,IF(AND(D169&gt;700,D169&lt;=800),700,IF(AND(D169&gt;800,D169&lt;=1000),800,IF(AND(D169&gt;1000,D169&lt;=1200),1000,IF(AND(D169&gt;1200,D169&lt;=1400),1200,IF(AND(D169&gt;1400,D169&lt;=1500),1400,0.1)))))))))))))))))))))))))))))))))))*0.995,2)</f>
        <v>9.9999999999999992E-2</v>
      </c>
      <c r="V169" s="16">
        <f>VLOOKUP(VALUE(RIGHT(U169*100,1)),$Y$2:$Z$11,2)/100</f>
        <v>0.03</v>
      </c>
      <c r="W169" s="19">
        <f ca="1">IFERROR(IF(AVERAGE(SOE_1,SOE_2)-Close&lt;Close-Current_Stop,1,0),0)</f>
        <v>0</v>
      </c>
      <c r="X169" s="29" t="str">
        <f ca="1">IF(RR_Rebal_Test=1,Close-(AVERAGE(SOE_1,SOE_2)-Close),"")</f>
        <v/>
      </c>
      <c r="Y169" s="3"/>
      <c r="Z169" s="3"/>
      <c r="AA169" s="3"/>
      <c r="AB169" s="3"/>
      <c r="AC169" s="3"/>
    </row>
    <row r="170" spans="1:29" x14ac:dyDescent="0.25">
      <c r="A170" s="13"/>
      <c r="B170" s="8"/>
      <c r="C170" s="8"/>
      <c r="D170" s="8"/>
      <c r="E170" s="2"/>
      <c r="F170" s="2"/>
      <c r="G170" s="8"/>
      <c r="H170" s="23"/>
      <c r="I170" s="8"/>
      <c r="J170" s="1"/>
      <c r="K170" s="1"/>
      <c r="L170" s="2"/>
      <c r="M170" s="8">
        <f>IF(EXACT(L170,N170),I170,O170)</f>
        <v>-0.03</v>
      </c>
      <c r="N170" s="14" t="b">
        <f>IF(AND(L170="*Soft stop*",D170&lt;=I170),CONCATENATE("Setting hard stop at $",O170),IF(AND(L170="*Soft stop*",D170&gt;I170,E170=1),CONCATENATE("Setting hard stop for ½R at $",O170,"; Soft stop for ½R at $",I170),IF(AND(L170="*Soft stop*",D170&gt;I170,F170=1),CONCATENATE("Setting hard stop at $",O170),IF(AND(L170="*Hard stop*",D170&lt;=I170),"Hit stop",IF(AND(L170="*Hard stop*",D170&gt;I170,E170=1),IF(AND(O170&gt;I170,R170&lt;&gt;I170),CONCATENATE("Trail hard stop for ½R to $",O170,"; Hard stop for ½R at $",I170),L170),IF(AND(L170="*Hard stop*",D170&gt;I170,F170=1),IF(AND(O170&gt;I170,R170&lt;&gt;I170),CONCATENATE("Trail hard stop to $",O170),L170),IF(AND(LEFT(L170,12)="*Hard stop f",LEFT(Q170,5)=" Hard",D170&gt;I170,F170=1),IF(AND(O170&gt;I170,R170&lt;&gt;I170),CONCATENATE("Trail stop for entire position to $",O170),L170),IF(AND(LEFT(L170,12)="*Hard stop f",LEFT(Q170,5)=" Soft",D170&gt;I170,F170=1),CONCATENATE("Setting hard stop for entire position at $",O170),IF(AND(LEFT(L170,12)="*Hard stop f",LEFT(Q170,5)=" Hard",I170&gt;P170,D170&lt;=I170,D170&gt;P170),CONCATENATE("Hit stop for ½R at $",I170,"; Hard stop for ½R at $",P170),IF(AND(LEFT(L170,12)="*Hard stop f",LEFT(Q170,5)=" Hard",D170&lt;=I170,D170&lt;=P170),"Hit stop",IF(AND(LEFT(L170,12)="*Hard stop f",LEFT(Q170,5)=" Hard",D170&gt;I170,E170=1),IF(AND(O170&gt;I170,R170&lt;&gt;I170),CONCATENATE("Trail hard stop for ½R to $",O170,"; Hard stop for ½R at $",P170),L170),IF(AND(LEFT(L170,12)="*Hard stop f",LEFT(Q170,5)=" Soft",I170&gt;P170,D170&lt;=I170,D170&gt;P170),CONCATENATE("Hit stop for ½R at $",I170,"; Soft stop for ½R at $",P170),IF(AND(LEFT(L170,12)="*Hard stop f",LEFT(Q170,5)=" Soft",D170&lt;=I170,D170&lt;=P170),CONCATENATE("Hit stop for ½R at $",I170,"; Setting hard stop for ½R at $",O170),IF(AND(LEFT(L170,12)="*Hard stop f",LEFT(Q170,5)=" Soft",D170&gt;I170,E170=1),IF(AND(O170&gt;I170,R170&lt;&gt;I170),CONCATENATE("Trail hard stop for ½R to $",O170,"; Soft stop for ½R at $",P170),L170),IF(AND(LEFT(L170,12)="*Hard stop f",LEFT(Q170,5)=" Hard",I170=P170,D170&lt;=I170),"Hit stop",IF(AND(LEFT(L170,12)="*Hard stop f",LEFT(Q170,5)=" Hard",I170=P170,D170&gt;I170,E170=1),IF(AND(O170&gt;I170,R170&lt;&gt;I170),CONCATENATE("Trail hard stop for ½R to $",O170,"; Hard stop for ½R at $",P170),L170),IF(AND(LEFT(L170,12)="*Hard stop f",LEFT(Q170,5)=" Soft",I170=P170,D170&lt;=I170),CONCATENATE("Hit stop for ½R at $",I170,"; Setting hard stop for ½R at $",O170),IF(AND(LEFT(L170,12)="*Hard stop f",LEFT(Q170,5)=" Soft",I170=P170,D170&gt;I170,E170=1),IF(AND(O170&gt;I170,R170&lt;&gt;I170),CONCATENATE("Trail hard stop for ½R to $",O170,"; Soft stop for ½R at $",P170),L170),IF(AND(D170&gt;I170,E170=0,F170=0),L170)))))))))))))))))))</f>
        <v>0</v>
      </c>
      <c r="O170" s="15">
        <f>IF(AND(R170&lt;=S170,R170&gt;U170),T170,R170)</f>
        <v>-0.03</v>
      </c>
      <c r="P170" s="16" t="str">
        <f>IFERROR(VALUE(RIGHT(Q170,LEN(Q170)-FIND("$",Q170,1))),"")</f>
        <v/>
      </c>
      <c r="Q170" s="6" t="str">
        <f>IFERROR(LEFT(RIGHT(L170,FIND("*",L170,2)-FIND(";",L170,1)),FIND("*",RIGHT(L170,FIND("*",L170,2)-FIND(";",L170,1)),2)-1),"")</f>
        <v/>
      </c>
      <c r="R170" s="16">
        <f>IF(F170=1,MIN(ROUNDDOWN(G170*0.995,2)*100/100-VLOOKUP(VALUE(RIGHT(ROUNDDOWN(G170*0.995,2)*100,1)),$Y$2:$Z$11,2)/100,ROUNDDOWN(D170*0.995,2)*100/100-VLOOKUP(VALUE(RIGHT(ROUNDDOWN(D170*0.995,2)*100,1)),$Y$2:$Z$11,2)/100),ROUNDDOWN(D170*0.995,2)*100/100-VLOOKUP(VALUE(RIGHT(ROUNDDOWN(D170*0.995,2)*100,1)),$Y$2:$Z$11,2)/100)</f>
        <v>-0.03</v>
      </c>
      <c r="S170" s="16">
        <f>IF(AND(D170&gt;1,D170&lt;=2),1,IF(AND(D170&gt;2,D170&lt;=3),2,IF(AND(D170&gt;3,D170&lt;=4),3,IF(AND(D170&gt;4,D170&lt;=5),4,IF(AND(D170&gt;5,D170&lt;=6),5,IF(AND(D170&gt;6,D170&lt;=7),6,IF(AND(D170&gt;7,D170&lt;=8),7,IF(AND(D170&gt;8,D170&lt;=10),8,IF(AND(D170&gt;10,D170&lt;=15),10,IF(AND(D170&gt;15,D170&lt;=20),15,IF(AND(D170&gt;20,D170&lt;=25),20,IF(AND(D170&gt;25,D170&lt;=30),25,IF(AND(D170&gt;30,D170&lt;=35),30,IF(AND(D170&gt;35,D170&lt;=40),35,IF(AND(D170&gt;40,D170&lt;=50),40,IF(AND(D170&gt;50,D170&lt;=60),50,IF(AND(D170&gt;60,D170&lt;=70),60,IF(AND(D170&gt;70,D170&lt;=80),70,IF(AND(D170&gt;80,D170&lt;=100),80,IF(AND(D170&gt;100,D170&lt;=120),100,IF(AND(D170&gt;120,D170&lt;=140),120,IF(AND(D170&gt;140,D170&lt;=150),140,IF(AND(D170&gt;150,D170&lt;=200),150,IF(AND(D170&gt;200,D170&lt;=250),200,IF(AND(D170&gt;250,D170&lt;=300),250,IF(AND(D170&gt;300,D170&lt;=350),300,IF(AND(D170&gt;350,D170&lt;=400),350,IF(AND(D170&gt;400,D170&lt;=500),400,IF(AND(D170&gt;500,D170&lt;=600),500,IF(AND(D170&gt;600,D170&lt;=700),600,IF(AND(D170&gt;700,D170&lt;=800),700,IF(AND(D170&gt;800,D170&lt;=1000),800,IF(AND(D170&gt;1000,D170&lt;=1200),1000,IF(AND(D170&gt;1200,D170&lt;=1400),1200,IF(AND(D170&gt;1400,D170&lt;=1500),1400,0.1)))))))))))))))))))))))))))))))))))*1.01</f>
        <v>0.10100000000000001</v>
      </c>
      <c r="T170" s="16">
        <f>U170-V170</f>
        <v>6.9999999999999993E-2</v>
      </c>
      <c r="U170" s="18">
        <f>ROUNDUP(IF(AND(D170&gt;1,D170&lt;=2),1,IF(AND(D170&gt;2,D170&lt;=3),2,IF(AND(D170&gt;3,D170&lt;=4),3,IF(AND(D170&gt;4,D170&lt;=5),4,IF(AND(D170&gt;5,D170&lt;=6),5,IF(AND(D170&gt;6,D170&lt;=7),6,IF(AND(D170&gt;7,D170&lt;=8),7,IF(AND(D170&gt;8,D170&lt;=10),8,IF(AND(D170&gt;10,D170&lt;=15),10,IF(AND(D170&gt;15,D170&lt;=20),15,IF(AND(D170&gt;20,D170&lt;=25),20,IF(AND(D170&gt;25,D170&lt;=30),25,IF(AND(D170&gt;30,D170&lt;=35),30,IF(AND(D170&gt;35,D170&lt;=40),35,IF(AND(D170&gt;40,D170&lt;=50),40,IF(AND(D170&gt;50,D170&lt;=60),50,IF(AND(D170&gt;60,D170&lt;=70),60,IF(AND(D170&gt;70,D170&lt;=80),70,IF(AND(D170&gt;80,D170&lt;=100),80,IF(AND(D170&gt;100,D170&lt;=120),100,IF(AND(D170&gt;120,D170&lt;=140),120,IF(AND(D170&gt;140,D170&lt;=150),140,IF(AND(D170&gt;150,D170&lt;=200),150,IF(AND(D170&gt;200,D170&lt;=250),200,IF(AND(D170&gt;250,D170&lt;=300),250,IF(AND(D170&gt;300,D170&lt;=350),300,IF(AND(D170&gt;350,D170&lt;=400),350,IF(AND(D170&gt;400,D170&lt;=500),400,IF(AND(D170&gt;500,D170&lt;=600),500,IF(AND(D170&gt;600,D170&lt;=700),600,IF(AND(D170&gt;700,D170&lt;=800),700,IF(AND(D170&gt;800,D170&lt;=1000),800,IF(AND(D170&gt;1000,D170&lt;=1200),1000,IF(AND(D170&gt;1200,D170&lt;=1400),1200,IF(AND(D170&gt;1400,D170&lt;=1500),1400,0.1)))))))))))))))))))))))))))))))))))*0.995,2)</f>
        <v>9.9999999999999992E-2</v>
      </c>
      <c r="V170" s="16">
        <f>VLOOKUP(VALUE(RIGHT(U170*100,1)),$Y$2:$Z$11,2)/100</f>
        <v>0.03</v>
      </c>
      <c r="W170" s="19">
        <f ca="1">IFERROR(IF(AVERAGE(SOE_1,SOE_2)-Close&lt;Close-Current_Stop,1,0),0)</f>
        <v>0</v>
      </c>
      <c r="X170" s="29" t="str">
        <f ca="1">IF(RR_Rebal_Test=1,Close-(AVERAGE(SOE_1,SOE_2)-Close),"")</f>
        <v/>
      </c>
      <c r="Y170" s="3"/>
      <c r="Z170" s="3"/>
      <c r="AA170" s="3"/>
      <c r="AB170" s="3"/>
      <c r="AC170" s="3"/>
    </row>
    <row r="171" spans="1:29" x14ac:dyDescent="0.25">
      <c r="A171" s="13"/>
      <c r="B171" s="8"/>
      <c r="C171" s="8"/>
      <c r="D171" s="8"/>
      <c r="E171" s="2"/>
      <c r="F171" s="2"/>
      <c r="G171" s="8"/>
      <c r="H171" s="23"/>
      <c r="I171" s="8"/>
      <c r="J171" s="1"/>
      <c r="K171" s="1"/>
      <c r="L171" s="2"/>
      <c r="M171" s="8">
        <f>IF(EXACT(L171,N171),I171,O171)</f>
        <v>-0.03</v>
      </c>
      <c r="N171" s="14" t="b">
        <f>IF(AND(L171="*Soft stop*",D171&lt;=I171),CONCATENATE("Setting hard stop at $",O171),IF(AND(L171="*Soft stop*",D171&gt;I171,E171=1),CONCATENATE("Setting hard stop for ½R at $",O171,"; Soft stop for ½R at $",I171),IF(AND(L171="*Soft stop*",D171&gt;I171,F171=1),CONCATENATE("Setting hard stop at $",O171),IF(AND(L171="*Hard stop*",D171&lt;=I171),"Hit stop",IF(AND(L171="*Hard stop*",D171&gt;I171,E171=1),IF(AND(O171&gt;I171,R171&lt;&gt;I171),CONCATENATE("Trail hard stop for ½R to $",O171,"; Hard stop for ½R at $",I171),L171),IF(AND(L171="*Hard stop*",D171&gt;I171,F171=1),IF(AND(O171&gt;I171,R171&lt;&gt;I171),CONCATENATE("Trail hard stop to $",O171),L171),IF(AND(LEFT(L171,12)="*Hard stop f",LEFT(Q171,5)=" Hard",D171&gt;I171,F171=1),IF(AND(O171&gt;I171,R171&lt;&gt;I171),CONCATENATE("Trail stop for entire position to $",O171),L171),IF(AND(LEFT(L171,12)="*Hard stop f",LEFT(Q171,5)=" Soft",D171&gt;I171,F171=1),CONCATENATE("Setting hard stop for entire position at $",O171),IF(AND(LEFT(L171,12)="*Hard stop f",LEFT(Q171,5)=" Hard",I171&gt;P171,D171&lt;=I171,D171&gt;P171),CONCATENATE("Hit stop for ½R at $",I171,"; Hard stop for ½R at $",P171),IF(AND(LEFT(L171,12)="*Hard stop f",LEFT(Q171,5)=" Hard",D171&lt;=I171,D171&lt;=P171),"Hit stop",IF(AND(LEFT(L171,12)="*Hard stop f",LEFT(Q171,5)=" Hard",D171&gt;I171,E171=1),IF(AND(O171&gt;I171,R171&lt;&gt;I171),CONCATENATE("Trail hard stop for ½R to $",O171,"; Hard stop for ½R at $",P171),L171),IF(AND(LEFT(L171,12)="*Hard stop f",LEFT(Q171,5)=" Soft",I171&gt;P171,D171&lt;=I171,D171&gt;P171),CONCATENATE("Hit stop for ½R at $",I171,"; Soft stop for ½R at $",P171),IF(AND(LEFT(L171,12)="*Hard stop f",LEFT(Q171,5)=" Soft",D171&lt;=I171,D171&lt;=P171),CONCATENATE("Hit stop for ½R at $",I171,"; Setting hard stop for ½R at $",O171),IF(AND(LEFT(L171,12)="*Hard stop f",LEFT(Q171,5)=" Soft",D171&gt;I171,E171=1),IF(AND(O171&gt;I171,R171&lt;&gt;I171),CONCATENATE("Trail hard stop for ½R to $",O171,"; Soft stop for ½R at $",P171),L171),IF(AND(LEFT(L171,12)="*Hard stop f",LEFT(Q171,5)=" Hard",I171=P171,D171&lt;=I171),"Hit stop",IF(AND(LEFT(L171,12)="*Hard stop f",LEFT(Q171,5)=" Hard",I171=P171,D171&gt;I171,E171=1),IF(AND(O171&gt;I171,R171&lt;&gt;I171),CONCATENATE("Trail hard stop for ½R to $",O171,"; Hard stop for ½R at $",P171),L171),IF(AND(LEFT(L171,12)="*Hard stop f",LEFT(Q171,5)=" Soft",I171=P171,D171&lt;=I171),CONCATENATE("Hit stop for ½R at $",I171,"; Setting hard stop for ½R at $",O171),IF(AND(LEFT(L171,12)="*Hard stop f",LEFT(Q171,5)=" Soft",I171=P171,D171&gt;I171,E171=1),IF(AND(O171&gt;I171,R171&lt;&gt;I171),CONCATENATE("Trail hard stop for ½R to $",O171,"; Soft stop for ½R at $",P171),L171),IF(AND(D171&gt;I171,E171=0,F171=0),L171)))))))))))))))))))</f>
        <v>0</v>
      </c>
      <c r="O171" s="15">
        <f>IF(AND(R171&lt;=S171,R171&gt;U171),T171,R171)</f>
        <v>-0.03</v>
      </c>
      <c r="P171" s="16" t="str">
        <f>IFERROR(VALUE(RIGHT(Q171,LEN(Q171)-FIND("$",Q171,1))),"")</f>
        <v/>
      </c>
      <c r="Q171" s="6" t="str">
        <f>IFERROR(LEFT(RIGHT(L171,FIND("*",L171,2)-FIND(";",L171,1)),FIND("*",RIGHT(L171,FIND("*",L171,2)-FIND(";",L171,1)),2)-1),"")</f>
        <v/>
      </c>
      <c r="R171" s="16">
        <f>IF(F171=1,MIN(ROUNDDOWN(G171*0.995,2)*100/100-VLOOKUP(VALUE(RIGHT(ROUNDDOWN(G171*0.995,2)*100,1)),$Y$2:$Z$11,2)/100,ROUNDDOWN(D171*0.995,2)*100/100-VLOOKUP(VALUE(RIGHT(ROUNDDOWN(D171*0.995,2)*100,1)),$Y$2:$Z$11,2)/100),ROUNDDOWN(D171*0.995,2)*100/100-VLOOKUP(VALUE(RIGHT(ROUNDDOWN(D171*0.995,2)*100,1)),$Y$2:$Z$11,2)/100)</f>
        <v>-0.03</v>
      </c>
      <c r="S171" s="16">
        <f>IF(AND(D171&gt;1,D171&lt;=2),1,IF(AND(D171&gt;2,D171&lt;=3),2,IF(AND(D171&gt;3,D171&lt;=4),3,IF(AND(D171&gt;4,D171&lt;=5),4,IF(AND(D171&gt;5,D171&lt;=6),5,IF(AND(D171&gt;6,D171&lt;=7),6,IF(AND(D171&gt;7,D171&lt;=8),7,IF(AND(D171&gt;8,D171&lt;=10),8,IF(AND(D171&gt;10,D171&lt;=15),10,IF(AND(D171&gt;15,D171&lt;=20),15,IF(AND(D171&gt;20,D171&lt;=25),20,IF(AND(D171&gt;25,D171&lt;=30),25,IF(AND(D171&gt;30,D171&lt;=35),30,IF(AND(D171&gt;35,D171&lt;=40),35,IF(AND(D171&gt;40,D171&lt;=50),40,IF(AND(D171&gt;50,D171&lt;=60),50,IF(AND(D171&gt;60,D171&lt;=70),60,IF(AND(D171&gt;70,D171&lt;=80),70,IF(AND(D171&gt;80,D171&lt;=100),80,IF(AND(D171&gt;100,D171&lt;=120),100,IF(AND(D171&gt;120,D171&lt;=140),120,IF(AND(D171&gt;140,D171&lt;=150),140,IF(AND(D171&gt;150,D171&lt;=200),150,IF(AND(D171&gt;200,D171&lt;=250),200,IF(AND(D171&gt;250,D171&lt;=300),250,IF(AND(D171&gt;300,D171&lt;=350),300,IF(AND(D171&gt;350,D171&lt;=400),350,IF(AND(D171&gt;400,D171&lt;=500),400,IF(AND(D171&gt;500,D171&lt;=600),500,IF(AND(D171&gt;600,D171&lt;=700),600,IF(AND(D171&gt;700,D171&lt;=800),700,IF(AND(D171&gt;800,D171&lt;=1000),800,IF(AND(D171&gt;1000,D171&lt;=1200),1000,IF(AND(D171&gt;1200,D171&lt;=1400),1200,IF(AND(D171&gt;1400,D171&lt;=1500),1400,0.1)))))))))))))))))))))))))))))))))))*1.01</f>
        <v>0.10100000000000001</v>
      </c>
      <c r="T171" s="16">
        <f>U171-V171</f>
        <v>6.9999999999999993E-2</v>
      </c>
      <c r="U171" s="18">
        <f>ROUNDUP(IF(AND(D171&gt;1,D171&lt;=2),1,IF(AND(D171&gt;2,D171&lt;=3),2,IF(AND(D171&gt;3,D171&lt;=4),3,IF(AND(D171&gt;4,D171&lt;=5),4,IF(AND(D171&gt;5,D171&lt;=6),5,IF(AND(D171&gt;6,D171&lt;=7),6,IF(AND(D171&gt;7,D171&lt;=8),7,IF(AND(D171&gt;8,D171&lt;=10),8,IF(AND(D171&gt;10,D171&lt;=15),10,IF(AND(D171&gt;15,D171&lt;=20),15,IF(AND(D171&gt;20,D171&lt;=25),20,IF(AND(D171&gt;25,D171&lt;=30),25,IF(AND(D171&gt;30,D171&lt;=35),30,IF(AND(D171&gt;35,D171&lt;=40),35,IF(AND(D171&gt;40,D171&lt;=50),40,IF(AND(D171&gt;50,D171&lt;=60),50,IF(AND(D171&gt;60,D171&lt;=70),60,IF(AND(D171&gt;70,D171&lt;=80),70,IF(AND(D171&gt;80,D171&lt;=100),80,IF(AND(D171&gt;100,D171&lt;=120),100,IF(AND(D171&gt;120,D171&lt;=140),120,IF(AND(D171&gt;140,D171&lt;=150),140,IF(AND(D171&gt;150,D171&lt;=200),150,IF(AND(D171&gt;200,D171&lt;=250),200,IF(AND(D171&gt;250,D171&lt;=300),250,IF(AND(D171&gt;300,D171&lt;=350),300,IF(AND(D171&gt;350,D171&lt;=400),350,IF(AND(D171&gt;400,D171&lt;=500),400,IF(AND(D171&gt;500,D171&lt;=600),500,IF(AND(D171&gt;600,D171&lt;=700),600,IF(AND(D171&gt;700,D171&lt;=800),700,IF(AND(D171&gt;800,D171&lt;=1000),800,IF(AND(D171&gt;1000,D171&lt;=1200),1000,IF(AND(D171&gt;1200,D171&lt;=1400),1200,IF(AND(D171&gt;1400,D171&lt;=1500),1400,0.1)))))))))))))))))))))))))))))))))))*0.995,2)</f>
        <v>9.9999999999999992E-2</v>
      </c>
      <c r="V171" s="16">
        <f>VLOOKUP(VALUE(RIGHT(U171*100,1)),$Y$2:$Z$11,2)/100</f>
        <v>0.03</v>
      </c>
      <c r="W171" s="19">
        <f ca="1">IFERROR(IF(AVERAGE(SOE_1,SOE_2)-Close&lt;Close-Current_Stop,1,0),0)</f>
        <v>0</v>
      </c>
      <c r="X171" s="29" t="str">
        <f ca="1">IF(RR_Rebal_Test=1,Close-(AVERAGE(SOE_1,SOE_2)-Close),"")</f>
        <v/>
      </c>
      <c r="Y171" s="3"/>
      <c r="Z171" s="3"/>
      <c r="AA171" s="3"/>
      <c r="AB171" s="3"/>
      <c r="AC171" s="3"/>
    </row>
    <row r="172" spans="1:29" x14ac:dyDescent="0.25">
      <c r="A172" s="13"/>
      <c r="B172" s="8"/>
      <c r="C172" s="8"/>
      <c r="D172" s="8"/>
      <c r="E172" s="2"/>
      <c r="F172" s="2"/>
      <c r="G172" s="8"/>
      <c r="H172" s="23"/>
      <c r="I172" s="8"/>
      <c r="J172" s="1"/>
      <c r="K172" s="1"/>
      <c r="L172" s="2"/>
      <c r="M172" s="8">
        <f>IF(EXACT(L172,N172),I172,O172)</f>
        <v>-0.03</v>
      </c>
      <c r="N172" s="14" t="b">
        <f>IF(AND(L172="*Soft stop*",D172&lt;=I172),CONCATENATE("Setting hard stop at $",O172),IF(AND(L172="*Soft stop*",D172&gt;I172,E172=1),CONCATENATE("Setting hard stop for ½R at $",O172,"; Soft stop for ½R at $",I172),IF(AND(L172="*Soft stop*",D172&gt;I172,F172=1),CONCATENATE("Setting hard stop at $",O172),IF(AND(L172="*Hard stop*",D172&lt;=I172),"Hit stop",IF(AND(L172="*Hard stop*",D172&gt;I172,E172=1),IF(AND(O172&gt;I172,R172&lt;&gt;I172),CONCATENATE("Trail hard stop for ½R to $",O172,"; Hard stop for ½R at $",I172),L172),IF(AND(L172="*Hard stop*",D172&gt;I172,F172=1),IF(AND(O172&gt;I172,R172&lt;&gt;I172),CONCATENATE("Trail hard stop to $",O172),L172),IF(AND(LEFT(L172,12)="*Hard stop f",LEFT(Q172,5)=" Hard",D172&gt;I172,F172=1),IF(AND(O172&gt;I172,R172&lt;&gt;I172),CONCATENATE("Trail stop for entire position to $",O172),L172),IF(AND(LEFT(L172,12)="*Hard stop f",LEFT(Q172,5)=" Soft",D172&gt;I172,F172=1),CONCATENATE("Setting hard stop for entire position at $",O172),IF(AND(LEFT(L172,12)="*Hard stop f",LEFT(Q172,5)=" Hard",I172&gt;P172,D172&lt;=I172,D172&gt;P172),CONCATENATE("Hit stop for ½R at $",I172,"; Hard stop for ½R at $",P172),IF(AND(LEFT(L172,12)="*Hard stop f",LEFT(Q172,5)=" Hard",D172&lt;=I172,D172&lt;=P172),"Hit stop",IF(AND(LEFT(L172,12)="*Hard stop f",LEFT(Q172,5)=" Hard",D172&gt;I172,E172=1),IF(AND(O172&gt;I172,R172&lt;&gt;I172),CONCATENATE("Trail hard stop for ½R to $",O172,"; Hard stop for ½R at $",P172),L172),IF(AND(LEFT(L172,12)="*Hard stop f",LEFT(Q172,5)=" Soft",I172&gt;P172,D172&lt;=I172,D172&gt;P172),CONCATENATE("Hit stop for ½R at $",I172,"; Soft stop for ½R at $",P172),IF(AND(LEFT(L172,12)="*Hard stop f",LEFT(Q172,5)=" Soft",D172&lt;=I172,D172&lt;=P172),CONCATENATE("Hit stop for ½R at $",I172,"; Setting hard stop for ½R at $",O172),IF(AND(LEFT(L172,12)="*Hard stop f",LEFT(Q172,5)=" Soft",D172&gt;I172,E172=1),IF(AND(O172&gt;I172,R172&lt;&gt;I172),CONCATENATE("Trail hard stop for ½R to $",O172,"; Soft stop for ½R at $",P172),L172),IF(AND(LEFT(L172,12)="*Hard stop f",LEFT(Q172,5)=" Hard",I172=P172,D172&lt;=I172),"Hit stop",IF(AND(LEFT(L172,12)="*Hard stop f",LEFT(Q172,5)=" Hard",I172=P172,D172&gt;I172,E172=1),IF(AND(O172&gt;I172,R172&lt;&gt;I172),CONCATENATE("Trail hard stop for ½R to $",O172,"; Hard stop for ½R at $",P172),L172),IF(AND(LEFT(L172,12)="*Hard stop f",LEFT(Q172,5)=" Soft",I172=P172,D172&lt;=I172),CONCATENATE("Hit stop for ½R at $",I172,"; Setting hard stop for ½R at $",O172),IF(AND(LEFT(L172,12)="*Hard stop f",LEFT(Q172,5)=" Soft",I172=P172,D172&gt;I172,E172=1),IF(AND(O172&gt;I172,R172&lt;&gt;I172),CONCATENATE("Trail hard stop for ½R to $",O172,"; Soft stop for ½R at $",P172),L172),IF(AND(D172&gt;I172,E172=0,F172=0),L172)))))))))))))))))))</f>
        <v>0</v>
      </c>
      <c r="O172" s="15">
        <f>IF(AND(R172&lt;=S172,R172&gt;U172),T172,R172)</f>
        <v>-0.03</v>
      </c>
      <c r="P172" s="16" t="str">
        <f>IFERROR(VALUE(RIGHT(Q172,LEN(Q172)-FIND("$",Q172,1))),"")</f>
        <v/>
      </c>
      <c r="Q172" s="6" t="str">
        <f>IFERROR(LEFT(RIGHT(L172,FIND("*",L172,2)-FIND(";",L172,1)),FIND("*",RIGHT(L172,FIND("*",L172,2)-FIND(";",L172,1)),2)-1),"")</f>
        <v/>
      </c>
      <c r="R172" s="16">
        <f>IF(F172=1,MIN(ROUNDDOWN(G172*0.995,2)*100/100-VLOOKUP(VALUE(RIGHT(ROUNDDOWN(G172*0.995,2)*100,1)),$Y$2:$Z$11,2)/100,ROUNDDOWN(D172*0.995,2)*100/100-VLOOKUP(VALUE(RIGHT(ROUNDDOWN(D172*0.995,2)*100,1)),$Y$2:$Z$11,2)/100),ROUNDDOWN(D172*0.995,2)*100/100-VLOOKUP(VALUE(RIGHT(ROUNDDOWN(D172*0.995,2)*100,1)),$Y$2:$Z$11,2)/100)</f>
        <v>-0.03</v>
      </c>
      <c r="S172" s="16">
        <f>IF(AND(D172&gt;1,D172&lt;=2),1,IF(AND(D172&gt;2,D172&lt;=3),2,IF(AND(D172&gt;3,D172&lt;=4),3,IF(AND(D172&gt;4,D172&lt;=5),4,IF(AND(D172&gt;5,D172&lt;=6),5,IF(AND(D172&gt;6,D172&lt;=7),6,IF(AND(D172&gt;7,D172&lt;=8),7,IF(AND(D172&gt;8,D172&lt;=10),8,IF(AND(D172&gt;10,D172&lt;=15),10,IF(AND(D172&gt;15,D172&lt;=20),15,IF(AND(D172&gt;20,D172&lt;=25),20,IF(AND(D172&gt;25,D172&lt;=30),25,IF(AND(D172&gt;30,D172&lt;=35),30,IF(AND(D172&gt;35,D172&lt;=40),35,IF(AND(D172&gt;40,D172&lt;=50),40,IF(AND(D172&gt;50,D172&lt;=60),50,IF(AND(D172&gt;60,D172&lt;=70),60,IF(AND(D172&gt;70,D172&lt;=80),70,IF(AND(D172&gt;80,D172&lt;=100),80,IF(AND(D172&gt;100,D172&lt;=120),100,IF(AND(D172&gt;120,D172&lt;=140),120,IF(AND(D172&gt;140,D172&lt;=150),140,IF(AND(D172&gt;150,D172&lt;=200),150,IF(AND(D172&gt;200,D172&lt;=250),200,IF(AND(D172&gt;250,D172&lt;=300),250,IF(AND(D172&gt;300,D172&lt;=350),300,IF(AND(D172&gt;350,D172&lt;=400),350,IF(AND(D172&gt;400,D172&lt;=500),400,IF(AND(D172&gt;500,D172&lt;=600),500,IF(AND(D172&gt;600,D172&lt;=700),600,IF(AND(D172&gt;700,D172&lt;=800),700,IF(AND(D172&gt;800,D172&lt;=1000),800,IF(AND(D172&gt;1000,D172&lt;=1200),1000,IF(AND(D172&gt;1200,D172&lt;=1400),1200,IF(AND(D172&gt;1400,D172&lt;=1500),1400,0.1)))))))))))))))))))))))))))))))))))*1.01</f>
        <v>0.10100000000000001</v>
      </c>
      <c r="T172" s="16">
        <f>U172-V172</f>
        <v>6.9999999999999993E-2</v>
      </c>
      <c r="U172" s="18">
        <f>ROUNDUP(IF(AND(D172&gt;1,D172&lt;=2),1,IF(AND(D172&gt;2,D172&lt;=3),2,IF(AND(D172&gt;3,D172&lt;=4),3,IF(AND(D172&gt;4,D172&lt;=5),4,IF(AND(D172&gt;5,D172&lt;=6),5,IF(AND(D172&gt;6,D172&lt;=7),6,IF(AND(D172&gt;7,D172&lt;=8),7,IF(AND(D172&gt;8,D172&lt;=10),8,IF(AND(D172&gt;10,D172&lt;=15),10,IF(AND(D172&gt;15,D172&lt;=20),15,IF(AND(D172&gt;20,D172&lt;=25),20,IF(AND(D172&gt;25,D172&lt;=30),25,IF(AND(D172&gt;30,D172&lt;=35),30,IF(AND(D172&gt;35,D172&lt;=40),35,IF(AND(D172&gt;40,D172&lt;=50),40,IF(AND(D172&gt;50,D172&lt;=60),50,IF(AND(D172&gt;60,D172&lt;=70),60,IF(AND(D172&gt;70,D172&lt;=80),70,IF(AND(D172&gt;80,D172&lt;=100),80,IF(AND(D172&gt;100,D172&lt;=120),100,IF(AND(D172&gt;120,D172&lt;=140),120,IF(AND(D172&gt;140,D172&lt;=150),140,IF(AND(D172&gt;150,D172&lt;=200),150,IF(AND(D172&gt;200,D172&lt;=250),200,IF(AND(D172&gt;250,D172&lt;=300),250,IF(AND(D172&gt;300,D172&lt;=350),300,IF(AND(D172&gt;350,D172&lt;=400),350,IF(AND(D172&gt;400,D172&lt;=500),400,IF(AND(D172&gt;500,D172&lt;=600),500,IF(AND(D172&gt;600,D172&lt;=700),600,IF(AND(D172&gt;700,D172&lt;=800),700,IF(AND(D172&gt;800,D172&lt;=1000),800,IF(AND(D172&gt;1000,D172&lt;=1200),1000,IF(AND(D172&gt;1200,D172&lt;=1400),1200,IF(AND(D172&gt;1400,D172&lt;=1500),1400,0.1)))))))))))))))))))))))))))))))))))*0.995,2)</f>
        <v>9.9999999999999992E-2</v>
      </c>
      <c r="V172" s="16">
        <f>VLOOKUP(VALUE(RIGHT(U172*100,1)),$Y$2:$Z$11,2)/100</f>
        <v>0.03</v>
      </c>
      <c r="W172" s="19">
        <f ca="1">IFERROR(IF(AVERAGE(SOE_1,SOE_2)-Close&lt;Close-Current_Stop,1,0),0)</f>
        <v>0</v>
      </c>
      <c r="X172" s="29" t="str">
        <f ca="1">IF(RR_Rebal_Test=1,Close-(AVERAGE(SOE_1,SOE_2)-Close),"")</f>
        <v/>
      </c>
      <c r="Y172" s="3"/>
      <c r="Z172" s="3"/>
      <c r="AA172" s="3"/>
      <c r="AB172" s="3"/>
      <c r="AC172" s="3"/>
    </row>
    <row r="173" spans="1:29" x14ac:dyDescent="0.25">
      <c r="A173" s="13"/>
      <c r="B173" s="8"/>
      <c r="C173" s="8"/>
      <c r="D173" s="8"/>
      <c r="E173" s="2"/>
      <c r="F173" s="2"/>
      <c r="G173" s="8"/>
      <c r="H173" s="23"/>
      <c r="I173" s="8"/>
      <c r="J173" s="1"/>
      <c r="K173" s="1"/>
      <c r="L173" s="2"/>
      <c r="M173" s="8">
        <f>IF(EXACT(L173,N173),I173,O173)</f>
        <v>-0.03</v>
      </c>
      <c r="N173" s="14" t="b">
        <f>IF(AND(L173="*Soft stop*",D173&lt;=I173),CONCATENATE("Setting hard stop at $",O173),IF(AND(L173="*Soft stop*",D173&gt;I173,E173=1),CONCATENATE("Setting hard stop for ½R at $",O173,"; Soft stop for ½R at $",I173),IF(AND(L173="*Soft stop*",D173&gt;I173,F173=1),CONCATENATE("Setting hard stop at $",O173),IF(AND(L173="*Hard stop*",D173&lt;=I173),"Hit stop",IF(AND(L173="*Hard stop*",D173&gt;I173,E173=1),IF(AND(O173&gt;I173,R173&lt;&gt;I173),CONCATENATE("Trail hard stop for ½R to $",O173,"; Hard stop for ½R at $",I173),L173),IF(AND(L173="*Hard stop*",D173&gt;I173,F173=1),IF(AND(O173&gt;I173,R173&lt;&gt;I173),CONCATENATE("Trail hard stop to $",O173),L173),IF(AND(LEFT(L173,12)="*Hard stop f",LEFT(Q173,5)=" Hard",D173&gt;I173,F173=1),IF(AND(O173&gt;I173,R173&lt;&gt;I173),CONCATENATE("Trail stop for entire position to $",O173),L173),IF(AND(LEFT(L173,12)="*Hard stop f",LEFT(Q173,5)=" Soft",D173&gt;I173,F173=1),CONCATENATE("Setting hard stop for entire position at $",O173),IF(AND(LEFT(L173,12)="*Hard stop f",LEFT(Q173,5)=" Hard",I173&gt;P173,D173&lt;=I173,D173&gt;P173),CONCATENATE("Hit stop for ½R at $",I173,"; Hard stop for ½R at $",P173),IF(AND(LEFT(L173,12)="*Hard stop f",LEFT(Q173,5)=" Hard",D173&lt;=I173,D173&lt;=P173),"Hit stop",IF(AND(LEFT(L173,12)="*Hard stop f",LEFT(Q173,5)=" Hard",D173&gt;I173,E173=1),IF(AND(O173&gt;I173,R173&lt;&gt;I173),CONCATENATE("Trail hard stop for ½R to $",O173,"; Hard stop for ½R at $",P173),L173),IF(AND(LEFT(L173,12)="*Hard stop f",LEFT(Q173,5)=" Soft",I173&gt;P173,D173&lt;=I173,D173&gt;P173),CONCATENATE("Hit stop for ½R at $",I173,"; Soft stop for ½R at $",P173),IF(AND(LEFT(L173,12)="*Hard stop f",LEFT(Q173,5)=" Soft",D173&lt;=I173,D173&lt;=P173),CONCATENATE("Hit stop for ½R at $",I173,"; Setting hard stop for ½R at $",O173),IF(AND(LEFT(L173,12)="*Hard stop f",LEFT(Q173,5)=" Soft",D173&gt;I173,E173=1),IF(AND(O173&gt;I173,R173&lt;&gt;I173),CONCATENATE("Trail hard stop for ½R to $",O173,"; Soft stop for ½R at $",P173),L173),IF(AND(LEFT(L173,12)="*Hard stop f",LEFT(Q173,5)=" Hard",I173=P173,D173&lt;=I173),"Hit stop",IF(AND(LEFT(L173,12)="*Hard stop f",LEFT(Q173,5)=" Hard",I173=P173,D173&gt;I173,E173=1),IF(AND(O173&gt;I173,R173&lt;&gt;I173),CONCATENATE("Trail hard stop for ½R to $",O173,"; Hard stop for ½R at $",P173),L173),IF(AND(LEFT(L173,12)="*Hard stop f",LEFT(Q173,5)=" Soft",I173=P173,D173&lt;=I173),CONCATENATE("Hit stop for ½R at $",I173,"; Setting hard stop for ½R at $",O173),IF(AND(LEFT(L173,12)="*Hard stop f",LEFT(Q173,5)=" Soft",I173=P173,D173&gt;I173,E173=1),IF(AND(O173&gt;I173,R173&lt;&gt;I173),CONCATENATE("Trail hard stop for ½R to $",O173,"; Soft stop for ½R at $",P173),L173),IF(AND(D173&gt;I173,E173=0,F173=0),L173)))))))))))))))))))</f>
        <v>0</v>
      </c>
      <c r="O173" s="15">
        <f>IF(AND(R173&lt;=S173,R173&gt;U173),T173,R173)</f>
        <v>-0.03</v>
      </c>
      <c r="P173" s="16" t="str">
        <f>IFERROR(VALUE(RIGHT(Q173,LEN(Q173)-FIND("$",Q173,1))),"")</f>
        <v/>
      </c>
      <c r="Q173" s="6" t="str">
        <f>IFERROR(LEFT(RIGHT(L173,FIND("*",L173,2)-FIND(";",L173,1)),FIND("*",RIGHT(L173,FIND("*",L173,2)-FIND(";",L173,1)),2)-1),"")</f>
        <v/>
      </c>
      <c r="R173" s="16">
        <f>IF(F173=1,MIN(ROUNDDOWN(G173*0.995,2)*100/100-VLOOKUP(VALUE(RIGHT(ROUNDDOWN(G173*0.995,2)*100,1)),$Y$2:$Z$11,2)/100,ROUNDDOWN(D173*0.995,2)*100/100-VLOOKUP(VALUE(RIGHT(ROUNDDOWN(D173*0.995,2)*100,1)),$Y$2:$Z$11,2)/100),ROUNDDOWN(D173*0.995,2)*100/100-VLOOKUP(VALUE(RIGHT(ROUNDDOWN(D173*0.995,2)*100,1)),$Y$2:$Z$11,2)/100)</f>
        <v>-0.03</v>
      </c>
      <c r="S173" s="16">
        <f>IF(AND(D173&gt;1,D173&lt;=2),1,IF(AND(D173&gt;2,D173&lt;=3),2,IF(AND(D173&gt;3,D173&lt;=4),3,IF(AND(D173&gt;4,D173&lt;=5),4,IF(AND(D173&gt;5,D173&lt;=6),5,IF(AND(D173&gt;6,D173&lt;=7),6,IF(AND(D173&gt;7,D173&lt;=8),7,IF(AND(D173&gt;8,D173&lt;=10),8,IF(AND(D173&gt;10,D173&lt;=15),10,IF(AND(D173&gt;15,D173&lt;=20),15,IF(AND(D173&gt;20,D173&lt;=25),20,IF(AND(D173&gt;25,D173&lt;=30),25,IF(AND(D173&gt;30,D173&lt;=35),30,IF(AND(D173&gt;35,D173&lt;=40),35,IF(AND(D173&gt;40,D173&lt;=50),40,IF(AND(D173&gt;50,D173&lt;=60),50,IF(AND(D173&gt;60,D173&lt;=70),60,IF(AND(D173&gt;70,D173&lt;=80),70,IF(AND(D173&gt;80,D173&lt;=100),80,IF(AND(D173&gt;100,D173&lt;=120),100,IF(AND(D173&gt;120,D173&lt;=140),120,IF(AND(D173&gt;140,D173&lt;=150),140,IF(AND(D173&gt;150,D173&lt;=200),150,IF(AND(D173&gt;200,D173&lt;=250),200,IF(AND(D173&gt;250,D173&lt;=300),250,IF(AND(D173&gt;300,D173&lt;=350),300,IF(AND(D173&gt;350,D173&lt;=400),350,IF(AND(D173&gt;400,D173&lt;=500),400,IF(AND(D173&gt;500,D173&lt;=600),500,IF(AND(D173&gt;600,D173&lt;=700),600,IF(AND(D173&gt;700,D173&lt;=800),700,IF(AND(D173&gt;800,D173&lt;=1000),800,IF(AND(D173&gt;1000,D173&lt;=1200),1000,IF(AND(D173&gt;1200,D173&lt;=1400),1200,IF(AND(D173&gt;1400,D173&lt;=1500),1400,0.1)))))))))))))))))))))))))))))))))))*1.01</f>
        <v>0.10100000000000001</v>
      </c>
      <c r="T173" s="16">
        <f>U173-V173</f>
        <v>6.9999999999999993E-2</v>
      </c>
      <c r="U173" s="18">
        <f>ROUNDUP(IF(AND(D173&gt;1,D173&lt;=2),1,IF(AND(D173&gt;2,D173&lt;=3),2,IF(AND(D173&gt;3,D173&lt;=4),3,IF(AND(D173&gt;4,D173&lt;=5),4,IF(AND(D173&gt;5,D173&lt;=6),5,IF(AND(D173&gt;6,D173&lt;=7),6,IF(AND(D173&gt;7,D173&lt;=8),7,IF(AND(D173&gt;8,D173&lt;=10),8,IF(AND(D173&gt;10,D173&lt;=15),10,IF(AND(D173&gt;15,D173&lt;=20),15,IF(AND(D173&gt;20,D173&lt;=25),20,IF(AND(D173&gt;25,D173&lt;=30),25,IF(AND(D173&gt;30,D173&lt;=35),30,IF(AND(D173&gt;35,D173&lt;=40),35,IF(AND(D173&gt;40,D173&lt;=50),40,IF(AND(D173&gt;50,D173&lt;=60),50,IF(AND(D173&gt;60,D173&lt;=70),60,IF(AND(D173&gt;70,D173&lt;=80),70,IF(AND(D173&gt;80,D173&lt;=100),80,IF(AND(D173&gt;100,D173&lt;=120),100,IF(AND(D173&gt;120,D173&lt;=140),120,IF(AND(D173&gt;140,D173&lt;=150),140,IF(AND(D173&gt;150,D173&lt;=200),150,IF(AND(D173&gt;200,D173&lt;=250),200,IF(AND(D173&gt;250,D173&lt;=300),250,IF(AND(D173&gt;300,D173&lt;=350),300,IF(AND(D173&gt;350,D173&lt;=400),350,IF(AND(D173&gt;400,D173&lt;=500),400,IF(AND(D173&gt;500,D173&lt;=600),500,IF(AND(D173&gt;600,D173&lt;=700),600,IF(AND(D173&gt;700,D173&lt;=800),700,IF(AND(D173&gt;800,D173&lt;=1000),800,IF(AND(D173&gt;1000,D173&lt;=1200),1000,IF(AND(D173&gt;1200,D173&lt;=1400),1200,IF(AND(D173&gt;1400,D173&lt;=1500),1400,0.1)))))))))))))))))))))))))))))))))))*0.995,2)</f>
        <v>9.9999999999999992E-2</v>
      </c>
      <c r="V173" s="16">
        <f>VLOOKUP(VALUE(RIGHT(U173*100,1)),$Y$2:$Z$11,2)/100</f>
        <v>0.03</v>
      </c>
      <c r="W173" s="19">
        <f ca="1">IFERROR(IF(AVERAGE(SOE_1,SOE_2)-Close&lt;Close-Current_Stop,1,0),0)</f>
        <v>0</v>
      </c>
      <c r="X173" s="29" t="str">
        <f ca="1">IF(RR_Rebal_Test=1,Close-(AVERAGE(SOE_1,SOE_2)-Close),"")</f>
        <v/>
      </c>
      <c r="Y173" s="3"/>
      <c r="Z173" s="3"/>
      <c r="AA173" s="3"/>
      <c r="AB173" s="3"/>
      <c r="AC173" s="3"/>
    </row>
    <row r="174" spans="1:29" x14ac:dyDescent="0.25">
      <c r="A174" s="13"/>
      <c r="B174" s="8"/>
      <c r="C174" s="8"/>
      <c r="D174" s="8"/>
      <c r="E174" s="2"/>
      <c r="F174" s="2"/>
      <c r="G174" s="8"/>
      <c r="H174" s="23"/>
      <c r="I174" s="8"/>
      <c r="J174" s="1"/>
      <c r="K174" s="1"/>
      <c r="L174" s="2"/>
      <c r="M174" s="8">
        <f>IF(EXACT(L174,N174),I174,O174)</f>
        <v>-0.03</v>
      </c>
      <c r="N174" s="14" t="b">
        <f>IF(AND(L174="*Soft stop*",D174&lt;=I174),CONCATENATE("Setting hard stop at $",O174),IF(AND(L174="*Soft stop*",D174&gt;I174,E174=1),CONCATENATE("Setting hard stop for ½R at $",O174,"; Soft stop for ½R at $",I174),IF(AND(L174="*Soft stop*",D174&gt;I174,F174=1),CONCATENATE("Setting hard stop at $",O174),IF(AND(L174="*Hard stop*",D174&lt;=I174),"Hit stop",IF(AND(L174="*Hard stop*",D174&gt;I174,E174=1),IF(AND(O174&gt;I174,R174&lt;&gt;I174),CONCATENATE("Trail hard stop for ½R to $",O174,"; Hard stop for ½R at $",I174),L174),IF(AND(L174="*Hard stop*",D174&gt;I174,F174=1),IF(AND(O174&gt;I174,R174&lt;&gt;I174),CONCATENATE("Trail hard stop to $",O174),L174),IF(AND(LEFT(L174,12)="*Hard stop f",LEFT(Q174,5)=" Hard",D174&gt;I174,F174=1),IF(AND(O174&gt;I174,R174&lt;&gt;I174),CONCATENATE("Trail stop for entire position to $",O174),L174),IF(AND(LEFT(L174,12)="*Hard stop f",LEFT(Q174,5)=" Soft",D174&gt;I174,F174=1),CONCATENATE("Setting hard stop for entire position at $",O174),IF(AND(LEFT(L174,12)="*Hard stop f",LEFT(Q174,5)=" Hard",I174&gt;P174,D174&lt;=I174,D174&gt;P174),CONCATENATE("Hit stop for ½R at $",I174,"; Hard stop for ½R at $",P174),IF(AND(LEFT(L174,12)="*Hard stop f",LEFT(Q174,5)=" Hard",D174&lt;=I174,D174&lt;=P174),"Hit stop",IF(AND(LEFT(L174,12)="*Hard stop f",LEFT(Q174,5)=" Hard",D174&gt;I174,E174=1),IF(AND(O174&gt;I174,R174&lt;&gt;I174),CONCATENATE("Trail hard stop for ½R to $",O174,"; Hard stop for ½R at $",P174),L174),IF(AND(LEFT(L174,12)="*Hard stop f",LEFT(Q174,5)=" Soft",I174&gt;P174,D174&lt;=I174,D174&gt;P174),CONCATENATE("Hit stop for ½R at $",I174,"; Soft stop for ½R at $",P174),IF(AND(LEFT(L174,12)="*Hard stop f",LEFT(Q174,5)=" Soft",D174&lt;=I174,D174&lt;=P174),CONCATENATE("Hit stop for ½R at $",I174,"; Setting hard stop for ½R at $",O174),IF(AND(LEFT(L174,12)="*Hard stop f",LEFT(Q174,5)=" Soft",D174&gt;I174,E174=1),IF(AND(O174&gt;I174,R174&lt;&gt;I174),CONCATENATE("Trail hard stop for ½R to $",O174,"; Soft stop for ½R at $",P174),L174),IF(AND(LEFT(L174,12)="*Hard stop f",LEFT(Q174,5)=" Hard",I174=P174,D174&lt;=I174),"Hit stop",IF(AND(LEFT(L174,12)="*Hard stop f",LEFT(Q174,5)=" Hard",I174=P174,D174&gt;I174,E174=1),IF(AND(O174&gt;I174,R174&lt;&gt;I174),CONCATENATE("Trail hard stop for ½R to $",O174,"; Hard stop for ½R at $",P174),L174),IF(AND(LEFT(L174,12)="*Hard stop f",LEFT(Q174,5)=" Soft",I174=P174,D174&lt;=I174),CONCATENATE("Hit stop for ½R at $",I174,"; Setting hard stop for ½R at $",O174),IF(AND(LEFT(L174,12)="*Hard stop f",LEFT(Q174,5)=" Soft",I174=P174,D174&gt;I174,E174=1),IF(AND(O174&gt;I174,R174&lt;&gt;I174),CONCATENATE("Trail hard stop for ½R to $",O174,"; Soft stop for ½R at $",P174),L174),IF(AND(D174&gt;I174,E174=0,F174=0),L174)))))))))))))))))))</f>
        <v>0</v>
      </c>
      <c r="O174" s="15">
        <f>IF(AND(R174&lt;=S174,R174&gt;U174),T174,R174)</f>
        <v>-0.03</v>
      </c>
      <c r="P174" s="16" t="str">
        <f>IFERROR(VALUE(RIGHT(Q174,LEN(Q174)-FIND("$",Q174,1))),"")</f>
        <v/>
      </c>
      <c r="Q174" s="6" t="str">
        <f>IFERROR(LEFT(RIGHT(L174,FIND("*",L174,2)-FIND(";",L174,1)),FIND("*",RIGHT(L174,FIND("*",L174,2)-FIND(";",L174,1)),2)-1),"")</f>
        <v/>
      </c>
      <c r="R174" s="16">
        <f>IF(F174=1,MIN(ROUNDDOWN(G174*0.995,2)*100/100-VLOOKUP(VALUE(RIGHT(ROUNDDOWN(G174*0.995,2)*100,1)),$Y$2:$Z$11,2)/100,ROUNDDOWN(D174*0.995,2)*100/100-VLOOKUP(VALUE(RIGHT(ROUNDDOWN(D174*0.995,2)*100,1)),$Y$2:$Z$11,2)/100),ROUNDDOWN(D174*0.995,2)*100/100-VLOOKUP(VALUE(RIGHT(ROUNDDOWN(D174*0.995,2)*100,1)),$Y$2:$Z$11,2)/100)</f>
        <v>-0.03</v>
      </c>
      <c r="S174" s="16">
        <f>IF(AND(D174&gt;1,D174&lt;=2),1,IF(AND(D174&gt;2,D174&lt;=3),2,IF(AND(D174&gt;3,D174&lt;=4),3,IF(AND(D174&gt;4,D174&lt;=5),4,IF(AND(D174&gt;5,D174&lt;=6),5,IF(AND(D174&gt;6,D174&lt;=7),6,IF(AND(D174&gt;7,D174&lt;=8),7,IF(AND(D174&gt;8,D174&lt;=10),8,IF(AND(D174&gt;10,D174&lt;=15),10,IF(AND(D174&gt;15,D174&lt;=20),15,IF(AND(D174&gt;20,D174&lt;=25),20,IF(AND(D174&gt;25,D174&lt;=30),25,IF(AND(D174&gt;30,D174&lt;=35),30,IF(AND(D174&gt;35,D174&lt;=40),35,IF(AND(D174&gt;40,D174&lt;=50),40,IF(AND(D174&gt;50,D174&lt;=60),50,IF(AND(D174&gt;60,D174&lt;=70),60,IF(AND(D174&gt;70,D174&lt;=80),70,IF(AND(D174&gt;80,D174&lt;=100),80,IF(AND(D174&gt;100,D174&lt;=120),100,IF(AND(D174&gt;120,D174&lt;=140),120,IF(AND(D174&gt;140,D174&lt;=150),140,IF(AND(D174&gt;150,D174&lt;=200),150,IF(AND(D174&gt;200,D174&lt;=250),200,IF(AND(D174&gt;250,D174&lt;=300),250,IF(AND(D174&gt;300,D174&lt;=350),300,IF(AND(D174&gt;350,D174&lt;=400),350,IF(AND(D174&gt;400,D174&lt;=500),400,IF(AND(D174&gt;500,D174&lt;=600),500,IF(AND(D174&gt;600,D174&lt;=700),600,IF(AND(D174&gt;700,D174&lt;=800),700,IF(AND(D174&gt;800,D174&lt;=1000),800,IF(AND(D174&gt;1000,D174&lt;=1200),1000,IF(AND(D174&gt;1200,D174&lt;=1400),1200,IF(AND(D174&gt;1400,D174&lt;=1500),1400,0.1)))))))))))))))))))))))))))))))))))*1.01</f>
        <v>0.10100000000000001</v>
      </c>
      <c r="T174" s="16">
        <f>U174-V174</f>
        <v>6.9999999999999993E-2</v>
      </c>
      <c r="U174" s="18">
        <f>ROUNDUP(IF(AND(D174&gt;1,D174&lt;=2),1,IF(AND(D174&gt;2,D174&lt;=3),2,IF(AND(D174&gt;3,D174&lt;=4),3,IF(AND(D174&gt;4,D174&lt;=5),4,IF(AND(D174&gt;5,D174&lt;=6),5,IF(AND(D174&gt;6,D174&lt;=7),6,IF(AND(D174&gt;7,D174&lt;=8),7,IF(AND(D174&gt;8,D174&lt;=10),8,IF(AND(D174&gt;10,D174&lt;=15),10,IF(AND(D174&gt;15,D174&lt;=20),15,IF(AND(D174&gt;20,D174&lt;=25),20,IF(AND(D174&gt;25,D174&lt;=30),25,IF(AND(D174&gt;30,D174&lt;=35),30,IF(AND(D174&gt;35,D174&lt;=40),35,IF(AND(D174&gt;40,D174&lt;=50),40,IF(AND(D174&gt;50,D174&lt;=60),50,IF(AND(D174&gt;60,D174&lt;=70),60,IF(AND(D174&gt;70,D174&lt;=80),70,IF(AND(D174&gt;80,D174&lt;=100),80,IF(AND(D174&gt;100,D174&lt;=120),100,IF(AND(D174&gt;120,D174&lt;=140),120,IF(AND(D174&gt;140,D174&lt;=150),140,IF(AND(D174&gt;150,D174&lt;=200),150,IF(AND(D174&gt;200,D174&lt;=250),200,IF(AND(D174&gt;250,D174&lt;=300),250,IF(AND(D174&gt;300,D174&lt;=350),300,IF(AND(D174&gt;350,D174&lt;=400),350,IF(AND(D174&gt;400,D174&lt;=500),400,IF(AND(D174&gt;500,D174&lt;=600),500,IF(AND(D174&gt;600,D174&lt;=700),600,IF(AND(D174&gt;700,D174&lt;=800),700,IF(AND(D174&gt;800,D174&lt;=1000),800,IF(AND(D174&gt;1000,D174&lt;=1200),1000,IF(AND(D174&gt;1200,D174&lt;=1400),1200,IF(AND(D174&gt;1400,D174&lt;=1500),1400,0.1)))))))))))))))))))))))))))))))))))*0.995,2)</f>
        <v>9.9999999999999992E-2</v>
      </c>
      <c r="V174" s="16">
        <f>VLOOKUP(VALUE(RIGHT(U174*100,1)),$Y$2:$Z$11,2)/100</f>
        <v>0.03</v>
      </c>
      <c r="W174" s="19">
        <f ca="1">IFERROR(IF(AVERAGE(SOE_1,SOE_2)-Close&lt;Close-Current_Stop,1,0),0)</f>
        <v>0</v>
      </c>
      <c r="X174" s="29" t="str">
        <f ca="1">IF(RR_Rebal_Test=1,Close-(AVERAGE(SOE_1,SOE_2)-Close),"")</f>
        <v/>
      </c>
      <c r="Y174" s="3"/>
      <c r="Z174" s="3"/>
      <c r="AA174" s="3"/>
      <c r="AB174" s="3"/>
      <c r="AC174" s="3"/>
    </row>
    <row r="175" spans="1:29" x14ac:dyDescent="0.25">
      <c r="A175" s="13"/>
      <c r="B175" s="8"/>
      <c r="C175" s="8"/>
      <c r="D175" s="8"/>
      <c r="E175" s="2"/>
      <c r="F175" s="2"/>
      <c r="G175" s="8"/>
      <c r="H175" s="23"/>
      <c r="I175" s="8"/>
      <c r="J175" s="1"/>
      <c r="K175" s="1"/>
      <c r="L175" s="2"/>
      <c r="M175" s="8">
        <f>IF(EXACT(L175,N175),I175,O175)</f>
        <v>-0.03</v>
      </c>
      <c r="N175" s="14" t="b">
        <f>IF(AND(L175="*Soft stop*",D175&lt;=I175),CONCATENATE("Setting hard stop at $",O175),IF(AND(L175="*Soft stop*",D175&gt;I175,E175=1),CONCATENATE("Setting hard stop for ½R at $",O175,"; Soft stop for ½R at $",I175),IF(AND(L175="*Soft stop*",D175&gt;I175,F175=1),CONCATENATE("Setting hard stop at $",O175),IF(AND(L175="*Hard stop*",D175&lt;=I175),"Hit stop",IF(AND(L175="*Hard stop*",D175&gt;I175,E175=1),IF(AND(O175&gt;I175,R175&lt;&gt;I175),CONCATENATE("Trail hard stop for ½R to $",O175,"; Hard stop for ½R at $",I175),L175),IF(AND(L175="*Hard stop*",D175&gt;I175,F175=1),IF(AND(O175&gt;I175,R175&lt;&gt;I175),CONCATENATE("Trail hard stop to $",O175),L175),IF(AND(LEFT(L175,12)="*Hard stop f",LEFT(Q175,5)=" Hard",D175&gt;I175,F175=1),IF(AND(O175&gt;I175,R175&lt;&gt;I175),CONCATENATE("Trail stop for entire position to $",O175),L175),IF(AND(LEFT(L175,12)="*Hard stop f",LEFT(Q175,5)=" Soft",D175&gt;I175,F175=1),CONCATENATE("Setting hard stop for entire position at $",O175),IF(AND(LEFT(L175,12)="*Hard stop f",LEFT(Q175,5)=" Hard",I175&gt;P175,D175&lt;=I175,D175&gt;P175),CONCATENATE("Hit stop for ½R at $",I175,"; Hard stop for ½R at $",P175),IF(AND(LEFT(L175,12)="*Hard stop f",LEFT(Q175,5)=" Hard",D175&lt;=I175,D175&lt;=P175),"Hit stop",IF(AND(LEFT(L175,12)="*Hard stop f",LEFT(Q175,5)=" Hard",D175&gt;I175,E175=1),IF(AND(O175&gt;I175,R175&lt;&gt;I175),CONCATENATE("Trail hard stop for ½R to $",O175,"; Hard stop for ½R at $",P175),L175),IF(AND(LEFT(L175,12)="*Hard stop f",LEFT(Q175,5)=" Soft",I175&gt;P175,D175&lt;=I175,D175&gt;P175),CONCATENATE("Hit stop for ½R at $",I175,"; Soft stop for ½R at $",P175),IF(AND(LEFT(L175,12)="*Hard stop f",LEFT(Q175,5)=" Soft",D175&lt;=I175,D175&lt;=P175),CONCATENATE("Hit stop for ½R at $",I175,"; Setting hard stop for ½R at $",O175),IF(AND(LEFT(L175,12)="*Hard stop f",LEFT(Q175,5)=" Soft",D175&gt;I175,E175=1),IF(AND(O175&gt;I175,R175&lt;&gt;I175),CONCATENATE("Trail hard stop for ½R to $",O175,"; Soft stop for ½R at $",P175),L175),IF(AND(LEFT(L175,12)="*Hard stop f",LEFT(Q175,5)=" Hard",I175=P175,D175&lt;=I175),"Hit stop",IF(AND(LEFT(L175,12)="*Hard stop f",LEFT(Q175,5)=" Hard",I175=P175,D175&gt;I175,E175=1),IF(AND(O175&gt;I175,R175&lt;&gt;I175),CONCATENATE("Trail hard stop for ½R to $",O175,"; Hard stop for ½R at $",P175),L175),IF(AND(LEFT(L175,12)="*Hard stop f",LEFT(Q175,5)=" Soft",I175=P175,D175&lt;=I175),CONCATENATE("Hit stop for ½R at $",I175,"; Setting hard stop for ½R at $",O175),IF(AND(LEFT(L175,12)="*Hard stop f",LEFT(Q175,5)=" Soft",I175=P175,D175&gt;I175,E175=1),IF(AND(O175&gt;I175,R175&lt;&gt;I175),CONCATENATE("Trail hard stop for ½R to $",O175,"; Soft stop for ½R at $",P175),L175),IF(AND(D175&gt;I175,E175=0,F175=0),L175)))))))))))))))))))</f>
        <v>0</v>
      </c>
      <c r="O175" s="15">
        <f>IF(AND(R175&lt;=S175,R175&gt;U175),T175,R175)</f>
        <v>-0.03</v>
      </c>
      <c r="P175" s="16" t="str">
        <f>IFERROR(VALUE(RIGHT(Q175,LEN(Q175)-FIND("$",Q175,1))),"")</f>
        <v/>
      </c>
      <c r="Q175" s="6" t="str">
        <f>IFERROR(LEFT(RIGHT(L175,FIND("*",L175,2)-FIND(";",L175,1)),FIND("*",RIGHT(L175,FIND("*",L175,2)-FIND(";",L175,1)),2)-1),"")</f>
        <v/>
      </c>
      <c r="R175" s="16">
        <f>IF(F175=1,MIN(ROUNDDOWN(G175*0.995,2)*100/100-VLOOKUP(VALUE(RIGHT(ROUNDDOWN(G175*0.995,2)*100,1)),$Y$2:$Z$11,2)/100,ROUNDDOWN(D175*0.995,2)*100/100-VLOOKUP(VALUE(RIGHT(ROUNDDOWN(D175*0.995,2)*100,1)),$Y$2:$Z$11,2)/100),ROUNDDOWN(D175*0.995,2)*100/100-VLOOKUP(VALUE(RIGHT(ROUNDDOWN(D175*0.995,2)*100,1)),$Y$2:$Z$11,2)/100)</f>
        <v>-0.03</v>
      </c>
      <c r="S175" s="16">
        <f>IF(AND(D175&gt;1,D175&lt;=2),1,IF(AND(D175&gt;2,D175&lt;=3),2,IF(AND(D175&gt;3,D175&lt;=4),3,IF(AND(D175&gt;4,D175&lt;=5),4,IF(AND(D175&gt;5,D175&lt;=6),5,IF(AND(D175&gt;6,D175&lt;=7),6,IF(AND(D175&gt;7,D175&lt;=8),7,IF(AND(D175&gt;8,D175&lt;=10),8,IF(AND(D175&gt;10,D175&lt;=15),10,IF(AND(D175&gt;15,D175&lt;=20),15,IF(AND(D175&gt;20,D175&lt;=25),20,IF(AND(D175&gt;25,D175&lt;=30),25,IF(AND(D175&gt;30,D175&lt;=35),30,IF(AND(D175&gt;35,D175&lt;=40),35,IF(AND(D175&gt;40,D175&lt;=50),40,IF(AND(D175&gt;50,D175&lt;=60),50,IF(AND(D175&gt;60,D175&lt;=70),60,IF(AND(D175&gt;70,D175&lt;=80),70,IF(AND(D175&gt;80,D175&lt;=100),80,IF(AND(D175&gt;100,D175&lt;=120),100,IF(AND(D175&gt;120,D175&lt;=140),120,IF(AND(D175&gt;140,D175&lt;=150),140,IF(AND(D175&gt;150,D175&lt;=200),150,IF(AND(D175&gt;200,D175&lt;=250),200,IF(AND(D175&gt;250,D175&lt;=300),250,IF(AND(D175&gt;300,D175&lt;=350),300,IF(AND(D175&gt;350,D175&lt;=400),350,IF(AND(D175&gt;400,D175&lt;=500),400,IF(AND(D175&gt;500,D175&lt;=600),500,IF(AND(D175&gt;600,D175&lt;=700),600,IF(AND(D175&gt;700,D175&lt;=800),700,IF(AND(D175&gt;800,D175&lt;=1000),800,IF(AND(D175&gt;1000,D175&lt;=1200),1000,IF(AND(D175&gt;1200,D175&lt;=1400),1200,IF(AND(D175&gt;1400,D175&lt;=1500),1400,0.1)))))))))))))))))))))))))))))))))))*1.01</f>
        <v>0.10100000000000001</v>
      </c>
      <c r="T175" s="16">
        <f>U175-V175</f>
        <v>6.9999999999999993E-2</v>
      </c>
      <c r="U175" s="18">
        <f>ROUNDUP(IF(AND(D175&gt;1,D175&lt;=2),1,IF(AND(D175&gt;2,D175&lt;=3),2,IF(AND(D175&gt;3,D175&lt;=4),3,IF(AND(D175&gt;4,D175&lt;=5),4,IF(AND(D175&gt;5,D175&lt;=6),5,IF(AND(D175&gt;6,D175&lt;=7),6,IF(AND(D175&gt;7,D175&lt;=8),7,IF(AND(D175&gt;8,D175&lt;=10),8,IF(AND(D175&gt;10,D175&lt;=15),10,IF(AND(D175&gt;15,D175&lt;=20),15,IF(AND(D175&gt;20,D175&lt;=25),20,IF(AND(D175&gt;25,D175&lt;=30),25,IF(AND(D175&gt;30,D175&lt;=35),30,IF(AND(D175&gt;35,D175&lt;=40),35,IF(AND(D175&gt;40,D175&lt;=50),40,IF(AND(D175&gt;50,D175&lt;=60),50,IF(AND(D175&gt;60,D175&lt;=70),60,IF(AND(D175&gt;70,D175&lt;=80),70,IF(AND(D175&gt;80,D175&lt;=100),80,IF(AND(D175&gt;100,D175&lt;=120),100,IF(AND(D175&gt;120,D175&lt;=140),120,IF(AND(D175&gt;140,D175&lt;=150),140,IF(AND(D175&gt;150,D175&lt;=200),150,IF(AND(D175&gt;200,D175&lt;=250),200,IF(AND(D175&gt;250,D175&lt;=300),250,IF(AND(D175&gt;300,D175&lt;=350),300,IF(AND(D175&gt;350,D175&lt;=400),350,IF(AND(D175&gt;400,D175&lt;=500),400,IF(AND(D175&gt;500,D175&lt;=600),500,IF(AND(D175&gt;600,D175&lt;=700),600,IF(AND(D175&gt;700,D175&lt;=800),700,IF(AND(D175&gt;800,D175&lt;=1000),800,IF(AND(D175&gt;1000,D175&lt;=1200),1000,IF(AND(D175&gt;1200,D175&lt;=1400),1200,IF(AND(D175&gt;1400,D175&lt;=1500),1400,0.1)))))))))))))))))))))))))))))))))))*0.995,2)</f>
        <v>9.9999999999999992E-2</v>
      </c>
      <c r="V175" s="16">
        <f>VLOOKUP(VALUE(RIGHT(U175*100,1)),$Y$2:$Z$11,2)/100</f>
        <v>0.03</v>
      </c>
      <c r="W175" s="19">
        <f ca="1">IFERROR(IF(AVERAGE(SOE_1,SOE_2)-Close&lt;Close-Current_Stop,1,0),0)</f>
        <v>0</v>
      </c>
      <c r="X175" s="29" t="str">
        <f ca="1">IF(RR_Rebal_Test=1,Close-(AVERAGE(SOE_1,SOE_2)-Close),"")</f>
        <v/>
      </c>
      <c r="Y175" s="3"/>
      <c r="Z175" s="3"/>
      <c r="AA175" s="3"/>
      <c r="AB175" s="3"/>
      <c r="AC175" s="3"/>
    </row>
    <row r="176" spans="1:29" x14ac:dyDescent="0.25">
      <c r="A176" s="13"/>
      <c r="B176" s="8"/>
      <c r="C176" s="8"/>
      <c r="D176" s="8"/>
      <c r="E176" s="2"/>
      <c r="F176" s="2"/>
      <c r="G176" s="8"/>
      <c r="H176" s="23"/>
      <c r="I176" s="8"/>
      <c r="J176" s="1"/>
      <c r="K176" s="1"/>
      <c r="L176" s="2"/>
      <c r="M176" s="8">
        <f>IF(EXACT(L176,N176),I176,O176)</f>
        <v>-0.03</v>
      </c>
      <c r="N176" s="14" t="b">
        <f>IF(AND(L176="*Soft stop*",D176&lt;=I176),CONCATENATE("Setting hard stop at $",O176),IF(AND(L176="*Soft stop*",D176&gt;I176,E176=1),CONCATENATE("Setting hard stop for ½R at $",O176,"; Soft stop for ½R at $",I176),IF(AND(L176="*Soft stop*",D176&gt;I176,F176=1),CONCATENATE("Setting hard stop at $",O176),IF(AND(L176="*Hard stop*",D176&lt;=I176),"Hit stop",IF(AND(L176="*Hard stop*",D176&gt;I176,E176=1),IF(AND(O176&gt;I176,R176&lt;&gt;I176),CONCATENATE("Trail hard stop for ½R to $",O176,"; Hard stop for ½R at $",I176),L176),IF(AND(L176="*Hard stop*",D176&gt;I176,F176=1),IF(AND(O176&gt;I176,R176&lt;&gt;I176),CONCATENATE("Trail hard stop to $",O176),L176),IF(AND(LEFT(L176,12)="*Hard stop f",LEFT(Q176,5)=" Hard",D176&gt;I176,F176=1),IF(AND(O176&gt;I176,R176&lt;&gt;I176),CONCATENATE("Trail stop for entire position to $",O176),L176),IF(AND(LEFT(L176,12)="*Hard stop f",LEFT(Q176,5)=" Soft",D176&gt;I176,F176=1),CONCATENATE("Setting hard stop for entire position at $",O176),IF(AND(LEFT(L176,12)="*Hard stop f",LEFT(Q176,5)=" Hard",I176&gt;P176,D176&lt;=I176,D176&gt;P176),CONCATENATE("Hit stop for ½R at $",I176,"; Hard stop for ½R at $",P176),IF(AND(LEFT(L176,12)="*Hard stop f",LEFT(Q176,5)=" Hard",D176&lt;=I176,D176&lt;=P176),"Hit stop",IF(AND(LEFT(L176,12)="*Hard stop f",LEFT(Q176,5)=" Hard",D176&gt;I176,E176=1),IF(AND(O176&gt;I176,R176&lt;&gt;I176),CONCATENATE("Trail hard stop for ½R to $",O176,"; Hard stop for ½R at $",P176),L176),IF(AND(LEFT(L176,12)="*Hard stop f",LEFT(Q176,5)=" Soft",I176&gt;P176,D176&lt;=I176,D176&gt;P176),CONCATENATE("Hit stop for ½R at $",I176,"; Soft stop for ½R at $",P176),IF(AND(LEFT(L176,12)="*Hard stop f",LEFT(Q176,5)=" Soft",D176&lt;=I176,D176&lt;=P176),CONCATENATE("Hit stop for ½R at $",I176,"; Setting hard stop for ½R at $",O176),IF(AND(LEFT(L176,12)="*Hard stop f",LEFT(Q176,5)=" Soft",D176&gt;I176,E176=1),IF(AND(O176&gt;I176,R176&lt;&gt;I176),CONCATENATE("Trail hard stop for ½R to $",O176,"; Soft stop for ½R at $",P176),L176),IF(AND(LEFT(L176,12)="*Hard stop f",LEFT(Q176,5)=" Hard",I176=P176,D176&lt;=I176),"Hit stop",IF(AND(LEFT(L176,12)="*Hard stop f",LEFT(Q176,5)=" Hard",I176=P176,D176&gt;I176,E176=1),IF(AND(O176&gt;I176,R176&lt;&gt;I176),CONCATENATE("Trail hard stop for ½R to $",O176,"; Hard stop for ½R at $",P176),L176),IF(AND(LEFT(L176,12)="*Hard stop f",LEFT(Q176,5)=" Soft",I176=P176,D176&lt;=I176),CONCATENATE("Hit stop for ½R at $",I176,"; Setting hard stop for ½R at $",O176),IF(AND(LEFT(L176,12)="*Hard stop f",LEFT(Q176,5)=" Soft",I176=P176,D176&gt;I176,E176=1),IF(AND(O176&gt;I176,R176&lt;&gt;I176),CONCATENATE("Trail hard stop for ½R to $",O176,"; Soft stop for ½R at $",P176),L176),IF(AND(D176&gt;I176,E176=0,F176=0),L176)))))))))))))))))))</f>
        <v>0</v>
      </c>
      <c r="O176" s="15">
        <f>IF(AND(R176&lt;=S176,R176&gt;U176),T176,R176)</f>
        <v>-0.03</v>
      </c>
      <c r="P176" s="16" t="str">
        <f>IFERROR(VALUE(RIGHT(Q176,LEN(Q176)-FIND("$",Q176,1))),"")</f>
        <v/>
      </c>
      <c r="Q176" s="6" t="str">
        <f>IFERROR(LEFT(RIGHT(L176,FIND("*",L176,2)-FIND(";",L176,1)),FIND("*",RIGHT(L176,FIND("*",L176,2)-FIND(";",L176,1)),2)-1),"")</f>
        <v/>
      </c>
      <c r="R176" s="16">
        <f>IF(F176=1,MIN(ROUNDDOWN(G176*0.995,2)*100/100-VLOOKUP(VALUE(RIGHT(ROUNDDOWN(G176*0.995,2)*100,1)),$Y$2:$Z$11,2)/100,ROUNDDOWN(D176*0.995,2)*100/100-VLOOKUP(VALUE(RIGHT(ROUNDDOWN(D176*0.995,2)*100,1)),$Y$2:$Z$11,2)/100),ROUNDDOWN(D176*0.995,2)*100/100-VLOOKUP(VALUE(RIGHT(ROUNDDOWN(D176*0.995,2)*100,1)),$Y$2:$Z$11,2)/100)</f>
        <v>-0.03</v>
      </c>
      <c r="S176" s="16">
        <f>IF(AND(D176&gt;1,D176&lt;=2),1,IF(AND(D176&gt;2,D176&lt;=3),2,IF(AND(D176&gt;3,D176&lt;=4),3,IF(AND(D176&gt;4,D176&lt;=5),4,IF(AND(D176&gt;5,D176&lt;=6),5,IF(AND(D176&gt;6,D176&lt;=7),6,IF(AND(D176&gt;7,D176&lt;=8),7,IF(AND(D176&gt;8,D176&lt;=10),8,IF(AND(D176&gt;10,D176&lt;=15),10,IF(AND(D176&gt;15,D176&lt;=20),15,IF(AND(D176&gt;20,D176&lt;=25),20,IF(AND(D176&gt;25,D176&lt;=30),25,IF(AND(D176&gt;30,D176&lt;=35),30,IF(AND(D176&gt;35,D176&lt;=40),35,IF(AND(D176&gt;40,D176&lt;=50),40,IF(AND(D176&gt;50,D176&lt;=60),50,IF(AND(D176&gt;60,D176&lt;=70),60,IF(AND(D176&gt;70,D176&lt;=80),70,IF(AND(D176&gt;80,D176&lt;=100),80,IF(AND(D176&gt;100,D176&lt;=120),100,IF(AND(D176&gt;120,D176&lt;=140),120,IF(AND(D176&gt;140,D176&lt;=150),140,IF(AND(D176&gt;150,D176&lt;=200),150,IF(AND(D176&gt;200,D176&lt;=250),200,IF(AND(D176&gt;250,D176&lt;=300),250,IF(AND(D176&gt;300,D176&lt;=350),300,IF(AND(D176&gt;350,D176&lt;=400),350,IF(AND(D176&gt;400,D176&lt;=500),400,IF(AND(D176&gt;500,D176&lt;=600),500,IF(AND(D176&gt;600,D176&lt;=700),600,IF(AND(D176&gt;700,D176&lt;=800),700,IF(AND(D176&gt;800,D176&lt;=1000),800,IF(AND(D176&gt;1000,D176&lt;=1200),1000,IF(AND(D176&gt;1200,D176&lt;=1400),1200,IF(AND(D176&gt;1400,D176&lt;=1500),1400,0.1)))))))))))))))))))))))))))))))))))*1.01</f>
        <v>0.10100000000000001</v>
      </c>
      <c r="T176" s="16">
        <f>U176-V176</f>
        <v>6.9999999999999993E-2</v>
      </c>
      <c r="U176" s="18">
        <f>ROUNDUP(IF(AND(D176&gt;1,D176&lt;=2),1,IF(AND(D176&gt;2,D176&lt;=3),2,IF(AND(D176&gt;3,D176&lt;=4),3,IF(AND(D176&gt;4,D176&lt;=5),4,IF(AND(D176&gt;5,D176&lt;=6),5,IF(AND(D176&gt;6,D176&lt;=7),6,IF(AND(D176&gt;7,D176&lt;=8),7,IF(AND(D176&gt;8,D176&lt;=10),8,IF(AND(D176&gt;10,D176&lt;=15),10,IF(AND(D176&gt;15,D176&lt;=20),15,IF(AND(D176&gt;20,D176&lt;=25),20,IF(AND(D176&gt;25,D176&lt;=30),25,IF(AND(D176&gt;30,D176&lt;=35),30,IF(AND(D176&gt;35,D176&lt;=40),35,IF(AND(D176&gt;40,D176&lt;=50),40,IF(AND(D176&gt;50,D176&lt;=60),50,IF(AND(D176&gt;60,D176&lt;=70),60,IF(AND(D176&gt;70,D176&lt;=80),70,IF(AND(D176&gt;80,D176&lt;=100),80,IF(AND(D176&gt;100,D176&lt;=120),100,IF(AND(D176&gt;120,D176&lt;=140),120,IF(AND(D176&gt;140,D176&lt;=150),140,IF(AND(D176&gt;150,D176&lt;=200),150,IF(AND(D176&gt;200,D176&lt;=250),200,IF(AND(D176&gt;250,D176&lt;=300),250,IF(AND(D176&gt;300,D176&lt;=350),300,IF(AND(D176&gt;350,D176&lt;=400),350,IF(AND(D176&gt;400,D176&lt;=500),400,IF(AND(D176&gt;500,D176&lt;=600),500,IF(AND(D176&gt;600,D176&lt;=700),600,IF(AND(D176&gt;700,D176&lt;=800),700,IF(AND(D176&gt;800,D176&lt;=1000),800,IF(AND(D176&gt;1000,D176&lt;=1200),1000,IF(AND(D176&gt;1200,D176&lt;=1400),1200,IF(AND(D176&gt;1400,D176&lt;=1500),1400,0.1)))))))))))))))))))))))))))))))))))*0.995,2)</f>
        <v>9.9999999999999992E-2</v>
      </c>
      <c r="V176" s="16">
        <f>VLOOKUP(VALUE(RIGHT(U176*100,1)),$Y$2:$Z$11,2)/100</f>
        <v>0.03</v>
      </c>
      <c r="W176" s="19">
        <f ca="1">IFERROR(IF(AVERAGE(SOE_1,SOE_2)-Close&lt;Close-Current_Stop,1,0),0)</f>
        <v>0</v>
      </c>
      <c r="X176" s="29" t="str">
        <f ca="1">IF(RR_Rebal_Test=1,Close-(AVERAGE(SOE_1,SOE_2)-Close),"")</f>
        <v/>
      </c>
      <c r="Y176" s="3"/>
      <c r="Z176" s="3"/>
      <c r="AA176" s="3"/>
      <c r="AB176" s="3"/>
      <c r="AC176" s="3"/>
    </row>
    <row r="177" spans="1:29" x14ac:dyDescent="0.25">
      <c r="A177" s="13"/>
      <c r="B177" s="8"/>
      <c r="C177" s="8"/>
      <c r="D177" s="8"/>
      <c r="E177" s="2"/>
      <c r="F177" s="2"/>
      <c r="G177" s="8"/>
      <c r="H177" s="23"/>
      <c r="I177" s="8"/>
      <c r="J177" s="1"/>
      <c r="K177" s="1"/>
      <c r="L177" s="2"/>
      <c r="M177" s="8">
        <f>IF(EXACT(L177,N177),I177,O177)</f>
        <v>-0.03</v>
      </c>
      <c r="N177" s="14" t="b">
        <f>IF(AND(L177="*Soft stop*",D177&lt;=I177),CONCATENATE("Setting hard stop at $",O177),IF(AND(L177="*Soft stop*",D177&gt;I177,E177=1),CONCATENATE("Setting hard stop for ½R at $",O177,"; Soft stop for ½R at $",I177),IF(AND(L177="*Soft stop*",D177&gt;I177,F177=1),CONCATENATE("Setting hard stop at $",O177),IF(AND(L177="*Hard stop*",D177&lt;=I177),"Hit stop",IF(AND(L177="*Hard stop*",D177&gt;I177,E177=1),IF(AND(O177&gt;I177,R177&lt;&gt;I177),CONCATENATE("Trail hard stop for ½R to $",O177,"; Hard stop for ½R at $",I177),L177),IF(AND(L177="*Hard stop*",D177&gt;I177,F177=1),IF(AND(O177&gt;I177,R177&lt;&gt;I177),CONCATENATE("Trail hard stop to $",O177),L177),IF(AND(LEFT(L177,12)="*Hard stop f",LEFT(Q177,5)=" Hard",D177&gt;I177,F177=1),IF(AND(O177&gt;I177,R177&lt;&gt;I177),CONCATENATE("Trail stop for entire position to $",O177),L177),IF(AND(LEFT(L177,12)="*Hard stop f",LEFT(Q177,5)=" Soft",D177&gt;I177,F177=1),CONCATENATE("Setting hard stop for entire position at $",O177),IF(AND(LEFT(L177,12)="*Hard stop f",LEFT(Q177,5)=" Hard",I177&gt;P177,D177&lt;=I177,D177&gt;P177),CONCATENATE("Hit stop for ½R at $",I177,"; Hard stop for ½R at $",P177),IF(AND(LEFT(L177,12)="*Hard stop f",LEFT(Q177,5)=" Hard",D177&lt;=I177,D177&lt;=P177),"Hit stop",IF(AND(LEFT(L177,12)="*Hard stop f",LEFT(Q177,5)=" Hard",D177&gt;I177,E177=1),IF(AND(O177&gt;I177,R177&lt;&gt;I177),CONCATENATE("Trail hard stop for ½R to $",O177,"; Hard stop for ½R at $",P177),L177),IF(AND(LEFT(L177,12)="*Hard stop f",LEFT(Q177,5)=" Soft",I177&gt;P177,D177&lt;=I177,D177&gt;P177),CONCATENATE("Hit stop for ½R at $",I177,"; Soft stop for ½R at $",P177),IF(AND(LEFT(L177,12)="*Hard stop f",LEFT(Q177,5)=" Soft",D177&lt;=I177,D177&lt;=P177),CONCATENATE("Hit stop for ½R at $",I177,"; Setting hard stop for ½R at $",O177),IF(AND(LEFT(L177,12)="*Hard stop f",LEFT(Q177,5)=" Soft",D177&gt;I177,E177=1),IF(AND(O177&gt;I177,R177&lt;&gt;I177),CONCATENATE("Trail hard stop for ½R to $",O177,"; Soft stop for ½R at $",P177),L177),IF(AND(LEFT(L177,12)="*Hard stop f",LEFT(Q177,5)=" Hard",I177=P177,D177&lt;=I177),"Hit stop",IF(AND(LEFT(L177,12)="*Hard stop f",LEFT(Q177,5)=" Hard",I177=P177,D177&gt;I177,E177=1),IF(AND(O177&gt;I177,R177&lt;&gt;I177),CONCATENATE("Trail hard stop for ½R to $",O177,"; Hard stop for ½R at $",P177),L177),IF(AND(LEFT(L177,12)="*Hard stop f",LEFT(Q177,5)=" Soft",I177=P177,D177&lt;=I177),CONCATENATE("Hit stop for ½R at $",I177,"; Setting hard stop for ½R at $",O177),IF(AND(LEFT(L177,12)="*Hard stop f",LEFT(Q177,5)=" Soft",I177=P177,D177&gt;I177,E177=1),IF(AND(O177&gt;I177,R177&lt;&gt;I177),CONCATENATE("Trail hard stop for ½R to $",O177,"; Soft stop for ½R at $",P177),L177),IF(AND(D177&gt;I177,E177=0,F177=0),L177)))))))))))))))))))</f>
        <v>0</v>
      </c>
      <c r="O177" s="15">
        <f>IF(AND(R177&lt;=S177,R177&gt;U177),T177,R177)</f>
        <v>-0.03</v>
      </c>
      <c r="P177" s="16" t="str">
        <f>IFERROR(VALUE(RIGHT(Q177,LEN(Q177)-FIND("$",Q177,1))),"")</f>
        <v/>
      </c>
      <c r="Q177" s="6" t="str">
        <f>IFERROR(LEFT(RIGHT(L177,FIND("*",L177,2)-FIND(";",L177,1)),FIND("*",RIGHT(L177,FIND("*",L177,2)-FIND(";",L177,1)),2)-1),"")</f>
        <v/>
      </c>
      <c r="R177" s="16">
        <f>IF(F177=1,MIN(ROUNDDOWN(G177*0.995,2)*100/100-VLOOKUP(VALUE(RIGHT(ROUNDDOWN(G177*0.995,2)*100,1)),$Y$2:$Z$11,2)/100,ROUNDDOWN(D177*0.995,2)*100/100-VLOOKUP(VALUE(RIGHT(ROUNDDOWN(D177*0.995,2)*100,1)),$Y$2:$Z$11,2)/100),ROUNDDOWN(D177*0.995,2)*100/100-VLOOKUP(VALUE(RIGHT(ROUNDDOWN(D177*0.995,2)*100,1)),$Y$2:$Z$11,2)/100)</f>
        <v>-0.03</v>
      </c>
      <c r="S177" s="16">
        <f>IF(AND(D177&gt;1,D177&lt;=2),1,IF(AND(D177&gt;2,D177&lt;=3),2,IF(AND(D177&gt;3,D177&lt;=4),3,IF(AND(D177&gt;4,D177&lt;=5),4,IF(AND(D177&gt;5,D177&lt;=6),5,IF(AND(D177&gt;6,D177&lt;=7),6,IF(AND(D177&gt;7,D177&lt;=8),7,IF(AND(D177&gt;8,D177&lt;=10),8,IF(AND(D177&gt;10,D177&lt;=15),10,IF(AND(D177&gt;15,D177&lt;=20),15,IF(AND(D177&gt;20,D177&lt;=25),20,IF(AND(D177&gt;25,D177&lt;=30),25,IF(AND(D177&gt;30,D177&lt;=35),30,IF(AND(D177&gt;35,D177&lt;=40),35,IF(AND(D177&gt;40,D177&lt;=50),40,IF(AND(D177&gt;50,D177&lt;=60),50,IF(AND(D177&gt;60,D177&lt;=70),60,IF(AND(D177&gt;70,D177&lt;=80),70,IF(AND(D177&gt;80,D177&lt;=100),80,IF(AND(D177&gt;100,D177&lt;=120),100,IF(AND(D177&gt;120,D177&lt;=140),120,IF(AND(D177&gt;140,D177&lt;=150),140,IF(AND(D177&gt;150,D177&lt;=200),150,IF(AND(D177&gt;200,D177&lt;=250),200,IF(AND(D177&gt;250,D177&lt;=300),250,IF(AND(D177&gt;300,D177&lt;=350),300,IF(AND(D177&gt;350,D177&lt;=400),350,IF(AND(D177&gt;400,D177&lt;=500),400,IF(AND(D177&gt;500,D177&lt;=600),500,IF(AND(D177&gt;600,D177&lt;=700),600,IF(AND(D177&gt;700,D177&lt;=800),700,IF(AND(D177&gt;800,D177&lt;=1000),800,IF(AND(D177&gt;1000,D177&lt;=1200),1000,IF(AND(D177&gt;1200,D177&lt;=1400),1200,IF(AND(D177&gt;1400,D177&lt;=1500),1400,0.1)))))))))))))))))))))))))))))))))))*1.01</f>
        <v>0.10100000000000001</v>
      </c>
      <c r="T177" s="16">
        <f>U177-V177</f>
        <v>6.9999999999999993E-2</v>
      </c>
      <c r="U177" s="18">
        <f>ROUNDUP(IF(AND(D177&gt;1,D177&lt;=2),1,IF(AND(D177&gt;2,D177&lt;=3),2,IF(AND(D177&gt;3,D177&lt;=4),3,IF(AND(D177&gt;4,D177&lt;=5),4,IF(AND(D177&gt;5,D177&lt;=6),5,IF(AND(D177&gt;6,D177&lt;=7),6,IF(AND(D177&gt;7,D177&lt;=8),7,IF(AND(D177&gt;8,D177&lt;=10),8,IF(AND(D177&gt;10,D177&lt;=15),10,IF(AND(D177&gt;15,D177&lt;=20),15,IF(AND(D177&gt;20,D177&lt;=25),20,IF(AND(D177&gt;25,D177&lt;=30),25,IF(AND(D177&gt;30,D177&lt;=35),30,IF(AND(D177&gt;35,D177&lt;=40),35,IF(AND(D177&gt;40,D177&lt;=50),40,IF(AND(D177&gt;50,D177&lt;=60),50,IF(AND(D177&gt;60,D177&lt;=70),60,IF(AND(D177&gt;70,D177&lt;=80),70,IF(AND(D177&gt;80,D177&lt;=100),80,IF(AND(D177&gt;100,D177&lt;=120),100,IF(AND(D177&gt;120,D177&lt;=140),120,IF(AND(D177&gt;140,D177&lt;=150),140,IF(AND(D177&gt;150,D177&lt;=200),150,IF(AND(D177&gt;200,D177&lt;=250),200,IF(AND(D177&gt;250,D177&lt;=300),250,IF(AND(D177&gt;300,D177&lt;=350),300,IF(AND(D177&gt;350,D177&lt;=400),350,IF(AND(D177&gt;400,D177&lt;=500),400,IF(AND(D177&gt;500,D177&lt;=600),500,IF(AND(D177&gt;600,D177&lt;=700),600,IF(AND(D177&gt;700,D177&lt;=800),700,IF(AND(D177&gt;800,D177&lt;=1000),800,IF(AND(D177&gt;1000,D177&lt;=1200),1000,IF(AND(D177&gt;1200,D177&lt;=1400),1200,IF(AND(D177&gt;1400,D177&lt;=1500),1400,0.1)))))))))))))))))))))))))))))))))))*0.995,2)</f>
        <v>9.9999999999999992E-2</v>
      </c>
      <c r="V177" s="16">
        <f>VLOOKUP(VALUE(RIGHT(U177*100,1)),$Y$2:$Z$11,2)/100</f>
        <v>0.03</v>
      </c>
      <c r="W177" s="19">
        <f ca="1">IFERROR(IF(AVERAGE(SOE_1,SOE_2)-Close&lt;Close-Current_Stop,1,0),0)</f>
        <v>0</v>
      </c>
      <c r="X177" s="29" t="str">
        <f ca="1">IF(RR_Rebal_Test=1,Close-(AVERAGE(SOE_1,SOE_2)-Close),"")</f>
        <v/>
      </c>
      <c r="Y177" s="3"/>
      <c r="Z177" s="3"/>
      <c r="AA177" s="3"/>
      <c r="AB177" s="3"/>
      <c r="AC177" s="3"/>
    </row>
    <row r="178" spans="1:29" x14ac:dyDescent="0.25">
      <c r="A178" s="13"/>
      <c r="B178" s="8"/>
      <c r="C178" s="8"/>
      <c r="D178" s="8"/>
      <c r="E178" s="2"/>
      <c r="F178" s="2"/>
      <c r="G178" s="8"/>
      <c r="H178" s="23"/>
      <c r="I178" s="8"/>
      <c r="J178" s="1"/>
      <c r="K178" s="1"/>
      <c r="L178" s="2"/>
      <c r="M178" s="8">
        <f>IF(EXACT(L178,N178),I178,O178)</f>
        <v>-0.03</v>
      </c>
      <c r="N178" s="14" t="b">
        <f>IF(AND(L178="*Soft stop*",D178&lt;=I178),CONCATENATE("Setting hard stop at $",O178),IF(AND(L178="*Soft stop*",D178&gt;I178,E178=1),CONCATENATE("Setting hard stop for ½R at $",O178,"; Soft stop for ½R at $",I178),IF(AND(L178="*Soft stop*",D178&gt;I178,F178=1),CONCATENATE("Setting hard stop at $",O178),IF(AND(L178="*Hard stop*",D178&lt;=I178),"Hit stop",IF(AND(L178="*Hard stop*",D178&gt;I178,E178=1),IF(AND(O178&gt;I178,R178&lt;&gt;I178),CONCATENATE("Trail hard stop for ½R to $",O178,"; Hard stop for ½R at $",I178),L178),IF(AND(L178="*Hard stop*",D178&gt;I178,F178=1),IF(AND(O178&gt;I178,R178&lt;&gt;I178),CONCATENATE("Trail hard stop to $",O178),L178),IF(AND(LEFT(L178,12)="*Hard stop f",LEFT(Q178,5)=" Hard",D178&gt;I178,F178=1),IF(AND(O178&gt;I178,R178&lt;&gt;I178),CONCATENATE("Trail stop for entire position to $",O178),L178),IF(AND(LEFT(L178,12)="*Hard stop f",LEFT(Q178,5)=" Soft",D178&gt;I178,F178=1),CONCATENATE("Setting hard stop for entire position at $",O178),IF(AND(LEFT(L178,12)="*Hard stop f",LEFT(Q178,5)=" Hard",I178&gt;P178,D178&lt;=I178,D178&gt;P178),CONCATENATE("Hit stop for ½R at $",I178,"; Hard stop for ½R at $",P178),IF(AND(LEFT(L178,12)="*Hard stop f",LEFT(Q178,5)=" Hard",D178&lt;=I178,D178&lt;=P178),"Hit stop",IF(AND(LEFT(L178,12)="*Hard stop f",LEFT(Q178,5)=" Hard",D178&gt;I178,E178=1),IF(AND(O178&gt;I178,R178&lt;&gt;I178),CONCATENATE("Trail hard stop for ½R to $",O178,"; Hard stop for ½R at $",P178),L178),IF(AND(LEFT(L178,12)="*Hard stop f",LEFT(Q178,5)=" Soft",I178&gt;P178,D178&lt;=I178,D178&gt;P178),CONCATENATE("Hit stop for ½R at $",I178,"; Soft stop for ½R at $",P178),IF(AND(LEFT(L178,12)="*Hard stop f",LEFT(Q178,5)=" Soft",D178&lt;=I178,D178&lt;=P178),CONCATENATE("Hit stop for ½R at $",I178,"; Setting hard stop for ½R at $",O178),IF(AND(LEFT(L178,12)="*Hard stop f",LEFT(Q178,5)=" Soft",D178&gt;I178,E178=1),IF(AND(O178&gt;I178,R178&lt;&gt;I178),CONCATENATE("Trail hard stop for ½R to $",O178,"; Soft stop for ½R at $",P178),L178),IF(AND(LEFT(L178,12)="*Hard stop f",LEFT(Q178,5)=" Hard",I178=P178,D178&lt;=I178),"Hit stop",IF(AND(LEFT(L178,12)="*Hard stop f",LEFT(Q178,5)=" Hard",I178=P178,D178&gt;I178,E178=1),IF(AND(O178&gt;I178,R178&lt;&gt;I178),CONCATENATE("Trail hard stop for ½R to $",O178,"; Hard stop for ½R at $",P178),L178),IF(AND(LEFT(L178,12)="*Hard stop f",LEFT(Q178,5)=" Soft",I178=P178,D178&lt;=I178),CONCATENATE("Hit stop for ½R at $",I178,"; Setting hard stop for ½R at $",O178),IF(AND(LEFT(L178,12)="*Hard stop f",LEFT(Q178,5)=" Soft",I178=P178,D178&gt;I178,E178=1),IF(AND(O178&gt;I178,R178&lt;&gt;I178),CONCATENATE("Trail hard stop for ½R to $",O178,"; Soft stop for ½R at $",P178),L178),IF(AND(D178&gt;I178,E178=0,F178=0),L178)))))))))))))))))))</f>
        <v>0</v>
      </c>
      <c r="O178" s="15">
        <f>IF(AND(R178&lt;=S178,R178&gt;U178),T178,R178)</f>
        <v>-0.03</v>
      </c>
      <c r="P178" s="16" t="str">
        <f>IFERROR(VALUE(RIGHT(Q178,LEN(Q178)-FIND("$",Q178,1))),"")</f>
        <v/>
      </c>
      <c r="Q178" s="6" t="str">
        <f>IFERROR(LEFT(RIGHT(L178,FIND("*",L178,2)-FIND(";",L178,1)),FIND("*",RIGHT(L178,FIND("*",L178,2)-FIND(";",L178,1)),2)-1),"")</f>
        <v/>
      </c>
      <c r="R178" s="16">
        <f>IF(F178=1,MIN(ROUNDDOWN(G178*0.995,2)*100/100-VLOOKUP(VALUE(RIGHT(ROUNDDOWN(G178*0.995,2)*100,1)),$Y$2:$Z$11,2)/100,ROUNDDOWN(D178*0.995,2)*100/100-VLOOKUP(VALUE(RIGHT(ROUNDDOWN(D178*0.995,2)*100,1)),$Y$2:$Z$11,2)/100),ROUNDDOWN(D178*0.995,2)*100/100-VLOOKUP(VALUE(RIGHT(ROUNDDOWN(D178*0.995,2)*100,1)),$Y$2:$Z$11,2)/100)</f>
        <v>-0.03</v>
      </c>
      <c r="S178" s="16">
        <f>IF(AND(D178&gt;1,D178&lt;=2),1,IF(AND(D178&gt;2,D178&lt;=3),2,IF(AND(D178&gt;3,D178&lt;=4),3,IF(AND(D178&gt;4,D178&lt;=5),4,IF(AND(D178&gt;5,D178&lt;=6),5,IF(AND(D178&gt;6,D178&lt;=7),6,IF(AND(D178&gt;7,D178&lt;=8),7,IF(AND(D178&gt;8,D178&lt;=10),8,IF(AND(D178&gt;10,D178&lt;=15),10,IF(AND(D178&gt;15,D178&lt;=20),15,IF(AND(D178&gt;20,D178&lt;=25),20,IF(AND(D178&gt;25,D178&lt;=30),25,IF(AND(D178&gt;30,D178&lt;=35),30,IF(AND(D178&gt;35,D178&lt;=40),35,IF(AND(D178&gt;40,D178&lt;=50),40,IF(AND(D178&gt;50,D178&lt;=60),50,IF(AND(D178&gt;60,D178&lt;=70),60,IF(AND(D178&gt;70,D178&lt;=80),70,IF(AND(D178&gt;80,D178&lt;=100),80,IF(AND(D178&gt;100,D178&lt;=120),100,IF(AND(D178&gt;120,D178&lt;=140),120,IF(AND(D178&gt;140,D178&lt;=150),140,IF(AND(D178&gt;150,D178&lt;=200),150,IF(AND(D178&gt;200,D178&lt;=250),200,IF(AND(D178&gt;250,D178&lt;=300),250,IF(AND(D178&gt;300,D178&lt;=350),300,IF(AND(D178&gt;350,D178&lt;=400),350,IF(AND(D178&gt;400,D178&lt;=500),400,IF(AND(D178&gt;500,D178&lt;=600),500,IF(AND(D178&gt;600,D178&lt;=700),600,IF(AND(D178&gt;700,D178&lt;=800),700,IF(AND(D178&gt;800,D178&lt;=1000),800,IF(AND(D178&gt;1000,D178&lt;=1200),1000,IF(AND(D178&gt;1200,D178&lt;=1400),1200,IF(AND(D178&gt;1400,D178&lt;=1500),1400,0.1)))))))))))))))))))))))))))))))))))*1.01</f>
        <v>0.10100000000000001</v>
      </c>
      <c r="T178" s="16">
        <f>U178-V178</f>
        <v>6.9999999999999993E-2</v>
      </c>
      <c r="U178" s="18">
        <f>ROUNDUP(IF(AND(D178&gt;1,D178&lt;=2),1,IF(AND(D178&gt;2,D178&lt;=3),2,IF(AND(D178&gt;3,D178&lt;=4),3,IF(AND(D178&gt;4,D178&lt;=5),4,IF(AND(D178&gt;5,D178&lt;=6),5,IF(AND(D178&gt;6,D178&lt;=7),6,IF(AND(D178&gt;7,D178&lt;=8),7,IF(AND(D178&gt;8,D178&lt;=10),8,IF(AND(D178&gt;10,D178&lt;=15),10,IF(AND(D178&gt;15,D178&lt;=20),15,IF(AND(D178&gt;20,D178&lt;=25),20,IF(AND(D178&gt;25,D178&lt;=30),25,IF(AND(D178&gt;30,D178&lt;=35),30,IF(AND(D178&gt;35,D178&lt;=40),35,IF(AND(D178&gt;40,D178&lt;=50),40,IF(AND(D178&gt;50,D178&lt;=60),50,IF(AND(D178&gt;60,D178&lt;=70),60,IF(AND(D178&gt;70,D178&lt;=80),70,IF(AND(D178&gt;80,D178&lt;=100),80,IF(AND(D178&gt;100,D178&lt;=120),100,IF(AND(D178&gt;120,D178&lt;=140),120,IF(AND(D178&gt;140,D178&lt;=150),140,IF(AND(D178&gt;150,D178&lt;=200),150,IF(AND(D178&gt;200,D178&lt;=250),200,IF(AND(D178&gt;250,D178&lt;=300),250,IF(AND(D178&gt;300,D178&lt;=350),300,IF(AND(D178&gt;350,D178&lt;=400),350,IF(AND(D178&gt;400,D178&lt;=500),400,IF(AND(D178&gt;500,D178&lt;=600),500,IF(AND(D178&gt;600,D178&lt;=700),600,IF(AND(D178&gt;700,D178&lt;=800),700,IF(AND(D178&gt;800,D178&lt;=1000),800,IF(AND(D178&gt;1000,D178&lt;=1200),1000,IF(AND(D178&gt;1200,D178&lt;=1400),1200,IF(AND(D178&gt;1400,D178&lt;=1500),1400,0.1)))))))))))))))))))))))))))))))))))*0.995,2)</f>
        <v>9.9999999999999992E-2</v>
      </c>
      <c r="V178" s="16">
        <f>VLOOKUP(VALUE(RIGHT(U178*100,1)),$Y$2:$Z$11,2)/100</f>
        <v>0.03</v>
      </c>
      <c r="W178" s="19">
        <f ca="1">IFERROR(IF(AVERAGE(SOE_1,SOE_2)-Close&lt;Close-Current_Stop,1,0),0)</f>
        <v>0</v>
      </c>
      <c r="X178" s="29" t="str">
        <f ca="1">IF(RR_Rebal_Test=1,Close-(AVERAGE(SOE_1,SOE_2)-Close),"")</f>
        <v/>
      </c>
      <c r="Y178" s="3"/>
      <c r="Z178" s="3"/>
      <c r="AA178" s="3"/>
      <c r="AB178" s="3"/>
      <c r="AC178" s="3"/>
    </row>
    <row r="179" spans="1:29" x14ac:dyDescent="0.25">
      <c r="A179" s="13"/>
      <c r="B179" s="8"/>
      <c r="C179" s="8"/>
      <c r="D179" s="8"/>
      <c r="E179" s="2"/>
      <c r="F179" s="2"/>
      <c r="G179" s="8"/>
      <c r="H179" s="23"/>
      <c r="I179" s="8"/>
      <c r="J179" s="1"/>
      <c r="K179" s="1"/>
      <c r="L179" s="2"/>
      <c r="M179" s="8">
        <f>IF(EXACT(L179,N179),I179,O179)</f>
        <v>-0.03</v>
      </c>
      <c r="N179" s="14" t="b">
        <f>IF(AND(L179="*Soft stop*",D179&lt;=I179),CONCATENATE("Setting hard stop at $",O179),IF(AND(L179="*Soft stop*",D179&gt;I179,E179=1),CONCATENATE("Setting hard stop for ½R at $",O179,"; Soft stop for ½R at $",I179),IF(AND(L179="*Soft stop*",D179&gt;I179,F179=1),CONCATENATE("Setting hard stop at $",O179),IF(AND(L179="*Hard stop*",D179&lt;=I179),"Hit stop",IF(AND(L179="*Hard stop*",D179&gt;I179,E179=1),IF(AND(O179&gt;I179,R179&lt;&gt;I179),CONCATENATE("Trail hard stop for ½R to $",O179,"; Hard stop for ½R at $",I179),L179),IF(AND(L179="*Hard stop*",D179&gt;I179,F179=1),IF(AND(O179&gt;I179,R179&lt;&gt;I179),CONCATENATE("Trail hard stop to $",O179),L179),IF(AND(LEFT(L179,12)="*Hard stop f",LEFT(Q179,5)=" Hard",D179&gt;I179,F179=1),IF(AND(O179&gt;I179,R179&lt;&gt;I179),CONCATENATE("Trail stop for entire position to $",O179),L179),IF(AND(LEFT(L179,12)="*Hard stop f",LEFT(Q179,5)=" Soft",D179&gt;I179,F179=1),CONCATENATE("Setting hard stop for entire position at $",O179),IF(AND(LEFT(L179,12)="*Hard stop f",LEFT(Q179,5)=" Hard",I179&gt;P179,D179&lt;=I179,D179&gt;P179),CONCATENATE("Hit stop for ½R at $",I179,"; Hard stop for ½R at $",P179),IF(AND(LEFT(L179,12)="*Hard stop f",LEFT(Q179,5)=" Hard",D179&lt;=I179,D179&lt;=P179),"Hit stop",IF(AND(LEFT(L179,12)="*Hard stop f",LEFT(Q179,5)=" Hard",D179&gt;I179,E179=1),IF(AND(O179&gt;I179,R179&lt;&gt;I179),CONCATENATE("Trail hard stop for ½R to $",O179,"; Hard stop for ½R at $",P179),L179),IF(AND(LEFT(L179,12)="*Hard stop f",LEFT(Q179,5)=" Soft",I179&gt;P179,D179&lt;=I179,D179&gt;P179),CONCATENATE("Hit stop for ½R at $",I179,"; Soft stop for ½R at $",P179),IF(AND(LEFT(L179,12)="*Hard stop f",LEFT(Q179,5)=" Soft",D179&lt;=I179,D179&lt;=P179),CONCATENATE("Hit stop for ½R at $",I179,"; Setting hard stop for ½R at $",O179),IF(AND(LEFT(L179,12)="*Hard stop f",LEFT(Q179,5)=" Soft",D179&gt;I179,E179=1),IF(AND(O179&gt;I179,R179&lt;&gt;I179),CONCATENATE("Trail hard stop for ½R to $",O179,"; Soft stop for ½R at $",P179),L179),IF(AND(LEFT(L179,12)="*Hard stop f",LEFT(Q179,5)=" Hard",I179=P179,D179&lt;=I179),"Hit stop",IF(AND(LEFT(L179,12)="*Hard stop f",LEFT(Q179,5)=" Hard",I179=P179,D179&gt;I179,E179=1),IF(AND(O179&gt;I179,R179&lt;&gt;I179),CONCATENATE("Trail hard stop for ½R to $",O179,"; Hard stop for ½R at $",P179),L179),IF(AND(LEFT(L179,12)="*Hard stop f",LEFT(Q179,5)=" Soft",I179=P179,D179&lt;=I179),CONCATENATE("Hit stop for ½R at $",I179,"; Setting hard stop for ½R at $",O179),IF(AND(LEFT(L179,12)="*Hard stop f",LEFT(Q179,5)=" Soft",I179=P179,D179&gt;I179,E179=1),IF(AND(O179&gt;I179,R179&lt;&gt;I179),CONCATENATE("Trail hard stop for ½R to $",O179,"; Soft stop for ½R at $",P179),L179),IF(AND(D179&gt;I179,E179=0,F179=0),L179)))))))))))))))))))</f>
        <v>0</v>
      </c>
      <c r="O179" s="15">
        <f>IF(AND(R179&lt;=S179,R179&gt;U179),T179,R179)</f>
        <v>-0.03</v>
      </c>
      <c r="P179" s="16" t="str">
        <f>IFERROR(VALUE(RIGHT(Q179,LEN(Q179)-FIND("$",Q179,1))),"")</f>
        <v/>
      </c>
      <c r="Q179" s="6" t="str">
        <f>IFERROR(LEFT(RIGHT(L179,FIND("*",L179,2)-FIND(";",L179,1)),FIND("*",RIGHT(L179,FIND("*",L179,2)-FIND(";",L179,1)),2)-1),"")</f>
        <v/>
      </c>
      <c r="R179" s="16">
        <f>IF(F179=1,MIN(ROUNDDOWN(G179*0.995,2)*100/100-VLOOKUP(VALUE(RIGHT(ROUNDDOWN(G179*0.995,2)*100,1)),$Y$2:$Z$11,2)/100,ROUNDDOWN(D179*0.995,2)*100/100-VLOOKUP(VALUE(RIGHT(ROUNDDOWN(D179*0.995,2)*100,1)),$Y$2:$Z$11,2)/100),ROUNDDOWN(D179*0.995,2)*100/100-VLOOKUP(VALUE(RIGHT(ROUNDDOWN(D179*0.995,2)*100,1)),$Y$2:$Z$11,2)/100)</f>
        <v>-0.03</v>
      </c>
      <c r="S179" s="16">
        <f>IF(AND(D179&gt;1,D179&lt;=2),1,IF(AND(D179&gt;2,D179&lt;=3),2,IF(AND(D179&gt;3,D179&lt;=4),3,IF(AND(D179&gt;4,D179&lt;=5),4,IF(AND(D179&gt;5,D179&lt;=6),5,IF(AND(D179&gt;6,D179&lt;=7),6,IF(AND(D179&gt;7,D179&lt;=8),7,IF(AND(D179&gt;8,D179&lt;=10),8,IF(AND(D179&gt;10,D179&lt;=15),10,IF(AND(D179&gt;15,D179&lt;=20),15,IF(AND(D179&gt;20,D179&lt;=25),20,IF(AND(D179&gt;25,D179&lt;=30),25,IF(AND(D179&gt;30,D179&lt;=35),30,IF(AND(D179&gt;35,D179&lt;=40),35,IF(AND(D179&gt;40,D179&lt;=50),40,IF(AND(D179&gt;50,D179&lt;=60),50,IF(AND(D179&gt;60,D179&lt;=70),60,IF(AND(D179&gt;70,D179&lt;=80),70,IF(AND(D179&gt;80,D179&lt;=100),80,IF(AND(D179&gt;100,D179&lt;=120),100,IF(AND(D179&gt;120,D179&lt;=140),120,IF(AND(D179&gt;140,D179&lt;=150),140,IF(AND(D179&gt;150,D179&lt;=200),150,IF(AND(D179&gt;200,D179&lt;=250),200,IF(AND(D179&gt;250,D179&lt;=300),250,IF(AND(D179&gt;300,D179&lt;=350),300,IF(AND(D179&gt;350,D179&lt;=400),350,IF(AND(D179&gt;400,D179&lt;=500),400,IF(AND(D179&gt;500,D179&lt;=600),500,IF(AND(D179&gt;600,D179&lt;=700),600,IF(AND(D179&gt;700,D179&lt;=800),700,IF(AND(D179&gt;800,D179&lt;=1000),800,IF(AND(D179&gt;1000,D179&lt;=1200),1000,IF(AND(D179&gt;1200,D179&lt;=1400),1200,IF(AND(D179&gt;1400,D179&lt;=1500),1400,0.1)))))))))))))))))))))))))))))))))))*1.01</f>
        <v>0.10100000000000001</v>
      </c>
      <c r="T179" s="16">
        <f>U179-V179</f>
        <v>6.9999999999999993E-2</v>
      </c>
      <c r="U179" s="18">
        <f>ROUNDUP(IF(AND(D179&gt;1,D179&lt;=2),1,IF(AND(D179&gt;2,D179&lt;=3),2,IF(AND(D179&gt;3,D179&lt;=4),3,IF(AND(D179&gt;4,D179&lt;=5),4,IF(AND(D179&gt;5,D179&lt;=6),5,IF(AND(D179&gt;6,D179&lt;=7),6,IF(AND(D179&gt;7,D179&lt;=8),7,IF(AND(D179&gt;8,D179&lt;=10),8,IF(AND(D179&gt;10,D179&lt;=15),10,IF(AND(D179&gt;15,D179&lt;=20),15,IF(AND(D179&gt;20,D179&lt;=25),20,IF(AND(D179&gt;25,D179&lt;=30),25,IF(AND(D179&gt;30,D179&lt;=35),30,IF(AND(D179&gt;35,D179&lt;=40),35,IF(AND(D179&gt;40,D179&lt;=50),40,IF(AND(D179&gt;50,D179&lt;=60),50,IF(AND(D179&gt;60,D179&lt;=70),60,IF(AND(D179&gt;70,D179&lt;=80),70,IF(AND(D179&gt;80,D179&lt;=100),80,IF(AND(D179&gt;100,D179&lt;=120),100,IF(AND(D179&gt;120,D179&lt;=140),120,IF(AND(D179&gt;140,D179&lt;=150),140,IF(AND(D179&gt;150,D179&lt;=200),150,IF(AND(D179&gt;200,D179&lt;=250),200,IF(AND(D179&gt;250,D179&lt;=300),250,IF(AND(D179&gt;300,D179&lt;=350),300,IF(AND(D179&gt;350,D179&lt;=400),350,IF(AND(D179&gt;400,D179&lt;=500),400,IF(AND(D179&gt;500,D179&lt;=600),500,IF(AND(D179&gt;600,D179&lt;=700),600,IF(AND(D179&gt;700,D179&lt;=800),700,IF(AND(D179&gt;800,D179&lt;=1000),800,IF(AND(D179&gt;1000,D179&lt;=1200),1000,IF(AND(D179&gt;1200,D179&lt;=1400),1200,IF(AND(D179&gt;1400,D179&lt;=1500),1400,0.1)))))))))))))))))))))))))))))))))))*0.995,2)</f>
        <v>9.9999999999999992E-2</v>
      </c>
      <c r="V179" s="16">
        <f>VLOOKUP(VALUE(RIGHT(U179*100,1)),$Y$2:$Z$11,2)/100</f>
        <v>0.03</v>
      </c>
      <c r="W179" s="19">
        <f ca="1">IFERROR(IF(AVERAGE(SOE_1,SOE_2)-Close&lt;Close-Current_Stop,1,0),0)</f>
        <v>0</v>
      </c>
      <c r="X179" s="29" t="str">
        <f ca="1">IF(RR_Rebal_Test=1,Close-(AVERAGE(SOE_1,SOE_2)-Close),"")</f>
        <v/>
      </c>
      <c r="Y179" s="3"/>
      <c r="Z179" s="3"/>
      <c r="AA179" s="3"/>
      <c r="AB179" s="3"/>
      <c r="AC179" s="3"/>
    </row>
    <row r="180" spans="1:29" x14ac:dyDescent="0.25">
      <c r="A180" s="13"/>
      <c r="B180" s="8"/>
      <c r="C180" s="8"/>
      <c r="D180" s="8"/>
      <c r="E180" s="2"/>
      <c r="F180" s="2"/>
      <c r="G180" s="8"/>
      <c r="H180" s="23"/>
      <c r="I180" s="8"/>
      <c r="J180" s="1"/>
      <c r="K180" s="1"/>
      <c r="L180" s="2"/>
      <c r="M180" s="8">
        <f>IF(EXACT(L180,N180),I180,O180)</f>
        <v>-0.03</v>
      </c>
      <c r="N180" s="14" t="b">
        <f>IF(AND(L180="*Soft stop*",D180&lt;=I180),CONCATENATE("Setting hard stop at $",O180),IF(AND(L180="*Soft stop*",D180&gt;I180,E180=1),CONCATENATE("Setting hard stop for ½R at $",O180,"; Soft stop for ½R at $",I180),IF(AND(L180="*Soft stop*",D180&gt;I180,F180=1),CONCATENATE("Setting hard stop at $",O180),IF(AND(L180="*Hard stop*",D180&lt;=I180),"Hit stop",IF(AND(L180="*Hard stop*",D180&gt;I180,E180=1),IF(AND(O180&gt;I180,R180&lt;&gt;I180),CONCATENATE("Trail hard stop for ½R to $",O180,"; Hard stop for ½R at $",I180),L180),IF(AND(L180="*Hard stop*",D180&gt;I180,F180=1),IF(AND(O180&gt;I180,R180&lt;&gt;I180),CONCATENATE("Trail hard stop to $",O180),L180),IF(AND(LEFT(L180,12)="*Hard stop f",LEFT(Q180,5)=" Hard",D180&gt;I180,F180=1),IF(AND(O180&gt;I180,R180&lt;&gt;I180),CONCATENATE("Trail stop for entire position to $",O180),L180),IF(AND(LEFT(L180,12)="*Hard stop f",LEFT(Q180,5)=" Soft",D180&gt;I180,F180=1),CONCATENATE("Setting hard stop for entire position at $",O180),IF(AND(LEFT(L180,12)="*Hard stop f",LEFT(Q180,5)=" Hard",I180&gt;P180,D180&lt;=I180,D180&gt;P180),CONCATENATE("Hit stop for ½R at $",I180,"; Hard stop for ½R at $",P180),IF(AND(LEFT(L180,12)="*Hard stop f",LEFT(Q180,5)=" Hard",D180&lt;=I180,D180&lt;=P180),"Hit stop",IF(AND(LEFT(L180,12)="*Hard stop f",LEFT(Q180,5)=" Hard",D180&gt;I180,E180=1),IF(AND(O180&gt;I180,R180&lt;&gt;I180),CONCATENATE("Trail hard stop for ½R to $",O180,"; Hard stop for ½R at $",P180),L180),IF(AND(LEFT(L180,12)="*Hard stop f",LEFT(Q180,5)=" Soft",I180&gt;P180,D180&lt;=I180,D180&gt;P180),CONCATENATE("Hit stop for ½R at $",I180,"; Soft stop for ½R at $",P180),IF(AND(LEFT(L180,12)="*Hard stop f",LEFT(Q180,5)=" Soft",D180&lt;=I180,D180&lt;=P180),CONCATENATE("Hit stop for ½R at $",I180,"; Setting hard stop for ½R at $",O180),IF(AND(LEFT(L180,12)="*Hard stop f",LEFT(Q180,5)=" Soft",D180&gt;I180,E180=1),IF(AND(O180&gt;I180,R180&lt;&gt;I180),CONCATENATE("Trail hard stop for ½R to $",O180,"; Soft stop for ½R at $",P180),L180),IF(AND(LEFT(L180,12)="*Hard stop f",LEFT(Q180,5)=" Hard",I180=P180,D180&lt;=I180),"Hit stop",IF(AND(LEFT(L180,12)="*Hard stop f",LEFT(Q180,5)=" Hard",I180=P180,D180&gt;I180,E180=1),IF(AND(O180&gt;I180,R180&lt;&gt;I180),CONCATENATE("Trail hard stop for ½R to $",O180,"; Hard stop for ½R at $",P180),L180),IF(AND(LEFT(L180,12)="*Hard stop f",LEFT(Q180,5)=" Soft",I180=P180,D180&lt;=I180),CONCATENATE("Hit stop for ½R at $",I180,"; Setting hard stop for ½R at $",O180),IF(AND(LEFT(L180,12)="*Hard stop f",LEFT(Q180,5)=" Soft",I180=P180,D180&gt;I180,E180=1),IF(AND(O180&gt;I180,R180&lt;&gt;I180),CONCATENATE("Trail hard stop for ½R to $",O180,"; Soft stop for ½R at $",P180),L180),IF(AND(D180&gt;I180,E180=0,F180=0),L180)))))))))))))))))))</f>
        <v>0</v>
      </c>
      <c r="O180" s="15">
        <f>IF(AND(R180&lt;=S180,R180&gt;U180),T180,R180)</f>
        <v>-0.03</v>
      </c>
      <c r="P180" s="16" t="str">
        <f>IFERROR(VALUE(RIGHT(Q180,LEN(Q180)-FIND("$",Q180,1))),"")</f>
        <v/>
      </c>
      <c r="Q180" s="6" t="str">
        <f>IFERROR(LEFT(RIGHT(L180,FIND("*",L180,2)-FIND(";",L180,1)),FIND("*",RIGHT(L180,FIND("*",L180,2)-FIND(";",L180,1)),2)-1),"")</f>
        <v/>
      </c>
      <c r="R180" s="16">
        <f>IF(F180=1,MIN(ROUNDDOWN(G180*0.995,2)*100/100-VLOOKUP(VALUE(RIGHT(ROUNDDOWN(G180*0.995,2)*100,1)),$Y$2:$Z$11,2)/100,ROUNDDOWN(D180*0.995,2)*100/100-VLOOKUP(VALUE(RIGHT(ROUNDDOWN(D180*0.995,2)*100,1)),$Y$2:$Z$11,2)/100),ROUNDDOWN(D180*0.995,2)*100/100-VLOOKUP(VALUE(RIGHT(ROUNDDOWN(D180*0.995,2)*100,1)),$Y$2:$Z$11,2)/100)</f>
        <v>-0.03</v>
      </c>
      <c r="S180" s="16">
        <f>IF(AND(D180&gt;1,D180&lt;=2),1,IF(AND(D180&gt;2,D180&lt;=3),2,IF(AND(D180&gt;3,D180&lt;=4),3,IF(AND(D180&gt;4,D180&lt;=5),4,IF(AND(D180&gt;5,D180&lt;=6),5,IF(AND(D180&gt;6,D180&lt;=7),6,IF(AND(D180&gt;7,D180&lt;=8),7,IF(AND(D180&gt;8,D180&lt;=10),8,IF(AND(D180&gt;10,D180&lt;=15),10,IF(AND(D180&gt;15,D180&lt;=20),15,IF(AND(D180&gt;20,D180&lt;=25),20,IF(AND(D180&gt;25,D180&lt;=30),25,IF(AND(D180&gt;30,D180&lt;=35),30,IF(AND(D180&gt;35,D180&lt;=40),35,IF(AND(D180&gt;40,D180&lt;=50),40,IF(AND(D180&gt;50,D180&lt;=60),50,IF(AND(D180&gt;60,D180&lt;=70),60,IF(AND(D180&gt;70,D180&lt;=80),70,IF(AND(D180&gt;80,D180&lt;=100),80,IF(AND(D180&gt;100,D180&lt;=120),100,IF(AND(D180&gt;120,D180&lt;=140),120,IF(AND(D180&gt;140,D180&lt;=150),140,IF(AND(D180&gt;150,D180&lt;=200),150,IF(AND(D180&gt;200,D180&lt;=250),200,IF(AND(D180&gt;250,D180&lt;=300),250,IF(AND(D180&gt;300,D180&lt;=350),300,IF(AND(D180&gt;350,D180&lt;=400),350,IF(AND(D180&gt;400,D180&lt;=500),400,IF(AND(D180&gt;500,D180&lt;=600),500,IF(AND(D180&gt;600,D180&lt;=700),600,IF(AND(D180&gt;700,D180&lt;=800),700,IF(AND(D180&gt;800,D180&lt;=1000),800,IF(AND(D180&gt;1000,D180&lt;=1200),1000,IF(AND(D180&gt;1200,D180&lt;=1400),1200,IF(AND(D180&gt;1400,D180&lt;=1500),1400,0.1)))))))))))))))))))))))))))))))))))*1.01</f>
        <v>0.10100000000000001</v>
      </c>
      <c r="T180" s="16">
        <f>U180-V180</f>
        <v>6.9999999999999993E-2</v>
      </c>
      <c r="U180" s="18">
        <f>ROUNDUP(IF(AND(D180&gt;1,D180&lt;=2),1,IF(AND(D180&gt;2,D180&lt;=3),2,IF(AND(D180&gt;3,D180&lt;=4),3,IF(AND(D180&gt;4,D180&lt;=5),4,IF(AND(D180&gt;5,D180&lt;=6),5,IF(AND(D180&gt;6,D180&lt;=7),6,IF(AND(D180&gt;7,D180&lt;=8),7,IF(AND(D180&gt;8,D180&lt;=10),8,IF(AND(D180&gt;10,D180&lt;=15),10,IF(AND(D180&gt;15,D180&lt;=20),15,IF(AND(D180&gt;20,D180&lt;=25),20,IF(AND(D180&gt;25,D180&lt;=30),25,IF(AND(D180&gt;30,D180&lt;=35),30,IF(AND(D180&gt;35,D180&lt;=40),35,IF(AND(D180&gt;40,D180&lt;=50),40,IF(AND(D180&gt;50,D180&lt;=60),50,IF(AND(D180&gt;60,D180&lt;=70),60,IF(AND(D180&gt;70,D180&lt;=80),70,IF(AND(D180&gt;80,D180&lt;=100),80,IF(AND(D180&gt;100,D180&lt;=120),100,IF(AND(D180&gt;120,D180&lt;=140),120,IF(AND(D180&gt;140,D180&lt;=150),140,IF(AND(D180&gt;150,D180&lt;=200),150,IF(AND(D180&gt;200,D180&lt;=250),200,IF(AND(D180&gt;250,D180&lt;=300),250,IF(AND(D180&gt;300,D180&lt;=350),300,IF(AND(D180&gt;350,D180&lt;=400),350,IF(AND(D180&gt;400,D180&lt;=500),400,IF(AND(D180&gt;500,D180&lt;=600),500,IF(AND(D180&gt;600,D180&lt;=700),600,IF(AND(D180&gt;700,D180&lt;=800),700,IF(AND(D180&gt;800,D180&lt;=1000),800,IF(AND(D180&gt;1000,D180&lt;=1200),1000,IF(AND(D180&gt;1200,D180&lt;=1400),1200,IF(AND(D180&gt;1400,D180&lt;=1500),1400,0.1)))))))))))))))))))))))))))))))))))*0.995,2)</f>
        <v>9.9999999999999992E-2</v>
      </c>
      <c r="V180" s="16">
        <f>VLOOKUP(VALUE(RIGHT(U180*100,1)),$Y$2:$Z$11,2)/100</f>
        <v>0.03</v>
      </c>
      <c r="W180" s="19">
        <f ca="1">IFERROR(IF(AVERAGE(SOE_1,SOE_2)-Close&lt;Close-Current_Stop,1,0),0)</f>
        <v>0</v>
      </c>
      <c r="X180" s="29" t="str">
        <f ca="1">IF(RR_Rebal_Test=1,Close-(AVERAGE(SOE_1,SOE_2)-Close),"")</f>
        <v/>
      </c>
      <c r="Y180" s="3"/>
      <c r="Z180" s="3"/>
      <c r="AA180" s="3"/>
      <c r="AB180" s="3"/>
      <c r="AC180" s="3"/>
    </row>
    <row r="181" spans="1:29" x14ac:dyDescent="0.25">
      <c r="A181" s="13"/>
      <c r="B181" s="8"/>
      <c r="C181" s="8"/>
      <c r="D181" s="8"/>
      <c r="E181" s="2"/>
      <c r="F181" s="2"/>
      <c r="G181" s="8"/>
      <c r="H181" s="23"/>
      <c r="I181" s="8"/>
      <c r="J181" s="1"/>
      <c r="K181" s="1"/>
      <c r="L181" s="2"/>
      <c r="M181" s="8">
        <f>IF(EXACT(L181,N181),I181,O181)</f>
        <v>-0.03</v>
      </c>
      <c r="N181" s="14" t="b">
        <f>IF(AND(L181="*Soft stop*",D181&lt;=I181),CONCATENATE("Setting hard stop at $",O181),IF(AND(L181="*Soft stop*",D181&gt;I181,E181=1),CONCATENATE("Setting hard stop for ½R at $",O181,"; Soft stop for ½R at $",I181),IF(AND(L181="*Soft stop*",D181&gt;I181,F181=1),CONCATENATE("Setting hard stop at $",O181),IF(AND(L181="*Hard stop*",D181&lt;=I181),"Hit stop",IF(AND(L181="*Hard stop*",D181&gt;I181,E181=1),IF(AND(O181&gt;I181,R181&lt;&gt;I181),CONCATENATE("Trail hard stop for ½R to $",O181,"; Hard stop for ½R at $",I181),L181),IF(AND(L181="*Hard stop*",D181&gt;I181,F181=1),IF(AND(O181&gt;I181,R181&lt;&gt;I181),CONCATENATE("Trail hard stop to $",O181),L181),IF(AND(LEFT(L181,12)="*Hard stop f",LEFT(Q181,5)=" Hard",D181&gt;I181,F181=1),IF(AND(O181&gt;I181,R181&lt;&gt;I181),CONCATENATE("Trail stop for entire position to $",O181),L181),IF(AND(LEFT(L181,12)="*Hard stop f",LEFT(Q181,5)=" Soft",D181&gt;I181,F181=1),CONCATENATE("Setting hard stop for entire position at $",O181),IF(AND(LEFT(L181,12)="*Hard stop f",LEFT(Q181,5)=" Hard",I181&gt;P181,D181&lt;=I181,D181&gt;P181),CONCATENATE("Hit stop for ½R at $",I181,"; Hard stop for ½R at $",P181),IF(AND(LEFT(L181,12)="*Hard stop f",LEFT(Q181,5)=" Hard",D181&lt;=I181,D181&lt;=P181),"Hit stop",IF(AND(LEFT(L181,12)="*Hard stop f",LEFT(Q181,5)=" Hard",D181&gt;I181,E181=1),IF(AND(O181&gt;I181,R181&lt;&gt;I181),CONCATENATE("Trail hard stop for ½R to $",O181,"; Hard stop for ½R at $",P181),L181),IF(AND(LEFT(L181,12)="*Hard stop f",LEFT(Q181,5)=" Soft",I181&gt;P181,D181&lt;=I181,D181&gt;P181),CONCATENATE("Hit stop for ½R at $",I181,"; Soft stop for ½R at $",P181),IF(AND(LEFT(L181,12)="*Hard stop f",LEFT(Q181,5)=" Soft",D181&lt;=I181,D181&lt;=P181),CONCATENATE("Hit stop for ½R at $",I181,"; Setting hard stop for ½R at $",O181),IF(AND(LEFT(L181,12)="*Hard stop f",LEFT(Q181,5)=" Soft",D181&gt;I181,E181=1),IF(AND(O181&gt;I181,R181&lt;&gt;I181),CONCATENATE("Trail hard stop for ½R to $",O181,"; Soft stop for ½R at $",P181),L181),IF(AND(LEFT(L181,12)="*Hard stop f",LEFT(Q181,5)=" Hard",I181=P181,D181&lt;=I181),"Hit stop",IF(AND(LEFT(L181,12)="*Hard stop f",LEFT(Q181,5)=" Hard",I181=P181,D181&gt;I181,E181=1),IF(AND(O181&gt;I181,R181&lt;&gt;I181),CONCATENATE("Trail hard stop for ½R to $",O181,"; Hard stop for ½R at $",P181),L181),IF(AND(LEFT(L181,12)="*Hard stop f",LEFT(Q181,5)=" Soft",I181=P181,D181&lt;=I181),CONCATENATE("Hit stop for ½R at $",I181,"; Setting hard stop for ½R at $",O181),IF(AND(LEFT(L181,12)="*Hard stop f",LEFT(Q181,5)=" Soft",I181=P181,D181&gt;I181,E181=1),IF(AND(O181&gt;I181,R181&lt;&gt;I181),CONCATENATE("Trail hard stop for ½R to $",O181,"; Soft stop for ½R at $",P181),L181),IF(AND(D181&gt;I181,E181=0,F181=0),L181)))))))))))))))))))</f>
        <v>0</v>
      </c>
      <c r="O181" s="15">
        <f>IF(AND(R181&lt;=S181,R181&gt;U181),T181,R181)</f>
        <v>-0.03</v>
      </c>
      <c r="P181" s="16" t="str">
        <f>IFERROR(VALUE(RIGHT(Q181,LEN(Q181)-FIND("$",Q181,1))),"")</f>
        <v/>
      </c>
      <c r="Q181" s="6" t="str">
        <f>IFERROR(LEFT(RIGHT(L181,FIND("*",L181,2)-FIND(";",L181,1)),FIND("*",RIGHT(L181,FIND("*",L181,2)-FIND(";",L181,1)),2)-1),"")</f>
        <v/>
      </c>
      <c r="R181" s="16">
        <f>IF(F181=1,MIN(ROUNDDOWN(G181*0.995,2)*100/100-VLOOKUP(VALUE(RIGHT(ROUNDDOWN(G181*0.995,2)*100,1)),$Y$2:$Z$11,2)/100,ROUNDDOWN(D181*0.995,2)*100/100-VLOOKUP(VALUE(RIGHT(ROUNDDOWN(D181*0.995,2)*100,1)),$Y$2:$Z$11,2)/100),ROUNDDOWN(D181*0.995,2)*100/100-VLOOKUP(VALUE(RIGHT(ROUNDDOWN(D181*0.995,2)*100,1)),$Y$2:$Z$11,2)/100)</f>
        <v>-0.03</v>
      </c>
      <c r="S181" s="16">
        <f>IF(AND(D181&gt;1,D181&lt;=2),1,IF(AND(D181&gt;2,D181&lt;=3),2,IF(AND(D181&gt;3,D181&lt;=4),3,IF(AND(D181&gt;4,D181&lt;=5),4,IF(AND(D181&gt;5,D181&lt;=6),5,IF(AND(D181&gt;6,D181&lt;=7),6,IF(AND(D181&gt;7,D181&lt;=8),7,IF(AND(D181&gt;8,D181&lt;=10),8,IF(AND(D181&gt;10,D181&lt;=15),10,IF(AND(D181&gt;15,D181&lt;=20),15,IF(AND(D181&gt;20,D181&lt;=25),20,IF(AND(D181&gt;25,D181&lt;=30),25,IF(AND(D181&gt;30,D181&lt;=35),30,IF(AND(D181&gt;35,D181&lt;=40),35,IF(AND(D181&gt;40,D181&lt;=50),40,IF(AND(D181&gt;50,D181&lt;=60),50,IF(AND(D181&gt;60,D181&lt;=70),60,IF(AND(D181&gt;70,D181&lt;=80),70,IF(AND(D181&gt;80,D181&lt;=100),80,IF(AND(D181&gt;100,D181&lt;=120),100,IF(AND(D181&gt;120,D181&lt;=140),120,IF(AND(D181&gt;140,D181&lt;=150),140,IF(AND(D181&gt;150,D181&lt;=200),150,IF(AND(D181&gt;200,D181&lt;=250),200,IF(AND(D181&gt;250,D181&lt;=300),250,IF(AND(D181&gt;300,D181&lt;=350),300,IF(AND(D181&gt;350,D181&lt;=400),350,IF(AND(D181&gt;400,D181&lt;=500),400,IF(AND(D181&gt;500,D181&lt;=600),500,IF(AND(D181&gt;600,D181&lt;=700),600,IF(AND(D181&gt;700,D181&lt;=800),700,IF(AND(D181&gt;800,D181&lt;=1000),800,IF(AND(D181&gt;1000,D181&lt;=1200),1000,IF(AND(D181&gt;1200,D181&lt;=1400),1200,IF(AND(D181&gt;1400,D181&lt;=1500),1400,0.1)))))))))))))))))))))))))))))))))))*1.01</f>
        <v>0.10100000000000001</v>
      </c>
      <c r="T181" s="16">
        <f>U181-V181</f>
        <v>6.9999999999999993E-2</v>
      </c>
      <c r="U181" s="18">
        <f>ROUNDUP(IF(AND(D181&gt;1,D181&lt;=2),1,IF(AND(D181&gt;2,D181&lt;=3),2,IF(AND(D181&gt;3,D181&lt;=4),3,IF(AND(D181&gt;4,D181&lt;=5),4,IF(AND(D181&gt;5,D181&lt;=6),5,IF(AND(D181&gt;6,D181&lt;=7),6,IF(AND(D181&gt;7,D181&lt;=8),7,IF(AND(D181&gt;8,D181&lt;=10),8,IF(AND(D181&gt;10,D181&lt;=15),10,IF(AND(D181&gt;15,D181&lt;=20),15,IF(AND(D181&gt;20,D181&lt;=25),20,IF(AND(D181&gt;25,D181&lt;=30),25,IF(AND(D181&gt;30,D181&lt;=35),30,IF(AND(D181&gt;35,D181&lt;=40),35,IF(AND(D181&gt;40,D181&lt;=50),40,IF(AND(D181&gt;50,D181&lt;=60),50,IF(AND(D181&gt;60,D181&lt;=70),60,IF(AND(D181&gt;70,D181&lt;=80),70,IF(AND(D181&gt;80,D181&lt;=100),80,IF(AND(D181&gt;100,D181&lt;=120),100,IF(AND(D181&gt;120,D181&lt;=140),120,IF(AND(D181&gt;140,D181&lt;=150),140,IF(AND(D181&gt;150,D181&lt;=200),150,IF(AND(D181&gt;200,D181&lt;=250),200,IF(AND(D181&gt;250,D181&lt;=300),250,IF(AND(D181&gt;300,D181&lt;=350),300,IF(AND(D181&gt;350,D181&lt;=400),350,IF(AND(D181&gt;400,D181&lt;=500),400,IF(AND(D181&gt;500,D181&lt;=600),500,IF(AND(D181&gt;600,D181&lt;=700),600,IF(AND(D181&gt;700,D181&lt;=800),700,IF(AND(D181&gt;800,D181&lt;=1000),800,IF(AND(D181&gt;1000,D181&lt;=1200),1000,IF(AND(D181&gt;1200,D181&lt;=1400),1200,IF(AND(D181&gt;1400,D181&lt;=1500),1400,0.1)))))))))))))))))))))))))))))))))))*0.995,2)</f>
        <v>9.9999999999999992E-2</v>
      </c>
      <c r="V181" s="16">
        <f>VLOOKUP(VALUE(RIGHT(U181*100,1)),$Y$2:$Z$11,2)/100</f>
        <v>0.03</v>
      </c>
      <c r="W181" s="19">
        <f ca="1">IFERROR(IF(AVERAGE(SOE_1,SOE_2)-Close&lt;Close-Current_Stop,1,0),0)</f>
        <v>0</v>
      </c>
      <c r="X181" s="29" t="str">
        <f ca="1">IF(RR_Rebal_Test=1,Close-(AVERAGE(SOE_1,SOE_2)-Close),"")</f>
        <v/>
      </c>
      <c r="Y181" s="3"/>
      <c r="Z181" s="3"/>
      <c r="AA181" s="3"/>
      <c r="AB181" s="3"/>
      <c r="AC181" s="3"/>
    </row>
    <row r="182" spans="1:29" x14ac:dyDescent="0.25">
      <c r="A182" s="13"/>
      <c r="B182" s="8"/>
      <c r="C182" s="8"/>
      <c r="D182" s="8"/>
      <c r="E182" s="2"/>
      <c r="F182" s="2"/>
      <c r="G182" s="8"/>
      <c r="H182" s="23"/>
      <c r="I182" s="8"/>
      <c r="J182" s="1"/>
      <c r="K182" s="1"/>
      <c r="L182" s="2"/>
      <c r="M182" s="8">
        <f>IF(EXACT(L182,N182),I182,O182)</f>
        <v>-0.03</v>
      </c>
      <c r="N182" s="14" t="b">
        <f>IF(AND(L182="*Soft stop*",D182&lt;=I182),CONCATENATE("Setting hard stop at $",O182),IF(AND(L182="*Soft stop*",D182&gt;I182,E182=1),CONCATENATE("Setting hard stop for ½R at $",O182,"; Soft stop for ½R at $",I182),IF(AND(L182="*Soft stop*",D182&gt;I182,F182=1),CONCATENATE("Setting hard stop at $",O182),IF(AND(L182="*Hard stop*",D182&lt;=I182),"Hit stop",IF(AND(L182="*Hard stop*",D182&gt;I182,E182=1),IF(AND(O182&gt;I182,R182&lt;&gt;I182),CONCATENATE("Trail hard stop for ½R to $",O182,"; Hard stop for ½R at $",I182),L182),IF(AND(L182="*Hard stop*",D182&gt;I182,F182=1),IF(AND(O182&gt;I182,R182&lt;&gt;I182),CONCATENATE("Trail hard stop to $",O182),L182),IF(AND(LEFT(L182,12)="*Hard stop f",LEFT(Q182,5)=" Hard",D182&gt;I182,F182=1),IF(AND(O182&gt;I182,R182&lt;&gt;I182),CONCATENATE("Trail stop for entire position to $",O182),L182),IF(AND(LEFT(L182,12)="*Hard stop f",LEFT(Q182,5)=" Soft",D182&gt;I182,F182=1),CONCATENATE("Setting hard stop for entire position at $",O182),IF(AND(LEFT(L182,12)="*Hard stop f",LEFT(Q182,5)=" Hard",I182&gt;P182,D182&lt;=I182,D182&gt;P182),CONCATENATE("Hit stop for ½R at $",I182,"; Hard stop for ½R at $",P182),IF(AND(LEFT(L182,12)="*Hard stop f",LEFT(Q182,5)=" Hard",D182&lt;=I182,D182&lt;=P182),"Hit stop",IF(AND(LEFT(L182,12)="*Hard stop f",LEFT(Q182,5)=" Hard",D182&gt;I182,E182=1),IF(AND(O182&gt;I182,R182&lt;&gt;I182),CONCATENATE("Trail hard stop for ½R to $",O182,"; Hard stop for ½R at $",P182),L182),IF(AND(LEFT(L182,12)="*Hard stop f",LEFT(Q182,5)=" Soft",I182&gt;P182,D182&lt;=I182,D182&gt;P182),CONCATENATE("Hit stop for ½R at $",I182,"; Soft stop for ½R at $",P182),IF(AND(LEFT(L182,12)="*Hard stop f",LEFT(Q182,5)=" Soft",D182&lt;=I182,D182&lt;=P182),CONCATENATE("Hit stop for ½R at $",I182,"; Setting hard stop for ½R at $",O182),IF(AND(LEFT(L182,12)="*Hard stop f",LEFT(Q182,5)=" Soft",D182&gt;I182,E182=1),IF(AND(O182&gt;I182,R182&lt;&gt;I182),CONCATENATE("Trail hard stop for ½R to $",O182,"; Soft stop for ½R at $",P182),L182),IF(AND(LEFT(L182,12)="*Hard stop f",LEFT(Q182,5)=" Hard",I182=P182,D182&lt;=I182),"Hit stop",IF(AND(LEFT(L182,12)="*Hard stop f",LEFT(Q182,5)=" Hard",I182=P182,D182&gt;I182,E182=1),IF(AND(O182&gt;I182,R182&lt;&gt;I182),CONCATENATE("Trail hard stop for ½R to $",O182,"; Hard stop for ½R at $",P182),L182),IF(AND(LEFT(L182,12)="*Hard stop f",LEFT(Q182,5)=" Soft",I182=P182,D182&lt;=I182),CONCATENATE("Hit stop for ½R at $",I182,"; Setting hard stop for ½R at $",O182),IF(AND(LEFT(L182,12)="*Hard stop f",LEFT(Q182,5)=" Soft",I182=P182,D182&gt;I182,E182=1),IF(AND(O182&gt;I182,R182&lt;&gt;I182),CONCATENATE("Trail hard stop for ½R to $",O182,"; Soft stop for ½R at $",P182),L182),IF(AND(D182&gt;I182,E182=0,F182=0),L182)))))))))))))))))))</f>
        <v>0</v>
      </c>
      <c r="O182" s="15">
        <f>IF(AND(R182&lt;=S182,R182&gt;U182),T182,R182)</f>
        <v>-0.03</v>
      </c>
      <c r="P182" s="16" t="str">
        <f>IFERROR(VALUE(RIGHT(Q182,LEN(Q182)-FIND("$",Q182,1))),"")</f>
        <v/>
      </c>
      <c r="Q182" s="6" t="str">
        <f>IFERROR(LEFT(RIGHT(L182,FIND("*",L182,2)-FIND(";",L182,1)),FIND("*",RIGHT(L182,FIND("*",L182,2)-FIND(";",L182,1)),2)-1),"")</f>
        <v/>
      </c>
      <c r="R182" s="16">
        <f>IF(F182=1,MIN(ROUNDDOWN(G182*0.995,2)*100/100-VLOOKUP(VALUE(RIGHT(ROUNDDOWN(G182*0.995,2)*100,1)),$Y$2:$Z$11,2)/100,ROUNDDOWN(D182*0.995,2)*100/100-VLOOKUP(VALUE(RIGHT(ROUNDDOWN(D182*0.995,2)*100,1)),$Y$2:$Z$11,2)/100),ROUNDDOWN(D182*0.995,2)*100/100-VLOOKUP(VALUE(RIGHT(ROUNDDOWN(D182*0.995,2)*100,1)),$Y$2:$Z$11,2)/100)</f>
        <v>-0.03</v>
      </c>
      <c r="S182" s="16">
        <f>IF(AND(D182&gt;1,D182&lt;=2),1,IF(AND(D182&gt;2,D182&lt;=3),2,IF(AND(D182&gt;3,D182&lt;=4),3,IF(AND(D182&gt;4,D182&lt;=5),4,IF(AND(D182&gt;5,D182&lt;=6),5,IF(AND(D182&gt;6,D182&lt;=7),6,IF(AND(D182&gt;7,D182&lt;=8),7,IF(AND(D182&gt;8,D182&lt;=10),8,IF(AND(D182&gt;10,D182&lt;=15),10,IF(AND(D182&gt;15,D182&lt;=20),15,IF(AND(D182&gt;20,D182&lt;=25),20,IF(AND(D182&gt;25,D182&lt;=30),25,IF(AND(D182&gt;30,D182&lt;=35),30,IF(AND(D182&gt;35,D182&lt;=40),35,IF(AND(D182&gt;40,D182&lt;=50),40,IF(AND(D182&gt;50,D182&lt;=60),50,IF(AND(D182&gt;60,D182&lt;=70),60,IF(AND(D182&gt;70,D182&lt;=80),70,IF(AND(D182&gt;80,D182&lt;=100),80,IF(AND(D182&gt;100,D182&lt;=120),100,IF(AND(D182&gt;120,D182&lt;=140),120,IF(AND(D182&gt;140,D182&lt;=150),140,IF(AND(D182&gt;150,D182&lt;=200),150,IF(AND(D182&gt;200,D182&lt;=250),200,IF(AND(D182&gt;250,D182&lt;=300),250,IF(AND(D182&gt;300,D182&lt;=350),300,IF(AND(D182&gt;350,D182&lt;=400),350,IF(AND(D182&gt;400,D182&lt;=500),400,IF(AND(D182&gt;500,D182&lt;=600),500,IF(AND(D182&gt;600,D182&lt;=700),600,IF(AND(D182&gt;700,D182&lt;=800),700,IF(AND(D182&gt;800,D182&lt;=1000),800,IF(AND(D182&gt;1000,D182&lt;=1200),1000,IF(AND(D182&gt;1200,D182&lt;=1400),1200,IF(AND(D182&gt;1400,D182&lt;=1500),1400,0.1)))))))))))))))))))))))))))))))))))*1.01</f>
        <v>0.10100000000000001</v>
      </c>
      <c r="T182" s="16">
        <f>U182-V182</f>
        <v>6.9999999999999993E-2</v>
      </c>
      <c r="U182" s="18">
        <f>ROUNDUP(IF(AND(D182&gt;1,D182&lt;=2),1,IF(AND(D182&gt;2,D182&lt;=3),2,IF(AND(D182&gt;3,D182&lt;=4),3,IF(AND(D182&gt;4,D182&lt;=5),4,IF(AND(D182&gt;5,D182&lt;=6),5,IF(AND(D182&gt;6,D182&lt;=7),6,IF(AND(D182&gt;7,D182&lt;=8),7,IF(AND(D182&gt;8,D182&lt;=10),8,IF(AND(D182&gt;10,D182&lt;=15),10,IF(AND(D182&gt;15,D182&lt;=20),15,IF(AND(D182&gt;20,D182&lt;=25),20,IF(AND(D182&gt;25,D182&lt;=30),25,IF(AND(D182&gt;30,D182&lt;=35),30,IF(AND(D182&gt;35,D182&lt;=40),35,IF(AND(D182&gt;40,D182&lt;=50),40,IF(AND(D182&gt;50,D182&lt;=60),50,IF(AND(D182&gt;60,D182&lt;=70),60,IF(AND(D182&gt;70,D182&lt;=80),70,IF(AND(D182&gt;80,D182&lt;=100),80,IF(AND(D182&gt;100,D182&lt;=120),100,IF(AND(D182&gt;120,D182&lt;=140),120,IF(AND(D182&gt;140,D182&lt;=150),140,IF(AND(D182&gt;150,D182&lt;=200),150,IF(AND(D182&gt;200,D182&lt;=250),200,IF(AND(D182&gt;250,D182&lt;=300),250,IF(AND(D182&gt;300,D182&lt;=350),300,IF(AND(D182&gt;350,D182&lt;=400),350,IF(AND(D182&gt;400,D182&lt;=500),400,IF(AND(D182&gt;500,D182&lt;=600),500,IF(AND(D182&gt;600,D182&lt;=700),600,IF(AND(D182&gt;700,D182&lt;=800),700,IF(AND(D182&gt;800,D182&lt;=1000),800,IF(AND(D182&gt;1000,D182&lt;=1200),1000,IF(AND(D182&gt;1200,D182&lt;=1400),1200,IF(AND(D182&gt;1400,D182&lt;=1500),1400,0.1)))))))))))))))))))))))))))))))))))*0.995,2)</f>
        <v>9.9999999999999992E-2</v>
      </c>
      <c r="V182" s="16">
        <f>VLOOKUP(VALUE(RIGHT(U182*100,1)),$Y$2:$Z$11,2)/100</f>
        <v>0.03</v>
      </c>
      <c r="W182" s="19">
        <f ca="1">IFERROR(IF(AVERAGE(SOE_1,SOE_2)-Close&lt;Close-Current_Stop,1,0),0)</f>
        <v>0</v>
      </c>
      <c r="X182" s="29" t="str">
        <f ca="1">IF(RR_Rebal_Test=1,Close-(AVERAGE(SOE_1,SOE_2)-Close),"")</f>
        <v/>
      </c>
      <c r="Y182" s="3"/>
      <c r="Z182" s="3"/>
      <c r="AA182" s="3"/>
      <c r="AB182" s="3"/>
      <c r="AC182" s="3"/>
    </row>
    <row r="183" spans="1:29" x14ac:dyDescent="0.25">
      <c r="A183" s="13"/>
      <c r="B183" s="8"/>
      <c r="C183" s="8"/>
      <c r="D183" s="8"/>
      <c r="E183" s="2"/>
      <c r="F183" s="2"/>
      <c r="G183" s="8"/>
      <c r="H183" s="23"/>
      <c r="I183" s="8"/>
      <c r="J183" s="1"/>
      <c r="K183" s="1"/>
      <c r="L183" s="2"/>
      <c r="M183" s="8">
        <f>IF(EXACT(L183,N183),I183,O183)</f>
        <v>-0.03</v>
      </c>
      <c r="N183" s="14" t="b">
        <f>IF(AND(L183="*Soft stop*",D183&lt;=I183),CONCATENATE("Setting hard stop at $",O183),IF(AND(L183="*Soft stop*",D183&gt;I183,E183=1),CONCATENATE("Setting hard stop for ½R at $",O183,"; Soft stop for ½R at $",I183),IF(AND(L183="*Soft stop*",D183&gt;I183,F183=1),CONCATENATE("Setting hard stop at $",O183),IF(AND(L183="*Hard stop*",D183&lt;=I183),"Hit stop",IF(AND(L183="*Hard stop*",D183&gt;I183,E183=1),IF(AND(O183&gt;I183,R183&lt;&gt;I183),CONCATENATE("Trail hard stop for ½R to $",O183,"; Hard stop for ½R at $",I183),L183),IF(AND(L183="*Hard stop*",D183&gt;I183,F183=1),IF(AND(O183&gt;I183,R183&lt;&gt;I183),CONCATENATE("Trail hard stop to $",O183),L183),IF(AND(LEFT(L183,12)="*Hard stop f",LEFT(Q183,5)=" Hard",D183&gt;I183,F183=1),IF(AND(O183&gt;I183,R183&lt;&gt;I183),CONCATENATE("Trail stop for entire position to $",O183),L183),IF(AND(LEFT(L183,12)="*Hard stop f",LEFT(Q183,5)=" Soft",D183&gt;I183,F183=1),CONCATENATE("Setting hard stop for entire position at $",O183),IF(AND(LEFT(L183,12)="*Hard stop f",LEFT(Q183,5)=" Hard",I183&gt;P183,D183&lt;=I183,D183&gt;P183),CONCATENATE("Hit stop for ½R at $",I183,"; Hard stop for ½R at $",P183),IF(AND(LEFT(L183,12)="*Hard stop f",LEFT(Q183,5)=" Hard",D183&lt;=I183,D183&lt;=P183),"Hit stop",IF(AND(LEFT(L183,12)="*Hard stop f",LEFT(Q183,5)=" Hard",D183&gt;I183,E183=1),IF(AND(O183&gt;I183,R183&lt;&gt;I183),CONCATENATE("Trail hard stop for ½R to $",O183,"; Hard stop for ½R at $",P183),L183),IF(AND(LEFT(L183,12)="*Hard stop f",LEFT(Q183,5)=" Soft",I183&gt;P183,D183&lt;=I183,D183&gt;P183),CONCATENATE("Hit stop for ½R at $",I183,"; Soft stop for ½R at $",P183),IF(AND(LEFT(L183,12)="*Hard stop f",LEFT(Q183,5)=" Soft",D183&lt;=I183,D183&lt;=P183),CONCATENATE("Hit stop for ½R at $",I183,"; Setting hard stop for ½R at $",O183),IF(AND(LEFT(L183,12)="*Hard stop f",LEFT(Q183,5)=" Soft",D183&gt;I183,E183=1),IF(AND(O183&gt;I183,R183&lt;&gt;I183),CONCATENATE("Trail hard stop for ½R to $",O183,"; Soft stop for ½R at $",P183),L183),IF(AND(LEFT(L183,12)="*Hard stop f",LEFT(Q183,5)=" Hard",I183=P183,D183&lt;=I183),"Hit stop",IF(AND(LEFT(L183,12)="*Hard stop f",LEFT(Q183,5)=" Hard",I183=P183,D183&gt;I183,E183=1),IF(AND(O183&gt;I183,R183&lt;&gt;I183),CONCATENATE("Trail hard stop for ½R to $",O183,"; Hard stop for ½R at $",P183),L183),IF(AND(LEFT(L183,12)="*Hard stop f",LEFT(Q183,5)=" Soft",I183=P183,D183&lt;=I183),CONCATENATE("Hit stop for ½R at $",I183,"; Setting hard stop for ½R at $",O183),IF(AND(LEFT(L183,12)="*Hard stop f",LEFT(Q183,5)=" Soft",I183=P183,D183&gt;I183,E183=1),IF(AND(O183&gt;I183,R183&lt;&gt;I183),CONCATENATE("Trail hard stop for ½R to $",O183,"; Soft stop for ½R at $",P183),L183),IF(AND(D183&gt;I183,E183=0,F183=0),L183)))))))))))))))))))</f>
        <v>0</v>
      </c>
      <c r="O183" s="15">
        <f>IF(AND(R183&lt;=S183,R183&gt;U183),T183,R183)</f>
        <v>-0.03</v>
      </c>
      <c r="P183" s="16" t="str">
        <f>IFERROR(VALUE(RIGHT(Q183,LEN(Q183)-FIND("$",Q183,1))),"")</f>
        <v/>
      </c>
      <c r="Q183" s="6" t="str">
        <f>IFERROR(LEFT(RIGHT(L183,FIND("*",L183,2)-FIND(";",L183,1)),FIND("*",RIGHT(L183,FIND("*",L183,2)-FIND(";",L183,1)),2)-1),"")</f>
        <v/>
      </c>
      <c r="R183" s="16">
        <f>IF(F183=1,MIN(ROUNDDOWN(G183*0.995,2)*100/100-VLOOKUP(VALUE(RIGHT(ROUNDDOWN(G183*0.995,2)*100,1)),$Y$2:$Z$11,2)/100,ROUNDDOWN(D183*0.995,2)*100/100-VLOOKUP(VALUE(RIGHT(ROUNDDOWN(D183*0.995,2)*100,1)),$Y$2:$Z$11,2)/100),ROUNDDOWN(D183*0.995,2)*100/100-VLOOKUP(VALUE(RIGHT(ROUNDDOWN(D183*0.995,2)*100,1)),$Y$2:$Z$11,2)/100)</f>
        <v>-0.03</v>
      </c>
      <c r="S183" s="16">
        <f>IF(AND(D183&gt;1,D183&lt;=2),1,IF(AND(D183&gt;2,D183&lt;=3),2,IF(AND(D183&gt;3,D183&lt;=4),3,IF(AND(D183&gt;4,D183&lt;=5),4,IF(AND(D183&gt;5,D183&lt;=6),5,IF(AND(D183&gt;6,D183&lt;=7),6,IF(AND(D183&gt;7,D183&lt;=8),7,IF(AND(D183&gt;8,D183&lt;=10),8,IF(AND(D183&gt;10,D183&lt;=15),10,IF(AND(D183&gt;15,D183&lt;=20),15,IF(AND(D183&gt;20,D183&lt;=25),20,IF(AND(D183&gt;25,D183&lt;=30),25,IF(AND(D183&gt;30,D183&lt;=35),30,IF(AND(D183&gt;35,D183&lt;=40),35,IF(AND(D183&gt;40,D183&lt;=50),40,IF(AND(D183&gt;50,D183&lt;=60),50,IF(AND(D183&gt;60,D183&lt;=70),60,IF(AND(D183&gt;70,D183&lt;=80),70,IF(AND(D183&gt;80,D183&lt;=100),80,IF(AND(D183&gt;100,D183&lt;=120),100,IF(AND(D183&gt;120,D183&lt;=140),120,IF(AND(D183&gt;140,D183&lt;=150),140,IF(AND(D183&gt;150,D183&lt;=200),150,IF(AND(D183&gt;200,D183&lt;=250),200,IF(AND(D183&gt;250,D183&lt;=300),250,IF(AND(D183&gt;300,D183&lt;=350),300,IF(AND(D183&gt;350,D183&lt;=400),350,IF(AND(D183&gt;400,D183&lt;=500),400,IF(AND(D183&gt;500,D183&lt;=600),500,IF(AND(D183&gt;600,D183&lt;=700),600,IF(AND(D183&gt;700,D183&lt;=800),700,IF(AND(D183&gt;800,D183&lt;=1000),800,IF(AND(D183&gt;1000,D183&lt;=1200),1000,IF(AND(D183&gt;1200,D183&lt;=1400),1200,IF(AND(D183&gt;1400,D183&lt;=1500),1400,0.1)))))))))))))))))))))))))))))))))))*1.01</f>
        <v>0.10100000000000001</v>
      </c>
      <c r="T183" s="16">
        <f>U183-V183</f>
        <v>6.9999999999999993E-2</v>
      </c>
      <c r="U183" s="18">
        <f>ROUNDUP(IF(AND(D183&gt;1,D183&lt;=2),1,IF(AND(D183&gt;2,D183&lt;=3),2,IF(AND(D183&gt;3,D183&lt;=4),3,IF(AND(D183&gt;4,D183&lt;=5),4,IF(AND(D183&gt;5,D183&lt;=6),5,IF(AND(D183&gt;6,D183&lt;=7),6,IF(AND(D183&gt;7,D183&lt;=8),7,IF(AND(D183&gt;8,D183&lt;=10),8,IF(AND(D183&gt;10,D183&lt;=15),10,IF(AND(D183&gt;15,D183&lt;=20),15,IF(AND(D183&gt;20,D183&lt;=25),20,IF(AND(D183&gt;25,D183&lt;=30),25,IF(AND(D183&gt;30,D183&lt;=35),30,IF(AND(D183&gt;35,D183&lt;=40),35,IF(AND(D183&gt;40,D183&lt;=50),40,IF(AND(D183&gt;50,D183&lt;=60),50,IF(AND(D183&gt;60,D183&lt;=70),60,IF(AND(D183&gt;70,D183&lt;=80),70,IF(AND(D183&gt;80,D183&lt;=100),80,IF(AND(D183&gt;100,D183&lt;=120),100,IF(AND(D183&gt;120,D183&lt;=140),120,IF(AND(D183&gt;140,D183&lt;=150),140,IF(AND(D183&gt;150,D183&lt;=200),150,IF(AND(D183&gt;200,D183&lt;=250),200,IF(AND(D183&gt;250,D183&lt;=300),250,IF(AND(D183&gt;300,D183&lt;=350),300,IF(AND(D183&gt;350,D183&lt;=400),350,IF(AND(D183&gt;400,D183&lt;=500),400,IF(AND(D183&gt;500,D183&lt;=600),500,IF(AND(D183&gt;600,D183&lt;=700),600,IF(AND(D183&gt;700,D183&lt;=800),700,IF(AND(D183&gt;800,D183&lt;=1000),800,IF(AND(D183&gt;1000,D183&lt;=1200),1000,IF(AND(D183&gt;1200,D183&lt;=1400),1200,IF(AND(D183&gt;1400,D183&lt;=1500),1400,0.1)))))))))))))))))))))))))))))))))))*0.995,2)</f>
        <v>9.9999999999999992E-2</v>
      </c>
      <c r="V183" s="16">
        <f>VLOOKUP(VALUE(RIGHT(U183*100,1)),$Y$2:$Z$11,2)/100</f>
        <v>0.03</v>
      </c>
      <c r="W183" s="19">
        <f ca="1">IFERROR(IF(AVERAGE(SOE_1,SOE_2)-Close&lt;Close-Current_Stop,1,0),0)</f>
        <v>0</v>
      </c>
      <c r="X183" s="29" t="str">
        <f ca="1">IF(RR_Rebal_Test=1,Close-(AVERAGE(SOE_1,SOE_2)-Close),"")</f>
        <v/>
      </c>
      <c r="Y183" s="3"/>
      <c r="Z183" s="3"/>
      <c r="AA183" s="3"/>
      <c r="AB183" s="3"/>
      <c r="AC183" s="3"/>
    </row>
    <row r="184" spans="1:29" x14ac:dyDescent="0.25">
      <c r="A184" s="13"/>
      <c r="B184" s="8"/>
      <c r="C184" s="8"/>
      <c r="D184" s="8"/>
      <c r="E184" s="2"/>
      <c r="F184" s="2"/>
      <c r="G184" s="8"/>
      <c r="H184" s="23"/>
      <c r="I184" s="8"/>
      <c r="J184" s="1"/>
      <c r="K184" s="1"/>
      <c r="L184" s="2"/>
      <c r="M184" s="8">
        <f>IF(EXACT(L184,N184),I184,O184)</f>
        <v>-0.03</v>
      </c>
      <c r="N184" s="14" t="b">
        <f>IF(AND(L184="*Soft stop*",D184&lt;=I184),CONCATENATE("Setting hard stop at $",O184),IF(AND(L184="*Soft stop*",D184&gt;I184,E184=1),CONCATENATE("Setting hard stop for ½R at $",O184,"; Soft stop for ½R at $",I184),IF(AND(L184="*Soft stop*",D184&gt;I184,F184=1),CONCATENATE("Setting hard stop at $",O184),IF(AND(L184="*Hard stop*",D184&lt;=I184),"Hit stop",IF(AND(L184="*Hard stop*",D184&gt;I184,E184=1),IF(AND(O184&gt;I184,R184&lt;&gt;I184),CONCATENATE("Trail hard stop for ½R to $",O184,"; Hard stop for ½R at $",I184),L184),IF(AND(L184="*Hard stop*",D184&gt;I184,F184=1),IF(AND(O184&gt;I184,R184&lt;&gt;I184),CONCATENATE("Trail hard stop to $",O184),L184),IF(AND(LEFT(L184,12)="*Hard stop f",LEFT(Q184,5)=" Hard",D184&gt;I184,F184=1),IF(AND(O184&gt;I184,R184&lt;&gt;I184),CONCATENATE("Trail stop for entire position to $",O184),L184),IF(AND(LEFT(L184,12)="*Hard stop f",LEFT(Q184,5)=" Soft",D184&gt;I184,F184=1),CONCATENATE("Setting hard stop for entire position at $",O184),IF(AND(LEFT(L184,12)="*Hard stop f",LEFT(Q184,5)=" Hard",I184&gt;P184,D184&lt;=I184,D184&gt;P184),CONCATENATE("Hit stop for ½R at $",I184,"; Hard stop for ½R at $",P184),IF(AND(LEFT(L184,12)="*Hard stop f",LEFT(Q184,5)=" Hard",D184&lt;=I184,D184&lt;=P184),"Hit stop",IF(AND(LEFT(L184,12)="*Hard stop f",LEFT(Q184,5)=" Hard",D184&gt;I184,E184=1),IF(AND(O184&gt;I184,R184&lt;&gt;I184),CONCATENATE("Trail hard stop for ½R to $",O184,"; Hard stop for ½R at $",P184),L184),IF(AND(LEFT(L184,12)="*Hard stop f",LEFT(Q184,5)=" Soft",I184&gt;P184,D184&lt;=I184,D184&gt;P184),CONCATENATE("Hit stop for ½R at $",I184,"; Soft stop for ½R at $",P184),IF(AND(LEFT(L184,12)="*Hard stop f",LEFT(Q184,5)=" Soft",D184&lt;=I184,D184&lt;=P184),CONCATENATE("Hit stop for ½R at $",I184,"; Setting hard stop for ½R at $",O184),IF(AND(LEFT(L184,12)="*Hard stop f",LEFT(Q184,5)=" Soft",D184&gt;I184,E184=1),IF(AND(O184&gt;I184,R184&lt;&gt;I184),CONCATENATE("Trail hard stop for ½R to $",O184,"; Soft stop for ½R at $",P184),L184),IF(AND(LEFT(L184,12)="*Hard stop f",LEFT(Q184,5)=" Hard",I184=P184,D184&lt;=I184),"Hit stop",IF(AND(LEFT(L184,12)="*Hard stop f",LEFT(Q184,5)=" Hard",I184=P184,D184&gt;I184,E184=1),IF(AND(O184&gt;I184,R184&lt;&gt;I184),CONCATENATE("Trail hard stop for ½R to $",O184,"; Hard stop for ½R at $",P184),L184),IF(AND(LEFT(L184,12)="*Hard stop f",LEFT(Q184,5)=" Soft",I184=P184,D184&lt;=I184),CONCATENATE("Hit stop for ½R at $",I184,"; Setting hard stop for ½R at $",O184),IF(AND(LEFT(L184,12)="*Hard stop f",LEFT(Q184,5)=" Soft",I184=P184,D184&gt;I184,E184=1),IF(AND(O184&gt;I184,R184&lt;&gt;I184),CONCATENATE("Trail hard stop for ½R to $",O184,"; Soft stop for ½R at $",P184),L184),IF(AND(D184&gt;I184,E184=0,F184=0),L184)))))))))))))))))))</f>
        <v>0</v>
      </c>
      <c r="O184" s="15">
        <f>IF(AND(R184&lt;=S184,R184&gt;U184),T184,R184)</f>
        <v>-0.03</v>
      </c>
      <c r="P184" s="16" t="str">
        <f>IFERROR(VALUE(RIGHT(Q184,LEN(Q184)-FIND("$",Q184,1))),"")</f>
        <v/>
      </c>
      <c r="Q184" s="6" t="str">
        <f>IFERROR(LEFT(RIGHT(L184,FIND("*",L184,2)-FIND(";",L184,1)),FIND("*",RIGHT(L184,FIND("*",L184,2)-FIND(";",L184,1)),2)-1),"")</f>
        <v/>
      </c>
      <c r="R184" s="16">
        <f>IF(F184=1,MIN(ROUNDDOWN(G184*0.995,2)*100/100-VLOOKUP(VALUE(RIGHT(ROUNDDOWN(G184*0.995,2)*100,1)),$Y$2:$Z$11,2)/100,ROUNDDOWN(D184*0.995,2)*100/100-VLOOKUP(VALUE(RIGHT(ROUNDDOWN(D184*0.995,2)*100,1)),$Y$2:$Z$11,2)/100),ROUNDDOWN(D184*0.995,2)*100/100-VLOOKUP(VALUE(RIGHT(ROUNDDOWN(D184*0.995,2)*100,1)),$Y$2:$Z$11,2)/100)</f>
        <v>-0.03</v>
      </c>
      <c r="S184" s="16">
        <f>IF(AND(D184&gt;1,D184&lt;=2),1,IF(AND(D184&gt;2,D184&lt;=3),2,IF(AND(D184&gt;3,D184&lt;=4),3,IF(AND(D184&gt;4,D184&lt;=5),4,IF(AND(D184&gt;5,D184&lt;=6),5,IF(AND(D184&gt;6,D184&lt;=7),6,IF(AND(D184&gt;7,D184&lt;=8),7,IF(AND(D184&gt;8,D184&lt;=10),8,IF(AND(D184&gt;10,D184&lt;=15),10,IF(AND(D184&gt;15,D184&lt;=20),15,IF(AND(D184&gt;20,D184&lt;=25),20,IF(AND(D184&gt;25,D184&lt;=30),25,IF(AND(D184&gt;30,D184&lt;=35),30,IF(AND(D184&gt;35,D184&lt;=40),35,IF(AND(D184&gt;40,D184&lt;=50),40,IF(AND(D184&gt;50,D184&lt;=60),50,IF(AND(D184&gt;60,D184&lt;=70),60,IF(AND(D184&gt;70,D184&lt;=80),70,IF(AND(D184&gt;80,D184&lt;=100),80,IF(AND(D184&gt;100,D184&lt;=120),100,IF(AND(D184&gt;120,D184&lt;=140),120,IF(AND(D184&gt;140,D184&lt;=150),140,IF(AND(D184&gt;150,D184&lt;=200),150,IF(AND(D184&gt;200,D184&lt;=250),200,IF(AND(D184&gt;250,D184&lt;=300),250,IF(AND(D184&gt;300,D184&lt;=350),300,IF(AND(D184&gt;350,D184&lt;=400),350,IF(AND(D184&gt;400,D184&lt;=500),400,IF(AND(D184&gt;500,D184&lt;=600),500,IF(AND(D184&gt;600,D184&lt;=700),600,IF(AND(D184&gt;700,D184&lt;=800),700,IF(AND(D184&gt;800,D184&lt;=1000),800,IF(AND(D184&gt;1000,D184&lt;=1200),1000,IF(AND(D184&gt;1200,D184&lt;=1400),1200,IF(AND(D184&gt;1400,D184&lt;=1500),1400,0.1)))))))))))))))))))))))))))))))))))*1.01</f>
        <v>0.10100000000000001</v>
      </c>
      <c r="T184" s="16">
        <f>U184-V184</f>
        <v>6.9999999999999993E-2</v>
      </c>
      <c r="U184" s="18">
        <f>ROUNDUP(IF(AND(D184&gt;1,D184&lt;=2),1,IF(AND(D184&gt;2,D184&lt;=3),2,IF(AND(D184&gt;3,D184&lt;=4),3,IF(AND(D184&gt;4,D184&lt;=5),4,IF(AND(D184&gt;5,D184&lt;=6),5,IF(AND(D184&gt;6,D184&lt;=7),6,IF(AND(D184&gt;7,D184&lt;=8),7,IF(AND(D184&gt;8,D184&lt;=10),8,IF(AND(D184&gt;10,D184&lt;=15),10,IF(AND(D184&gt;15,D184&lt;=20),15,IF(AND(D184&gt;20,D184&lt;=25),20,IF(AND(D184&gt;25,D184&lt;=30),25,IF(AND(D184&gt;30,D184&lt;=35),30,IF(AND(D184&gt;35,D184&lt;=40),35,IF(AND(D184&gt;40,D184&lt;=50),40,IF(AND(D184&gt;50,D184&lt;=60),50,IF(AND(D184&gt;60,D184&lt;=70),60,IF(AND(D184&gt;70,D184&lt;=80),70,IF(AND(D184&gt;80,D184&lt;=100),80,IF(AND(D184&gt;100,D184&lt;=120),100,IF(AND(D184&gt;120,D184&lt;=140),120,IF(AND(D184&gt;140,D184&lt;=150),140,IF(AND(D184&gt;150,D184&lt;=200),150,IF(AND(D184&gt;200,D184&lt;=250),200,IF(AND(D184&gt;250,D184&lt;=300),250,IF(AND(D184&gt;300,D184&lt;=350),300,IF(AND(D184&gt;350,D184&lt;=400),350,IF(AND(D184&gt;400,D184&lt;=500),400,IF(AND(D184&gt;500,D184&lt;=600),500,IF(AND(D184&gt;600,D184&lt;=700),600,IF(AND(D184&gt;700,D184&lt;=800),700,IF(AND(D184&gt;800,D184&lt;=1000),800,IF(AND(D184&gt;1000,D184&lt;=1200),1000,IF(AND(D184&gt;1200,D184&lt;=1400),1200,IF(AND(D184&gt;1400,D184&lt;=1500),1400,0.1)))))))))))))))))))))))))))))))))))*0.995,2)</f>
        <v>9.9999999999999992E-2</v>
      </c>
      <c r="V184" s="16">
        <f>VLOOKUP(VALUE(RIGHT(U184*100,1)),$Y$2:$Z$11,2)/100</f>
        <v>0.03</v>
      </c>
      <c r="W184" s="19">
        <f ca="1">IFERROR(IF(AVERAGE(SOE_1,SOE_2)-Close&lt;Close-Current_Stop,1,0),0)</f>
        <v>0</v>
      </c>
      <c r="X184" s="29" t="str">
        <f ca="1">IF(RR_Rebal_Test=1,Close-(AVERAGE(SOE_1,SOE_2)-Close),"")</f>
        <v/>
      </c>
      <c r="Y184" s="3"/>
      <c r="Z184" s="3"/>
      <c r="AA184" s="3"/>
      <c r="AB184" s="3"/>
      <c r="AC184" s="3"/>
    </row>
    <row r="185" spans="1:29" x14ac:dyDescent="0.25">
      <c r="A185" s="13"/>
      <c r="B185" s="8"/>
      <c r="C185" s="8"/>
      <c r="D185" s="8"/>
      <c r="E185" s="2"/>
      <c r="F185" s="2"/>
      <c r="G185" s="8"/>
      <c r="H185" s="23"/>
      <c r="I185" s="8"/>
      <c r="J185" s="1"/>
      <c r="K185" s="1"/>
      <c r="L185" s="2"/>
      <c r="M185" s="8">
        <f>IF(EXACT(L185,N185),I185,O185)</f>
        <v>-0.03</v>
      </c>
      <c r="N185" s="14" t="b">
        <f>IF(AND(L185="*Soft stop*",D185&lt;=I185),CONCATENATE("Setting hard stop at $",O185),IF(AND(L185="*Soft stop*",D185&gt;I185,E185=1),CONCATENATE("Setting hard stop for ½R at $",O185,"; Soft stop for ½R at $",I185),IF(AND(L185="*Soft stop*",D185&gt;I185,F185=1),CONCATENATE("Setting hard stop at $",O185),IF(AND(L185="*Hard stop*",D185&lt;=I185),"Hit stop",IF(AND(L185="*Hard stop*",D185&gt;I185,E185=1),IF(AND(O185&gt;I185,R185&lt;&gt;I185),CONCATENATE("Trail hard stop for ½R to $",O185,"; Hard stop for ½R at $",I185),L185),IF(AND(L185="*Hard stop*",D185&gt;I185,F185=1),IF(AND(O185&gt;I185,R185&lt;&gt;I185),CONCATENATE("Trail hard stop to $",O185),L185),IF(AND(LEFT(L185,12)="*Hard stop f",LEFT(Q185,5)=" Hard",D185&gt;I185,F185=1),IF(AND(O185&gt;I185,R185&lt;&gt;I185),CONCATENATE("Trail stop for entire position to $",O185),L185),IF(AND(LEFT(L185,12)="*Hard stop f",LEFT(Q185,5)=" Soft",D185&gt;I185,F185=1),CONCATENATE("Setting hard stop for entire position at $",O185),IF(AND(LEFT(L185,12)="*Hard stop f",LEFT(Q185,5)=" Hard",I185&gt;P185,D185&lt;=I185,D185&gt;P185),CONCATENATE("Hit stop for ½R at $",I185,"; Hard stop for ½R at $",P185),IF(AND(LEFT(L185,12)="*Hard stop f",LEFT(Q185,5)=" Hard",D185&lt;=I185,D185&lt;=P185),"Hit stop",IF(AND(LEFT(L185,12)="*Hard stop f",LEFT(Q185,5)=" Hard",D185&gt;I185,E185=1),IF(AND(O185&gt;I185,R185&lt;&gt;I185),CONCATENATE("Trail hard stop for ½R to $",O185,"; Hard stop for ½R at $",P185),L185),IF(AND(LEFT(L185,12)="*Hard stop f",LEFT(Q185,5)=" Soft",I185&gt;P185,D185&lt;=I185,D185&gt;P185),CONCATENATE("Hit stop for ½R at $",I185,"; Soft stop for ½R at $",P185),IF(AND(LEFT(L185,12)="*Hard stop f",LEFT(Q185,5)=" Soft",D185&lt;=I185,D185&lt;=P185),CONCATENATE("Hit stop for ½R at $",I185,"; Setting hard stop for ½R at $",O185),IF(AND(LEFT(L185,12)="*Hard stop f",LEFT(Q185,5)=" Soft",D185&gt;I185,E185=1),IF(AND(O185&gt;I185,R185&lt;&gt;I185),CONCATENATE("Trail hard stop for ½R to $",O185,"; Soft stop for ½R at $",P185),L185),IF(AND(LEFT(L185,12)="*Hard stop f",LEFT(Q185,5)=" Hard",I185=P185,D185&lt;=I185),"Hit stop",IF(AND(LEFT(L185,12)="*Hard stop f",LEFT(Q185,5)=" Hard",I185=P185,D185&gt;I185,E185=1),IF(AND(O185&gt;I185,R185&lt;&gt;I185),CONCATENATE("Trail hard stop for ½R to $",O185,"; Hard stop for ½R at $",P185),L185),IF(AND(LEFT(L185,12)="*Hard stop f",LEFT(Q185,5)=" Soft",I185=P185,D185&lt;=I185),CONCATENATE("Hit stop for ½R at $",I185,"; Setting hard stop for ½R at $",O185),IF(AND(LEFT(L185,12)="*Hard stop f",LEFT(Q185,5)=" Soft",I185=P185,D185&gt;I185,E185=1),IF(AND(O185&gt;I185,R185&lt;&gt;I185),CONCATENATE("Trail hard stop for ½R to $",O185,"; Soft stop for ½R at $",P185),L185),IF(AND(D185&gt;I185,E185=0,F185=0),L185)))))))))))))))))))</f>
        <v>0</v>
      </c>
      <c r="O185" s="15">
        <f>IF(AND(R185&lt;=S185,R185&gt;U185),T185,R185)</f>
        <v>-0.03</v>
      </c>
      <c r="P185" s="16" t="str">
        <f>IFERROR(VALUE(RIGHT(Q185,LEN(Q185)-FIND("$",Q185,1))),"")</f>
        <v/>
      </c>
      <c r="Q185" s="6" t="str">
        <f>IFERROR(LEFT(RIGHT(L185,FIND("*",L185,2)-FIND(";",L185,1)),FIND("*",RIGHT(L185,FIND("*",L185,2)-FIND(";",L185,1)),2)-1),"")</f>
        <v/>
      </c>
      <c r="R185" s="16">
        <f>IF(F185=1,MIN(ROUNDDOWN(G185*0.995,2)*100/100-VLOOKUP(VALUE(RIGHT(ROUNDDOWN(G185*0.995,2)*100,1)),$Y$2:$Z$11,2)/100,ROUNDDOWN(D185*0.995,2)*100/100-VLOOKUP(VALUE(RIGHT(ROUNDDOWN(D185*0.995,2)*100,1)),$Y$2:$Z$11,2)/100),ROUNDDOWN(D185*0.995,2)*100/100-VLOOKUP(VALUE(RIGHT(ROUNDDOWN(D185*0.995,2)*100,1)),$Y$2:$Z$11,2)/100)</f>
        <v>-0.03</v>
      </c>
      <c r="S185" s="16">
        <f>IF(AND(D185&gt;1,D185&lt;=2),1,IF(AND(D185&gt;2,D185&lt;=3),2,IF(AND(D185&gt;3,D185&lt;=4),3,IF(AND(D185&gt;4,D185&lt;=5),4,IF(AND(D185&gt;5,D185&lt;=6),5,IF(AND(D185&gt;6,D185&lt;=7),6,IF(AND(D185&gt;7,D185&lt;=8),7,IF(AND(D185&gt;8,D185&lt;=10),8,IF(AND(D185&gt;10,D185&lt;=15),10,IF(AND(D185&gt;15,D185&lt;=20),15,IF(AND(D185&gt;20,D185&lt;=25),20,IF(AND(D185&gt;25,D185&lt;=30),25,IF(AND(D185&gt;30,D185&lt;=35),30,IF(AND(D185&gt;35,D185&lt;=40),35,IF(AND(D185&gt;40,D185&lt;=50),40,IF(AND(D185&gt;50,D185&lt;=60),50,IF(AND(D185&gt;60,D185&lt;=70),60,IF(AND(D185&gt;70,D185&lt;=80),70,IF(AND(D185&gt;80,D185&lt;=100),80,IF(AND(D185&gt;100,D185&lt;=120),100,IF(AND(D185&gt;120,D185&lt;=140),120,IF(AND(D185&gt;140,D185&lt;=150),140,IF(AND(D185&gt;150,D185&lt;=200),150,IF(AND(D185&gt;200,D185&lt;=250),200,IF(AND(D185&gt;250,D185&lt;=300),250,IF(AND(D185&gt;300,D185&lt;=350),300,IF(AND(D185&gt;350,D185&lt;=400),350,IF(AND(D185&gt;400,D185&lt;=500),400,IF(AND(D185&gt;500,D185&lt;=600),500,IF(AND(D185&gt;600,D185&lt;=700),600,IF(AND(D185&gt;700,D185&lt;=800),700,IF(AND(D185&gt;800,D185&lt;=1000),800,IF(AND(D185&gt;1000,D185&lt;=1200),1000,IF(AND(D185&gt;1200,D185&lt;=1400),1200,IF(AND(D185&gt;1400,D185&lt;=1500),1400,0.1)))))))))))))))))))))))))))))))))))*1.01</f>
        <v>0.10100000000000001</v>
      </c>
      <c r="T185" s="16">
        <f>U185-V185</f>
        <v>6.9999999999999993E-2</v>
      </c>
      <c r="U185" s="18">
        <f>ROUNDUP(IF(AND(D185&gt;1,D185&lt;=2),1,IF(AND(D185&gt;2,D185&lt;=3),2,IF(AND(D185&gt;3,D185&lt;=4),3,IF(AND(D185&gt;4,D185&lt;=5),4,IF(AND(D185&gt;5,D185&lt;=6),5,IF(AND(D185&gt;6,D185&lt;=7),6,IF(AND(D185&gt;7,D185&lt;=8),7,IF(AND(D185&gt;8,D185&lt;=10),8,IF(AND(D185&gt;10,D185&lt;=15),10,IF(AND(D185&gt;15,D185&lt;=20),15,IF(AND(D185&gt;20,D185&lt;=25),20,IF(AND(D185&gt;25,D185&lt;=30),25,IF(AND(D185&gt;30,D185&lt;=35),30,IF(AND(D185&gt;35,D185&lt;=40),35,IF(AND(D185&gt;40,D185&lt;=50),40,IF(AND(D185&gt;50,D185&lt;=60),50,IF(AND(D185&gt;60,D185&lt;=70),60,IF(AND(D185&gt;70,D185&lt;=80),70,IF(AND(D185&gt;80,D185&lt;=100),80,IF(AND(D185&gt;100,D185&lt;=120),100,IF(AND(D185&gt;120,D185&lt;=140),120,IF(AND(D185&gt;140,D185&lt;=150),140,IF(AND(D185&gt;150,D185&lt;=200),150,IF(AND(D185&gt;200,D185&lt;=250),200,IF(AND(D185&gt;250,D185&lt;=300),250,IF(AND(D185&gt;300,D185&lt;=350),300,IF(AND(D185&gt;350,D185&lt;=400),350,IF(AND(D185&gt;400,D185&lt;=500),400,IF(AND(D185&gt;500,D185&lt;=600),500,IF(AND(D185&gt;600,D185&lt;=700),600,IF(AND(D185&gt;700,D185&lt;=800),700,IF(AND(D185&gt;800,D185&lt;=1000),800,IF(AND(D185&gt;1000,D185&lt;=1200),1000,IF(AND(D185&gt;1200,D185&lt;=1400),1200,IF(AND(D185&gt;1400,D185&lt;=1500),1400,0.1)))))))))))))))))))))))))))))))))))*0.995,2)</f>
        <v>9.9999999999999992E-2</v>
      </c>
      <c r="V185" s="16">
        <f>VLOOKUP(VALUE(RIGHT(U185*100,1)),$Y$2:$Z$11,2)/100</f>
        <v>0.03</v>
      </c>
      <c r="W185" s="19">
        <f ca="1">IFERROR(IF(AVERAGE(SOE_1,SOE_2)-Close&lt;Close-Current_Stop,1,0),0)</f>
        <v>0</v>
      </c>
      <c r="X185" s="29" t="str">
        <f ca="1">IF(RR_Rebal_Test=1,Close-(AVERAGE(SOE_1,SOE_2)-Close),"")</f>
        <v/>
      </c>
      <c r="Y185" s="3"/>
      <c r="Z185" s="3"/>
      <c r="AA185" s="3"/>
      <c r="AB185" s="3"/>
      <c r="AC185" s="3"/>
    </row>
    <row r="186" spans="1:29" x14ac:dyDescent="0.25">
      <c r="A186" s="13"/>
      <c r="B186" s="8"/>
      <c r="C186" s="8"/>
      <c r="D186" s="8"/>
      <c r="E186" s="2"/>
      <c r="F186" s="2"/>
      <c r="G186" s="8"/>
      <c r="H186" s="23"/>
      <c r="I186" s="8"/>
      <c r="J186" s="1"/>
      <c r="K186" s="1"/>
      <c r="L186" s="2"/>
      <c r="M186" s="8">
        <f>IF(EXACT(L186,N186),I186,O186)</f>
        <v>-0.03</v>
      </c>
      <c r="N186" s="14" t="b">
        <f>IF(AND(L186="*Soft stop*",D186&lt;=I186),CONCATENATE("Setting hard stop at $",O186),IF(AND(L186="*Soft stop*",D186&gt;I186,E186=1),CONCATENATE("Setting hard stop for ½R at $",O186,"; Soft stop for ½R at $",I186),IF(AND(L186="*Soft stop*",D186&gt;I186,F186=1),CONCATENATE("Setting hard stop at $",O186),IF(AND(L186="*Hard stop*",D186&lt;=I186),"Hit stop",IF(AND(L186="*Hard stop*",D186&gt;I186,E186=1),IF(AND(O186&gt;I186,R186&lt;&gt;I186),CONCATENATE("Trail hard stop for ½R to $",O186,"; Hard stop for ½R at $",I186),L186),IF(AND(L186="*Hard stop*",D186&gt;I186,F186=1),IF(AND(O186&gt;I186,R186&lt;&gt;I186),CONCATENATE("Trail hard stop to $",O186),L186),IF(AND(LEFT(L186,12)="*Hard stop f",LEFT(Q186,5)=" Hard",D186&gt;I186,F186=1),IF(AND(O186&gt;I186,R186&lt;&gt;I186),CONCATENATE("Trail stop for entire position to $",O186),L186),IF(AND(LEFT(L186,12)="*Hard stop f",LEFT(Q186,5)=" Soft",D186&gt;I186,F186=1),CONCATENATE("Setting hard stop for entire position at $",O186),IF(AND(LEFT(L186,12)="*Hard stop f",LEFT(Q186,5)=" Hard",I186&gt;P186,D186&lt;=I186,D186&gt;P186),CONCATENATE("Hit stop for ½R at $",I186,"; Hard stop for ½R at $",P186),IF(AND(LEFT(L186,12)="*Hard stop f",LEFT(Q186,5)=" Hard",D186&lt;=I186,D186&lt;=P186),"Hit stop",IF(AND(LEFT(L186,12)="*Hard stop f",LEFT(Q186,5)=" Hard",D186&gt;I186,E186=1),IF(AND(O186&gt;I186,R186&lt;&gt;I186),CONCATENATE("Trail hard stop for ½R to $",O186,"; Hard stop for ½R at $",P186),L186),IF(AND(LEFT(L186,12)="*Hard stop f",LEFT(Q186,5)=" Soft",I186&gt;P186,D186&lt;=I186,D186&gt;P186),CONCATENATE("Hit stop for ½R at $",I186,"; Soft stop for ½R at $",P186),IF(AND(LEFT(L186,12)="*Hard stop f",LEFT(Q186,5)=" Soft",D186&lt;=I186,D186&lt;=P186),CONCATENATE("Hit stop for ½R at $",I186,"; Setting hard stop for ½R at $",O186),IF(AND(LEFT(L186,12)="*Hard stop f",LEFT(Q186,5)=" Soft",D186&gt;I186,E186=1),IF(AND(O186&gt;I186,R186&lt;&gt;I186),CONCATENATE("Trail hard stop for ½R to $",O186,"; Soft stop for ½R at $",P186),L186),IF(AND(LEFT(L186,12)="*Hard stop f",LEFT(Q186,5)=" Hard",I186=P186,D186&lt;=I186),"Hit stop",IF(AND(LEFT(L186,12)="*Hard stop f",LEFT(Q186,5)=" Hard",I186=P186,D186&gt;I186,E186=1),IF(AND(O186&gt;I186,R186&lt;&gt;I186),CONCATENATE("Trail hard stop for ½R to $",O186,"; Hard stop for ½R at $",P186),L186),IF(AND(LEFT(L186,12)="*Hard stop f",LEFT(Q186,5)=" Soft",I186=P186,D186&lt;=I186),CONCATENATE("Hit stop for ½R at $",I186,"; Setting hard stop for ½R at $",O186),IF(AND(LEFT(L186,12)="*Hard stop f",LEFT(Q186,5)=" Soft",I186=P186,D186&gt;I186,E186=1),IF(AND(O186&gt;I186,R186&lt;&gt;I186),CONCATENATE("Trail hard stop for ½R to $",O186,"; Soft stop for ½R at $",P186),L186),IF(AND(D186&gt;I186,E186=0,F186=0),L186)))))))))))))))))))</f>
        <v>0</v>
      </c>
      <c r="O186" s="15">
        <f>IF(AND(R186&lt;=S186,R186&gt;U186),T186,R186)</f>
        <v>-0.03</v>
      </c>
      <c r="P186" s="16" t="str">
        <f>IFERROR(VALUE(RIGHT(Q186,LEN(Q186)-FIND("$",Q186,1))),"")</f>
        <v/>
      </c>
      <c r="Q186" s="6" t="str">
        <f>IFERROR(LEFT(RIGHT(L186,FIND("*",L186,2)-FIND(";",L186,1)),FIND("*",RIGHT(L186,FIND("*",L186,2)-FIND(";",L186,1)),2)-1),"")</f>
        <v/>
      </c>
      <c r="R186" s="16">
        <f>IF(F186=1,MIN(ROUNDDOWN(G186*0.995,2)*100/100-VLOOKUP(VALUE(RIGHT(ROUNDDOWN(G186*0.995,2)*100,1)),$Y$2:$Z$11,2)/100,ROUNDDOWN(D186*0.995,2)*100/100-VLOOKUP(VALUE(RIGHT(ROUNDDOWN(D186*0.995,2)*100,1)),$Y$2:$Z$11,2)/100),ROUNDDOWN(D186*0.995,2)*100/100-VLOOKUP(VALUE(RIGHT(ROUNDDOWN(D186*0.995,2)*100,1)),$Y$2:$Z$11,2)/100)</f>
        <v>-0.03</v>
      </c>
      <c r="S186" s="16">
        <f>IF(AND(D186&gt;1,D186&lt;=2),1,IF(AND(D186&gt;2,D186&lt;=3),2,IF(AND(D186&gt;3,D186&lt;=4),3,IF(AND(D186&gt;4,D186&lt;=5),4,IF(AND(D186&gt;5,D186&lt;=6),5,IF(AND(D186&gt;6,D186&lt;=7),6,IF(AND(D186&gt;7,D186&lt;=8),7,IF(AND(D186&gt;8,D186&lt;=10),8,IF(AND(D186&gt;10,D186&lt;=15),10,IF(AND(D186&gt;15,D186&lt;=20),15,IF(AND(D186&gt;20,D186&lt;=25),20,IF(AND(D186&gt;25,D186&lt;=30),25,IF(AND(D186&gt;30,D186&lt;=35),30,IF(AND(D186&gt;35,D186&lt;=40),35,IF(AND(D186&gt;40,D186&lt;=50),40,IF(AND(D186&gt;50,D186&lt;=60),50,IF(AND(D186&gt;60,D186&lt;=70),60,IF(AND(D186&gt;70,D186&lt;=80),70,IF(AND(D186&gt;80,D186&lt;=100),80,IF(AND(D186&gt;100,D186&lt;=120),100,IF(AND(D186&gt;120,D186&lt;=140),120,IF(AND(D186&gt;140,D186&lt;=150),140,IF(AND(D186&gt;150,D186&lt;=200),150,IF(AND(D186&gt;200,D186&lt;=250),200,IF(AND(D186&gt;250,D186&lt;=300),250,IF(AND(D186&gt;300,D186&lt;=350),300,IF(AND(D186&gt;350,D186&lt;=400),350,IF(AND(D186&gt;400,D186&lt;=500),400,IF(AND(D186&gt;500,D186&lt;=600),500,IF(AND(D186&gt;600,D186&lt;=700),600,IF(AND(D186&gt;700,D186&lt;=800),700,IF(AND(D186&gt;800,D186&lt;=1000),800,IF(AND(D186&gt;1000,D186&lt;=1200),1000,IF(AND(D186&gt;1200,D186&lt;=1400),1200,IF(AND(D186&gt;1400,D186&lt;=1500),1400,0.1)))))))))))))))))))))))))))))))))))*1.01</f>
        <v>0.10100000000000001</v>
      </c>
      <c r="T186" s="16">
        <f>U186-V186</f>
        <v>6.9999999999999993E-2</v>
      </c>
      <c r="U186" s="18">
        <f>ROUNDUP(IF(AND(D186&gt;1,D186&lt;=2),1,IF(AND(D186&gt;2,D186&lt;=3),2,IF(AND(D186&gt;3,D186&lt;=4),3,IF(AND(D186&gt;4,D186&lt;=5),4,IF(AND(D186&gt;5,D186&lt;=6),5,IF(AND(D186&gt;6,D186&lt;=7),6,IF(AND(D186&gt;7,D186&lt;=8),7,IF(AND(D186&gt;8,D186&lt;=10),8,IF(AND(D186&gt;10,D186&lt;=15),10,IF(AND(D186&gt;15,D186&lt;=20),15,IF(AND(D186&gt;20,D186&lt;=25),20,IF(AND(D186&gt;25,D186&lt;=30),25,IF(AND(D186&gt;30,D186&lt;=35),30,IF(AND(D186&gt;35,D186&lt;=40),35,IF(AND(D186&gt;40,D186&lt;=50),40,IF(AND(D186&gt;50,D186&lt;=60),50,IF(AND(D186&gt;60,D186&lt;=70),60,IF(AND(D186&gt;70,D186&lt;=80),70,IF(AND(D186&gt;80,D186&lt;=100),80,IF(AND(D186&gt;100,D186&lt;=120),100,IF(AND(D186&gt;120,D186&lt;=140),120,IF(AND(D186&gt;140,D186&lt;=150),140,IF(AND(D186&gt;150,D186&lt;=200),150,IF(AND(D186&gt;200,D186&lt;=250),200,IF(AND(D186&gt;250,D186&lt;=300),250,IF(AND(D186&gt;300,D186&lt;=350),300,IF(AND(D186&gt;350,D186&lt;=400),350,IF(AND(D186&gt;400,D186&lt;=500),400,IF(AND(D186&gt;500,D186&lt;=600),500,IF(AND(D186&gt;600,D186&lt;=700),600,IF(AND(D186&gt;700,D186&lt;=800),700,IF(AND(D186&gt;800,D186&lt;=1000),800,IF(AND(D186&gt;1000,D186&lt;=1200),1000,IF(AND(D186&gt;1200,D186&lt;=1400),1200,IF(AND(D186&gt;1400,D186&lt;=1500),1400,0.1)))))))))))))))))))))))))))))))))))*0.995,2)</f>
        <v>9.9999999999999992E-2</v>
      </c>
      <c r="V186" s="16">
        <f>VLOOKUP(VALUE(RIGHT(U186*100,1)),$Y$2:$Z$11,2)/100</f>
        <v>0.03</v>
      </c>
      <c r="W186" s="19">
        <f ca="1">IFERROR(IF(AVERAGE(SOE_1,SOE_2)-Close&lt;Close-Current_Stop,1,0),0)</f>
        <v>0</v>
      </c>
      <c r="X186" s="29" t="str">
        <f ca="1">IF(RR_Rebal_Test=1,Close-(AVERAGE(SOE_1,SOE_2)-Close),"")</f>
        <v/>
      </c>
      <c r="Y186" s="3"/>
      <c r="Z186" s="3"/>
      <c r="AA186" s="3"/>
      <c r="AB186" s="3"/>
      <c r="AC186" s="3"/>
    </row>
    <row r="187" spans="1:29" x14ac:dyDescent="0.25">
      <c r="A187" s="13"/>
      <c r="B187" s="8"/>
      <c r="C187" s="8"/>
      <c r="D187" s="8"/>
      <c r="E187" s="2"/>
      <c r="F187" s="2"/>
      <c r="G187" s="8"/>
      <c r="H187" s="23"/>
      <c r="I187" s="8"/>
      <c r="J187" s="1"/>
      <c r="K187" s="1"/>
      <c r="L187" s="2"/>
      <c r="M187" s="8">
        <f>IF(EXACT(L187,N187),I187,O187)</f>
        <v>-0.03</v>
      </c>
      <c r="N187" s="14" t="b">
        <f>IF(AND(L187="*Soft stop*",D187&lt;=I187),CONCATENATE("Setting hard stop at $",O187),IF(AND(L187="*Soft stop*",D187&gt;I187,E187=1),CONCATENATE("Setting hard stop for ½R at $",O187,"; Soft stop for ½R at $",I187),IF(AND(L187="*Soft stop*",D187&gt;I187,F187=1),CONCATENATE("Setting hard stop at $",O187),IF(AND(L187="*Hard stop*",D187&lt;=I187),"Hit stop",IF(AND(L187="*Hard stop*",D187&gt;I187,E187=1),IF(AND(O187&gt;I187,R187&lt;&gt;I187),CONCATENATE("Trail hard stop for ½R to $",O187,"; Hard stop for ½R at $",I187),L187),IF(AND(L187="*Hard stop*",D187&gt;I187,F187=1),IF(AND(O187&gt;I187,R187&lt;&gt;I187),CONCATENATE("Trail hard stop to $",O187),L187),IF(AND(LEFT(L187,12)="*Hard stop f",LEFT(Q187,5)=" Hard",D187&gt;I187,F187=1),IF(AND(O187&gt;I187,R187&lt;&gt;I187),CONCATENATE("Trail stop for entire position to $",O187),L187),IF(AND(LEFT(L187,12)="*Hard stop f",LEFT(Q187,5)=" Soft",D187&gt;I187,F187=1),CONCATENATE("Setting hard stop for entire position at $",O187),IF(AND(LEFT(L187,12)="*Hard stop f",LEFT(Q187,5)=" Hard",I187&gt;P187,D187&lt;=I187,D187&gt;P187),CONCATENATE("Hit stop for ½R at $",I187,"; Hard stop for ½R at $",P187),IF(AND(LEFT(L187,12)="*Hard stop f",LEFT(Q187,5)=" Hard",D187&lt;=I187,D187&lt;=P187),"Hit stop",IF(AND(LEFT(L187,12)="*Hard stop f",LEFT(Q187,5)=" Hard",D187&gt;I187,E187=1),IF(AND(O187&gt;I187,R187&lt;&gt;I187),CONCATENATE("Trail hard stop for ½R to $",O187,"; Hard stop for ½R at $",P187),L187),IF(AND(LEFT(L187,12)="*Hard stop f",LEFT(Q187,5)=" Soft",I187&gt;P187,D187&lt;=I187,D187&gt;P187),CONCATENATE("Hit stop for ½R at $",I187,"; Soft stop for ½R at $",P187),IF(AND(LEFT(L187,12)="*Hard stop f",LEFT(Q187,5)=" Soft",D187&lt;=I187,D187&lt;=P187),CONCATENATE("Hit stop for ½R at $",I187,"; Setting hard stop for ½R at $",O187),IF(AND(LEFT(L187,12)="*Hard stop f",LEFT(Q187,5)=" Soft",D187&gt;I187,E187=1),IF(AND(O187&gt;I187,R187&lt;&gt;I187),CONCATENATE("Trail hard stop for ½R to $",O187,"; Soft stop for ½R at $",P187),L187),IF(AND(LEFT(L187,12)="*Hard stop f",LEFT(Q187,5)=" Hard",I187=P187,D187&lt;=I187),"Hit stop",IF(AND(LEFT(L187,12)="*Hard stop f",LEFT(Q187,5)=" Hard",I187=P187,D187&gt;I187,E187=1),IF(AND(O187&gt;I187,R187&lt;&gt;I187),CONCATENATE("Trail hard stop for ½R to $",O187,"; Hard stop for ½R at $",P187),L187),IF(AND(LEFT(L187,12)="*Hard stop f",LEFT(Q187,5)=" Soft",I187=P187,D187&lt;=I187),CONCATENATE("Hit stop for ½R at $",I187,"; Setting hard stop for ½R at $",O187),IF(AND(LEFT(L187,12)="*Hard stop f",LEFT(Q187,5)=" Soft",I187=P187,D187&gt;I187,E187=1),IF(AND(O187&gt;I187,R187&lt;&gt;I187),CONCATENATE("Trail hard stop for ½R to $",O187,"; Soft stop for ½R at $",P187),L187),IF(AND(D187&gt;I187,E187=0,F187=0),L187)))))))))))))))))))</f>
        <v>0</v>
      </c>
      <c r="O187" s="15">
        <f>IF(AND(R187&lt;=S187,R187&gt;U187),T187,R187)</f>
        <v>-0.03</v>
      </c>
      <c r="P187" s="16" t="str">
        <f>IFERROR(VALUE(RIGHT(Q187,LEN(Q187)-FIND("$",Q187,1))),"")</f>
        <v/>
      </c>
      <c r="Q187" s="6" t="str">
        <f>IFERROR(LEFT(RIGHT(L187,FIND("*",L187,2)-FIND(";",L187,1)),FIND("*",RIGHT(L187,FIND("*",L187,2)-FIND(";",L187,1)),2)-1),"")</f>
        <v/>
      </c>
      <c r="R187" s="16">
        <f>IF(F187=1,MIN(ROUNDDOWN(G187*0.995,2)*100/100-VLOOKUP(VALUE(RIGHT(ROUNDDOWN(G187*0.995,2)*100,1)),$Y$2:$Z$11,2)/100,ROUNDDOWN(D187*0.995,2)*100/100-VLOOKUP(VALUE(RIGHT(ROUNDDOWN(D187*0.995,2)*100,1)),$Y$2:$Z$11,2)/100),ROUNDDOWN(D187*0.995,2)*100/100-VLOOKUP(VALUE(RIGHT(ROUNDDOWN(D187*0.995,2)*100,1)),$Y$2:$Z$11,2)/100)</f>
        <v>-0.03</v>
      </c>
      <c r="S187" s="16">
        <f>IF(AND(D187&gt;1,D187&lt;=2),1,IF(AND(D187&gt;2,D187&lt;=3),2,IF(AND(D187&gt;3,D187&lt;=4),3,IF(AND(D187&gt;4,D187&lt;=5),4,IF(AND(D187&gt;5,D187&lt;=6),5,IF(AND(D187&gt;6,D187&lt;=7),6,IF(AND(D187&gt;7,D187&lt;=8),7,IF(AND(D187&gt;8,D187&lt;=10),8,IF(AND(D187&gt;10,D187&lt;=15),10,IF(AND(D187&gt;15,D187&lt;=20),15,IF(AND(D187&gt;20,D187&lt;=25),20,IF(AND(D187&gt;25,D187&lt;=30),25,IF(AND(D187&gt;30,D187&lt;=35),30,IF(AND(D187&gt;35,D187&lt;=40),35,IF(AND(D187&gt;40,D187&lt;=50),40,IF(AND(D187&gt;50,D187&lt;=60),50,IF(AND(D187&gt;60,D187&lt;=70),60,IF(AND(D187&gt;70,D187&lt;=80),70,IF(AND(D187&gt;80,D187&lt;=100),80,IF(AND(D187&gt;100,D187&lt;=120),100,IF(AND(D187&gt;120,D187&lt;=140),120,IF(AND(D187&gt;140,D187&lt;=150),140,IF(AND(D187&gt;150,D187&lt;=200),150,IF(AND(D187&gt;200,D187&lt;=250),200,IF(AND(D187&gt;250,D187&lt;=300),250,IF(AND(D187&gt;300,D187&lt;=350),300,IF(AND(D187&gt;350,D187&lt;=400),350,IF(AND(D187&gt;400,D187&lt;=500),400,IF(AND(D187&gt;500,D187&lt;=600),500,IF(AND(D187&gt;600,D187&lt;=700),600,IF(AND(D187&gt;700,D187&lt;=800),700,IF(AND(D187&gt;800,D187&lt;=1000),800,IF(AND(D187&gt;1000,D187&lt;=1200),1000,IF(AND(D187&gt;1200,D187&lt;=1400),1200,IF(AND(D187&gt;1400,D187&lt;=1500),1400,0.1)))))))))))))))))))))))))))))))))))*1.01</f>
        <v>0.10100000000000001</v>
      </c>
      <c r="T187" s="16">
        <f>U187-V187</f>
        <v>6.9999999999999993E-2</v>
      </c>
      <c r="U187" s="18">
        <f>ROUNDUP(IF(AND(D187&gt;1,D187&lt;=2),1,IF(AND(D187&gt;2,D187&lt;=3),2,IF(AND(D187&gt;3,D187&lt;=4),3,IF(AND(D187&gt;4,D187&lt;=5),4,IF(AND(D187&gt;5,D187&lt;=6),5,IF(AND(D187&gt;6,D187&lt;=7),6,IF(AND(D187&gt;7,D187&lt;=8),7,IF(AND(D187&gt;8,D187&lt;=10),8,IF(AND(D187&gt;10,D187&lt;=15),10,IF(AND(D187&gt;15,D187&lt;=20),15,IF(AND(D187&gt;20,D187&lt;=25),20,IF(AND(D187&gt;25,D187&lt;=30),25,IF(AND(D187&gt;30,D187&lt;=35),30,IF(AND(D187&gt;35,D187&lt;=40),35,IF(AND(D187&gt;40,D187&lt;=50),40,IF(AND(D187&gt;50,D187&lt;=60),50,IF(AND(D187&gt;60,D187&lt;=70),60,IF(AND(D187&gt;70,D187&lt;=80),70,IF(AND(D187&gt;80,D187&lt;=100),80,IF(AND(D187&gt;100,D187&lt;=120),100,IF(AND(D187&gt;120,D187&lt;=140),120,IF(AND(D187&gt;140,D187&lt;=150),140,IF(AND(D187&gt;150,D187&lt;=200),150,IF(AND(D187&gt;200,D187&lt;=250),200,IF(AND(D187&gt;250,D187&lt;=300),250,IF(AND(D187&gt;300,D187&lt;=350),300,IF(AND(D187&gt;350,D187&lt;=400),350,IF(AND(D187&gt;400,D187&lt;=500),400,IF(AND(D187&gt;500,D187&lt;=600),500,IF(AND(D187&gt;600,D187&lt;=700),600,IF(AND(D187&gt;700,D187&lt;=800),700,IF(AND(D187&gt;800,D187&lt;=1000),800,IF(AND(D187&gt;1000,D187&lt;=1200),1000,IF(AND(D187&gt;1200,D187&lt;=1400),1200,IF(AND(D187&gt;1400,D187&lt;=1500),1400,0.1)))))))))))))))))))))))))))))))))))*0.995,2)</f>
        <v>9.9999999999999992E-2</v>
      </c>
      <c r="V187" s="16">
        <f>VLOOKUP(VALUE(RIGHT(U187*100,1)),$Y$2:$Z$11,2)/100</f>
        <v>0.03</v>
      </c>
      <c r="W187" s="19">
        <f ca="1">IFERROR(IF(AVERAGE(SOE_1,SOE_2)-Close&lt;Close-Current_Stop,1,0),0)</f>
        <v>0</v>
      </c>
      <c r="X187" s="29" t="str">
        <f ca="1">IF(RR_Rebal_Test=1,Close-(AVERAGE(SOE_1,SOE_2)-Close),"")</f>
        <v/>
      </c>
      <c r="Y187" s="3"/>
      <c r="Z187" s="3"/>
      <c r="AA187" s="3"/>
      <c r="AB187" s="3"/>
      <c r="AC187" s="3"/>
    </row>
    <row r="188" spans="1:29" x14ac:dyDescent="0.25">
      <c r="A188" s="13"/>
      <c r="B188" s="8"/>
      <c r="C188" s="8"/>
      <c r="D188" s="8"/>
      <c r="E188" s="2"/>
      <c r="F188" s="2"/>
      <c r="G188" s="8"/>
      <c r="H188" s="23"/>
      <c r="I188" s="8"/>
      <c r="J188" s="1"/>
      <c r="K188" s="1"/>
      <c r="L188" s="2"/>
      <c r="M188" s="8">
        <f>IF(EXACT(L188,N188),I188,O188)</f>
        <v>-0.03</v>
      </c>
      <c r="N188" s="14" t="b">
        <f>IF(AND(L188="*Soft stop*",D188&lt;=I188),CONCATENATE("Setting hard stop at $",O188),IF(AND(L188="*Soft stop*",D188&gt;I188,E188=1),CONCATENATE("Setting hard stop for ½R at $",O188,"; Soft stop for ½R at $",I188),IF(AND(L188="*Soft stop*",D188&gt;I188,F188=1),CONCATENATE("Setting hard stop at $",O188),IF(AND(L188="*Hard stop*",D188&lt;=I188),"Hit stop",IF(AND(L188="*Hard stop*",D188&gt;I188,E188=1),IF(AND(O188&gt;I188,R188&lt;&gt;I188),CONCATENATE("Trail hard stop for ½R to $",O188,"; Hard stop for ½R at $",I188),L188),IF(AND(L188="*Hard stop*",D188&gt;I188,F188=1),IF(AND(O188&gt;I188,R188&lt;&gt;I188),CONCATENATE("Trail hard stop to $",O188),L188),IF(AND(LEFT(L188,12)="*Hard stop f",LEFT(Q188,5)=" Hard",D188&gt;I188,F188=1),IF(AND(O188&gt;I188,R188&lt;&gt;I188),CONCATENATE("Trail stop for entire position to $",O188),L188),IF(AND(LEFT(L188,12)="*Hard stop f",LEFT(Q188,5)=" Soft",D188&gt;I188,F188=1),CONCATENATE("Setting hard stop for entire position at $",O188),IF(AND(LEFT(L188,12)="*Hard stop f",LEFT(Q188,5)=" Hard",I188&gt;P188,D188&lt;=I188,D188&gt;P188),CONCATENATE("Hit stop for ½R at $",I188,"; Hard stop for ½R at $",P188),IF(AND(LEFT(L188,12)="*Hard stop f",LEFT(Q188,5)=" Hard",D188&lt;=I188,D188&lt;=P188),"Hit stop",IF(AND(LEFT(L188,12)="*Hard stop f",LEFT(Q188,5)=" Hard",D188&gt;I188,E188=1),IF(AND(O188&gt;I188,R188&lt;&gt;I188),CONCATENATE("Trail hard stop for ½R to $",O188,"; Hard stop for ½R at $",P188),L188),IF(AND(LEFT(L188,12)="*Hard stop f",LEFT(Q188,5)=" Soft",I188&gt;P188,D188&lt;=I188,D188&gt;P188),CONCATENATE("Hit stop for ½R at $",I188,"; Soft stop for ½R at $",P188),IF(AND(LEFT(L188,12)="*Hard stop f",LEFT(Q188,5)=" Soft",D188&lt;=I188,D188&lt;=P188),CONCATENATE("Hit stop for ½R at $",I188,"; Setting hard stop for ½R at $",O188),IF(AND(LEFT(L188,12)="*Hard stop f",LEFT(Q188,5)=" Soft",D188&gt;I188,E188=1),IF(AND(O188&gt;I188,R188&lt;&gt;I188),CONCATENATE("Trail hard stop for ½R to $",O188,"; Soft stop for ½R at $",P188),L188),IF(AND(LEFT(L188,12)="*Hard stop f",LEFT(Q188,5)=" Hard",I188=P188,D188&lt;=I188),"Hit stop",IF(AND(LEFT(L188,12)="*Hard stop f",LEFT(Q188,5)=" Hard",I188=P188,D188&gt;I188,E188=1),IF(AND(O188&gt;I188,R188&lt;&gt;I188),CONCATENATE("Trail hard stop for ½R to $",O188,"; Hard stop for ½R at $",P188),L188),IF(AND(LEFT(L188,12)="*Hard stop f",LEFT(Q188,5)=" Soft",I188=P188,D188&lt;=I188),CONCATENATE("Hit stop for ½R at $",I188,"; Setting hard stop for ½R at $",O188),IF(AND(LEFT(L188,12)="*Hard stop f",LEFT(Q188,5)=" Soft",I188=P188,D188&gt;I188,E188=1),IF(AND(O188&gt;I188,R188&lt;&gt;I188),CONCATENATE("Trail hard stop for ½R to $",O188,"; Soft stop for ½R at $",P188),L188),IF(AND(D188&gt;I188,E188=0,F188=0),L188)))))))))))))))))))</f>
        <v>0</v>
      </c>
      <c r="O188" s="15">
        <f>IF(AND(R188&lt;=S188,R188&gt;U188),T188,R188)</f>
        <v>-0.03</v>
      </c>
      <c r="P188" s="16" t="str">
        <f>IFERROR(VALUE(RIGHT(Q188,LEN(Q188)-FIND("$",Q188,1))),"")</f>
        <v/>
      </c>
      <c r="Q188" s="6" t="str">
        <f>IFERROR(LEFT(RIGHT(L188,FIND("*",L188,2)-FIND(";",L188,1)),FIND("*",RIGHT(L188,FIND("*",L188,2)-FIND(";",L188,1)),2)-1),"")</f>
        <v/>
      </c>
      <c r="R188" s="16">
        <f>IF(F188=1,MIN(ROUNDDOWN(G188*0.995,2)*100/100-VLOOKUP(VALUE(RIGHT(ROUNDDOWN(G188*0.995,2)*100,1)),$Y$2:$Z$11,2)/100,ROUNDDOWN(D188*0.995,2)*100/100-VLOOKUP(VALUE(RIGHT(ROUNDDOWN(D188*0.995,2)*100,1)),$Y$2:$Z$11,2)/100),ROUNDDOWN(D188*0.995,2)*100/100-VLOOKUP(VALUE(RIGHT(ROUNDDOWN(D188*0.995,2)*100,1)),$Y$2:$Z$11,2)/100)</f>
        <v>-0.03</v>
      </c>
      <c r="S188" s="16">
        <f>IF(AND(D188&gt;1,D188&lt;=2),1,IF(AND(D188&gt;2,D188&lt;=3),2,IF(AND(D188&gt;3,D188&lt;=4),3,IF(AND(D188&gt;4,D188&lt;=5),4,IF(AND(D188&gt;5,D188&lt;=6),5,IF(AND(D188&gt;6,D188&lt;=7),6,IF(AND(D188&gt;7,D188&lt;=8),7,IF(AND(D188&gt;8,D188&lt;=10),8,IF(AND(D188&gt;10,D188&lt;=15),10,IF(AND(D188&gt;15,D188&lt;=20),15,IF(AND(D188&gt;20,D188&lt;=25),20,IF(AND(D188&gt;25,D188&lt;=30),25,IF(AND(D188&gt;30,D188&lt;=35),30,IF(AND(D188&gt;35,D188&lt;=40),35,IF(AND(D188&gt;40,D188&lt;=50),40,IF(AND(D188&gt;50,D188&lt;=60),50,IF(AND(D188&gt;60,D188&lt;=70),60,IF(AND(D188&gt;70,D188&lt;=80),70,IF(AND(D188&gt;80,D188&lt;=100),80,IF(AND(D188&gt;100,D188&lt;=120),100,IF(AND(D188&gt;120,D188&lt;=140),120,IF(AND(D188&gt;140,D188&lt;=150),140,IF(AND(D188&gt;150,D188&lt;=200),150,IF(AND(D188&gt;200,D188&lt;=250),200,IF(AND(D188&gt;250,D188&lt;=300),250,IF(AND(D188&gt;300,D188&lt;=350),300,IF(AND(D188&gt;350,D188&lt;=400),350,IF(AND(D188&gt;400,D188&lt;=500),400,IF(AND(D188&gt;500,D188&lt;=600),500,IF(AND(D188&gt;600,D188&lt;=700),600,IF(AND(D188&gt;700,D188&lt;=800),700,IF(AND(D188&gt;800,D188&lt;=1000),800,IF(AND(D188&gt;1000,D188&lt;=1200),1000,IF(AND(D188&gt;1200,D188&lt;=1400),1200,IF(AND(D188&gt;1400,D188&lt;=1500),1400,0.1)))))))))))))))))))))))))))))))))))*1.01</f>
        <v>0.10100000000000001</v>
      </c>
      <c r="T188" s="16">
        <f>U188-V188</f>
        <v>6.9999999999999993E-2</v>
      </c>
      <c r="U188" s="18">
        <f>ROUNDUP(IF(AND(D188&gt;1,D188&lt;=2),1,IF(AND(D188&gt;2,D188&lt;=3),2,IF(AND(D188&gt;3,D188&lt;=4),3,IF(AND(D188&gt;4,D188&lt;=5),4,IF(AND(D188&gt;5,D188&lt;=6),5,IF(AND(D188&gt;6,D188&lt;=7),6,IF(AND(D188&gt;7,D188&lt;=8),7,IF(AND(D188&gt;8,D188&lt;=10),8,IF(AND(D188&gt;10,D188&lt;=15),10,IF(AND(D188&gt;15,D188&lt;=20),15,IF(AND(D188&gt;20,D188&lt;=25),20,IF(AND(D188&gt;25,D188&lt;=30),25,IF(AND(D188&gt;30,D188&lt;=35),30,IF(AND(D188&gt;35,D188&lt;=40),35,IF(AND(D188&gt;40,D188&lt;=50),40,IF(AND(D188&gt;50,D188&lt;=60),50,IF(AND(D188&gt;60,D188&lt;=70),60,IF(AND(D188&gt;70,D188&lt;=80),70,IF(AND(D188&gt;80,D188&lt;=100),80,IF(AND(D188&gt;100,D188&lt;=120),100,IF(AND(D188&gt;120,D188&lt;=140),120,IF(AND(D188&gt;140,D188&lt;=150),140,IF(AND(D188&gt;150,D188&lt;=200),150,IF(AND(D188&gt;200,D188&lt;=250),200,IF(AND(D188&gt;250,D188&lt;=300),250,IF(AND(D188&gt;300,D188&lt;=350),300,IF(AND(D188&gt;350,D188&lt;=400),350,IF(AND(D188&gt;400,D188&lt;=500),400,IF(AND(D188&gt;500,D188&lt;=600),500,IF(AND(D188&gt;600,D188&lt;=700),600,IF(AND(D188&gt;700,D188&lt;=800),700,IF(AND(D188&gt;800,D188&lt;=1000),800,IF(AND(D188&gt;1000,D188&lt;=1200),1000,IF(AND(D188&gt;1200,D188&lt;=1400),1200,IF(AND(D188&gt;1400,D188&lt;=1500),1400,0.1)))))))))))))))))))))))))))))))))))*0.995,2)</f>
        <v>9.9999999999999992E-2</v>
      </c>
      <c r="V188" s="16">
        <f>VLOOKUP(VALUE(RIGHT(U188*100,1)),$Y$2:$Z$11,2)/100</f>
        <v>0.03</v>
      </c>
      <c r="W188" s="19">
        <f ca="1">IFERROR(IF(AVERAGE(SOE_1,SOE_2)-Close&lt;Close-Current_Stop,1,0),0)</f>
        <v>0</v>
      </c>
      <c r="X188" s="29" t="str">
        <f ca="1">IF(RR_Rebal_Test=1,Close-(AVERAGE(SOE_1,SOE_2)-Close),"")</f>
        <v/>
      </c>
      <c r="Y188" s="3"/>
      <c r="Z188" s="3"/>
      <c r="AA188" s="3"/>
      <c r="AB188" s="3"/>
      <c r="AC188" s="3"/>
    </row>
    <row r="189" spans="1:29" x14ac:dyDescent="0.25">
      <c r="A189" s="13"/>
      <c r="B189" s="8"/>
      <c r="C189" s="8"/>
      <c r="D189" s="8"/>
      <c r="E189" s="2"/>
      <c r="F189" s="2"/>
      <c r="G189" s="8"/>
      <c r="H189" s="23"/>
      <c r="I189" s="8"/>
      <c r="J189" s="1"/>
      <c r="K189" s="1"/>
      <c r="L189" s="2"/>
      <c r="M189" s="8">
        <f>IF(EXACT(L189,N189),I189,O189)</f>
        <v>-0.03</v>
      </c>
      <c r="N189" s="14" t="b">
        <f>IF(AND(L189="*Soft stop*",D189&lt;=I189),CONCATENATE("Setting hard stop at $",O189),IF(AND(L189="*Soft stop*",D189&gt;I189,E189=1),CONCATENATE("Setting hard stop for ½R at $",O189,"; Soft stop for ½R at $",I189),IF(AND(L189="*Soft stop*",D189&gt;I189,F189=1),CONCATENATE("Setting hard stop at $",O189),IF(AND(L189="*Hard stop*",D189&lt;=I189),"Hit stop",IF(AND(L189="*Hard stop*",D189&gt;I189,E189=1),IF(AND(O189&gt;I189,R189&lt;&gt;I189),CONCATENATE("Trail hard stop for ½R to $",O189,"; Hard stop for ½R at $",I189),L189),IF(AND(L189="*Hard stop*",D189&gt;I189,F189=1),IF(AND(O189&gt;I189,R189&lt;&gt;I189),CONCATENATE("Trail hard stop to $",O189),L189),IF(AND(LEFT(L189,12)="*Hard stop f",LEFT(Q189,5)=" Hard",D189&gt;I189,F189=1),IF(AND(O189&gt;I189,R189&lt;&gt;I189),CONCATENATE("Trail stop for entire position to $",O189),L189),IF(AND(LEFT(L189,12)="*Hard stop f",LEFT(Q189,5)=" Soft",D189&gt;I189,F189=1),CONCATENATE("Setting hard stop for entire position at $",O189),IF(AND(LEFT(L189,12)="*Hard stop f",LEFT(Q189,5)=" Hard",I189&gt;P189,D189&lt;=I189,D189&gt;P189),CONCATENATE("Hit stop for ½R at $",I189,"; Hard stop for ½R at $",P189),IF(AND(LEFT(L189,12)="*Hard stop f",LEFT(Q189,5)=" Hard",D189&lt;=I189,D189&lt;=P189),"Hit stop",IF(AND(LEFT(L189,12)="*Hard stop f",LEFT(Q189,5)=" Hard",D189&gt;I189,E189=1),IF(AND(O189&gt;I189,R189&lt;&gt;I189),CONCATENATE("Trail hard stop for ½R to $",O189,"; Hard stop for ½R at $",P189),L189),IF(AND(LEFT(L189,12)="*Hard stop f",LEFT(Q189,5)=" Soft",I189&gt;P189,D189&lt;=I189,D189&gt;P189),CONCATENATE("Hit stop for ½R at $",I189,"; Soft stop for ½R at $",P189),IF(AND(LEFT(L189,12)="*Hard stop f",LEFT(Q189,5)=" Soft",D189&lt;=I189,D189&lt;=P189),CONCATENATE("Hit stop for ½R at $",I189,"; Setting hard stop for ½R at $",O189),IF(AND(LEFT(L189,12)="*Hard stop f",LEFT(Q189,5)=" Soft",D189&gt;I189,E189=1),IF(AND(O189&gt;I189,R189&lt;&gt;I189),CONCATENATE("Trail hard stop for ½R to $",O189,"; Soft stop for ½R at $",P189),L189),IF(AND(LEFT(L189,12)="*Hard stop f",LEFT(Q189,5)=" Hard",I189=P189,D189&lt;=I189),"Hit stop",IF(AND(LEFT(L189,12)="*Hard stop f",LEFT(Q189,5)=" Hard",I189=P189,D189&gt;I189,E189=1),IF(AND(O189&gt;I189,R189&lt;&gt;I189),CONCATENATE("Trail hard stop for ½R to $",O189,"; Hard stop for ½R at $",P189),L189),IF(AND(LEFT(L189,12)="*Hard stop f",LEFT(Q189,5)=" Soft",I189=P189,D189&lt;=I189),CONCATENATE("Hit stop for ½R at $",I189,"; Setting hard stop for ½R at $",O189),IF(AND(LEFT(L189,12)="*Hard stop f",LEFT(Q189,5)=" Soft",I189=P189,D189&gt;I189,E189=1),IF(AND(O189&gt;I189,R189&lt;&gt;I189),CONCATENATE("Trail hard stop for ½R to $",O189,"; Soft stop for ½R at $",P189),L189),IF(AND(D189&gt;I189,E189=0,F189=0),L189)))))))))))))))))))</f>
        <v>0</v>
      </c>
      <c r="O189" s="15">
        <f>IF(AND(R189&lt;=S189,R189&gt;U189),T189,R189)</f>
        <v>-0.03</v>
      </c>
      <c r="P189" s="16" t="str">
        <f>IFERROR(VALUE(RIGHT(Q189,LEN(Q189)-FIND("$",Q189,1))),"")</f>
        <v/>
      </c>
      <c r="Q189" s="6" t="str">
        <f>IFERROR(LEFT(RIGHT(L189,FIND("*",L189,2)-FIND(";",L189,1)),FIND("*",RIGHT(L189,FIND("*",L189,2)-FIND(";",L189,1)),2)-1),"")</f>
        <v/>
      </c>
      <c r="R189" s="16">
        <f>IF(F189=1,MIN(ROUNDDOWN(G189*0.995,2)*100/100-VLOOKUP(VALUE(RIGHT(ROUNDDOWN(G189*0.995,2)*100,1)),$Y$2:$Z$11,2)/100,ROUNDDOWN(D189*0.995,2)*100/100-VLOOKUP(VALUE(RIGHT(ROUNDDOWN(D189*0.995,2)*100,1)),$Y$2:$Z$11,2)/100),ROUNDDOWN(D189*0.995,2)*100/100-VLOOKUP(VALUE(RIGHT(ROUNDDOWN(D189*0.995,2)*100,1)),$Y$2:$Z$11,2)/100)</f>
        <v>-0.03</v>
      </c>
      <c r="S189" s="16">
        <f>IF(AND(D189&gt;1,D189&lt;=2),1,IF(AND(D189&gt;2,D189&lt;=3),2,IF(AND(D189&gt;3,D189&lt;=4),3,IF(AND(D189&gt;4,D189&lt;=5),4,IF(AND(D189&gt;5,D189&lt;=6),5,IF(AND(D189&gt;6,D189&lt;=7),6,IF(AND(D189&gt;7,D189&lt;=8),7,IF(AND(D189&gt;8,D189&lt;=10),8,IF(AND(D189&gt;10,D189&lt;=15),10,IF(AND(D189&gt;15,D189&lt;=20),15,IF(AND(D189&gt;20,D189&lt;=25),20,IF(AND(D189&gt;25,D189&lt;=30),25,IF(AND(D189&gt;30,D189&lt;=35),30,IF(AND(D189&gt;35,D189&lt;=40),35,IF(AND(D189&gt;40,D189&lt;=50),40,IF(AND(D189&gt;50,D189&lt;=60),50,IF(AND(D189&gt;60,D189&lt;=70),60,IF(AND(D189&gt;70,D189&lt;=80),70,IF(AND(D189&gt;80,D189&lt;=100),80,IF(AND(D189&gt;100,D189&lt;=120),100,IF(AND(D189&gt;120,D189&lt;=140),120,IF(AND(D189&gt;140,D189&lt;=150),140,IF(AND(D189&gt;150,D189&lt;=200),150,IF(AND(D189&gt;200,D189&lt;=250),200,IF(AND(D189&gt;250,D189&lt;=300),250,IF(AND(D189&gt;300,D189&lt;=350),300,IF(AND(D189&gt;350,D189&lt;=400),350,IF(AND(D189&gt;400,D189&lt;=500),400,IF(AND(D189&gt;500,D189&lt;=600),500,IF(AND(D189&gt;600,D189&lt;=700),600,IF(AND(D189&gt;700,D189&lt;=800),700,IF(AND(D189&gt;800,D189&lt;=1000),800,IF(AND(D189&gt;1000,D189&lt;=1200),1000,IF(AND(D189&gt;1200,D189&lt;=1400),1200,IF(AND(D189&gt;1400,D189&lt;=1500),1400,0.1)))))))))))))))))))))))))))))))))))*1.01</f>
        <v>0.10100000000000001</v>
      </c>
      <c r="T189" s="16">
        <f>U189-V189</f>
        <v>6.9999999999999993E-2</v>
      </c>
      <c r="U189" s="18">
        <f>ROUNDUP(IF(AND(D189&gt;1,D189&lt;=2),1,IF(AND(D189&gt;2,D189&lt;=3),2,IF(AND(D189&gt;3,D189&lt;=4),3,IF(AND(D189&gt;4,D189&lt;=5),4,IF(AND(D189&gt;5,D189&lt;=6),5,IF(AND(D189&gt;6,D189&lt;=7),6,IF(AND(D189&gt;7,D189&lt;=8),7,IF(AND(D189&gt;8,D189&lt;=10),8,IF(AND(D189&gt;10,D189&lt;=15),10,IF(AND(D189&gt;15,D189&lt;=20),15,IF(AND(D189&gt;20,D189&lt;=25),20,IF(AND(D189&gt;25,D189&lt;=30),25,IF(AND(D189&gt;30,D189&lt;=35),30,IF(AND(D189&gt;35,D189&lt;=40),35,IF(AND(D189&gt;40,D189&lt;=50),40,IF(AND(D189&gt;50,D189&lt;=60),50,IF(AND(D189&gt;60,D189&lt;=70),60,IF(AND(D189&gt;70,D189&lt;=80),70,IF(AND(D189&gt;80,D189&lt;=100),80,IF(AND(D189&gt;100,D189&lt;=120),100,IF(AND(D189&gt;120,D189&lt;=140),120,IF(AND(D189&gt;140,D189&lt;=150),140,IF(AND(D189&gt;150,D189&lt;=200),150,IF(AND(D189&gt;200,D189&lt;=250),200,IF(AND(D189&gt;250,D189&lt;=300),250,IF(AND(D189&gt;300,D189&lt;=350),300,IF(AND(D189&gt;350,D189&lt;=400),350,IF(AND(D189&gt;400,D189&lt;=500),400,IF(AND(D189&gt;500,D189&lt;=600),500,IF(AND(D189&gt;600,D189&lt;=700),600,IF(AND(D189&gt;700,D189&lt;=800),700,IF(AND(D189&gt;800,D189&lt;=1000),800,IF(AND(D189&gt;1000,D189&lt;=1200),1000,IF(AND(D189&gt;1200,D189&lt;=1400),1200,IF(AND(D189&gt;1400,D189&lt;=1500),1400,0.1)))))))))))))))))))))))))))))))))))*0.995,2)</f>
        <v>9.9999999999999992E-2</v>
      </c>
      <c r="V189" s="16">
        <f>VLOOKUP(VALUE(RIGHT(U189*100,1)),$Y$2:$Z$11,2)/100</f>
        <v>0.03</v>
      </c>
      <c r="W189" s="19">
        <f ca="1">IFERROR(IF(AVERAGE(SOE_1,SOE_2)-Close&lt;Close-Current_Stop,1,0),0)</f>
        <v>0</v>
      </c>
      <c r="X189" s="29" t="str">
        <f ca="1">IF(RR_Rebal_Test=1,Close-(AVERAGE(SOE_1,SOE_2)-Close),"")</f>
        <v/>
      </c>
      <c r="Y189" s="3"/>
      <c r="Z189" s="3"/>
      <c r="AA189" s="3"/>
      <c r="AB189" s="3"/>
      <c r="AC189" s="3"/>
    </row>
    <row r="190" spans="1:29" x14ac:dyDescent="0.25">
      <c r="A190" s="13"/>
      <c r="B190" s="8"/>
      <c r="C190" s="8"/>
      <c r="D190" s="8"/>
      <c r="E190" s="2"/>
      <c r="F190" s="2"/>
      <c r="G190" s="8"/>
      <c r="H190" s="23"/>
      <c r="I190" s="8"/>
      <c r="J190" s="1"/>
      <c r="K190" s="1"/>
      <c r="L190" s="2"/>
      <c r="M190" s="8">
        <f>IF(EXACT(L190,N190),I190,O190)</f>
        <v>-0.03</v>
      </c>
      <c r="N190" s="14" t="b">
        <f>IF(AND(L190="*Soft stop*",D190&lt;=I190),CONCATENATE("Setting hard stop at $",O190),IF(AND(L190="*Soft stop*",D190&gt;I190,E190=1),CONCATENATE("Setting hard stop for ½R at $",O190,"; Soft stop for ½R at $",I190),IF(AND(L190="*Soft stop*",D190&gt;I190,F190=1),CONCATENATE("Setting hard stop at $",O190),IF(AND(L190="*Hard stop*",D190&lt;=I190),"Hit stop",IF(AND(L190="*Hard stop*",D190&gt;I190,E190=1),IF(AND(O190&gt;I190,R190&lt;&gt;I190),CONCATENATE("Trail hard stop for ½R to $",O190,"; Hard stop for ½R at $",I190),L190),IF(AND(L190="*Hard stop*",D190&gt;I190,F190=1),IF(AND(O190&gt;I190,R190&lt;&gt;I190),CONCATENATE("Trail hard stop to $",O190),L190),IF(AND(LEFT(L190,12)="*Hard stop f",LEFT(Q190,5)=" Hard",D190&gt;I190,F190=1),IF(AND(O190&gt;I190,R190&lt;&gt;I190),CONCATENATE("Trail stop for entire position to $",O190),L190),IF(AND(LEFT(L190,12)="*Hard stop f",LEFT(Q190,5)=" Soft",D190&gt;I190,F190=1),CONCATENATE("Setting hard stop for entire position at $",O190),IF(AND(LEFT(L190,12)="*Hard stop f",LEFT(Q190,5)=" Hard",I190&gt;P190,D190&lt;=I190,D190&gt;P190),CONCATENATE("Hit stop for ½R at $",I190,"; Hard stop for ½R at $",P190),IF(AND(LEFT(L190,12)="*Hard stop f",LEFT(Q190,5)=" Hard",D190&lt;=I190,D190&lt;=P190),"Hit stop",IF(AND(LEFT(L190,12)="*Hard stop f",LEFT(Q190,5)=" Hard",D190&gt;I190,E190=1),IF(AND(O190&gt;I190,R190&lt;&gt;I190),CONCATENATE("Trail hard stop for ½R to $",O190,"; Hard stop for ½R at $",P190),L190),IF(AND(LEFT(L190,12)="*Hard stop f",LEFT(Q190,5)=" Soft",I190&gt;P190,D190&lt;=I190,D190&gt;P190),CONCATENATE("Hit stop for ½R at $",I190,"; Soft stop for ½R at $",P190),IF(AND(LEFT(L190,12)="*Hard stop f",LEFT(Q190,5)=" Soft",D190&lt;=I190,D190&lt;=P190),CONCATENATE("Hit stop for ½R at $",I190,"; Setting hard stop for ½R at $",O190),IF(AND(LEFT(L190,12)="*Hard stop f",LEFT(Q190,5)=" Soft",D190&gt;I190,E190=1),IF(AND(O190&gt;I190,R190&lt;&gt;I190),CONCATENATE("Trail hard stop for ½R to $",O190,"; Soft stop for ½R at $",P190),L190),IF(AND(LEFT(L190,12)="*Hard stop f",LEFT(Q190,5)=" Hard",I190=P190,D190&lt;=I190),"Hit stop",IF(AND(LEFT(L190,12)="*Hard stop f",LEFT(Q190,5)=" Hard",I190=P190,D190&gt;I190,E190=1),IF(AND(O190&gt;I190,R190&lt;&gt;I190),CONCATENATE("Trail hard stop for ½R to $",O190,"; Hard stop for ½R at $",P190),L190),IF(AND(LEFT(L190,12)="*Hard stop f",LEFT(Q190,5)=" Soft",I190=P190,D190&lt;=I190),CONCATENATE("Hit stop for ½R at $",I190,"; Setting hard stop for ½R at $",O190),IF(AND(LEFT(L190,12)="*Hard stop f",LEFT(Q190,5)=" Soft",I190=P190,D190&gt;I190,E190=1),IF(AND(O190&gt;I190,R190&lt;&gt;I190),CONCATENATE("Trail hard stop for ½R to $",O190,"; Soft stop for ½R at $",P190),L190),IF(AND(D190&gt;I190,E190=0,F190=0),L190)))))))))))))))))))</f>
        <v>0</v>
      </c>
      <c r="O190" s="15">
        <f>IF(AND(R190&lt;=S190,R190&gt;U190),T190,R190)</f>
        <v>-0.03</v>
      </c>
      <c r="P190" s="16" t="str">
        <f>IFERROR(VALUE(RIGHT(Q190,LEN(Q190)-FIND("$",Q190,1))),"")</f>
        <v/>
      </c>
      <c r="Q190" s="6" t="str">
        <f>IFERROR(LEFT(RIGHT(L190,FIND("*",L190,2)-FIND(";",L190,1)),FIND("*",RIGHT(L190,FIND("*",L190,2)-FIND(";",L190,1)),2)-1),"")</f>
        <v/>
      </c>
      <c r="R190" s="16">
        <f>IF(F190=1,MIN(ROUNDDOWN(G190*0.995,2)*100/100-VLOOKUP(VALUE(RIGHT(ROUNDDOWN(G190*0.995,2)*100,1)),$Y$2:$Z$11,2)/100,ROUNDDOWN(D190*0.995,2)*100/100-VLOOKUP(VALUE(RIGHT(ROUNDDOWN(D190*0.995,2)*100,1)),$Y$2:$Z$11,2)/100),ROUNDDOWN(D190*0.995,2)*100/100-VLOOKUP(VALUE(RIGHT(ROUNDDOWN(D190*0.995,2)*100,1)),$Y$2:$Z$11,2)/100)</f>
        <v>-0.03</v>
      </c>
      <c r="S190" s="16">
        <f>IF(AND(D190&gt;1,D190&lt;=2),1,IF(AND(D190&gt;2,D190&lt;=3),2,IF(AND(D190&gt;3,D190&lt;=4),3,IF(AND(D190&gt;4,D190&lt;=5),4,IF(AND(D190&gt;5,D190&lt;=6),5,IF(AND(D190&gt;6,D190&lt;=7),6,IF(AND(D190&gt;7,D190&lt;=8),7,IF(AND(D190&gt;8,D190&lt;=10),8,IF(AND(D190&gt;10,D190&lt;=15),10,IF(AND(D190&gt;15,D190&lt;=20),15,IF(AND(D190&gt;20,D190&lt;=25),20,IF(AND(D190&gt;25,D190&lt;=30),25,IF(AND(D190&gt;30,D190&lt;=35),30,IF(AND(D190&gt;35,D190&lt;=40),35,IF(AND(D190&gt;40,D190&lt;=50),40,IF(AND(D190&gt;50,D190&lt;=60),50,IF(AND(D190&gt;60,D190&lt;=70),60,IF(AND(D190&gt;70,D190&lt;=80),70,IF(AND(D190&gt;80,D190&lt;=100),80,IF(AND(D190&gt;100,D190&lt;=120),100,IF(AND(D190&gt;120,D190&lt;=140),120,IF(AND(D190&gt;140,D190&lt;=150),140,IF(AND(D190&gt;150,D190&lt;=200),150,IF(AND(D190&gt;200,D190&lt;=250),200,IF(AND(D190&gt;250,D190&lt;=300),250,IF(AND(D190&gt;300,D190&lt;=350),300,IF(AND(D190&gt;350,D190&lt;=400),350,IF(AND(D190&gt;400,D190&lt;=500),400,IF(AND(D190&gt;500,D190&lt;=600),500,IF(AND(D190&gt;600,D190&lt;=700),600,IF(AND(D190&gt;700,D190&lt;=800),700,IF(AND(D190&gt;800,D190&lt;=1000),800,IF(AND(D190&gt;1000,D190&lt;=1200),1000,IF(AND(D190&gt;1200,D190&lt;=1400),1200,IF(AND(D190&gt;1400,D190&lt;=1500),1400,0.1)))))))))))))))))))))))))))))))))))*1.01</f>
        <v>0.10100000000000001</v>
      </c>
      <c r="T190" s="16">
        <f>U190-V190</f>
        <v>6.9999999999999993E-2</v>
      </c>
      <c r="U190" s="18">
        <f>ROUNDUP(IF(AND(D190&gt;1,D190&lt;=2),1,IF(AND(D190&gt;2,D190&lt;=3),2,IF(AND(D190&gt;3,D190&lt;=4),3,IF(AND(D190&gt;4,D190&lt;=5),4,IF(AND(D190&gt;5,D190&lt;=6),5,IF(AND(D190&gt;6,D190&lt;=7),6,IF(AND(D190&gt;7,D190&lt;=8),7,IF(AND(D190&gt;8,D190&lt;=10),8,IF(AND(D190&gt;10,D190&lt;=15),10,IF(AND(D190&gt;15,D190&lt;=20),15,IF(AND(D190&gt;20,D190&lt;=25),20,IF(AND(D190&gt;25,D190&lt;=30),25,IF(AND(D190&gt;30,D190&lt;=35),30,IF(AND(D190&gt;35,D190&lt;=40),35,IF(AND(D190&gt;40,D190&lt;=50),40,IF(AND(D190&gt;50,D190&lt;=60),50,IF(AND(D190&gt;60,D190&lt;=70),60,IF(AND(D190&gt;70,D190&lt;=80),70,IF(AND(D190&gt;80,D190&lt;=100),80,IF(AND(D190&gt;100,D190&lt;=120),100,IF(AND(D190&gt;120,D190&lt;=140),120,IF(AND(D190&gt;140,D190&lt;=150),140,IF(AND(D190&gt;150,D190&lt;=200),150,IF(AND(D190&gt;200,D190&lt;=250),200,IF(AND(D190&gt;250,D190&lt;=300),250,IF(AND(D190&gt;300,D190&lt;=350),300,IF(AND(D190&gt;350,D190&lt;=400),350,IF(AND(D190&gt;400,D190&lt;=500),400,IF(AND(D190&gt;500,D190&lt;=600),500,IF(AND(D190&gt;600,D190&lt;=700),600,IF(AND(D190&gt;700,D190&lt;=800),700,IF(AND(D190&gt;800,D190&lt;=1000),800,IF(AND(D190&gt;1000,D190&lt;=1200),1000,IF(AND(D190&gt;1200,D190&lt;=1400),1200,IF(AND(D190&gt;1400,D190&lt;=1500),1400,0.1)))))))))))))))))))))))))))))))))))*0.995,2)</f>
        <v>9.9999999999999992E-2</v>
      </c>
      <c r="V190" s="16">
        <f>VLOOKUP(VALUE(RIGHT(U190*100,1)),$Y$2:$Z$11,2)/100</f>
        <v>0.03</v>
      </c>
      <c r="W190" s="19">
        <f ca="1">IFERROR(IF(AVERAGE(SOE_1,SOE_2)-Close&lt;Close-Current_Stop,1,0),0)</f>
        <v>0</v>
      </c>
      <c r="X190" s="29" t="str">
        <f ca="1">IF(RR_Rebal_Test=1,Close-(AVERAGE(SOE_1,SOE_2)-Close),"")</f>
        <v/>
      </c>
      <c r="Y190" s="3"/>
      <c r="Z190" s="3"/>
      <c r="AA190" s="3"/>
      <c r="AB190" s="3"/>
      <c r="AC190" s="3"/>
    </row>
    <row r="191" spans="1:29" x14ac:dyDescent="0.25">
      <c r="A191" s="13"/>
      <c r="B191" s="8"/>
      <c r="C191" s="8"/>
      <c r="D191" s="8"/>
      <c r="E191" s="2"/>
      <c r="F191" s="2"/>
      <c r="G191" s="8"/>
      <c r="H191" s="23"/>
      <c r="I191" s="8"/>
      <c r="J191" s="1"/>
      <c r="K191" s="1"/>
      <c r="L191" s="2"/>
      <c r="M191" s="8">
        <f>IF(EXACT(L191,N191),I191,O191)</f>
        <v>-0.03</v>
      </c>
      <c r="N191" s="14" t="b">
        <f>IF(AND(L191="*Soft stop*",D191&lt;=I191),CONCATENATE("Setting hard stop at $",O191),IF(AND(L191="*Soft stop*",D191&gt;I191,E191=1),CONCATENATE("Setting hard stop for ½R at $",O191,"; Soft stop for ½R at $",I191),IF(AND(L191="*Soft stop*",D191&gt;I191,F191=1),CONCATENATE("Setting hard stop at $",O191),IF(AND(L191="*Hard stop*",D191&lt;=I191),"Hit stop",IF(AND(L191="*Hard stop*",D191&gt;I191,E191=1),IF(AND(O191&gt;I191,R191&lt;&gt;I191),CONCATENATE("Trail hard stop for ½R to $",O191,"; Hard stop for ½R at $",I191),L191),IF(AND(L191="*Hard stop*",D191&gt;I191,F191=1),IF(AND(O191&gt;I191,R191&lt;&gt;I191),CONCATENATE("Trail hard stop to $",O191),L191),IF(AND(LEFT(L191,12)="*Hard stop f",LEFT(Q191,5)=" Hard",D191&gt;I191,F191=1),IF(AND(O191&gt;I191,R191&lt;&gt;I191),CONCATENATE("Trail stop for entire position to $",O191),L191),IF(AND(LEFT(L191,12)="*Hard stop f",LEFT(Q191,5)=" Soft",D191&gt;I191,F191=1),CONCATENATE("Setting hard stop for entire position at $",O191),IF(AND(LEFT(L191,12)="*Hard stop f",LEFT(Q191,5)=" Hard",I191&gt;P191,D191&lt;=I191,D191&gt;P191),CONCATENATE("Hit stop for ½R at $",I191,"; Hard stop for ½R at $",P191),IF(AND(LEFT(L191,12)="*Hard stop f",LEFT(Q191,5)=" Hard",D191&lt;=I191,D191&lt;=P191),"Hit stop",IF(AND(LEFT(L191,12)="*Hard stop f",LEFT(Q191,5)=" Hard",D191&gt;I191,E191=1),IF(AND(O191&gt;I191,R191&lt;&gt;I191),CONCATENATE("Trail hard stop for ½R to $",O191,"; Hard stop for ½R at $",P191),L191),IF(AND(LEFT(L191,12)="*Hard stop f",LEFT(Q191,5)=" Soft",I191&gt;P191,D191&lt;=I191,D191&gt;P191),CONCATENATE("Hit stop for ½R at $",I191,"; Soft stop for ½R at $",P191),IF(AND(LEFT(L191,12)="*Hard stop f",LEFT(Q191,5)=" Soft",D191&lt;=I191,D191&lt;=P191),CONCATENATE("Hit stop for ½R at $",I191,"; Setting hard stop for ½R at $",O191),IF(AND(LEFT(L191,12)="*Hard stop f",LEFT(Q191,5)=" Soft",D191&gt;I191,E191=1),IF(AND(O191&gt;I191,R191&lt;&gt;I191),CONCATENATE("Trail hard stop for ½R to $",O191,"; Soft stop for ½R at $",P191),L191),IF(AND(LEFT(L191,12)="*Hard stop f",LEFT(Q191,5)=" Hard",I191=P191,D191&lt;=I191),"Hit stop",IF(AND(LEFT(L191,12)="*Hard stop f",LEFT(Q191,5)=" Hard",I191=P191,D191&gt;I191,E191=1),IF(AND(O191&gt;I191,R191&lt;&gt;I191),CONCATENATE("Trail hard stop for ½R to $",O191,"; Hard stop for ½R at $",P191),L191),IF(AND(LEFT(L191,12)="*Hard stop f",LEFT(Q191,5)=" Soft",I191=P191,D191&lt;=I191),CONCATENATE("Hit stop for ½R at $",I191,"; Setting hard stop for ½R at $",O191),IF(AND(LEFT(L191,12)="*Hard stop f",LEFT(Q191,5)=" Soft",I191=P191,D191&gt;I191,E191=1),IF(AND(O191&gt;I191,R191&lt;&gt;I191),CONCATENATE("Trail hard stop for ½R to $",O191,"; Soft stop for ½R at $",P191),L191),IF(AND(D191&gt;I191,E191=0,F191=0),L191)))))))))))))))))))</f>
        <v>0</v>
      </c>
      <c r="O191" s="15">
        <f>IF(AND(R191&lt;=S191,R191&gt;U191),T191,R191)</f>
        <v>-0.03</v>
      </c>
      <c r="P191" s="16" t="str">
        <f>IFERROR(VALUE(RIGHT(Q191,LEN(Q191)-FIND("$",Q191,1))),"")</f>
        <v/>
      </c>
      <c r="Q191" s="6" t="str">
        <f>IFERROR(LEFT(RIGHT(L191,FIND("*",L191,2)-FIND(";",L191,1)),FIND("*",RIGHT(L191,FIND("*",L191,2)-FIND(";",L191,1)),2)-1),"")</f>
        <v/>
      </c>
      <c r="R191" s="16">
        <f>IF(F191=1,MIN(ROUNDDOWN(G191*0.995,2)*100/100-VLOOKUP(VALUE(RIGHT(ROUNDDOWN(G191*0.995,2)*100,1)),$Y$2:$Z$11,2)/100,ROUNDDOWN(D191*0.995,2)*100/100-VLOOKUP(VALUE(RIGHT(ROUNDDOWN(D191*0.995,2)*100,1)),$Y$2:$Z$11,2)/100),ROUNDDOWN(D191*0.995,2)*100/100-VLOOKUP(VALUE(RIGHT(ROUNDDOWN(D191*0.995,2)*100,1)),$Y$2:$Z$11,2)/100)</f>
        <v>-0.03</v>
      </c>
      <c r="S191" s="16">
        <f>IF(AND(D191&gt;1,D191&lt;=2),1,IF(AND(D191&gt;2,D191&lt;=3),2,IF(AND(D191&gt;3,D191&lt;=4),3,IF(AND(D191&gt;4,D191&lt;=5),4,IF(AND(D191&gt;5,D191&lt;=6),5,IF(AND(D191&gt;6,D191&lt;=7),6,IF(AND(D191&gt;7,D191&lt;=8),7,IF(AND(D191&gt;8,D191&lt;=10),8,IF(AND(D191&gt;10,D191&lt;=15),10,IF(AND(D191&gt;15,D191&lt;=20),15,IF(AND(D191&gt;20,D191&lt;=25),20,IF(AND(D191&gt;25,D191&lt;=30),25,IF(AND(D191&gt;30,D191&lt;=35),30,IF(AND(D191&gt;35,D191&lt;=40),35,IF(AND(D191&gt;40,D191&lt;=50),40,IF(AND(D191&gt;50,D191&lt;=60),50,IF(AND(D191&gt;60,D191&lt;=70),60,IF(AND(D191&gt;70,D191&lt;=80),70,IF(AND(D191&gt;80,D191&lt;=100),80,IF(AND(D191&gt;100,D191&lt;=120),100,IF(AND(D191&gt;120,D191&lt;=140),120,IF(AND(D191&gt;140,D191&lt;=150),140,IF(AND(D191&gt;150,D191&lt;=200),150,IF(AND(D191&gt;200,D191&lt;=250),200,IF(AND(D191&gt;250,D191&lt;=300),250,IF(AND(D191&gt;300,D191&lt;=350),300,IF(AND(D191&gt;350,D191&lt;=400),350,IF(AND(D191&gt;400,D191&lt;=500),400,IF(AND(D191&gt;500,D191&lt;=600),500,IF(AND(D191&gt;600,D191&lt;=700),600,IF(AND(D191&gt;700,D191&lt;=800),700,IF(AND(D191&gt;800,D191&lt;=1000),800,IF(AND(D191&gt;1000,D191&lt;=1200),1000,IF(AND(D191&gt;1200,D191&lt;=1400),1200,IF(AND(D191&gt;1400,D191&lt;=1500),1400,0.1)))))))))))))))))))))))))))))))))))*1.01</f>
        <v>0.10100000000000001</v>
      </c>
      <c r="T191" s="16">
        <f>U191-V191</f>
        <v>6.9999999999999993E-2</v>
      </c>
      <c r="U191" s="18">
        <f>ROUNDUP(IF(AND(D191&gt;1,D191&lt;=2),1,IF(AND(D191&gt;2,D191&lt;=3),2,IF(AND(D191&gt;3,D191&lt;=4),3,IF(AND(D191&gt;4,D191&lt;=5),4,IF(AND(D191&gt;5,D191&lt;=6),5,IF(AND(D191&gt;6,D191&lt;=7),6,IF(AND(D191&gt;7,D191&lt;=8),7,IF(AND(D191&gt;8,D191&lt;=10),8,IF(AND(D191&gt;10,D191&lt;=15),10,IF(AND(D191&gt;15,D191&lt;=20),15,IF(AND(D191&gt;20,D191&lt;=25),20,IF(AND(D191&gt;25,D191&lt;=30),25,IF(AND(D191&gt;30,D191&lt;=35),30,IF(AND(D191&gt;35,D191&lt;=40),35,IF(AND(D191&gt;40,D191&lt;=50),40,IF(AND(D191&gt;50,D191&lt;=60),50,IF(AND(D191&gt;60,D191&lt;=70),60,IF(AND(D191&gt;70,D191&lt;=80),70,IF(AND(D191&gt;80,D191&lt;=100),80,IF(AND(D191&gt;100,D191&lt;=120),100,IF(AND(D191&gt;120,D191&lt;=140),120,IF(AND(D191&gt;140,D191&lt;=150),140,IF(AND(D191&gt;150,D191&lt;=200),150,IF(AND(D191&gt;200,D191&lt;=250),200,IF(AND(D191&gt;250,D191&lt;=300),250,IF(AND(D191&gt;300,D191&lt;=350),300,IF(AND(D191&gt;350,D191&lt;=400),350,IF(AND(D191&gt;400,D191&lt;=500),400,IF(AND(D191&gt;500,D191&lt;=600),500,IF(AND(D191&gt;600,D191&lt;=700),600,IF(AND(D191&gt;700,D191&lt;=800),700,IF(AND(D191&gt;800,D191&lt;=1000),800,IF(AND(D191&gt;1000,D191&lt;=1200),1000,IF(AND(D191&gt;1200,D191&lt;=1400),1200,IF(AND(D191&gt;1400,D191&lt;=1500),1400,0.1)))))))))))))))))))))))))))))))))))*0.995,2)</f>
        <v>9.9999999999999992E-2</v>
      </c>
      <c r="V191" s="16">
        <f>VLOOKUP(VALUE(RIGHT(U191*100,1)),$Y$2:$Z$11,2)/100</f>
        <v>0.03</v>
      </c>
      <c r="W191" s="19">
        <f ca="1">IFERROR(IF(AVERAGE(SOE_1,SOE_2)-Close&lt;Close-Current_Stop,1,0),0)</f>
        <v>0</v>
      </c>
      <c r="X191" s="29" t="str">
        <f ca="1">IF(RR_Rebal_Test=1,Close-(AVERAGE(SOE_1,SOE_2)-Close),"")</f>
        <v/>
      </c>
      <c r="Y191" s="3"/>
      <c r="Z191" s="3"/>
      <c r="AA191" s="3"/>
      <c r="AB191" s="3"/>
      <c r="AC191" s="3"/>
    </row>
    <row r="192" spans="1:29" x14ac:dyDescent="0.25">
      <c r="A192" s="13"/>
      <c r="B192" s="8"/>
      <c r="C192" s="8"/>
      <c r="D192" s="8"/>
      <c r="E192" s="2"/>
      <c r="F192" s="2"/>
      <c r="G192" s="8"/>
      <c r="H192" s="23"/>
      <c r="I192" s="8"/>
      <c r="J192" s="1"/>
      <c r="K192" s="1"/>
      <c r="L192" s="2"/>
      <c r="M192" s="8">
        <f>IF(EXACT(L192,N192),I192,O192)</f>
        <v>-0.03</v>
      </c>
      <c r="N192" s="14" t="b">
        <f>IF(AND(L192="*Soft stop*",D192&lt;=I192),CONCATENATE("Setting hard stop at $",O192),IF(AND(L192="*Soft stop*",D192&gt;I192,E192=1),CONCATENATE("Setting hard stop for ½R at $",O192,"; Soft stop for ½R at $",I192),IF(AND(L192="*Soft stop*",D192&gt;I192,F192=1),CONCATENATE("Setting hard stop at $",O192),IF(AND(L192="*Hard stop*",D192&lt;=I192),"Hit stop",IF(AND(L192="*Hard stop*",D192&gt;I192,E192=1),IF(AND(O192&gt;I192,R192&lt;&gt;I192),CONCATENATE("Trail hard stop for ½R to $",O192,"; Hard stop for ½R at $",I192),L192),IF(AND(L192="*Hard stop*",D192&gt;I192,F192=1),IF(AND(O192&gt;I192,R192&lt;&gt;I192),CONCATENATE("Trail hard stop to $",O192),L192),IF(AND(LEFT(L192,12)="*Hard stop f",LEFT(Q192,5)=" Hard",D192&gt;I192,F192=1),IF(AND(O192&gt;I192,R192&lt;&gt;I192),CONCATENATE("Trail stop for entire position to $",O192),L192),IF(AND(LEFT(L192,12)="*Hard stop f",LEFT(Q192,5)=" Soft",D192&gt;I192,F192=1),CONCATENATE("Setting hard stop for entire position at $",O192),IF(AND(LEFT(L192,12)="*Hard stop f",LEFT(Q192,5)=" Hard",I192&gt;P192,D192&lt;=I192,D192&gt;P192),CONCATENATE("Hit stop for ½R at $",I192,"; Hard stop for ½R at $",P192),IF(AND(LEFT(L192,12)="*Hard stop f",LEFT(Q192,5)=" Hard",D192&lt;=I192,D192&lt;=P192),"Hit stop",IF(AND(LEFT(L192,12)="*Hard stop f",LEFT(Q192,5)=" Hard",D192&gt;I192,E192=1),IF(AND(O192&gt;I192,R192&lt;&gt;I192),CONCATENATE("Trail hard stop for ½R to $",O192,"; Hard stop for ½R at $",P192),L192),IF(AND(LEFT(L192,12)="*Hard stop f",LEFT(Q192,5)=" Soft",I192&gt;P192,D192&lt;=I192,D192&gt;P192),CONCATENATE("Hit stop for ½R at $",I192,"; Soft stop for ½R at $",P192),IF(AND(LEFT(L192,12)="*Hard stop f",LEFT(Q192,5)=" Soft",D192&lt;=I192,D192&lt;=P192),CONCATENATE("Hit stop for ½R at $",I192,"; Setting hard stop for ½R at $",O192),IF(AND(LEFT(L192,12)="*Hard stop f",LEFT(Q192,5)=" Soft",D192&gt;I192,E192=1),IF(AND(O192&gt;I192,R192&lt;&gt;I192),CONCATENATE("Trail hard stop for ½R to $",O192,"; Soft stop for ½R at $",P192),L192),IF(AND(LEFT(L192,12)="*Hard stop f",LEFT(Q192,5)=" Hard",I192=P192,D192&lt;=I192),"Hit stop",IF(AND(LEFT(L192,12)="*Hard stop f",LEFT(Q192,5)=" Hard",I192=P192,D192&gt;I192,E192=1),IF(AND(O192&gt;I192,R192&lt;&gt;I192),CONCATENATE("Trail hard stop for ½R to $",O192,"; Hard stop for ½R at $",P192),L192),IF(AND(LEFT(L192,12)="*Hard stop f",LEFT(Q192,5)=" Soft",I192=P192,D192&lt;=I192),CONCATENATE("Hit stop for ½R at $",I192,"; Setting hard stop for ½R at $",O192),IF(AND(LEFT(L192,12)="*Hard stop f",LEFT(Q192,5)=" Soft",I192=P192,D192&gt;I192,E192=1),IF(AND(O192&gt;I192,R192&lt;&gt;I192),CONCATENATE("Trail hard stop for ½R to $",O192,"; Soft stop for ½R at $",P192),L192),IF(AND(D192&gt;I192,E192=0,F192=0),L192)))))))))))))))))))</f>
        <v>0</v>
      </c>
      <c r="O192" s="15">
        <f>IF(AND(R192&lt;=S192,R192&gt;U192),T192,R192)</f>
        <v>-0.03</v>
      </c>
      <c r="P192" s="16" t="str">
        <f>IFERROR(VALUE(RIGHT(Q192,LEN(Q192)-FIND("$",Q192,1))),"")</f>
        <v/>
      </c>
      <c r="Q192" s="6" t="str">
        <f>IFERROR(LEFT(RIGHT(L192,FIND("*",L192,2)-FIND(";",L192,1)),FIND("*",RIGHT(L192,FIND("*",L192,2)-FIND(";",L192,1)),2)-1),"")</f>
        <v/>
      </c>
      <c r="R192" s="16">
        <f>IF(F192=1,MIN(ROUNDDOWN(G192*0.995,2)*100/100-VLOOKUP(VALUE(RIGHT(ROUNDDOWN(G192*0.995,2)*100,1)),$Y$2:$Z$11,2)/100,ROUNDDOWN(D192*0.995,2)*100/100-VLOOKUP(VALUE(RIGHT(ROUNDDOWN(D192*0.995,2)*100,1)),$Y$2:$Z$11,2)/100),ROUNDDOWN(D192*0.995,2)*100/100-VLOOKUP(VALUE(RIGHT(ROUNDDOWN(D192*0.995,2)*100,1)),$Y$2:$Z$11,2)/100)</f>
        <v>-0.03</v>
      </c>
      <c r="S192" s="16">
        <f>IF(AND(D192&gt;1,D192&lt;=2),1,IF(AND(D192&gt;2,D192&lt;=3),2,IF(AND(D192&gt;3,D192&lt;=4),3,IF(AND(D192&gt;4,D192&lt;=5),4,IF(AND(D192&gt;5,D192&lt;=6),5,IF(AND(D192&gt;6,D192&lt;=7),6,IF(AND(D192&gt;7,D192&lt;=8),7,IF(AND(D192&gt;8,D192&lt;=10),8,IF(AND(D192&gt;10,D192&lt;=15),10,IF(AND(D192&gt;15,D192&lt;=20),15,IF(AND(D192&gt;20,D192&lt;=25),20,IF(AND(D192&gt;25,D192&lt;=30),25,IF(AND(D192&gt;30,D192&lt;=35),30,IF(AND(D192&gt;35,D192&lt;=40),35,IF(AND(D192&gt;40,D192&lt;=50),40,IF(AND(D192&gt;50,D192&lt;=60),50,IF(AND(D192&gt;60,D192&lt;=70),60,IF(AND(D192&gt;70,D192&lt;=80),70,IF(AND(D192&gt;80,D192&lt;=100),80,IF(AND(D192&gt;100,D192&lt;=120),100,IF(AND(D192&gt;120,D192&lt;=140),120,IF(AND(D192&gt;140,D192&lt;=150),140,IF(AND(D192&gt;150,D192&lt;=200),150,IF(AND(D192&gt;200,D192&lt;=250),200,IF(AND(D192&gt;250,D192&lt;=300),250,IF(AND(D192&gt;300,D192&lt;=350),300,IF(AND(D192&gt;350,D192&lt;=400),350,IF(AND(D192&gt;400,D192&lt;=500),400,IF(AND(D192&gt;500,D192&lt;=600),500,IF(AND(D192&gt;600,D192&lt;=700),600,IF(AND(D192&gt;700,D192&lt;=800),700,IF(AND(D192&gt;800,D192&lt;=1000),800,IF(AND(D192&gt;1000,D192&lt;=1200),1000,IF(AND(D192&gt;1200,D192&lt;=1400),1200,IF(AND(D192&gt;1400,D192&lt;=1500),1400,0.1)))))))))))))))))))))))))))))))))))*1.01</f>
        <v>0.10100000000000001</v>
      </c>
      <c r="T192" s="16">
        <f>U192-V192</f>
        <v>6.9999999999999993E-2</v>
      </c>
      <c r="U192" s="18">
        <f>ROUNDUP(IF(AND(D192&gt;1,D192&lt;=2),1,IF(AND(D192&gt;2,D192&lt;=3),2,IF(AND(D192&gt;3,D192&lt;=4),3,IF(AND(D192&gt;4,D192&lt;=5),4,IF(AND(D192&gt;5,D192&lt;=6),5,IF(AND(D192&gt;6,D192&lt;=7),6,IF(AND(D192&gt;7,D192&lt;=8),7,IF(AND(D192&gt;8,D192&lt;=10),8,IF(AND(D192&gt;10,D192&lt;=15),10,IF(AND(D192&gt;15,D192&lt;=20),15,IF(AND(D192&gt;20,D192&lt;=25),20,IF(AND(D192&gt;25,D192&lt;=30),25,IF(AND(D192&gt;30,D192&lt;=35),30,IF(AND(D192&gt;35,D192&lt;=40),35,IF(AND(D192&gt;40,D192&lt;=50),40,IF(AND(D192&gt;50,D192&lt;=60),50,IF(AND(D192&gt;60,D192&lt;=70),60,IF(AND(D192&gt;70,D192&lt;=80),70,IF(AND(D192&gt;80,D192&lt;=100),80,IF(AND(D192&gt;100,D192&lt;=120),100,IF(AND(D192&gt;120,D192&lt;=140),120,IF(AND(D192&gt;140,D192&lt;=150),140,IF(AND(D192&gt;150,D192&lt;=200),150,IF(AND(D192&gt;200,D192&lt;=250),200,IF(AND(D192&gt;250,D192&lt;=300),250,IF(AND(D192&gt;300,D192&lt;=350),300,IF(AND(D192&gt;350,D192&lt;=400),350,IF(AND(D192&gt;400,D192&lt;=500),400,IF(AND(D192&gt;500,D192&lt;=600),500,IF(AND(D192&gt;600,D192&lt;=700),600,IF(AND(D192&gt;700,D192&lt;=800),700,IF(AND(D192&gt;800,D192&lt;=1000),800,IF(AND(D192&gt;1000,D192&lt;=1200),1000,IF(AND(D192&gt;1200,D192&lt;=1400),1200,IF(AND(D192&gt;1400,D192&lt;=1500),1400,0.1)))))))))))))))))))))))))))))))))))*0.995,2)</f>
        <v>9.9999999999999992E-2</v>
      </c>
      <c r="V192" s="16">
        <f>VLOOKUP(VALUE(RIGHT(U192*100,1)),$Y$2:$Z$11,2)/100</f>
        <v>0.03</v>
      </c>
      <c r="W192" s="19">
        <f ca="1">IFERROR(IF(AVERAGE(SOE_1,SOE_2)-Close&lt;Close-Current_Stop,1,0),0)</f>
        <v>0</v>
      </c>
      <c r="X192" s="29" t="str">
        <f ca="1">IF(RR_Rebal_Test=1,Close-(AVERAGE(SOE_1,SOE_2)-Close),"")</f>
        <v/>
      </c>
      <c r="Y192" s="3"/>
      <c r="Z192" s="3"/>
      <c r="AA192" s="3"/>
      <c r="AB192" s="3"/>
      <c r="AC192" s="3"/>
    </row>
    <row r="193" spans="1:29" x14ac:dyDescent="0.25">
      <c r="A193" s="13"/>
      <c r="B193" s="8"/>
      <c r="C193" s="8"/>
      <c r="D193" s="8"/>
      <c r="E193" s="2"/>
      <c r="F193" s="2"/>
      <c r="G193" s="8"/>
      <c r="H193" s="23"/>
      <c r="I193" s="8"/>
      <c r="J193" s="1"/>
      <c r="K193" s="1"/>
      <c r="L193" s="2"/>
      <c r="M193" s="8">
        <f>IF(EXACT(L193,N193),I193,O193)</f>
        <v>-0.03</v>
      </c>
      <c r="N193" s="14" t="b">
        <f>IF(AND(L193="*Soft stop*",D193&lt;=I193),CONCATENATE("Setting hard stop at $",O193),IF(AND(L193="*Soft stop*",D193&gt;I193,E193=1),CONCATENATE("Setting hard stop for ½R at $",O193,"; Soft stop for ½R at $",I193),IF(AND(L193="*Soft stop*",D193&gt;I193,F193=1),CONCATENATE("Setting hard stop at $",O193),IF(AND(L193="*Hard stop*",D193&lt;=I193),"Hit stop",IF(AND(L193="*Hard stop*",D193&gt;I193,E193=1),IF(AND(O193&gt;I193,R193&lt;&gt;I193),CONCATENATE("Trail hard stop for ½R to $",O193,"; Hard stop for ½R at $",I193),L193),IF(AND(L193="*Hard stop*",D193&gt;I193,F193=1),IF(AND(O193&gt;I193,R193&lt;&gt;I193),CONCATENATE("Trail hard stop to $",O193),L193),IF(AND(LEFT(L193,12)="*Hard stop f",LEFT(Q193,5)=" Hard",D193&gt;I193,F193=1),IF(AND(O193&gt;I193,R193&lt;&gt;I193),CONCATENATE("Trail stop for entire position to $",O193),L193),IF(AND(LEFT(L193,12)="*Hard stop f",LEFT(Q193,5)=" Soft",D193&gt;I193,F193=1),CONCATENATE("Setting hard stop for entire position at $",O193),IF(AND(LEFT(L193,12)="*Hard stop f",LEFT(Q193,5)=" Hard",I193&gt;P193,D193&lt;=I193,D193&gt;P193),CONCATENATE("Hit stop for ½R at $",I193,"; Hard stop for ½R at $",P193),IF(AND(LEFT(L193,12)="*Hard stop f",LEFT(Q193,5)=" Hard",D193&lt;=I193,D193&lt;=P193),"Hit stop",IF(AND(LEFT(L193,12)="*Hard stop f",LEFT(Q193,5)=" Hard",D193&gt;I193,E193=1),IF(AND(O193&gt;I193,R193&lt;&gt;I193),CONCATENATE("Trail hard stop for ½R to $",O193,"; Hard stop for ½R at $",P193),L193),IF(AND(LEFT(L193,12)="*Hard stop f",LEFT(Q193,5)=" Soft",I193&gt;P193,D193&lt;=I193,D193&gt;P193),CONCATENATE("Hit stop for ½R at $",I193,"; Soft stop for ½R at $",P193),IF(AND(LEFT(L193,12)="*Hard stop f",LEFT(Q193,5)=" Soft",D193&lt;=I193,D193&lt;=P193),CONCATENATE("Hit stop for ½R at $",I193,"; Setting hard stop for ½R at $",O193),IF(AND(LEFT(L193,12)="*Hard stop f",LEFT(Q193,5)=" Soft",D193&gt;I193,E193=1),IF(AND(O193&gt;I193,R193&lt;&gt;I193),CONCATENATE("Trail hard stop for ½R to $",O193,"; Soft stop for ½R at $",P193),L193),IF(AND(LEFT(L193,12)="*Hard stop f",LEFT(Q193,5)=" Hard",I193=P193,D193&lt;=I193),"Hit stop",IF(AND(LEFT(L193,12)="*Hard stop f",LEFT(Q193,5)=" Hard",I193=P193,D193&gt;I193,E193=1),IF(AND(O193&gt;I193,R193&lt;&gt;I193),CONCATENATE("Trail hard stop for ½R to $",O193,"; Hard stop for ½R at $",P193),L193),IF(AND(LEFT(L193,12)="*Hard stop f",LEFT(Q193,5)=" Soft",I193=P193,D193&lt;=I193),CONCATENATE("Hit stop for ½R at $",I193,"; Setting hard stop for ½R at $",O193),IF(AND(LEFT(L193,12)="*Hard stop f",LEFT(Q193,5)=" Soft",I193=P193,D193&gt;I193,E193=1),IF(AND(O193&gt;I193,R193&lt;&gt;I193),CONCATENATE("Trail hard stop for ½R to $",O193,"; Soft stop for ½R at $",P193),L193),IF(AND(D193&gt;I193,E193=0,F193=0),L193)))))))))))))))))))</f>
        <v>0</v>
      </c>
      <c r="O193" s="15">
        <f>IF(AND(R193&lt;=S193,R193&gt;U193),T193,R193)</f>
        <v>-0.03</v>
      </c>
      <c r="P193" s="16" t="str">
        <f>IFERROR(VALUE(RIGHT(Q193,LEN(Q193)-FIND("$",Q193,1))),"")</f>
        <v/>
      </c>
      <c r="Q193" s="6" t="str">
        <f>IFERROR(LEFT(RIGHT(L193,FIND("*",L193,2)-FIND(";",L193,1)),FIND("*",RIGHT(L193,FIND("*",L193,2)-FIND(";",L193,1)),2)-1),"")</f>
        <v/>
      </c>
      <c r="R193" s="16">
        <f>IF(F193=1,MIN(ROUNDDOWN(G193*0.995,2)*100/100-VLOOKUP(VALUE(RIGHT(ROUNDDOWN(G193*0.995,2)*100,1)),$Y$2:$Z$11,2)/100,ROUNDDOWN(D193*0.995,2)*100/100-VLOOKUP(VALUE(RIGHT(ROUNDDOWN(D193*0.995,2)*100,1)),$Y$2:$Z$11,2)/100),ROUNDDOWN(D193*0.995,2)*100/100-VLOOKUP(VALUE(RIGHT(ROUNDDOWN(D193*0.995,2)*100,1)),$Y$2:$Z$11,2)/100)</f>
        <v>-0.03</v>
      </c>
      <c r="S193" s="16">
        <f>IF(AND(D193&gt;1,D193&lt;=2),1,IF(AND(D193&gt;2,D193&lt;=3),2,IF(AND(D193&gt;3,D193&lt;=4),3,IF(AND(D193&gt;4,D193&lt;=5),4,IF(AND(D193&gt;5,D193&lt;=6),5,IF(AND(D193&gt;6,D193&lt;=7),6,IF(AND(D193&gt;7,D193&lt;=8),7,IF(AND(D193&gt;8,D193&lt;=10),8,IF(AND(D193&gt;10,D193&lt;=15),10,IF(AND(D193&gt;15,D193&lt;=20),15,IF(AND(D193&gt;20,D193&lt;=25),20,IF(AND(D193&gt;25,D193&lt;=30),25,IF(AND(D193&gt;30,D193&lt;=35),30,IF(AND(D193&gt;35,D193&lt;=40),35,IF(AND(D193&gt;40,D193&lt;=50),40,IF(AND(D193&gt;50,D193&lt;=60),50,IF(AND(D193&gt;60,D193&lt;=70),60,IF(AND(D193&gt;70,D193&lt;=80),70,IF(AND(D193&gt;80,D193&lt;=100),80,IF(AND(D193&gt;100,D193&lt;=120),100,IF(AND(D193&gt;120,D193&lt;=140),120,IF(AND(D193&gt;140,D193&lt;=150),140,IF(AND(D193&gt;150,D193&lt;=200),150,IF(AND(D193&gt;200,D193&lt;=250),200,IF(AND(D193&gt;250,D193&lt;=300),250,IF(AND(D193&gt;300,D193&lt;=350),300,IF(AND(D193&gt;350,D193&lt;=400),350,IF(AND(D193&gt;400,D193&lt;=500),400,IF(AND(D193&gt;500,D193&lt;=600),500,IF(AND(D193&gt;600,D193&lt;=700),600,IF(AND(D193&gt;700,D193&lt;=800),700,IF(AND(D193&gt;800,D193&lt;=1000),800,IF(AND(D193&gt;1000,D193&lt;=1200),1000,IF(AND(D193&gt;1200,D193&lt;=1400),1200,IF(AND(D193&gt;1400,D193&lt;=1500),1400,0.1)))))))))))))))))))))))))))))))))))*1.01</f>
        <v>0.10100000000000001</v>
      </c>
      <c r="T193" s="16">
        <f>U193-V193</f>
        <v>6.9999999999999993E-2</v>
      </c>
      <c r="U193" s="18">
        <f>ROUNDUP(IF(AND(D193&gt;1,D193&lt;=2),1,IF(AND(D193&gt;2,D193&lt;=3),2,IF(AND(D193&gt;3,D193&lt;=4),3,IF(AND(D193&gt;4,D193&lt;=5),4,IF(AND(D193&gt;5,D193&lt;=6),5,IF(AND(D193&gt;6,D193&lt;=7),6,IF(AND(D193&gt;7,D193&lt;=8),7,IF(AND(D193&gt;8,D193&lt;=10),8,IF(AND(D193&gt;10,D193&lt;=15),10,IF(AND(D193&gt;15,D193&lt;=20),15,IF(AND(D193&gt;20,D193&lt;=25),20,IF(AND(D193&gt;25,D193&lt;=30),25,IF(AND(D193&gt;30,D193&lt;=35),30,IF(AND(D193&gt;35,D193&lt;=40),35,IF(AND(D193&gt;40,D193&lt;=50),40,IF(AND(D193&gt;50,D193&lt;=60),50,IF(AND(D193&gt;60,D193&lt;=70),60,IF(AND(D193&gt;70,D193&lt;=80),70,IF(AND(D193&gt;80,D193&lt;=100),80,IF(AND(D193&gt;100,D193&lt;=120),100,IF(AND(D193&gt;120,D193&lt;=140),120,IF(AND(D193&gt;140,D193&lt;=150),140,IF(AND(D193&gt;150,D193&lt;=200),150,IF(AND(D193&gt;200,D193&lt;=250),200,IF(AND(D193&gt;250,D193&lt;=300),250,IF(AND(D193&gt;300,D193&lt;=350),300,IF(AND(D193&gt;350,D193&lt;=400),350,IF(AND(D193&gt;400,D193&lt;=500),400,IF(AND(D193&gt;500,D193&lt;=600),500,IF(AND(D193&gt;600,D193&lt;=700),600,IF(AND(D193&gt;700,D193&lt;=800),700,IF(AND(D193&gt;800,D193&lt;=1000),800,IF(AND(D193&gt;1000,D193&lt;=1200),1000,IF(AND(D193&gt;1200,D193&lt;=1400),1200,IF(AND(D193&gt;1400,D193&lt;=1500),1400,0.1)))))))))))))))))))))))))))))))))))*0.995,2)</f>
        <v>9.9999999999999992E-2</v>
      </c>
      <c r="V193" s="16">
        <f>VLOOKUP(VALUE(RIGHT(U193*100,1)),$Y$2:$Z$11,2)/100</f>
        <v>0.03</v>
      </c>
      <c r="W193" s="19">
        <f ca="1">IFERROR(IF(AVERAGE(SOE_1,SOE_2)-Close&lt;Close-Current_Stop,1,0),0)</f>
        <v>0</v>
      </c>
      <c r="X193" s="29" t="str">
        <f ca="1">IF(RR_Rebal_Test=1,Close-(AVERAGE(SOE_1,SOE_2)-Close),"")</f>
        <v/>
      </c>
      <c r="Y193" s="3"/>
      <c r="Z193" s="3"/>
      <c r="AA193" s="3"/>
      <c r="AB193" s="3"/>
      <c r="AC193" s="3"/>
    </row>
    <row r="194" spans="1:29" x14ac:dyDescent="0.25">
      <c r="A194" s="13"/>
      <c r="B194" s="8"/>
      <c r="C194" s="8"/>
      <c r="D194" s="8"/>
      <c r="E194" s="2"/>
      <c r="F194" s="2"/>
      <c r="G194" s="8"/>
      <c r="H194" s="23"/>
      <c r="I194" s="8"/>
      <c r="J194" s="1"/>
      <c r="K194" s="1"/>
      <c r="L194" s="2"/>
      <c r="M194" s="8">
        <f>IF(EXACT(L194,N194),I194,O194)</f>
        <v>-0.03</v>
      </c>
      <c r="N194" s="14" t="b">
        <f>IF(AND(L194="*Soft stop*",D194&lt;=I194),CONCATENATE("Setting hard stop at $",O194),IF(AND(L194="*Soft stop*",D194&gt;I194,E194=1),CONCATENATE("Setting hard stop for ½R at $",O194,"; Soft stop for ½R at $",I194),IF(AND(L194="*Soft stop*",D194&gt;I194,F194=1),CONCATENATE("Setting hard stop at $",O194),IF(AND(L194="*Hard stop*",D194&lt;=I194),"Hit stop",IF(AND(L194="*Hard stop*",D194&gt;I194,E194=1),IF(AND(O194&gt;I194,R194&lt;&gt;I194),CONCATENATE("Trail hard stop for ½R to $",O194,"; Hard stop for ½R at $",I194),L194),IF(AND(L194="*Hard stop*",D194&gt;I194,F194=1),IF(AND(O194&gt;I194,R194&lt;&gt;I194),CONCATENATE("Trail hard stop to $",O194),L194),IF(AND(LEFT(L194,12)="*Hard stop f",LEFT(Q194,5)=" Hard",D194&gt;I194,F194=1),IF(AND(O194&gt;I194,R194&lt;&gt;I194),CONCATENATE("Trail stop for entire position to $",O194),L194),IF(AND(LEFT(L194,12)="*Hard stop f",LEFT(Q194,5)=" Soft",D194&gt;I194,F194=1),CONCATENATE("Setting hard stop for entire position at $",O194),IF(AND(LEFT(L194,12)="*Hard stop f",LEFT(Q194,5)=" Hard",I194&gt;P194,D194&lt;=I194,D194&gt;P194),CONCATENATE("Hit stop for ½R at $",I194,"; Hard stop for ½R at $",P194),IF(AND(LEFT(L194,12)="*Hard stop f",LEFT(Q194,5)=" Hard",D194&lt;=I194,D194&lt;=P194),"Hit stop",IF(AND(LEFT(L194,12)="*Hard stop f",LEFT(Q194,5)=" Hard",D194&gt;I194,E194=1),IF(AND(O194&gt;I194,R194&lt;&gt;I194),CONCATENATE("Trail hard stop for ½R to $",O194,"; Hard stop for ½R at $",P194),L194),IF(AND(LEFT(L194,12)="*Hard stop f",LEFT(Q194,5)=" Soft",I194&gt;P194,D194&lt;=I194,D194&gt;P194),CONCATENATE("Hit stop for ½R at $",I194,"; Soft stop for ½R at $",P194),IF(AND(LEFT(L194,12)="*Hard stop f",LEFT(Q194,5)=" Soft",D194&lt;=I194,D194&lt;=P194),CONCATENATE("Hit stop for ½R at $",I194,"; Setting hard stop for ½R at $",O194),IF(AND(LEFT(L194,12)="*Hard stop f",LEFT(Q194,5)=" Soft",D194&gt;I194,E194=1),IF(AND(O194&gt;I194,R194&lt;&gt;I194),CONCATENATE("Trail hard stop for ½R to $",O194,"; Soft stop for ½R at $",P194),L194),IF(AND(LEFT(L194,12)="*Hard stop f",LEFT(Q194,5)=" Hard",I194=P194,D194&lt;=I194),"Hit stop",IF(AND(LEFT(L194,12)="*Hard stop f",LEFT(Q194,5)=" Hard",I194=P194,D194&gt;I194,E194=1),IF(AND(O194&gt;I194,R194&lt;&gt;I194),CONCATENATE("Trail hard stop for ½R to $",O194,"; Hard stop for ½R at $",P194),L194),IF(AND(LEFT(L194,12)="*Hard stop f",LEFT(Q194,5)=" Soft",I194=P194,D194&lt;=I194),CONCATENATE("Hit stop for ½R at $",I194,"; Setting hard stop for ½R at $",O194),IF(AND(LEFT(L194,12)="*Hard stop f",LEFT(Q194,5)=" Soft",I194=P194,D194&gt;I194,E194=1),IF(AND(O194&gt;I194,R194&lt;&gt;I194),CONCATENATE("Trail hard stop for ½R to $",O194,"; Soft stop for ½R at $",P194),L194),IF(AND(D194&gt;I194,E194=0,F194=0),L194)))))))))))))))))))</f>
        <v>0</v>
      </c>
      <c r="O194" s="15">
        <f>IF(AND(R194&lt;=S194,R194&gt;U194),T194,R194)</f>
        <v>-0.03</v>
      </c>
      <c r="P194" s="16" t="str">
        <f>IFERROR(VALUE(RIGHT(Q194,LEN(Q194)-FIND("$",Q194,1))),"")</f>
        <v/>
      </c>
      <c r="Q194" s="6" t="str">
        <f>IFERROR(LEFT(RIGHT(L194,FIND("*",L194,2)-FIND(";",L194,1)),FIND("*",RIGHT(L194,FIND("*",L194,2)-FIND(";",L194,1)),2)-1),"")</f>
        <v/>
      </c>
      <c r="R194" s="16">
        <f>IF(F194=1,MIN(ROUNDDOWN(G194*0.995,2)*100/100-VLOOKUP(VALUE(RIGHT(ROUNDDOWN(G194*0.995,2)*100,1)),$Y$2:$Z$11,2)/100,ROUNDDOWN(D194*0.995,2)*100/100-VLOOKUP(VALUE(RIGHT(ROUNDDOWN(D194*0.995,2)*100,1)),$Y$2:$Z$11,2)/100),ROUNDDOWN(D194*0.995,2)*100/100-VLOOKUP(VALUE(RIGHT(ROUNDDOWN(D194*0.995,2)*100,1)),$Y$2:$Z$11,2)/100)</f>
        <v>-0.03</v>
      </c>
      <c r="S194" s="16">
        <f>IF(AND(D194&gt;1,D194&lt;=2),1,IF(AND(D194&gt;2,D194&lt;=3),2,IF(AND(D194&gt;3,D194&lt;=4),3,IF(AND(D194&gt;4,D194&lt;=5),4,IF(AND(D194&gt;5,D194&lt;=6),5,IF(AND(D194&gt;6,D194&lt;=7),6,IF(AND(D194&gt;7,D194&lt;=8),7,IF(AND(D194&gt;8,D194&lt;=10),8,IF(AND(D194&gt;10,D194&lt;=15),10,IF(AND(D194&gt;15,D194&lt;=20),15,IF(AND(D194&gt;20,D194&lt;=25),20,IF(AND(D194&gt;25,D194&lt;=30),25,IF(AND(D194&gt;30,D194&lt;=35),30,IF(AND(D194&gt;35,D194&lt;=40),35,IF(AND(D194&gt;40,D194&lt;=50),40,IF(AND(D194&gt;50,D194&lt;=60),50,IF(AND(D194&gt;60,D194&lt;=70),60,IF(AND(D194&gt;70,D194&lt;=80),70,IF(AND(D194&gt;80,D194&lt;=100),80,IF(AND(D194&gt;100,D194&lt;=120),100,IF(AND(D194&gt;120,D194&lt;=140),120,IF(AND(D194&gt;140,D194&lt;=150),140,IF(AND(D194&gt;150,D194&lt;=200),150,IF(AND(D194&gt;200,D194&lt;=250),200,IF(AND(D194&gt;250,D194&lt;=300),250,IF(AND(D194&gt;300,D194&lt;=350),300,IF(AND(D194&gt;350,D194&lt;=400),350,IF(AND(D194&gt;400,D194&lt;=500),400,IF(AND(D194&gt;500,D194&lt;=600),500,IF(AND(D194&gt;600,D194&lt;=700),600,IF(AND(D194&gt;700,D194&lt;=800),700,IF(AND(D194&gt;800,D194&lt;=1000),800,IF(AND(D194&gt;1000,D194&lt;=1200),1000,IF(AND(D194&gt;1200,D194&lt;=1400),1200,IF(AND(D194&gt;1400,D194&lt;=1500),1400,0.1)))))))))))))))))))))))))))))))))))*1.01</f>
        <v>0.10100000000000001</v>
      </c>
      <c r="T194" s="16">
        <f>U194-V194</f>
        <v>6.9999999999999993E-2</v>
      </c>
      <c r="U194" s="18">
        <f>ROUNDUP(IF(AND(D194&gt;1,D194&lt;=2),1,IF(AND(D194&gt;2,D194&lt;=3),2,IF(AND(D194&gt;3,D194&lt;=4),3,IF(AND(D194&gt;4,D194&lt;=5),4,IF(AND(D194&gt;5,D194&lt;=6),5,IF(AND(D194&gt;6,D194&lt;=7),6,IF(AND(D194&gt;7,D194&lt;=8),7,IF(AND(D194&gt;8,D194&lt;=10),8,IF(AND(D194&gt;10,D194&lt;=15),10,IF(AND(D194&gt;15,D194&lt;=20),15,IF(AND(D194&gt;20,D194&lt;=25),20,IF(AND(D194&gt;25,D194&lt;=30),25,IF(AND(D194&gt;30,D194&lt;=35),30,IF(AND(D194&gt;35,D194&lt;=40),35,IF(AND(D194&gt;40,D194&lt;=50),40,IF(AND(D194&gt;50,D194&lt;=60),50,IF(AND(D194&gt;60,D194&lt;=70),60,IF(AND(D194&gt;70,D194&lt;=80),70,IF(AND(D194&gt;80,D194&lt;=100),80,IF(AND(D194&gt;100,D194&lt;=120),100,IF(AND(D194&gt;120,D194&lt;=140),120,IF(AND(D194&gt;140,D194&lt;=150),140,IF(AND(D194&gt;150,D194&lt;=200),150,IF(AND(D194&gt;200,D194&lt;=250),200,IF(AND(D194&gt;250,D194&lt;=300),250,IF(AND(D194&gt;300,D194&lt;=350),300,IF(AND(D194&gt;350,D194&lt;=400),350,IF(AND(D194&gt;400,D194&lt;=500),400,IF(AND(D194&gt;500,D194&lt;=600),500,IF(AND(D194&gt;600,D194&lt;=700),600,IF(AND(D194&gt;700,D194&lt;=800),700,IF(AND(D194&gt;800,D194&lt;=1000),800,IF(AND(D194&gt;1000,D194&lt;=1200),1000,IF(AND(D194&gt;1200,D194&lt;=1400),1200,IF(AND(D194&gt;1400,D194&lt;=1500),1400,0.1)))))))))))))))))))))))))))))))))))*0.995,2)</f>
        <v>9.9999999999999992E-2</v>
      </c>
      <c r="V194" s="16">
        <f>VLOOKUP(VALUE(RIGHT(U194*100,1)),$Y$2:$Z$11,2)/100</f>
        <v>0.03</v>
      </c>
      <c r="W194" s="19">
        <f ca="1">IFERROR(IF(AVERAGE(SOE_1,SOE_2)-Close&lt;Close-Current_Stop,1,0),0)</f>
        <v>0</v>
      </c>
      <c r="X194" s="29" t="str">
        <f ca="1">IF(RR_Rebal_Test=1,Close-(AVERAGE(SOE_1,SOE_2)-Close),"")</f>
        <v/>
      </c>
      <c r="Y194" s="3"/>
      <c r="Z194" s="3"/>
      <c r="AA194" s="3"/>
      <c r="AB194" s="3"/>
      <c r="AC194" s="3"/>
    </row>
    <row r="195" spans="1:29" x14ac:dyDescent="0.25">
      <c r="A195" s="13"/>
      <c r="B195" s="8"/>
      <c r="C195" s="8"/>
      <c r="D195" s="8"/>
      <c r="E195" s="2"/>
      <c r="F195" s="2"/>
      <c r="G195" s="8"/>
      <c r="H195" s="23"/>
      <c r="I195" s="8"/>
      <c r="J195" s="1"/>
      <c r="K195" s="1"/>
      <c r="L195" s="2"/>
      <c r="M195" s="8">
        <f>IF(EXACT(L195,N195),I195,O195)</f>
        <v>-0.03</v>
      </c>
      <c r="N195" s="14" t="b">
        <f>IF(AND(L195="*Soft stop*",D195&lt;=I195),CONCATENATE("Setting hard stop at $",O195),IF(AND(L195="*Soft stop*",D195&gt;I195,E195=1),CONCATENATE("Setting hard stop for ½R at $",O195,"; Soft stop for ½R at $",I195),IF(AND(L195="*Soft stop*",D195&gt;I195,F195=1),CONCATENATE("Setting hard stop at $",O195),IF(AND(L195="*Hard stop*",D195&lt;=I195),"Hit stop",IF(AND(L195="*Hard stop*",D195&gt;I195,E195=1),IF(AND(O195&gt;I195,R195&lt;&gt;I195),CONCATENATE("Trail hard stop for ½R to $",O195,"; Hard stop for ½R at $",I195),L195),IF(AND(L195="*Hard stop*",D195&gt;I195,F195=1),IF(AND(O195&gt;I195,R195&lt;&gt;I195),CONCATENATE("Trail hard stop to $",O195),L195),IF(AND(LEFT(L195,12)="*Hard stop f",LEFT(Q195,5)=" Hard",D195&gt;I195,F195=1),IF(AND(O195&gt;I195,R195&lt;&gt;I195),CONCATENATE("Trail stop for entire position to $",O195),L195),IF(AND(LEFT(L195,12)="*Hard stop f",LEFT(Q195,5)=" Soft",D195&gt;I195,F195=1),CONCATENATE("Setting hard stop for entire position at $",O195),IF(AND(LEFT(L195,12)="*Hard stop f",LEFT(Q195,5)=" Hard",I195&gt;P195,D195&lt;=I195,D195&gt;P195),CONCATENATE("Hit stop for ½R at $",I195,"; Hard stop for ½R at $",P195),IF(AND(LEFT(L195,12)="*Hard stop f",LEFT(Q195,5)=" Hard",D195&lt;=I195,D195&lt;=P195),"Hit stop",IF(AND(LEFT(L195,12)="*Hard stop f",LEFT(Q195,5)=" Hard",D195&gt;I195,E195=1),IF(AND(O195&gt;I195,R195&lt;&gt;I195),CONCATENATE("Trail hard stop for ½R to $",O195,"; Hard stop for ½R at $",P195),L195),IF(AND(LEFT(L195,12)="*Hard stop f",LEFT(Q195,5)=" Soft",I195&gt;P195,D195&lt;=I195,D195&gt;P195),CONCATENATE("Hit stop for ½R at $",I195,"; Soft stop for ½R at $",P195),IF(AND(LEFT(L195,12)="*Hard stop f",LEFT(Q195,5)=" Soft",D195&lt;=I195,D195&lt;=P195),CONCATENATE("Hit stop for ½R at $",I195,"; Setting hard stop for ½R at $",O195),IF(AND(LEFT(L195,12)="*Hard stop f",LEFT(Q195,5)=" Soft",D195&gt;I195,E195=1),IF(AND(O195&gt;I195,R195&lt;&gt;I195),CONCATENATE("Trail hard stop for ½R to $",O195,"; Soft stop for ½R at $",P195),L195),IF(AND(LEFT(L195,12)="*Hard stop f",LEFT(Q195,5)=" Hard",I195=P195,D195&lt;=I195),"Hit stop",IF(AND(LEFT(L195,12)="*Hard stop f",LEFT(Q195,5)=" Hard",I195=P195,D195&gt;I195,E195=1),IF(AND(O195&gt;I195,R195&lt;&gt;I195),CONCATENATE("Trail hard stop for ½R to $",O195,"; Hard stop for ½R at $",P195),L195),IF(AND(LEFT(L195,12)="*Hard stop f",LEFT(Q195,5)=" Soft",I195=P195,D195&lt;=I195),CONCATENATE("Hit stop for ½R at $",I195,"; Setting hard stop for ½R at $",O195),IF(AND(LEFT(L195,12)="*Hard stop f",LEFT(Q195,5)=" Soft",I195=P195,D195&gt;I195,E195=1),IF(AND(O195&gt;I195,R195&lt;&gt;I195),CONCATENATE("Trail hard stop for ½R to $",O195,"; Soft stop for ½R at $",P195),L195),IF(AND(D195&gt;I195,E195=0,F195=0),L195)))))))))))))))))))</f>
        <v>0</v>
      </c>
      <c r="O195" s="15">
        <f>IF(AND(R195&lt;=S195,R195&gt;U195),T195,R195)</f>
        <v>-0.03</v>
      </c>
      <c r="P195" s="16" t="str">
        <f>IFERROR(VALUE(RIGHT(Q195,LEN(Q195)-FIND("$",Q195,1))),"")</f>
        <v/>
      </c>
      <c r="Q195" s="6" t="str">
        <f>IFERROR(LEFT(RIGHT(L195,FIND("*",L195,2)-FIND(";",L195,1)),FIND("*",RIGHT(L195,FIND("*",L195,2)-FIND(";",L195,1)),2)-1),"")</f>
        <v/>
      </c>
      <c r="R195" s="16">
        <f>IF(F195=1,MIN(ROUNDDOWN(G195*0.995,2)*100/100-VLOOKUP(VALUE(RIGHT(ROUNDDOWN(G195*0.995,2)*100,1)),$Y$2:$Z$11,2)/100,ROUNDDOWN(D195*0.995,2)*100/100-VLOOKUP(VALUE(RIGHT(ROUNDDOWN(D195*0.995,2)*100,1)),$Y$2:$Z$11,2)/100),ROUNDDOWN(D195*0.995,2)*100/100-VLOOKUP(VALUE(RIGHT(ROUNDDOWN(D195*0.995,2)*100,1)),$Y$2:$Z$11,2)/100)</f>
        <v>-0.03</v>
      </c>
      <c r="S195" s="16">
        <f>IF(AND(D195&gt;1,D195&lt;=2),1,IF(AND(D195&gt;2,D195&lt;=3),2,IF(AND(D195&gt;3,D195&lt;=4),3,IF(AND(D195&gt;4,D195&lt;=5),4,IF(AND(D195&gt;5,D195&lt;=6),5,IF(AND(D195&gt;6,D195&lt;=7),6,IF(AND(D195&gt;7,D195&lt;=8),7,IF(AND(D195&gt;8,D195&lt;=10),8,IF(AND(D195&gt;10,D195&lt;=15),10,IF(AND(D195&gt;15,D195&lt;=20),15,IF(AND(D195&gt;20,D195&lt;=25),20,IF(AND(D195&gt;25,D195&lt;=30),25,IF(AND(D195&gt;30,D195&lt;=35),30,IF(AND(D195&gt;35,D195&lt;=40),35,IF(AND(D195&gt;40,D195&lt;=50),40,IF(AND(D195&gt;50,D195&lt;=60),50,IF(AND(D195&gt;60,D195&lt;=70),60,IF(AND(D195&gt;70,D195&lt;=80),70,IF(AND(D195&gt;80,D195&lt;=100),80,IF(AND(D195&gt;100,D195&lt;=120),100,IF(AND(D195&gt;120,D195&lt;=140),120,IF(AND(D195&gt;140,D195&lt;=150),140,IF(AND(D195&gt;150,D195&lt;=200),150,IF(AND(D195&gt;200,D195&lt;=250),200,IF(AND(D195&gt;250,D195&lt;=300),250,IF(AND(D195&gt;300,D195&lt;=350),300,IF(AND(D195&gt;350,D195&lt;=400),350,IF(AND(D195&gt;400,D195&lt;=500),400,IF(AND(D195&gt;500,D195&lt;=600),500,IF(AND(D195&gt;600,D195&lt;=700),600,IF(AND(D195&gt;700,D195&lt;=800),700,IF(AND(D195&gt;800,D195&lt;=1000),800,IF(AND(D195&gt;1000,D195&lt;=1200),1000,IF(AND(D195&gt;1200,D195&lt;=1400),1200,IF(AND(D195&gt;1400,D195&lt;=1500),1400,0.1)))))))))))))))))))))))))))))))))))*1.01</f>
        <v>0.10100000000000001</v>
      </c>
      <c r="T195" s="16">
        <f>U195-V195</f>
        <v>6.9999999999999993E-2</v>
      </c>
      <c r="U195" s="18">
        <f>ROUNDUP(IF(AND(D195&gt;1,D195&lt;=2),1,IF(AND(D195&gt;2,D195&lt;=3),2,IF(AND(D195&gt;3,D195&lt;=4),3,IF(AND(D195&gt;4,D195&lt;=5),4,IF(AND(D195&gt;5,D195&lt;=6),5,IF(AND(D195&gt;6,D195&lt;=7),6,IF(AND(D195&gt;7,D195&lt;=8),7,IF(AND(D195&gt;8,D195&lt;=10),8,IF(AND(D195&gt;10,D195&lt;=15),10,IF(AND(D195&gt;15,D195&lt;=20),15,IF(AND(D195&gt;20,D195&lt;=25),20,IF(AND(D195&gt;25,D195&lt;=30),25,IF(AND(D195&gt;30,D195&lt;=35),30,IF(AND(D195&gt;35,D195&lt;=40),35,IF(AND(D195&gt;40,D195&lt;=50),40,IF(AND(D195&gt;50,D195&lt;=60),50,IF(AND(D195&gt;60,D195&lt;=70),60,IF(AND(D195&gt;70,D195&lt;=80),70,IF(AND(D195&gt;80,D195&lt;=100),80,IF(AND(D195&gt;100,D195&lt;=120),100,IF(AND(D195&gt;120,D195&lt;=140),120,IF(AND(D195&gt;140,D195&lt;=150),140,IF(AND(D195&gt;150,D195&lt;=200),150,IF(AND(D195&gt;200,D195&lt;=250),200,IF(AND(D195&gt;250,D195&lt;=300),250,IF(AND(D195&gt;300,D195&lt;=350),300,IF(AND(D195&gt;350,D195&lt;=400),350,IF(AND(D195&gt;400,D195&lt;=500),400,IF(AND(D195&gt;500,D195&lt;=600),500,IF(AND(D195&gt;600,D195&lt;=700),600,IF(AND(D195&gt;700,D195&lt;=800),700,IF(AND(D195&gt;800,D195&lt;=1000),800,IF(AND(D195&gt;1000,D195&lt;=1200),1000,IF(AND(D195&gt;1200,D195&lt;=1400),1200,IF(AND(D195&gt;1400,D195&lt;=1500),1400,0.1)))))))))))))))))))))))))))))))))))*0.995,2)</f>
        <v>9.9999999999999992E-2</v>
      </c>
      <c r="V195" s="16">
        <f>VLOOKUP(VALUE(RIGHT(U195*100,1)),$Y$2:$Z$11,2)/100</f>
        <v>0.03</v>
      </c>
      <c r="W195" s="19">
        <f ca="1">IFERROR(IF(AVERAGE(SOE_1,SOE_2)-Close&lt;Close-Current_Stop,1,0),0)</f>
        <v>0</v>
      </c>
      <c r="X195" s="29" t="str">
        <f ca="1">IF(RR_Rebal_Test=1,Close-(AVERAGE(SOE_1,SOE_2)-Close),"")</f>
        <v/>
      </c>
      <c r="Y195" s="3"/>
      <c r="Z195" s="3"/>
      <c r="AA195" s="3"/>
      <c r="AB195" s="3"/>
      <c r="AC195" s="3"/>
    </row>
    <row r="196" spans="1:29" x14ac:dyDescent="0.25">
      <c r="A196" s="13"/>
      <c r="B196" s="8"/>
      <c r="C196" s="8"/>
      <c r="D196" s="8"/>
      <c r="E196" s="2"/>
      <c r="F196" s="2"/>
      <c r="G196" s="8"/>
      <c r="H196" s="23"/>
      <c r="I196" s="8"/>
      <c r="J196" s="1"/>
      <c r="K196" s="1"/>
      <c r="L196" s="2"/>
      <c r="M196" s="8">
        <f>IF(EXACT(L196,N196),I196,O196)</f>
        <v>-0.03</v>
      </c>
      <c r="N196" s="14" t="b">
        <f>IF(AND(L196="*Soft stop*",D196&lt;=I196),CONCATENATE("Setting hard stop at $",O196),IF(AND(L196="*Soft stop*",D196&gt;I196,E196=1),CONCATENATE("Setting hard stop for ½R at $",O196,"; Soft stop for ½R at $",I196),IF(AND(L196="*Soft stop*",D196&gt;I196,F196=1),CONCATENATE("Setting hard stop at $",O196),IF(AND(L196="*Hard stop*",D196&lt;=I196),"Hit stop",IF(AND(L196="*Hard stop*",D196&gt;I196,E196=1),IF(AND(O196&gt;I196,R196&lt;&gt;I196),CONCATENATE("Trail hard stop for ½R to $",O196,"; Hard stop for ½R at $",I196),L196),IF(AND(L196="*Hard stop*",D196&gt;I196,F196=1),IF(AND(O196&gt;I196,R196&lt;&gt;I196),CONCATENATE("Trail hard stop to $",O196),L196),IF(AND(LEFT(L196,12)="*Hard stop f",LEFT(Q196,5)=" Hard",D196&gt;I196,F196=1),IF(AND(O196&gt;I196,R196&lt;&gt;I196),CONCATENATE("Trail stop for entire position to $",O196),L196),IF(AND(LEFT(L196,12)="*Hard stop f",LEFT(Q196,5)=" Soft",D196&gt;I196,F196=1),CONCATENATE("Setting hard stop for entire position at $",O196),IF(AND(LEFT(L196,12)="*Hard stop f",LEFT(Q196,5)=" Hard",I196&gt;P196,D196&lt;=I196,D196&gt;P196),CONCATENATE("Hit stop for ½R at $",I196,"; Hard stop for ½R at $",P196),IF(AND(LEFT(L196,12)="*Hard stop f",LEFT(Q196,5)=" Hard",D196&lt;=I196,D196&lt;=P196),"Hit stop",IF(AND(LEFT(L196,12)="*Hard stop f",LEFT(Q196,5)=" Hard",D196&gt;I196,E196=1),IF(AND(O196&gt;I196,R196&lt;&gt;I196),CONCATENATE("Trail hard stop for ½R to $",O196,"; Hard stop for ½R at $",P196),L196),IF(AND(LEFT(L196,12)="*Hard stop f",LEFT(Q196,5)=" Soft",I196&gt;P196,D196&lt;=I196,D196&gt;P196),CONCATENATE("Hit stop for ½R at $",I196,"; Soft stop for ½R at $",P196),IF(AND(LEFT(L196,12)="*Hard stop f",LEFT(Q196,5)=" Soft",D196&lt;=I196,D196&lt;=P196),CONCATENATE("Hit stop for ½R at $",I196,"; Setting hard stop for ½R at $",O196),IF(AND(LEFT(L196,12)="*Hard stop f",LEFT(Q196,5)=" Soft",D196&gt;I196,E196=1),IF(AND(O196&gt;I196,R196&lt;&gt;I196),CONCATENATE("Trail hard stop for ½R to $",O196,"; Soft stop for ½R at $",P196),L196),IF(AND(LEFT(L196,12)="*Hard stop f",LEFT(Q196,5)=" Hard",I196=P196,D196&lt;=I196),"Hit stop",IF(AND(LEFT(L196,12)="*Hard stop f",LEFT(Q196,5)=" Hard",I196=P196,D196&gt;I196,E196=1),IF(AND(O196&gt;I196,R196&lt;&gt;I196),CONCATENATE("Trail hard stop for ½R to $",O196,"; Hard stop for ½R at $",P196),L196),IF(AND(LEFT(L196,12)="*Hard stop f",LEFT(Q196,5)=" Soft",I196=P196,D196&lt;=I196),CONCATENATE("Hit stop for ½R at $",I196,"; Setting hard stop for ½R at $",O196),IF(AND(LEFT(L196,12)="*Hard stop f",LEFT(Q196,5)=" Soft",I196=P196,D196&gt;I196,E196=1),IF(AND(O196&gt;I196,R196&lt;&gt;I196),CONCATENATE("Trail hard stop for ½R to $",O196,"; Soft stop for ½R at $",P196),L196),IF(AND(D196&gt;I196,E196=0,F196=0),L196)))))))))))))))))))</f>
        <v>0</v>
      </c>
      <c r="O196" s="15">
        <f>IF(AND(R196&lt;=S196,R196&gt;U196),T196,R196)</f>
        <v>-0.03</v>
      </c>
      <c r="P196" s="16" t="str">
        <f>IFERROR(VALUE(RIGHT(Q196,LEN(Q196)-FIND("$",Q196,1))),"")</f>
        <v/>
      </c>
      <c r="Q196" s="6" t="str">
        <f>IFERROR(LEFT(RIGHT(L196,FIND("*",L196,2)-FIND(";",L196,1)),FIND("*",RIGHT(L196,FIND("*",L196,2)-FIND(";",L196,1)),2)-1),"")</f>
        <v/>
      </c>
      <c r="R196" s="16">
        <f>IF(F196=1,MIN(ROUNDDOWN(G196*0.995,2)*100/100-VLOOKUP(VALUE(RIGHT(ROUNDDOWN(G196*0.995,2)*100,1)),$Y$2:$Z$11,2)/100,ROUNDDOWN(D196*0.995,2)*100/100-VLOOKUP(VALUE(RIGHT(ROUNDDOWN(D196*0.995,2)*100,1)),$Y$2:$Z$11,2)/100),ROUNDDOWN(D196*0.995,2)*100/100-VLOOKUP(VALUE(RIGHT(ROUNDDOWN(D196*0.995,2)*100,1)),$Y$2:$Z$11,2)/100)</f>
        <v>-0.03</v>
      </c>
      <c r="S196" s="16">
        <f>IF(AND(D196&gt;1,D196&lt;=2),1,IF(AND(D196&gt;2,D196&lt;=3),2,IF(AND(D196&gt;3,D196&lt;=4),3,IF(AND(D196&gt;4,D196&lt;=5),4,IF(AND(D196&gt;5,D196&lt;=6),5,IF(AND(D196&gt;6,D196&lt;=7),6,IF(AND(D196&gt;7,D196&lt;=8),7,IF(AND(D196&gt;8,D196&lt;=10),8,IF(AND(D196&gt;10,D196&lt;=15),10,IF(AND(D196&gt;15,D196&lt;=20),15,IF(AND(D196&gt;20,D196&lt;=25),20,IF(AND(D196&gt;25,D196&lt;=30),25,IF(AND(D196&gt;30,D196&lt;=35),30,IF(AND(D196&gt;35,D196&lt;=40),35,IF(AND(D196&gt;40,D196&lt;=50),40,IF(AND(D196&gt;50,D196&lt;=60),50,IF(AND(D196&gt;60,D196&lt;=70),60,IF(AND(D196&gt;70,D196&lt;=80),70,IF(AND(D196&gt;80,D196&lt;=100),80,IF(AND(D196&gt;100,D196&lt;=120),100,IF(AND(D196&gt;120,D196&lt;=140),120,IF(AND(D196&gt;140,D196&lt;=150),140,IF(AND(D196&gt;150,D196&lt;=200),150,IF(AND(D196&gt;200,D196&lt;=250),200,IF(AND(D196&gt;250,D196&lt;=300),250,IF(AND(D196&gt;300,D196&lt;=350),300,IF(AND(D196&gt;350,D196&lt;=400),350,IF(AND(D196&gt;400,D196&lt;=500),400,IF(AND(D196&gt;500,D196&lt;=600),500,IF(AND(D196&gt;600,D196&lt;=700),600,IF(AND(D196&gt;700,D196&lt;=800),700,IF(AND(D196&gt;800,D196&lt;=1000),800,IF(AND(D196&gt;1000,D196&lt;=1200),1000,IF(AND(D196&gt;1200,D196&lt;=1400),1200,IF(AND(D196&gt;1400,D196&lt;=1500),1400,0.1)))))))))))))))))))))))))))))))))))*1.01</f>
        <v>0.10100000000000001</v>
      </c>
      <c r="T196" s="16">
        <f>U196-V196</f>
        <v>6.9999999999999993E-2</v>
      </c>
      <c r="U196" s="18">
        <f>ROUNDUP(IF(AND(D196&gt;1,D196&lt;=2),1,IF(AND(D196&gt;2,D196&lt;=3),2,IF(AND(D196&gt;3,D196&lt;=4),3,IF(AND(D196&gt;4,D196&lt;=5),4,IF(AND(D196&gt;5,D196&lt;=6),5,IF(AND(D196&gt;6,D196&lt;=7),6,IF(AND(D196&gt;7,D196&lt;=8),7,IF(AND(D196&gt;8,D196&lt;=10),8,IF(AND(D196&gt;10,D196&lt;=15),10,IF(AND(D196&gt;15,D196&lt;=20),15,IF(AND(D196&gt;20,D196&lt;=25),20,IF(AND(D196&gt;25,D196&lt;=30),25,IF(AND(D196&gt;30,D196&lt;=35),30,IF(AND(D196&gt;35,D196&lt;=40),35,IF(AND(D196&gt;40,D196&lt;=50),40,IF(AND(D196&gt;50,D196&lt;=60),50,IF(AND(D196&gt;60,D196&lt;=70),60,IF(AND(D196&gt;70,D196&lt;=80),70,IF(AND(D196&gt;80,D196&lt;=100),80,IF(AND(D196&gt;100,D196&lt;=120),100,IF(AND(D196&gt;120,D196&lt;=140),120,IF(AND(D196&gt;140,D196&lt;=150),140,IF(AND(D196&gt;150,D196&lt;=200),150,IF(AND(D196&gt;200,D196&lt;=250),200,IF(AND(D196&gt;250,D196&lt;=300),250,IF(AND(D196&gt;300,D196&lt;=350),300,IF(AND(D196&gt;350,D196&lt;=400),350,IF(AND(D196&gt;400,D196&lt;=500),400,IF(AND(D196&gt;500,D196&lt;=600),500,IF(AND(D196&gt;600,D196&lt;=700),600,IF(AND(D196&gt;700,D196&lt;=800),700,IF(AND(D196&gt;800,D196&lt;=1000),800,IF(AND(D196&gt;1000,D196&lt;=1200),1000,IF(AND(D196&gt;1200,D196&lt;=1400),1200,IF(AND(D196&gt;1400,D196&lt;=1500),1400,0.1)))))))))))))))))))))))))))))))))))*0.995,2)</f>
        <v>9.9999999999999992E-2</v>
      </c>
      <c r="V196" s="16">
        <f>VLOOKUP(VALUE(RIGHT(U196*100,1)),$Y$2:$Z$11,2)/100</f>
        <v>0.03</v>
      </c>
      <c r="W196" s="19">
        <f ca="1">IFERROR(IF(AVERAGE(SOE_1,SOE_2)-Close&lt;Close-Current_Stop,1,0),0)</f>
        <v>0</v>
      </c>
      <c r="X196" s="29" t="str">
        <f ca="1">IF(RR_Rebal_Test=1,Close-(AVERAGE(SOE_1,SOE_2)-Close),"")</f>
        <v/>
      </c>
      <c r="Y196" s="3"/>
      <c r="Z196" s="3"/>
      <c r="AA196" s="3"/>
      <c r="AB196" s="3"/>
      <c r="AC196" s="3"/>
    </row>
    <row r="197" spans="1:29" x14ac:dyDescent="0.25">
      <c r="A197" s="13"/>
      <c r="B197" s="8"/>
      <c r="C197" s="8"/>
      <c r="D197" s="8"/>
      <c r="E197" s="2"/>
      <c r="F197" s="2"/>
      <c r="G197" s="8"/>
      <c r="H197" s="23"/>
      <c r="I197" s="8"/>
      <c r="J197" s="1"/>
      <c r="K197" s="1"/>
      <c r="L197" s="2"/>
      <c r="M197" s="8">
        <f>IF(EXACT(L197,N197),I197,O197)</f>
        <v>-0.03</v>
      </c>
      <c r="N197" s="14" t="b">
        <f>IF(AND(L197="*Soft stop*",D197&lt;=I197),CONCATENATE("Setting hard stop at $",O197),IF(AND(L197="*Soft stop*",D197&gt;I197,E197=1),CONCATENATE("Setting hard stop for ½R at $",O197,"; Soft stop for ½R at $",I197),IF(AND(L197="*Soft stop*",D197&gt;I197,F197=1),CONCATENATE("Setting hard stop at $",O197),IF(AND(L197="*Hard stop*",D197&lt;=I197),"Hit stop",IF(AND(L197="*Hard stop*",D197&gt;I197,E197=1),IF(AND(O197&gt;I197,R197&lt;&gt;I197),CONCATENATE("Trail hard stop for ½R to $",O197,"; Hard stop for ½R at $",I197),L197),IF(AND(L197="*Hard stop*",D197&gt;I197,F197=1),IF(AND(O197&gt;I197,R197&lt;&gt;I197),CONCATENATE("Trail hard stop to $",O197),L197),IF(AND(LEFT(L197,12)="*Hard stop f",LEFT(Q197,5)=" Hard",D197&gt;I197,F197=1),IF(AND(O197&gt;I197,R197&lt;&gt;I197),CONCATENATE("Trail stop for entire position to $",O197),L197),IF(AND(LEFT(L197,12)="*Hard stop f",LEFT(Q197,5)=" Soft",D197&gt;I197,F197=1),CONCATENATE("Setting hard stop for entire position at $",O197),IF(AND(LEFT(L197,12)="*Hard stop f",LEFT(Q197,5)=" Hard",I197&gt;P197,D197&lt;=I197,D197&gt;P197),CONCATENATE("Hit stop for ½R at $",I197,"; Hard stop for ½R at $",P197),IF(AND(LEFT(L197,12)="*Hard stop f",LEFT(Q197,5)=" Hard",D197&lt;=I197,D197&lt;=P197),"Hit stop",IF(AND(LEFT(L197,12)="*Hard stop f",LEFT(Q197,5)=" Hard",D197&gt;I197,E197=1),IF(AND(O197&gt;I197,R197&lt;&gt;I197),CONCATENATE("Trail hard stop for ½R to $",O197,"; Hard stop for ½R at $",P197),L197),IF(AND(LEFT(L197,12)="*Hard stop f",LEFT(Q197,5)=" Soft",I197&gt;P197,D197&lt;=I197,D197&gt;P197),CONCATENATE("Hit stop for ½R at $",I197,"; Soft stop for ½R at $",P197),IF(AND(LEFT(L197,12)="*Hard stop f",LEFT(Q197,5)=" Soft",D197&lt;=I197,D197&lt;=P197),CONCATENATE("Hit stop for ½R at $",I197,"; Setting hard stop for ½R at $",O197),IF(AND(LEFT(L197,12)="*Hard stop f",LEFT(Q197,5)=" Soft",D197&gt;I197,E197=1),IF(AND(O197&gt;I197,R197&lt;&gt;I197),CONCATENATE("Trail hard stop for ½R to $",O197,"; Soft stop for ½R at $",P197),L197),IF(AND(LEFT(L197,12)="*Hard stop f",LEFT(Q197,5)=" Hard",I197=P197,D197&lt;=I197),"Hit stop",IF(AND(LEFT(L197,12)="*Hard stop f",LEFT(Q197,5)=" Hard",I197=P197,D197&gt;I197,E197=1),IF(AND(O197&gt;I197,R197&lt;&gt;I197),CONCATENATE("Trail hard stop for ½R to $",O197,"; Hard stop for ½R at $",P197),L197),IF(AND(LEFT(L197,12)="*Hard stop f",LEFT(Q197,5)=" Soft",I197=P197,D197&lt;=I197),CONCATENATE("Hit stop for ½R at $",I197,"; Setting hard stop for ½R at $",O197),IF(AND(LEFT(L197,12)="*Hard stop f",LEFT(Q197,5)=" Soft",I197=P197,D197&gt;I197,E197=1),IF(AND(O197&gt;I197,R197&lt;&gt;I197),CONCATENATE("Trail hard stop for ½R to $",O197,"; Soft stop for ½R at $",P197),L197),IF(AND(D197&gt;I197,E197=0,F197=0),L197)))))))))))))))))))</f>
        <v>0</v>
      </c>
      <c r="O197" s="15">
        <f>IF(AND(R197&lt;=S197,R197&gt;U197),T197,R197)</f>
        <v>-0.03</v>
      </c>
      <c r="P197" s="16" t="str">
        <f>IFERROR(VALUE(RIGHT(Q197,LEN(Q197)-FIND("$",Q197,1))),"")</f>
        <v/>
      </c>
      <c r="Q197" s="6" t="str">
        <f>IFERROR(LEFT(RIGHT(L197,FIND("*",L197,2)-FIND(";",L197,1)),FIND("*",RIGHT(L197,FIND("*",L197,2)-FIND(";",L197,1)),2)-1),"")</f>
        <v/>
      </c>
      <c r="R197" s="16">
        <f>IF(F197=1,MIN(ROUNDDOWN(G197*0.995,2)*100/100-VLOOKUP(VALUE(RIGHT(ROUNDDOWN(G197*0.995,2)*100,1)),$Y$2:$Z$11,2)/100,ROUNDDOWN(D197*0.995,2)*100/100-VLOOKUP(VALUE(RIGHT(ROUNDDOWN(D197*0.995,2)*100,1)),$Y$2:$Z$11,2)/100),ROUNDDOWN(D197*0.995,2)*100/100-VLOOKUP(VALUE(RIGHT(ROUNDDOWN(D197*0.995,2)*100,1)),$Y$2:$Z$11,2)/100)</f>
        <v>-0.03</v>
      </c>
      <c r="S197" s="16">
        <f>IF(AND(D197&gt;1,D197&lt;=2),1,IF(AND(D197&gt;2,D197&lt;=3),2,IF(AND(D197&gt;3,D197&lt;=4),3,IF(AND(D197&gt;4,D197&lt;=5),4,IF(AND(D197&gt;5,D197&lt;=6),5,IF(AND(D197&gt;6,D197&lt;=7),6,IF(AND(D197&gt;7,D197&lt;=8),7,IF(AND(D197&gt;8,D197&lt;=10),8,IF(AND(D197&gt;10,D197&lt;=15),10,IF(AND(D197&gt;15,D197&lt;=20),15,IF(AND(D197&gt;20,D197&lt;=25),20,IF(AND(D197&gt;25,D197&lt;=30),25,IF(AND(D197&gt;30,D197&lt;=35),30,IF(AND(D197&gt;35,D197&lt;=40),35,IF(AND(D197&gt;40,D197&lt;=50),40,IF(AND(D197&gt;50,D197&lt;=60),50,IF(AND(D197&gt;60,D197&lt;=70),60,IF(AND(D197&gt;70,D197&lt;=80),70,IF(AND(D197&gt;80,D197&lt;=100),80,IF(AND(D197&gt;100,D197&lt;=120),100,IF(AND(D197&gt;120,D197&lt;=140),120,IF(AND(D197&gt;140,D197&lt;=150),140,IF(AND(D197&gt;150,D197&lt;=200),150,IF(AND(D197&gt;200,D197&lt;=250),200,IF(AND(D197&gt;250,D197&lt;=300),250,IF(AND(D197&gt;300,D197&lt;=350),300,IF(AND(D197&gt;350,D197&lt;=400),350,IF(AND(D197&gt;400,D197&lt;=500),400,IF(AND(D197&gt;500,D197&lt;=600),500,IF(AND(D197&gt;600,D197&lt;=700),600,IF(AND(D197&gt;700,D197&lt;=800),700,IF(AND(D197&gt;800,D197&lt;=1000),800,IF(AND(D197&gt;1000,D197&lt;=1200),1000,IF(AND(D197&gt;1200,D197&lt;=1400),1200,IF(AND(D197&gt;1400,D197&lt;=1500),1400,0.1)))))))))))))))))))))))))))))))))))*1.01</f>
        <v>0.10100000000000001</v>
      </c>
      <c r="T197" s="16">
        <f>U197-V197</f>
        <v>6.9999999999999993E-2</v>
      </c>
      <c r="U197" s="18">
        <f>ROUNDUP(IF(AND(D197&gt;1,D197&lt;=2),1,IF(AND(D197&gt;2,D197&lt;=3),2,IF(AND(D197&gt;3,D197&lt;=4),3,IF(AND(D197&gt;4,D197&lt;=5),4,IF(AND(D197&gt;5,D197&lt;=6),5,IF(AND(D197&gt;6,D197&lt;=7),6,IF(AND(D197&gt;7,D197&lt;=8),7,IF(AND(D197&gt;8,D197&lt;=10),8,IF(AND(D197&gt;10,D197&lt;=15),10,IF(AND(D197&gt;15,D197&lt;=20),15,IF(AND(D197&gt;20,D197&lt;=25),20,IF(AND(D197&gt;25,D197&lt;=30),25,IF(AND(D197&gt;30,D197&lt;=35),30,IF(AND(D197&gt;35,D197&lt;=40),35,IF(AND(D197&gt;40,D197&lt;=50),40,IF(AND(D197&gt;50,D197&lt;=60),50,IF(AND(D197&gt;60,D197&lt;=70),60,IF(AND(D197&gt;70,D197&lt;=80),70,IF(AND(D197&gt;80,D197&lt;=100),80,IF(AND(D197&gt;100,D197&lt;=120),100,IF(AND(D197&gt;120,D197&lt;=140),120,IF(AND(D197&gt;140,D197&lt;=150),140,IF(AND(D197&gt;150,D197&lt;=200),150,IF(AND(D197&gt;200,D197&lt;=250),200,IF(AND(D197&gt;250,D197&lt;=300),250,IF(AND(D197&gt;300,D197&lt;=350),300,IF(AND(D197&gt;350,D197&lt;=400),350,IF(AND(D197&gt;400,D197&lt;=500),400,IF(AND(D197&gt;500,D197&lt;=600),500,IF(AND(D197&gt;600,D197&lt;=700),600,IF(AND(D197&gt;700,D197&lt;=800),700,IF(AND(D197&gt;800,D197&lt;=1000),800,IF(AND(D197&gt;1000,D197&lt;=1200),1000,IF(AND(D197&gt;1200,D197&lt;=1400),1200,IF(AND(D197&gt;1400,D197&lt;=1500),1400,0.1)))))))))))))))))))))))))))))))))))*0.995,2)</f>
        <v>9.9999999999999992E-2</v>
      </c>
      <c r="V197" s="16">
        <f>VLOOKUP(VALUE(RIGHT(U197*100,1)),$Y$2:$Z$11,2)/100</f>
        <v>0.03</v>
      </c>
      <c r="W197" s="19">
        <f ca="1">IFERROR(IF(AVERAGE(SOE_1,SOE_2)-Close&lt;Close-Current_Stop,1,0),0)</f>
        <v>0</v>
      </c>
      <c r="X197" s="29" t="str">
        <f ca="1">IF(RR_Rebal_Test=1,Close-(AVERAGE(SOE_1,SOE_2)-Close),"")</f>
        <v/>
      </c>
      <c r="Y197" s="3"/>
      <c r="Z197" s="3"/>
      <c r="AA197" s="3"/>
      <c r="AB197" s="3"/>
      <c r="AC197" s="3"/>
    </row>
    <row r="198" spans="1:29" x14ac:dyDescent="0.25">
      <c r="A198" s="13"/>
      <c r="B198" s="8"/>
      <c r="C198" s="8"/>
      <c r="D198" s="8"/>
      <c r="E198" s="2"/>
      <c r="F198" s="2"/>
      <c r="G198" s="8"/>
      <c r="H198" s="23"/>
      <c r="I198" s="8"/>
      <c r="J198" s="1"/>
      <c r="K198" s="1"/>
      <c r="L198" s="2"/>
      <c r="M198" s="8">
        <f>IF(EXACT(L198,N198),I198,O198)</f>
        <v>-0.03</v>
      </c>
      <c r="N198" s="14" t="b">
        <f>IF(AND(L198="*Soft stop*",D198&lt;=I198),CONCATENATE("Setting hard stop at $",O198),IF(AND(L198="*Soft stop*",D198&gt;I198,E198=1),CONCATENATE("Setting hard stop for ½R at $",O198,"; Soft stop for ½R at $",I198),IF(AND(L198="*Soft stop*",D198&gt;I198,F198=1),CONCATENATE("Setting hard stop at $",O198),IF(AND(L198="*Hard stop*",D198&lt;=I198),"Hit stop",IF(AND(L198="*Hard stop*",D198&gt;I198,E198=1),IF(AND(O198&gt;I198,R198&lt;&gt;I198),CONCATENATE("Trail hard stop for ½R to $",O198,"; Hard stop for ½R at $",I198),L198),IF(AND(L198="*Hard stop*",D198&gt;I198,F198=1),IF(AND(O198&gt;I198,R198&lt;&gt;I198),CONCATENATE("Trail hard stop to $",O198),L198),IF(AND(LEFT(L198,12)="*Hard stop f",LEFT(Q198,5)=" Hard",D198&gt;I198,F198=1),IF(AND(O198&gt;I198,R198&lt;&gt;I198),CONCATENATE("Trail stop for entire position to $",O198),L198),IF(AND(LEFT(L198,12)="*Hard stop f",LEFT(Q198,5)=" Soft",D198&gt;I198,F198=1),CONCATENATE("Setting hard stop for entire position at $",O198),IF(AND(LEFT(L198,12)="*Hard stop f",LEFT(Q198,5)=" Hard",I198&gt;P198,D198&lt;=I198,D198&gt;P198),CONCATENATE("Hit stop for ½R at $",I198,"; Hard stop for ½R at $",P198),IF(AND(LEFT(L198,12)="*Hard stop f",LEFT(Q198,5)=" Hard",D198&lt;=I198,D198&lt;=P198),"Hit stop",IF(AND(LEFT(L198,12)="*Hard stop f",LEFT(Q198,5)=" Hard",D198&gt;I198,E198=1),IF(AND(O198&gt;I198,R198&lt;&gt;I198),CONCATENATE("Trail hard stop for ½R to $",O198,"; Hard stop for ½R at $",P198),L198),IF(AND(LEFT(L198,12)="*Hard stop f",LEFT(Q198,5)=" Soft",I198&gt;P198,D198&lt;=I198,D198&gt;P198),CONCATENATE("Hit stop for ½R at $",I198,"; Soft stop for ½R at $",P198),IF(AND(LEFT(L198,12)="*Hard stop f",LEFT(Q198,5)=" Soft",D198&lt;=I198,D198&lt;=P198),CONCATENATE("Hit stop for ½R at $",I198,"; Setting hard stop for ½R at $",O198),IF(AND(LEFT(L198,12)="*Hard stop f",LEFT(Q198,5)=" Soft",D198&gt;I198,E198=1),IF(AND(O198&gt;I198,R198&lt;&gt;I198),CONCATENATE("Trail hard stop for ½R to $",O198,"; Soft stop for ½R at $",P198),L198),IF(AND(LEFT(L198,12)="*Hard stop f",LEFT(Q198,5)=" Hard",I198=P198,D198&lt;=I198),"Hit stop",IF(AND(LEFT(L198,12)="*Hard stop f",LEFT(Q198,5)=" Hard",I198=P198,D198&gt;I198,E198=1),IF(AND(O198&gt;I198,R198&lt;&gt;I198),CONCATENATE("Trail hard stop for ½R to $",O198,"; Hard stop for ½R at $",P198),L198),IF(AND(LEFT(L198,12)="*Hard stop f",LEFT(Q198,5)=" Soft",I198=P198,D198&lt;=I198),CONCATENATE("Hit stop for ½R at $",I198,"; Setting hard stop for ½R at $",O198),IF(AND(LEFT(L198,12)="*Hard stop f",LEFT(Q198,5)=" Soft",I198=P198,D198&gt;I198,E198=1),IF(AND(O198&gt;I198,R198&lt;&gt;I198),CONCATENATE("Trail hard stop for ½R to $",O198,"; Soft stop for ½R at $",P198),L198),IF(AND(D198&gt;I198,E198=0,F198=0),L198)))))))))))))))))))</f>
        <v>0</v>
      </c>
      <c r="O198" s="15">
        <f>IF(AND(R198&lt;=S198,R198&gt;U198),T198,R198)</f>
        <v>-0.03</v>
      </c>
      <c r="P198" s="16" t="str">
        <f>IFERROR(VALUE(RIGHT(Q198,LEN(Q198)-FIND("$",Q198,1))),"")</f>
        <v/>
      </c>
      <c r="Q198" s="6" t="str">
        <f>IFERROR(LEFT(RIGHT(L198,FIND("*",L198,2)-FIND(";",L198,1)),FIND("*",RIGHT(L198,FIND("*",L198,2)-FIND(";",L198,1)),2)-1),"")</f>
        <v/>
      </c>
      <c r="R198" s="16">
        <f>IF(F198=1,MIN(ROUNDDOWN(G198*0.995,2)*100/100-VLOOKUP(VALUE(RIGHT(ROUNDDOWN(G198*0.995,2)*100,1)),$Y$2:$Z$11,2)/100,ROUNDDOWN(D198*0.995,2)*100/100-VLOOKUP(VALUE(RIGHT(ROUNDDOWN(D198*0.995,2)*100,1)),$Y$2:$Z$11,2)/100),ROUNDDOWN(D198*0.995,2)*100/100-VLOOKUP(VALUE(RIGHT(ROUNDDOWN(D198*0.995,2)*100,1)),$Y$2:$Z$11,2)/100)</f>
        <v>-0.03</v>
      </c>
      <c r="S198" s="16">
        <f>IF(AND(D198&gt;1,D198&lt;=2),1,IF(AND(D198&gt;2,D198&lt;=3),2,IF(AND(D198&gt;3,D198&lt;=4),3,IF(AND(D198&gt;4,D198&lt;=5),4,IF(AND(D198&gt;5,D198&lt;=6),5,IF(AND(D198&gt;6,D198&lt;=7),6,IF(AND(D198&gt;7,D198&lt;=8),7,IF(AND(D198&gt;8,D198&lt;=10),8,IF(AND(D198&gt;10,D198&lt;=15),10,IF(AND(D198&gt;15,D198&lt;=20),15,IF(AND(D198&gt;20,D198&lt;=25),20,IF(AND(D198&gt;25,D198&lt;=30),25,IF(AND(D198&gt;30,D198&lt;=35),30,IF(AND(D198&gt;35,D198&lt;=40),35,IF(AND(D198&gt;40,D198&lt;=50),40,IF(AND(D198&gt;50,D198&lt;=60),50,IF(AND(D198&gt;60,D198&lt;=70),60,IF(AND(D198&gt;70,D198&lt;=80),70,IF(AND(D198&gt;80,D198&lt;=100),80,IF(AND(D198&gt;100,D198&lt;=120),100,IF(AND(D198&gt;120,D198&lt;=140),120,IF(AND(D198&gt;140,D198&lt;=150),140,IF(AND(D198&gt;150,D198&lt;=200),150,IF(AND(D198&gt;200,D198&lt;=250),200,IF(AND(D198&gt;250,D198&lt;=300),250,IF(AND(D198&gt;300,D198&lt;=350),300,IF(AND(D198&gt;350,D198&lt;=400),350,IF(AND(D198&gt;400,D198&lt;=500),400,IF(AND(D198&gt;500,D198&lt;=600),500,IF(AND(D198&gt;600,D198&lt;=700),600,IF(AND(D198&gt;700,D198&lt;=800),700,IF(AND(D198&gt;800,D198&lt;=1000),800,IF(AND(D198&gt;1000,D198&lt;=1200),1000,IF(AND(D198&gt;1200,D198&lt;=1400),1200,IF(AND(D198&gt;1400,D198&lt;=1500),1400,0.1)))))))))))))))))))))))))))))))))))*1.01</f>
        <v>0.10100000000000001</v>
      </c>
      <c r="T198" s="16">
        <f>U198-V198</f>
        <v>6.9999999999999993E-2</v>
      </c>
      <c r="U198" s="18">
        <f>ROUNDUP(IF(AND(D198&gt;1,D198&lt;=2),1,IF(AND(D198&gt;2,D198&lt;=3),2,IF(AND(D198&gt;3,D198&lt;=4),3,IF(AND(D198&gt;4,D198&lt;=5),4,IF(AND(D198&gt;5,D198&lt;=6),5,IF(AND(D198&gt;6,D198&lt;=7),6,IF(AND(D198&gt;7,D198&lt;=8),7,IF(AND(D198&gt;8,D198&lt;=10),8,IF(AND(D198&gt;10,D198&lt;=15),10,IF(AND(D198&gt;15,D198&lt;=20),15,IF(AND(D198&gt;20,D198&lt;=25),20,IF(AND(D198&gt;25,D198&lt;=30),25,IF(AND(D198&gt;30,D198&lt;=35),30,IF(AND(D198&gt;35,D198&lt;=40),35,IF(AND(D198&gt;40,D198&lt;=50),40,IF(AND(D198&gt;50,D198&lt;=60),50,IF(AND(D198&gt;60,D198&lt;=70),60,IF(AND(D198&gt;70,D198&lt;=80),70,IF(AND(D198&gt;80,D198&lt;=100),80,IF(AND(D198&gt;100,D198&lt;=120),100,IF(AND(D198&gt;120,D198&lt;=140),120,IF(AND(D198&gt;140,D198&lt;=150),140,IF(AND(D198&gt;150,D198&lt;=200),150,IF(AND(D198&gt;200,D198&lt;=250),200,IF(AND(D198&gt;250,D198&lt;=300),250,IF(AND(D198&gt;300,D198&lt;=350),300,IF(AND(D198&gt;350,D198&lt;=400),350,IF(AND(D198&gt;400,D198&lt;=500),400,IF(AND(D198&gt;500,D198&lt;=600),500,IF(AND(D198&gt;600,D198&lt;=700),600,IF(AND(D198&gt;700,D198&lt;=800),700,IF(AND(D198&gt;800,D198&lt;=1000),800,IF(AND(D198&gt;1000,D198&lt;=1200),1000,IF(AND(D198&gt;1200,D198&lt;=1400),1200,IF(AND(D198&gt;1400,D198&lt;=1500),1400,0.1)))))))))))))))))))))))))))))))))))*0.995,2)</f>
        <v>9.9999999999999992E-2</v>
      </c>
      <c r="V198" s="16">
        <f>VLOOKUP(VALUE(RIGHT(U198*100,1)),$Y$2:$Z$11,2)/100</f>
        <v>0.03</v>
      </c>
      <c r="W198" s="19">
        <f ca="1">IFERROR(IF(AVERAGE(SOE_1,SOE_2)-Close&lt;Close-Current_Stop,1,0),0)</f>
        <v>0</v>
      </c>
      <c r="X198" s="29" t="str">
        <f ca="1">IF(RR_Rebal_Test=1,Close-(AVERAGE(SOE_1,SOE_2)-Close),"")</f>
        <v/>
      </c>
      <c r="Y198" s="3"/>
      <c r="Z198" s="3"/>
      <c r="AA198" s="3"/>
      <c r="AB198" s="3"/>
      <c r="AC198" s="3"/>
    </row>
    <row r="199" spans="1:29" x14ac:dyDescent="0.25">
      <c r="A199" s="13"/>
      <c r="B199" s="8"/>
      <c r="C199" s="8"/>
      <c r="D199" s="8"/>
      <c r="E199" s="2"/>
      <c r="F199" s="2"/>
      <c r="G199" s="8"/>
      <c r="H199" s="23"/>
      <c r="I199" s="8"/>
      <c r="J199" s="1"/>
      <c r="K199" s="1"/>
      <c r="L199" s="2"/>
      <c r="M199" s="8">
        <f>IF(EXACT(L199,N199),I199,O199)</f>
        <v>-0.03</v>
      </c>
      <c r="N199" s="14" t="b">
        <f>IF(AND(L199="*Soft stop*",D199&lt;=I199),CONCATENATE("Setting hard stop at $",O199),IF(AND(L199="*Soft stop*",D199&gt;I199,E199=1),CONCATENATE("Setting hard stop for ½R at $",O199,"; Soft stop for ½R at $",I199),IF(AND(L199="*Soft stop*",D199&gt;I199,F199=1),CONCATENATE("Setting hard stop at $",O199),IF(AND(L199="*Hard stop*",D199&lt;=I199),"Hit stop",IF(AND(L199="*Hard stop*",D199&gt;I199,E199=1),IF(AND(O199&gt;I199,R199&lt;&gt;I199),CONCATENATE("Trail hard stop for ½R to $",O199,"; Hard stop for ½R at $",I199),L199),IF(AND(L199="*Hard stop*",D199&gt;I199,F199=1),IF(AND(O199&gt;I199,R199&lt;&gt;I199),CONCATENATE("Trail hard stop to $",O199),L199),IF(AND(LEFT(L199,12)="*Hard stop f",LEFT(Q199,5)=" Hard",D199&gt;I199,F199=1),IF(AND(O199&gt;I199,R199&lt;&gt;I199),CONCATENATE("Trail stop for entire position to $",O199),L199),IF(AND(LEFT(L199,12)="*Hard stop f",LEFT(Q199,5)=" Soft",D199&gt;I199,F199=1),CONCATENATE("Setting hard stop for entire position at $",O199),IF(AND(LEFT(L199,12)="*Hard stop f",LEFT(Q199,5)=" Hard",I199&gt;P199,D199&lt;=I199,D199&gt;P199),CONCATENATE("Hit stop for ½R at $",I199,"; Hard stop for ½R at $",P199),IF(AND(LEFT(L199,12)="*Hard stop f",LEFT(Q199,5)=" Hard",D199&lt;=I199,D199&lt;=P199),"Hit stop",IF(AND(LEFT(L199,12)="*Hard stop f",LEFT(Q199,5)=" Hard",D199&gt;I199,E199=1),IF(AND(O199&gt;I199,R199&lt;&gt;I199),CONCATENATE("Trail hard stop for ½R to $",O199,"; Hard stop for ½R at $",P199),L199),IF(AND(LEFT(L199,12)="*Hard stop f",LEFT(Q199,5)=" Soft",I199&gt;P199,D199&lt;=I199,D199&gt;P199),CONCATENATE("Hit stop for ½R at $",I199,"; Soft stop for ½R at $",P199),IF(AND(LEFT(L199,12)="*Hard stop f",LEFT(Q199,5)=" Soft",D199&lt;=I199,D199&lt;=P199),CONCATENATE("Hit stop for ½R at $",I199,"; Setting hard stop for ½R at $",O199),IF(AND(LEFT(L199,12)="*Hard stop f",LEFT(Q199,5)=" Soft",D199&gt;I199,E199=1),IF(AND(O199&gt;I199,R199&lt;&gt;I199),CONCATENATE("Trail hard stop for ½R to $",O199,"; Soft stop for ½R at $",P199),L199),IF(AND(LEFT(L199,12)="*Hard stop f",LEFT(Q199,5)=" Hard",I199=P199,D199&lt;=I199),"Hit stop",IF(AND(LEFT(L199,12)="*Hard stop f",LEFT(Q199,5)=" Hard",I199=P199,D199&gt;I199,E199=1),IF(AND(O199&gt;I199,R199&lt;&gt;I199),CONCATENATE("Trail hard stop for ½R to $",O199,"; Hard stop for ½R at $",P199),L199),IF(AND(LEFT(L199,12)="*Hard stop f",LEFT(Q199,5)=" Soft",I199=P199,D199&lt;=I199),CONCATENATE("Hit stop for ½R at $",I199,"; Setting hard stop for ½R at $",O199),IF(AND(LEFT(L199,12)="*Hard stop f",LEFT(Q199,5)=" Soft",I199=P199,D199&gt;I199,E199=1),IF(AND(O199&gt;I199,R199&lt;&gt;I199),CONCATENATE("Trail hard stop for ½R to $",O199,"; Soft stop for ½R at $",P199),L199),IF(AND(D199&gt;I199,E199=0,F199=0),L199)))))))))))))))))))</f>
        <v>0</v>
      </c>
      <c r="O199" s="15">
        <f>IF(AND(R199&lt;=S199,R199&gt;U199),T199,R199)</f>
        <v>-0.03</v>
      </c>
      <c r="P199" s="16" t="str">
        <f>IFERROR(VALUE(RIGHT(Q199,LEN(Q199)-FIND("$",Q199,1))),"")</f>
        <v/>
      </c>
      <c r="Q199" s="6" t="str">
        <f>IFERROR(LEFT(RIGHT(L199,FIND("*",L199,2)-FIND(";",L199,1)),FIND("*",RIGHT(L199,FIND("*",L199,2)-FIND(";",L199,1)),2)-1),"")</f>
        <v/>
      </c>
      <c r="R199" s="16">
        <f>IF(F199=1,MIN(ROUNDDOWN(G199*0.995,2)*100/100-VLOOKUP(VALUE(RIGHT(ROUNDDOWN(G199*0.995,2)*100,1)),$Y$2:$Z$11,2)/100,ROUNDDOWN(D199*0.995,2)*100/100-VLOOKUP(VALUE(RIGHT(ROUNDDOWN(D199*0.995,2)*100,1)),$Y$2:$Z$11,2)/100),ROUNDDOWN(D199*0.995,2)*100/100-VLOOKUP(VALUE(RIGHT(ROUNDDOWN(D199*0.995,2)*100,1)),$Y$2:$Z$11,2)/100)</f>
        <v>-0.03</v>
      </c>
      <c r="S199" s="16">
        <f>IF(AND(D199&gt;1,D199&lt;=2),1,IF(AND(D199&gt;2,D199&lt;=3),2,IF(AND(D199&gt;3,D199&lt;=4),3,IF(AND(D199&gt;4,D199&lt;=5),4,IF(AND(D199&gt;5,D199&lt;=6),5,IF(AND(D199&gt;6,D199&lt;=7),6,IF(AND(D199&gt;7,D199&lt;=8),7,IF(AND(D199&gt;8,D199&lt;=10),8,IF(AND(D199&gt;10,D199&lt;=15),10,IF(AND(D199&gt;15,D199&lt;=20),15,IF(AND(D199&gt;20,D199&lt;=25),20,IF(AND(D199&gt;25,D199&lt;=30),25,IF(AND(D199&gt;30,D199&lt;=35),30,IF(AND(D199&gt;35,D199&lt;=40),35,IF(AND(D199&gt;40,D199&lt;=50),40,IF(AND(D199&gt;50,D199&lt;=60),50,IF(AND(D199&gt;60,D199&lt;=70),60,IF(AND(D199&gt;70,D199&lt;=80),70,IF(AND(D199&gt;80,D199&lt;=100),80,IF(AND(D199&gt;100,D199&lt;=120),100,IF(AND(D199&gt;120,D199&lt;=140),120,IF(AND(D199&gt;140,D199&lt;=150),140,IF(AND(D199&gt;150,D199&lt;=200),150,IF(AND(D199&gt;200,D199&lt;=250),200,IF(AND(D199&gt;250,D199&lt;=300),250,IF(AND(D199&gt;300,D199&lt;=350),300,IF(AND(D199&gt;350,D199&lt;=400),350,IF(AND(D199&gt;400,D199&lt;=500),400,IF(AND(D199&gt;500,D199&lt;=600),500,IF(AND(D199&gt;600,D199&lt;=700),600,IF(AND(D199&gt;700,D199&lt;=800),700,IF(AND(D199&gt;800,D199&lt;=1000),800,IF(AND(D199&gt;1000,D199&lt;=1200),1000,IF(AND(D199&gt;1200,D199&lt;=1400),1200,IF(AND(D199&gt;1400,D199&lt;=1500),1400,0.1)))))))))))))))))))))))))))))))))))*1.01</f>
        <v>0.10100000000000001</v>
      </c>
      <c r="T199" s="16">
        <f>U199-V199</f>
        <v>6.9999999999999993E-2</v>
      </c>
      <c r="U199" s="18">
        <f>ROUNDUP(IF(AND(D199&gt;1,D199&lt;=2),1,IF(AND(D199&gt;2,D199&lt;=3),2,IF(AND(D199&gt;3,D199&lt;=4),3,IF(AND(D199&gt;4,D199&lt;=5),4,IF(AND(D199&gt;5,D199&lt;=6),5,IF(AND(D199&gt;6,D199&lt;=7),6,IF(AND(D199&gt;7,D199&lt;=8),7,IF(AND(D199&gt;8,D199&lt;=10),8,IF(AND(D199&gt;10,D199&lt;=15),10,IF(AND(D199&gt;15,D199&lt;=20),15,IF(AND(D199&gt;20,D199&lt;=25),20,IF(AND(D199&gt;25,D199&lt;=30),25,IF(AND(D199&gt;30,D199&lt;=35),30,IF(AND(D199&gt;35,D199&lt;=40),35,IF(AND(D199&gt;40,D199&lt;=50),40,IF(AND(D199&gt;50,D199&lt;=60),50,IF(AND(D199&gt;60,D199&lt;=70),60,IF(AND(D199&gt;70,D199&lt;=80),70,IF(AND(D199&gt;80,D199&lt;=100),80,IF(AND(D199&gt;100,D199&lt;=120),100,IF(AND(D199&gt;120,D199&lt;=140),120,IF(AND(D199&gt;140,D199&lt;=150),140,IF(AND(D199&gt;150,D199&lt;=200),150,IF(AND(D199&gt;200,D199&lt;=250),200,IF(AND(D199&gt;250,D199&lt;=300),250,IF(AND(D199&gt;300,D199&lt;=350),300,IF(AND(D199&gt;350,D199&lt;=400),350,IF(AND(D199&gt;400,D199&lt;=500),400,IF(AND(D199&gt;500,D199&lt;=600),500,IF(AND(D199&gt;600,D199&lt;=700),600,IF(AND(D199&gt;700,D199&lt;=800),700,IF(AND(D199&gt;800,D199&lt;=1000),800,IF(AND(D199&gt;1000,D199&lt;=1200),1000,IF(AND(D199&gt;1200,D199&lt;=1400),1200,IF(AND(D199&gt;1400,D199&lt;=1500),1400,0.1)))))))))))))))))))))))))))))))))))*0.995,2)</f>
        <v>9.9999999999999992E-2</v>
      </c>
      <c r="V199" s="16">
        <f>VLOOKUP(VALUE(RIGHT(U199*100,1)),$Y$2:$Z$11,2)/100</f>
        <v>0.03</v>
      </c>
      <c r="W199" s="19">
        <f ca="1">IFERROR(IF(AVERAGE(SOE_1,SOE_2)-Close&lt;Close-Current_Stop,1,0),0)</f>
        <v>0</v>
      </c>
      <c r="X199" s="29" t="str">
        <f ca="1">IF(RR_Rebal_Test=1,Close-(AVERAGE(SOE_1,SOE_2)-Close),"")</f>
        <v/>
      </c>
      <c r="Y199" s="3"/>
      <c r="Z199" s="3"/>
      <c r="AA199" s="3"/>
      <c r="AB199" s="3"/>
      <c r="AC199" s="3"/>
    </row>
    <row r="200" spans="1:29" x14ac:dyDescent="0.25">
      <c r="A200" s="13"/>
      <c r="B200" s="8"/>
      <c r="C200" s="8"/>
      <c r="D200" s="8"/>
      <c r="E200" s="2"/>
      <c r="F200" s="2"/>
      <c r="G200" s="8"/>
      <c r="H200" s="23"/>
      <c r="I200" s="8"/>
      <c r="J200" s="1"/>
      <c r="K200" s="1"/>
      <c r="L200" s="2"/>
      <c r="M200" s="8">
        <f>IF(EXACT(L200,N200),I200,O200)</f>
        <v>-0.03</v>
      </c>
      <c r="N200" s="14" t="b">
        <f>IF(AND(L200="*Soft stop*",D200&lt;=I200),CONCATENATE("Setting hard stop at $",O200),IF(AND(L200="*Soft stop*",D200&gt;I200,E200=1),CONCATENATE("Setting hard stop for ½R at $",O200,"; Soft stop for ½R at $",I200),IF(AND(L200="*Soft stop*",D200&gt;I200,F200=1),CONCATENATE("Setting hard stop at $",O200),IF(AND(L200="*Hard stop*",D200&lt;=I200),"Hit stop",IF(AND(L200="*Hard stop*",D200&gt;I200,E200=1),IF(AND(O200&gt;I200,R200&lt;&gt;I200),CONCATENATE("Trail hard stop for ½R to $",O200,"; Hard stop for ½R at $",I200),L200),IF(AND(L200="*Hard stop*",D200&gt;I200,F200=1),IF(AND(O200&gt;I200,R200&lt;&gt;I200),CONCATENATE("Trail hard stop to $",O200),L200),IF(AND(LEFT(L200,12)="*Hard stop f",LEFT(Q200,5)=" Hard",D200&gt;I200,F200=1),IF(AND(O200&gt;I200,R200&lt;&gt;I200),CONCATENATE("Trail stop for entire position to $",O200),L200),IF(AND(LEFT(L200,12)="*Hard stop f",LEFT(Q200,5)=" Soft",D200&gt;I200,F200=1),CONCATENATE("Setting hard stop for entire position at $",O200),IF(AND(LEFT(L200,12)="*Hard stop f",LEFT(Q200,5)=" Hard",I200&gt;P200,D200&lt;=I200,D200&gt;P200),CONCATENATE("Hit stop for ½R at $",I200,"; Hard stop for ½R at $",P200),IF(AND(LEFT(L200,12)="*Hard stop f",LEFT(Q200,5)=" Hard",D200&lt;=I200,D200&lt;=P200),"Hit stop",IF(AND(LEFT(L200,12)="*Hard stop f",LEFT(Q200,5)=" Hard",D200&gt;I200,E200=1),IF(AND(O200&gt;I200,R200&lt;&gt;I200),CONCATENATE("Trail hard stop for ½R to $",O200,"; Hard stop for ½R at $",P200),L200),IF(AND(LEFT(L200,12)="*Hard stop f",LEFT(Q200,5)=" Soft",I200&gt;P200,D200&lt;=I200,D200&gt;P200),CONCATENATE("Hit stop for ½R at $",I200,"; Soft stop for ½R at $",P200),IF(AND(LEFT(L200,12)="*Hard stop f",LEFT(Q200,5)=" Soft",D200&lt;=I200,D200&lt;=P200),CONCATENATE("Hit stop for ½R at $",I200,"; Setting hard stop for ½R at $",O200),IF(AND(LEFT(L200,12)="*Hard stop f",LEFT(Q200,5)=" Soft",D200&gt;I200,E200=1),IF(AND(O200&gt;I200,R200&lt;&gt;I200),CONCATENATE("Trail hard stop for ½R to $",O200,"; Soft stop for ½R at $",P200),L200),IF(AND(LEFT(L200,12)="*Hard stop f",LEFT(Q200,5)=" Hard",I200=P200,D200&lt;=I200),"Hit stop",IF(AND(LEFT(L200,12)="*Hard stop f",LEFT(Q200,5)=" Hard",I200=P200,D200&gt;I200,E200=1),IF(AND(O200&gt;I200,R200&lt;&gt;I200),CONCATENATE("Trail hard stop for ½R to $",O200,"; Hard stop for ½R at $",P200),L200),IF(AND(LEFT(L200,12)="*Hard stop f",LEFT(Q200,5)=" Soft",I200=P200,D200&lt;=I200),CONCATENATE("Hit stop for ½R at $",I200,"; Setting hard stop for ½R at $",O200),IF(AND(LEFT(L200,12)="*Hard stop f",LEFT(Q200,5)=" Soft",I200=P200,D200&gt;I200,E200=1),IF(AND(O200&gt;I200,R200&lt;&gt;I200),CONCATENATE("Trail hard stop for ½R to $",O200,"; Soft stop for ½R at $",P200),L200),IF(AND(D200&gt;I200,E200=0,F200=0),L200)))))))))))))))))))</f>
        <v>0</v>
      </c>
      <c r="O200" s="15">
        <f>IF(AND(R200&lt;=S200,R200&gt;U200),T200,R200)</f>
        <v>-0.03</v>
      </c>
      <c r="P200" s="16" t="str">
        <f>IFERROR(VALUE(RIGHT(Q200,LEN(Q200)-FIND("$",Q200,1))),"")</f>
        <v/>
      </c>
      <c r="Q200" s="6" t="str">
        <f>IFERROR(LEFT(RIGHT(L200,FIND("*",L200,2)-FIND(";",L200,1)),FIND("*",RIGHT(L200,FIND("*",L200,2)-FIND(";",L200,1)),2)-1),"")</f>
        <v/>
      </c>
      <c r="R200" s="16">
        <f>IF(F200=1,MIN(ROUNDDOWN(G200*0.995,2)*100/100-VLOOKUP(VALUE(RIGHT(ROUNDDOWN(G200*0.995,2)*100,1)),$Y$2:$Z$11,2)/100,ROUNDDOWN(D200*0.995,2)*100/100-VLOOKUP(VALUE(RIGHT(ROUNDDOWN(D200*0.995,2)*100,1)),$Y$2:$Z$11,2)/100),ROUNDDOWN(D200*0.995,2)*100/100-VLOOKUP(VALUE(RIGHT(ROUNDDOWN(D200*0.995,2)*100,1)),$Y$2:$Z$11,2)/100)</f>
        <v>-0.03</v>
      </c>
      <c r="S200" s="16">
        <f>IF(AND(D200&gt;1,D200&lt;=2),1,IF(AND(D200&gt;2,D200&lt;=3),2,IF(AND(D200&gt;3,D200&lt;=4),3,IF(AND(D200&gt;4,D200&lt;=5),4,IF(AND(D200&gt;5,D200&lt;=6),5,IF(AND(D200&gt;6,D200&lt;=7),6,IF(AND(D200&gt;7,D200&lt;=8),7,IF(AND(D200&gt;8,D200&lt;=10),8,IF(AND(D200&gt;10,D200&lt;=15),10,IF(AND(D200&gt;15,D200&lt;=20),15,IF(AND(D200&gt;20,D200&lt;=25),20,IF(AND(D200&gt;25,D200&lt;=30),25,IF(AND(D200&gt;30,D200&lt;=35),30,IF(AND(D200&gt;35,D200&lt;=40),35,IF(AND(D200&gt;40,D200&lt;=50),40,IF(AND(D200&gt;50,D200&lt;=60),50,IF(AND(D200&gt;60,D200&lt;=70),60,IF(AND(D200&gt;70,D200&lt;=80),70,IF(AND(D200&gt;80,D200&lt;=100),80,IF(AND(D200&gt;100,D200&lt;=120),100,IF(AND(D200&gt;120,D200&lt;=140),120,IF(AND(D200&gt;140,D200&lt;=150),140,IF(AND(D200&gt;150,D200&lt;=200),150,IF(AND(D200&gt;200,D200&lt;=250),200,IF(AND(D200&gt;250,D200&lt;=300),250,IF(AND(D200&gt;300,D200&lt;=350),300,IF(AND(D200&gt;350,D200&lt;=400),350,IF(AND(D200&gt;400,D200&lt;=500),400,IF(AND(D200&gt;500,D200&lt;=600),500,IF(AND(D200&gt;600,D200&lt;=700),600,IF(AND(D200&gt;700,D200&lt;=800),700,IF(AND(D200&gt;800,D200&lt;=1000),800,IF(AND(D200&gt;1000,D200&lt;=1200),1000,IF(AND(D200&gt;1200,D200&lt;=1400),1200,IF(AND(D200&gt;1400,D200&lt;=1500),1400,0.1)))))))))))))))))))))))))))))))))))*1.01</f>
        <v>0.10100000000000001</v>
      </c>
      <c r="T200" s="16">
        <f>U200-V200</f>
        <v>6.9999999999999993E-2</v>
      </c>
      <c r="U200" s="18">
        <f>ROUNDUP(IF(AND(D200&gt;1,D200&lt;=2),1,IF(AND(D200&gt;2,D200&lt;=3),2,IF(AND(D200&gt;3,D200&lt;=4),3,IF(AND(D200&gt;4,D200&lt;=5),4,IF(AND(D200&gt;5,D200&lt;=6),5,IF(AND(D200&gt;6,D200&lt;=7),6,IF(AND(D200&gt;7,D200&lt;=8),7,IF(AND(D200&gt;8,D200&lt;=10),8,IF(AND(D200&gt;10,D200&lt;=15),10,IF(AND(D200&gt;15,D200&lt;=20),15,IF(AND(D200&gt;20,D200&lt;=25),20,IF(AND(D200&gt;25,D200&lt;=30),25,IF(AND(D200&gt;30,D200&lt;=35),30,IF(AND(D200&gt;35,D200&lt;=40),35,IF(AND(D200&gt;40,D200&lt;=50),40,IF(AND(D200&gt;50,D200&lt;=60),50,IF(AND(D200&gt;60,D200&lt;=70),60,IF(AND(D200&gt;70,D200&lt;=80),70,IF(AND(D200&gt;80,D200&lt;=100),80,IF(AND(D200&gt;100,D200&lt;=120),100,IF(AND(D200&gt;120,D200&lt;=140),120,IF(AND(D200&gt;140,D200&lt;=150),140,IF(AND(D200&gt;150,D200&lt;=200),150,IF(AND(D200&gt;200,D200&lt;=250),200,IF(AND(D200&gt;250,D200&lt;=300),250,IF(AND(D200&gt;300,D200&lt;=350),300,IF(AND(D200&gt;350,D200&lt;=400),350,IF(AND(D200&gt;400,D200&lt;=500),400,IF(AND(D200&gt;500,D200&lt;=600),500,IF(AND(D200&gt;600,D200&lt;=700),600,IF(AND(D200&gt;700,D200&lt;=800),700,IF(AND(D200&gt;800,D200&lt;=1000),800,IF(AND(D200&gt;1000,D200&lt;=1200),1000,IF(AND(D200&gt;1200,D200&lt;=1400),1200,IF(AND(D200&gt;1400,D200&lt;=1500),1400,0.1)))))))))))))))))))))))))))))))))))*0.995,2)</f>
        <v>9.9999999999999992E-2</v>
      </c>
      <c r="V200" s="16">
        <f>VLOOKUP(VALUE(RIGHT(U200*100,1)),$Y$2:$Z$11,2)/100</f>
        <v>0.03</v>
      </c>
      <c r="W200" s="19">
        <f ca="1">IFERROR(IF(AVERAGE(SOE_1,SOE_2)-Close&lt;Close-Current_Stop,1,0),0)</f>
        <v>0</v>
      </c>
      <c r="X200" s="29" t="str">
        <f ca="1">IF(RR_Rebal_Test=1,Close-(AVERAGE(SOE_1,SOE_2)-Close),"")</f>
        <v/>
      </c>
      <c r="Y200" s="3"/>
      <c r="Z200" s="3"/>
      <c r="AA200" s="3"/>
      <c r="AB200" s="3"/>
      <c r="AC200" s="3"/>
    </row>
    <row r="201" spans="1:29" x14ac:dyDescent="0.25">
      <c r="A201" s="13"/>
      <c r="B201" s="8"/>
      <c r="C201" s="8"/>
      <c r="D201" s="8"/>
      <c r="E201" s="2"/>
      <c r="F201" s="2"/>
      <c r="G201" s="8"/>
      <c r="H201" s="23"/>
      <c r="I201" s="8"/>
      <c r="J201" s="1"/>
      <c r="K201" s="1"/>
      <c r="L201" s="2"/>
      <c r="M201" s="8">
        <f>IF(EXACT(L201,N201),I201,O201)</f>
        <v>-0.03</v>
      </c>
      <c r="N201" s="14" t="b">
        <f>IF(AND(L201="*Soft stop*",D201&lt;=I201),CONCATENATE("Setting hard stop at $",O201),IF(AND(L201="*Soft stop*",D201&gt;I201,E201=1),CONCATENATE("Setting hard stop for ½R at $",O201,"; Soft stop for ½R at $",I201),IF(AND(L201="*Soft stop*",D201&gt;I201,F201=1),CONCATENATE("Setting hard stop at $",O201),IF(AND(L201="*Hard stop*",D201&lt;=I201),"Hit stop",IF(AND(L201="*Hard stop*",D201&gt;I201,E201=1),IF(AND(O201&gt;I201,R201&lt;&gt;I201),CONCATENATE("Trail hard stop for ½R to $",O201,"; Hard stop for ½R at $",I201),L201),IF(AND(L201="*Hard stop*",D201&gt;I201,F201=1),IF(AND(O201&gt;I201,R201&lt;&gt;I201),CONCATENATE("Trail hard stop to $",O201),L201),IF(AND(LEFT(L201,12)="*Hard stop f",LEFT(Q201,5)=" Hard",D201&gt;I201,F201=1),IF(AND(O201&gt;I201,R201&lt;&gt;I201),CONCATENATE("Trail stop for entire position to $",O201),L201),IF(AND(LEFT(L201,12)="*Hard stop f",LEFT(Q201,5)=" Soft",D201&gt;I201,F201=1),CONCATENATE("Setting hard stop for entire position at $",O201),IF(AND(LEFT(L201,12)="*Hard stop f",LEFT(Q201,5)=" Hard",I201&gt;P201,D201&lt;=I201,D201&gt;P201),CONCATENATE("Hit stop for ½R at $",I201,"; Hard stop for ½R at $",P201),IF(AND(LEFT(L201,12)="*Hard stop f",LEFT(Q201,5)=" Hard",D201&lt;=I201,D201&lt;=P201),"Hit stop",IF(AND(LEFT(L201,12)="*Hard stop f",LEFT(Q201,5)=" Hard",D201&gt;I201,E201=1),IF(AND(O201&gt;I201,R201&lt;&gt;I201),CONCATENATE("Trail hard stop for ½R to $",O201,"; Hard stop for ½R at $",P201),L201),IF(AND(LEFT(L201,12)="*Hard stop f",LEFT(Q201,5)=" Soft",I201&gt;P201,D201&lt;=I201,D201&gt;P201),CONCATENATE("Hit stop for ½R at $",I201,"; Soft stop for ½R at $",P201),IF(AND(LEFT(L201,12)="*Hard stop f",LEFT(Q201,5)=" Soft",D201&lt;=I201,D201&lt;=P201),CONCATENATE("Hit stop for ½R at $",I201,"; Setting hard stop for ½R at $",O201),IF(AND(LEFT(L201,12)="*Hard stop f",LEFT(Q201,5)=" Soft",D201&gt;I201,E201=1),IF(AND(O201&gt;I201,R201&lt;&gt;I201),CONCATENATE("Trail hard stop for ½R to $",O201,"; Soft stop for ½R at $",P201),L201),IF(AND(LEFT(L201,12)="*Hard stop f",LEFT(Q201,5)=" Hard",I201=P201,D201&lt;=I201),"Hit stop",IF(AND(LEFT(L201,12)="*Hard stop f",LEFT(Q201,5)=" Hard",I201=P201,D201&gt;I201,E201=1),IF(AND(O201&gt;I201,R201&lt;&gt;I201),CONCATENATE("Trail hard stop for ½R to $",O201,"; Hard stop for ½R at $",P201),L201),IF(AND(LEFT(L201,12)="*Hard stop f",LEFT(Q201,5)=" Soft",I201=P201,D201&lt;=I201),CONCATENATE("Hit stop for ½R at $",I201,"; Setting hard stop for ½R at $",O201),IF(AND(LEFT(L201,12)="*Hard stop f",LEFT(Q201,5)=" Soft",I201=P201,D201&gt;I201,E201=1),IF(AND(O201&gt;I201,R201&lt;&gt;I201),CONCATENATE("Trail hard stop for ½R to $",O201,"; Soft stop for ½R at $",P201),L201),IF(AND(D201&gt;I201,E201=0,F201=0),L201)))))))))))))))))))</f>
        <v>0</v>
      </c>
      <c r="O201" s="15">
        <f>IF(AND(R201&lt;=S201,R201&gt;U201),T201,R201)</f>
        <v>-0.03</v>
      </c>
      <c r="P201" s="16" t="str">
        <f>IFERROR(VALUE(RIGHT(Q201,LEN(Q201)-FIND("$",Q201,1))),"")</f>
        <v/>
      </c>
      <c r="Q201" s="6" t="str">
        <f>IFERROR(LEFT(RIGHT(L201,FIND("*",L201,2)-FIND(";",L201,1)),FIND("*",RIGHT(L201,FIND("*",L201,2)-FIND(";",L201,1)),2)-1),"")</f>
        <v/>
      </c>
      <c r="R201" s="16">
        <f>IF(F201=1,MIN(ROUNDDOWN(G201*0.995,2)*100/100-VLOOKUP(VALUE(RIGHT(ROUNDDOWN(G201*0.995,2)*100,1)),$Y$2:$Z$11,2)/100,ROUNDDOWN(D201*0.995,2)*100/100-VLOOKUP(VALUE(RIGHT(ROUNDDOWN(D201*0.995,2)*100,1)),$Y$2:$Z$11,2)/100),ROUNDDOWN(D201*0.995,2)*100/100-VLOOKUP(VALUE(RIGHT(ROUNDDOWN(D201*0.995,2)*100,1)),$Y$2:$Z$11,2)/100)</f>
        <v>-0.03</v>
      </c>
      <c r="S201" s="16">
        <f>IF(AND(D201&gt;1,D201&lt;=2),1,IF(AND(D201&gt;2,D201&lt;=3),2,IF(AND(D201&gt;3,D201&lt;=4),3,IF(AND(D201&gt;4,D201&lt;=5),4,IF(AND(D201&gt;5,D201&lt;=6),5,IF(AND(D201&gt;6,D201&lt;=7),6,IF(AND(D201&gt;7,D201&lt;=8),7,IF(AND(D201&gt;8,D201&lt;=10),8,IF(AND(D201&gt;10,D201&lt;=15),10,IF(AND(D201&gt;15,D201&lt;=20),15,IF(AND(D201&gt;20,D201&lt;=25),20,IF(AND(D201&gt;25,D201&lt;=30),25,IF(AND(D201&gt;30,D201&lt;=35),30,IF(AND(D201&gt;35,D201&lt;=40),35,IF(AND(D201&gt;40,D201&lt;=50),40,IF(AND(D201&gt;50,D201&lt;=60),50,IF(AND(D201&gt;60,D201&lt;=70),60,IF(AND(D201&gt;70,D201&lt;=80),70,IF(AND(D201&gt;80,D201&lt;=100),80,IF(AND(D201&gt;100,D201&lt;=120),100,IF(AND(D201&gt;120,D201&lt;=140),120,IF(AND(D201&gt;140,D201&lt;=150),140,IF(AND(D201&gt;150,D201&lt;=200),150,IF(AND(D201&gt;200,D201&lt;=250),200,IF(AND(D201&gt;250,D201&lt;=300),250,IF(AND(D201&gt;300,D201&lt;=350),300,IF(AND(D201&gt;350,D201&lt;=400),350,IF(AND(D201&gt;400,D201&lt;=500),400,IF(AND(D201&gt;500,D201&lt;=600),500,IF(AND(D201&gt;600,D201&lt;=700),600,IF(AND(D201&gt;700,D201&lt;=800),700,IF(AND(D201&gt;800,D201&lt;=1000),800,IF(AND(D201&gt;1000,D201&lt;=1200),1000,IF(AND(D201&gt;1200,D201&lt;=1400),1200,IF(AND(D201&gt;1400,D201&lt;=1500),1400,0.1)))))))))))))))))))))))))))))))))))*1.01</f>
        <v>0.10100000000000001</v>
      </c>
      <c r="T201" s="16">
        <f>U201-V201</f>
        <v>6.9999999999999993E-2</v>
      </c>
      <c r="U201" s="18">
        <f>ROUNDUP(IF(AND(D201&gt;1,D201&lt;=2),1,IF(AND(D201&gt;2,D201&lt;=3),2,IF(AND(D201&gt;3,D201&lt;=4),3,IF(AND(D201&gt;4,D201&lt;=5),4,IF(AND(D201&gt;5,D201&lt;=6),5,IF(AND(D201&gt;6,D201&lt;=7),6,IF(AND(D201&gt;7,D201&lt;=8),7,IF(AND(D201&gt;8,D201&lt;=10),8,IF(AND(D201&gt;10,D201&lt;=15),10,IF(AND(D201&gt;15,D201&lt;=20),15,IF(AND(D201&gt;20,D201&lt;=25),20,IF(AND(D201&gt;25,D201&lt;=30),25,IF(AND(D201&gt;30,D201&lt;=35),30,IF(AND(D201&gt;35,D201&lt;=40),35,IF(AND(D201&gt;40,D201&lt;=50),40,IF(AND(D201&gt;50,D201&lt;=60),50,IF(AND(D201&gt;60,D201&lt;=70),60,IF(AND(D201&gt;70,D201&lt;=80),70,IF(AND(D201&gt;80,D201&lt;=100),80,IF(AND(D201&gt;100,D201&lt;=120),100,IF(AND(D201&gt;120,D201&lt;=140),120,IF(AND(D201&gt;140,D201&lt;=150),140,IF(AND(D201&gt;150,D201&lt;=200),150,IF(AND(D201&gt;200,D201&lt;=250),200,IF(AND(D201&gt;250,D201&lt;=300),250,IF(AND(D201&gt;300,D201&lt;=350),300,IF(AND(D201&gt;350,D201&lt;=400),350,IF(AND(D201&gt;400,D201&lt;=500),400,IF(AND(D201&gt;500,D201&lt;=600),500,IF(AND(D201&gt;600,D201&lt;=700),600,IF(AND(D201&gt;700,D201&lt;=800),700,IF(AND(D201&gt;800,D201&lt;=1000),800,IF(AND(D201&gt;1000,D201&lt;=1200),1000,IF(AND(D201&gt;1200,D201&lt;=1400),1200,IF(AND(D201&gt;1400,D201&lt;=1500),1400,0.1)))))))))))))))))))))))))))))))))))*0.995,2)</f>
        <v>9.9999999999999992E-2</v>
      </c>
      <c r="V201" s="16">
        <f>VLOOKUP(VALUE(RIGHT(U201*100,1)),$Y$2:$Z$11,2)/100</f>
        <v>0.03</v>
      </c>
      <c r="W201" s="19">
        <f ca="1">IFERROR(IF(AVERAGE(SOE_1,SOE_2)-Close&lt;Close-Current_Stop,1,0),0)</f>
        <v>0</v>
      </c>
      <c r="X201" s="29" t="str">
        <f ca="1">IF(RR_Rebal_Test=1,Close-(AVERAGE(SOE_1,SOE_2)-Close),"")</f>
        <v/>
      </c>
      <c r="Y201" s="3"/>
      <c r="Z201" s="3"/>
      <c r="AA201" s="3"/>
      <c r="AB201" s="3"/>
      <c r="AC201" s="3"/>
    </row>
    <row r="202" spans="1:29" x14ac:dyDescent="0.25">
      <c r="A202" s="13"/>
      <c r="B202" s="8"/>
      <c r="C202" s="8"/>
      <c r="D202" s="8"/>
      <c r="E202" s="2"/>
      <c r="F202" s="2"/>
      <c r="G202" s="8"/>
      <c r="H202" s="23"/>
      <c r="I202" s="8"/>
      <c r="J202" s="1"/>
      <c r="K202" s="1"/>
      <c r="L202" s="2"/>
      <c r="M202" s="8">
        <f>IF(EXACT(L202,N202),I202,O202)</f>
        <v>-0.03</v>
      </c>
      <c r="N202" s="14" t="b">
        <f>IF(AND(L202="*Soft stop*",D202&lt;=I202),CONCATENATE("Setting hard stop at $",O202),IF(AND(L202="*Soft stop*",D202&gt;I202,E202=1),CONCATENATE("Setting hard stop for ½R at $",O202,"; Soft stop for ½R at $",I202),IF(AND(L202="*Soft stop*",D202&gt;I202,F202=1),CONCATENATE("Setting hard stop at $",O202),IF(AND(L202="*Hard stop*",D202&lt;=I202),"Hit stop",IF(AND(L202="*Hard stop*",D202&gt;I202,E202=1),IF(AND(O202&gt;I202,R202&lt;&gt;I202),CONCATENATE("Trail hard stop for ½R to $",O202,"; Hard stop for ½R at $",I202),L202),IF(AND(L202="*Hard stop*",D202&gt;I202,F202=1),IF(AND(O202&gt;I202,R202&lt;&gt;I202),CONCATENATE("Trail hard stop to $",O202),L202),IF(AND(LEFT(L202,12)="*Hard stop f",LEFT(Q202,5)=" Hard",D202&gt;I202,F202=1),IF(AND(O202&gt;I202,R202&lt;&gt;I202),CONCATENATE("Trail stop for entire position to $",O202),L202),IF(AND(LEFT(L202,12)="*Hard stop f",LEFT(Q202,5)=" Soft",D202&gt;I202,F202=1),CONCATENATE("Setting hard stop for entire position at $",O202),IF(AND(LEFT(L202,12)="*Hard stop f",LEFT(Q202,5)=" Hard",I202&gt;P202,D202&lt;=I202,D202&gt;P202),CONCATENATE("Hit stop for ½R at $",I202,"; Hard stop for ½R at $",P202),IF(AND(LEFT(L202,12)="*Hard stop f",LEFT(Q202,5)=" Hard",D202&lt;=I202,D202&lt;=P202),"Hit stop",IF(AND(LEFT(L202,12)="*Hard stop f",LEFT(Q202,5)=" Hard",D202&gt;I202,E202=1),IF(AND(O202&gt;I202,R202&lt;&gt;I202),CONCATENATE("Trail hard stop for ½R to $",O202,"; Hard stop for ½R at $",P202),L202),IF(AND(LEFT(L202,12)="*Hard stop f",LEFT(Q202,5)=" Soft",I202&gt;P202,D202&lt;=I202,D202&gt;P202),CONCATENATE("Hit stop for ½R at $",I202,"; Soft stop for ½R at $",P202),IF(AND(LEFT(L202,12)="*Hard stop f",LEFT(Q202,5)=" Soft",D202&lt;=I202,D202&lt;=P202),CONCATENATE("Hit stop for ½R at $",I202,"; Setting hard stop for ½R at $",O202),IF(AND(LEFT(L202,12)="*Hard stop f",LEFT(Q202,5)=" Soft",D202&gt;I202,E202=1),IF(AND(O202&gt;I202,R202&lt;&gt;I202),CONCATENATE("Trail hard stop for ½R to $",O202,"; Soft stop for ½R at $",P202),L202),IF(AND(LEFT(L202,12)="*Hard stop f",LEFT(Q202,5)=" Hard",I202=P202,D202&lt;=I202),"Hit stop",IF(AND(LEFT(L202,12)="*Hard stop f",LEFT(Q202,5)=" Hard",I202=P202,D202&gt;I202,E202=1),IF(AND(O202&gt;I202,R202&lt;&gt;I202),CONCATENATE("Trail hard stop for ½R to $",O202,"; Hard stop for ½R at $",P202),L202),IF(AND(LEFT(L202,12)="*Hard stop f",LEFT(Q202,5)=" Soft",I202=P202,D202&lt;=I202),CONCATENATE("Hit stop for ½R at $",I202,"; Setting hard stop for ½R at $",O202),IF(AND(LEFT(L202,12)="*Hard stop f",LEFT(Q202,5)=" Soft",I202=P202,D202&gt;I202,E202=1),IF(AND(O202&gt;I202,R202&lt;&gt;I202),CONCATENATE("Trail hard stop for ½R to $",O202,"; Soft stop for ½R at $",P202),L202),IF(AND(D202&gt;I202,E202=0,F202=0),L202)))))))))))))))))))</f>
        <v>0</v>
      </c>
      <c r="O202" s="15">
        <f>IF(AND(R202&lt;=S202,R202&gt;U202),T202,R202)</f>
        <v>-0.03</v>
      </c>
      <c r="P202" s="16" t="str">
        <f>IFERROR(VALUE(RIGHT(Q202,LEN(Q202)-FIND("$",Q202,1))),"")</f>
        <v/>
      </c>
      <c r="Q202" s="6" t="str">
        <f>IFERROR(LEFT(RIGHT(L202,FIND("*",L202,2)-FIND(";",L202,1)),FIND("*",RIGHT(L202,FIND("*",L202,2)-FIND(";",L202,1)),2)-1),"")</f>
        <v/>
      </c>
      <c r="R202" s="16">
        <f>IF(F202=1,MIN(ROUNDDOWN(G202*0.995,2)*100/100-VLOOKUP(VALUE(RIGHT(ROUNDDOWN(G202*0.995,2)*100,1)),$Y$2:$Z$11,2)/100,ROUNDDOWN(D202*0.995,2)*100/100-VLOOKUP(VALUE(RIGHT(ROUNDDOWN(D202*0.995,2)*100,1)),$Y$2:$Z$11,2)/100),ROUNDDOWN(D202*0.995,2)*100/100-VLOOKUP(VALUE(RIGHT(ROUNDDOWN(D202*0.995,2)*100,1)),$Y$2:$Z$11,2)/100)</f>
        <v>-0.03</v>
      </c>
      <c r="S202" s="16">
        <f>IF(AND(D202&gt;1,D202&lt;=2),1,IF(AND(D202&gt;2,D202&lt;=3),2,IF(AND(D202&gt;3,D202&lt;=4),3,IF(AND(D202&gt;4,D202&lt;=5),4,IF(AND(D202&gt;5,D202&lt;=6),5,IF(AND(D202&gt;6,D202&lt;=7),6,IF(AND(D202&gt;7,D202&lt;=8),7,IF(AND(D202&gt;8,D202&lt;=10),8,IF(AND(D202&gt;10,D202&lt;=15),10,IF(AND(D202&gt;15,D202&lt;=20),15,IF(AND(D202&gt;20,D202&lt;=25),20,IF(AND(D202&gt;25,D202&lt;=30),25,IF(AND(D202&gt;30,D202&lt;=35),30,IF(AND(D202&gt;35,D202&lt;=40),35,IF(AND(D202&gt;40,D202&lt;=50),40,IF(AND(D202&gt;50,D202&lt;=60),50,IF(AND(D202&gt;60,D202&lt;=70),60,IF(AND(D202&gt;70,D202&lt;=80),70,IF(AND(D202&gt;80,D202&lt;=100),80,IF(AND(D202&gt;100,D202&lt;=120),100,IF(AND(D202&gt;120,D202&lt;=140),120,IF(AND(D202&gt;140,D202&lt;=150),140,IF(AND(D202&gt;150,D202&lt;=200),150,IF(AND(D202&gt;200,D202&lt;=250),200,IF(AND(D202&gt;250,D202&lt;=300),250,IF(AND(D202&gt;300,D202&lt;=350),300,IF(AND(D202&gt;350,D202&lt;=400),350,IF(AND(D202&gt;400,D202&lt;=500),400,IF(AND(D202&gt;500,D202&lt;=600),500,IF(AND(D202&gt;600,D202&lt;=700),600,IF(AND(D202&gt;700,D202&lt;=800),700,IF(AND(D202&gt;800,D202&lt;=1000),800,IF(AND(D202&gt;1000,D202&lt;=1200),1000,IF(AND(D202&gt;1200,D202&lt;=1400),1200,IF(AND(D202&gt;1400,D202&lt;=1500),1400,0.1)))))))))))))))))))))))))))))))))))*1.01</f>
        <v>0.10100000000000001</v>
      </c>
      <c r="T202" s="16">
        <f>U202-V202</f>
        <v>6.9999999999999993E-2</v>
      </c>
      <c r="U202" s="18">
        <f>ROUNDUP(IF(AND(D202&gt;1,D202&lt;=2),1,IF(AND(D202&gt;2,D202&lt;=3),2,IF(AND(D202&gt;3,D202&lt;=4),3,IF(AND(D202&gt;4,D202&lt;=5),4,IF(AND(D202&gt;5,D202&lt;=6),5,IF(AND(D202&gt;6,D202&lt;=7),6,IF(AND(D202&gt;7,D202&lt;=8),7,IF(AND(D202&gt;8,D202&lt;=10),8,IF(AND(D202&gt;10,D202&lt;=15),10,IF(AND(D202&gt;15,D202&lt;=20),15,IF(AND(D202&gt;20,D202&lt;=25),20,IF(AND(D202&gt;25,D202&lt;=30),25,IF(AND(D202&gt;30,D202&lt;=35),30,IF(AND(D202&gt;35,D202&lt;=40),35,IF(AND(D202&gt;40,D202&lt;=50),40,IF(AND(D202&gt;50,D202&lt;=60),50,IF(AND(D202&gt;60,D202&lt;=70),60,IF(AND(D202&gt;70,D202&lt;=80),70,IF(AND(D202&gt;80,D202&lt;=100),80,IF(AND(D202&gt;100,D202&lt;=120),100,IF(AND(D202&gt;120,D202&lt;=140),120,IF(AND(D202&gt;140,D202&lt;=150),140,IF(AND(D202&gt;150,D202&lt;=200),150,IF(AND(D202&gt;200,D202&lt;=250),200,IF(AND(D202&gt;250,D202&lt;=300),250,IF(AND(D202&gt;300,D202&lt;=350),300,IF(AND(D202&gt;350,D202&lt;=400),350,IF(AND(D202&gt;400,D202&lt;=500),400,IF(AND(D202&gt;500,D202&lt;=600),500,IF(AND(D202&gt;600,D202&lt;=700),600,IF(AND(D202&gt;700,D202&lt;=800),700,IF(AND(D202&gt;800,D202&lt;=1000),800,IF(AND(D202&gt;1000,D202&lt;=1200),1000,IF(AND(D202&gt;1200,D202&lt;=1400),1200,IF(AND(D202&gt;1400,D202&lt;=1500),1400,0.1)))))))))))))))))))))))))))))))))))*0.995,2)</f>
        <v>9.9999999999999992E-2</v>
      </c>
      <c r="V202" s="16">
        <f>VLOOKUP(VALUE(RIGHT(U202*100,1)),$Y$2:$Z$11,2)/100</f>
        <v>0.03</v>
      </c>
      <c r="W202" s="19">
        <f ca="1">IFERROR(IF(AVERAGE(SOE_1,SOE_2)-Close&lt;Close-Current_Stop,1,0),0)</f>
        <v>0</v>
      </c>
      <c r="X202" s="29" t="str">
        <f ca="1">IF(RR_Rebal_Test=1,Close-(AVERAGE(SOE_1,SOE_2)-Close),"")</f>
        <v/>
      </c>
      <c r="Y202" s="3"/>
      <c r="Z202" s="3"/>
      <c r="AA202" s="3"/>
      <c r="AB202" s="3"/>
      <c r="AC202" s="3"/>
    </row>
    <row r="203" spans="1:29" x14ac:dyDescent="0.25">
      <c r="A203" s="13"/>
      <c r="B203" s="8"/>
      <c r="C203" s="8"/>
      <c r="D203" s="8"/>
      <c r="E203" s="2"/>
      <c r="F203" s="2"/>
      <c r="G203" s="8"/>
      <c r="H203" s="23"/>
      <c r="I203" s="8"/>
      <c r="J203" s="1"/>
      <c r="K203" s="1"/>
      <c r="L203" s="2"/>
      <c r="M203" s="8">
        <f>IF(EXACT(L203,N203),I203,O203)</f>
        <v>-0.03</v>
      </c>
      <c r="N203" s="14" t="b">
        <f>IF(AND(L203="*Soft stop*",D203&lt;=I203),CONCATENATE("Setting hard stop at $",O203),IF(AND(L203="*Soft stop*",D203&gt;I203,E203=1),CONCATENATE("Setting hard stop for ½R at $",O203,"; Soft stop for ½R at $",I203),IF(AND(L203="*Soft stop*",D203&gt;I203,F203=1),CONCATENATE("Setting hard stop at $",O203),IF(AND(L203="*Hard stop*",D203&lt;=I203),"Hit stop",IF(AND(L203="*Hard stop*",D203&gt;I203,E203=1),IF(AND(O203&gt;I203,R203&lt;&gt;I203),CONCATENATE("Trail hard stop for ½R to $",O203,"; Hard stop for ½R at $",I203),L203),IF(AND(L203="*Hard stop*",D203&gt;I203,F203=1),IF(AND(O203&gt;I203,R203&lt;&gt;I203),CONCATENATE("Trail hard stop to $",O203),L203),IF(AND(LEFT(L203,12)="*Hard stop f",LEFT(Q203,5)=" Hard",D203&gt;I203,F203=1),IF(AND(O203&gt;I203,R203&lt;&gt;I203),CONCATENATE("Trail stop for entire position to $",O203),L203),IF(AND(LEFT(L203,12)="*Hard stop f",LEFT(Q203,5)=" Soft",D203&gt;I203,F203=1),CONCATENATE("Setting hard stop for entire position at $",O203),IF(AND(LEFT(L203,12)="*Hard stop f",LEFT(Q203,5)=" Hard",I203&gt;P203,D203&lt;=I203,D203&gt;P203),CONCATENATE("Hit stop for ½R at $",I203,"; Hard stop for ½R at $",P203),IF(AND(LEFT(L203,12)="*Hard stop f",LEFT(Q203,5)=" Hard",D203&lt;=I203,D203&lt;=P203),"Hit stop",IF(AND(LEFT(L203,12)="*Hard stop f",LEFT(Q203,5)=" Hard",D203&gt;I203,E203=1),IF(AND(O203&gt;I203,R203&lt;&gt;I203),CONCATENATE("Trail hard stop for ½R to $",O203,"; Hard stop for ½R at $",P203),L203),IF(AND(LEFT(L203,12)="*Hard stop f",LEFT(Q203,5)=" Soft",I203&gt;P203,D203&lt;=I203,D203&gt;P203),CONCATENATE("Hit stop for ½R at $",I203,"; Soft stop for ½R at $",P203),IF(AND(LEFT(L203,12)="*Hard stop f",LEFT(Q203,5)=" Soft",D203&lt;=I203,D203&lt;=P203),CONCATENATE("Hit stop for ½R at $",I203,"; Setting hard stop for ½R at $",O203),IF(AND(LEFT(L203,12)="*Hard stop f",LEFT(Q203,5)=" Soft",D203&gt;I203,E203=1),IF(AND(O203&gt;I203,R203&lt;&gt;I203),CONCATENATE("Trail hard stop for ½R to $",O203,"; Soft stop for ½R at $",P203),L203),IF(AND(LEFT(L203,12)="*Hard stop f",LEFT(Q203,5)=" Hard",I203=P203,D203&lt;=I203),"Hit stop",IF(AND(LEFT(L203,12)="*Hard stop f",LEFT(Q203,5)=" Hard",I203=P203,D203&gt;I203,E203=1),IF(AND(O203&gt;I203,R203&lt;&gt;I203),CONCATENATE("Trail hard stop for ½R to $",O203,"; Hard stop for ½R at $",P203),L203),IF(AND(LEFT(L203,12)="*Hard stop f",LEFT(Q203,5)=" Soft",I203=P203,D203&lt;=I203),CONCATENATE("Hit stop for ½R at $",I203,"; Setting hard stop for ½R at $",O203),IF(AND(LEFT(L203,12)="*Hard stop f",LEFT(Q203,5)=" Soft",I203=P203,D203&gt;I203,E203=1),IF(AND(O203&gt;I203,R203&lt;&gt;I203),CONCATENATE("Trail hard stop for ½R to $",O203,"; Soft stop for ½R at $",P203),L203),IF(AND(D203&gt;I203,E203=0,F203=0),L203)))))))))))))))))))</f>
        <v>0</v>
      </c>
      <c r="O203" s="15">
        <f>IF(AND(R203&lt;=S203,R203&gt;U203),T203,R203)</f>
        <v>-0.03</v>
      </c>
      <c r="P203" s="16" t="str">
        <f>IFERROR(VALUE(RIGHT(Q203,LEN(Q203)-FIND("$",Q203,1))),"")</f>
        <v/>
      </c>
      <c r="Q203" s="6" t="str">
        <f>IFERROR(LEFT(RIGHT(L203,FIND("*",L203,2)-FIND(";",L203,1)),FIND("*",RIGHT(L203,FIND("*",L203,2)-FIND(";",L203,1)),2)-1),"")</f>
        <v/>
      </c>
      <c r="R203" s="16">
        <f>IF(F203=1,MIN(ROUNDDOWN(G203*0.995,2)*100/100-VLOOKUP(VALUE(RIGHT(ROUNDDOWN(G203*0.995,2)*100,1)),$Y$2:$Z$11,2)/100,ROUNDDOWN(D203*0.995,2)*100/100-VLOOKUP(VALUE(RIGHT(ROUNDDOWN(D203*0.995,2)*100,1)),$Y$2:$Z$11,2)/100),ROUNDDOWN(D203*0.995,2)*100/100-VLOOKUP(VALUE(RIGHT(ROUNDDOWN(D203*0.995,2)*100,1)),$Y$2:$Z$11,2)/100)</f>
        <v>-0.03</v>
      </c>
      <c r="S203" s="16">
        <f>IF(AND(D203&gt;1,D203&lt;=2),1,IF(AND(D203&gt;2,D203&lt;=3),2,IF(AND(D203&gt;3,D203&lt;=4),3,IF(AND(D203&gt;4,D203&lt;=5),4,IF(AND(D203&gt;5,D203&lt;=6),5,IF(AND(D203&gt;6,D203&lt;=7),6,IF(AND(D203&gt;7,D203&lt;=8),7,IF(AND(D203&gt;8,D203&lt;=10),8,IF(AND(D203&gt;10,D203&lt;=15),10,IF(AND(D203&gt;15,D203&lt;=20),15,IF(AND(D203&gt;20,D203&lt;=25),20,IF(AND(D203&gt;25,D203&lt;=30),25,IF(AND(D203&gt;30,D203&lt;=35),30,IF(AND(D203&gt;35,D203&lt;=40),35,IF(AND(D203&gt;40,D203&lt;=50),40,IF(AND(D203&gt;50,D203&lt;=60),50,IF(AND(D203&gt;60,D203&lt;=70),60,IF(AND(D203&gt;70,D203&lt;=80),70,IF(AND(D203&gt;80,D203&lt;=100),80,IF(AND(D203&gt;100,D203&lt;=120),100,IF(AND(D203&gt;120,D203&lt;=140),120,IF(AND(D203&gt;140,D203&lt;=150),140,IF(AND(D203&gt;150,D203&lt;=200),150,IF(AND(D203&gt;200,D203&lt;=250),200,IF(AND(D203&gt;250,D203&lt;=300),250,IF(AND(D203&gt;300,D203&lt;=350),300,IF(AND(D203&gt;350,D203&lt;=400),350,IF(AND(D203&gt;400,D203&lt;=500),400,IF(AND(D203&gt;500,D203&lt;=600),500,IF(AND(D203&gt;600,D203&lt;=700),600,IF(AND(D203&gt;700,D203&lt;=800),700,IF(AND(D203&gt;800,D203&lt;=1000),800,IF(AND(D203&gt;1000,D203&lt;=1200),1000,IF(AND(D203&gt;1200,D203&lt;=1400),1200,IF(AND(D203&gt;1400,D203&lt;=1500),1400,0.1)))))))))))))))))))))))))))))))))))*1.01</f>
        <v>0.10100000000000001</v>
      </c>
      <c r="T203" s="16">
        <f>U203-V203</f>
        <v>6.9999999999999993E-2</v>
      </c>
      <c r="U203" s="18">
        <f>ROUNDUP(IF(AND(D203&gt;1,D203&lt;=2),1,IF(AND(D203&gt;2,D203&lt;=3),2,IF(AND(D203&gt;3,D203&lt;=4),3,IF(AND(D203&gt;4,D203&lt;=5),4,IF(AND(D203&gt;5,D203&lt;=6),5,IF(AND(D203&gt;6,D203&lt;=7),6,IF(AND(D203&gt;7,D203&lt;=8),7,IF(AND(D203&gt;8,D203&lt;=10),8,IF(AND(D203&gt;10,D203&lt;=15),10,IF(AND(D203&gt;15,D203&lt;=20),15,IF(AND(D203&gt;20,D203&lt;=25),20,IF(AND(D203&gt;25,D203&lt;=30),25,IF(AND(D203&gt;30,D203&lt;=35),30,IF(AND(D203&gt;35,D203&lt;=40),35,IF(AND(D203&gt;40,D203&lt;=50),40,IF(AND(D203&gt;50,D203&lt;=60),50,IF(AND(D203&gt;60,D203&lt;=70),60,IF(AND(D203&gt;70,D203&lt;=80),70,IF(AND(D203&gt;80,D203&lt;=100),80,IF(AND(D203&gt;100,D203&lt;=120),100,IF(AND(D203&gt;120,D203&lt;=140),120,IF(AND(D203&gt;140,D203&lt;=150),140,IF(AND(D203&gt;150,D203&lt;=200),150,IF(AND(D203&gt;200,D203&lt;=250),200,IF(AND(D203&gt;250,D203&lt;=300),250,IF(AND(D203&gt;300,D203&lt;=350),300,IF(AND(D203&gt;350,D203&lt;=400),350,IF(AND(D203&gt;400,D203&lt;=500),400,IF(AND(D203&gt;500,D203&lt;=600),500,IF(AND(D203&gt;600,D203&lt;=700),600,IF(AND(D203&gt;700,D203&lt;=800),700,IF(AND(D203&gt;800,D203&lt;=1000),800,IF(AND(D203&gt;1000,D203&lt;=1200),1000,IF(AND(D203&gt;1200,D203&lt;=1400),1200,IF(AND(D203&gt;1400,D203&lt;=1500),1400,0.1)))))))))))))))))))))))))))))))))))*0.995,2)</f>
        <v>9.9999999999999992E-2</v>
      </c>
      <c r="V203" s="16">
        <f>VLOOKUP(VALUE(RIGHT(U203*100,1)),$Y$2:$Z$11,2)/100</f>
        <v>0.03</v>
      </c>
      <c r="W203" s="19">
        <f ca="1">IFERROR(IF(AVERAGE(SOE_1,SOE_2)-Close&lt;Close-Current_Stop,1,0),0)</f>
        <v>0</v>
      </c>
      <c r="X203" s="29" t="str">
        <f ca="1">IF(RR_Rebal_Test=1,Close-(AVERAGE(SOE_1,SOE_2)-Close),"")</f>
        <v/>
      </c>
      <c r="Y203" s="3"/>
      <c r="Z203" s="3"/>
      <c r="AA203" s="3"/>
      <c r="AB203" s="3"/>
      <c r="AC203" s="3"/>
    </row>
    <row r="204" spans="1:29" x14ac:dyDescent="0.25">
      <c r="A204" s="13"/>
      <c r="B204" s="8"/>
      <c r="C204" s="8"/>
      <c r="D204" s="8"/>
      <c r="E204" s="2"/>
      <c r="F204" s="2"/>
      <c r="G204" s="8"/>
      <c r="H204" s="23"/>
      <c r="I204" s="8"/>
      <c r="J204" s="1"/>
      <c r="K204" s="1"/>
      <c r="L204" s="2"/>
      <c r="M204" s="8">
        <f>IF(EXACT(L204,N204),I204,O204)</f>
        <v>-0.03</v>
      </c>
      <c r="N204" s="14" t="b">
        <f>IF(AND(L204="*Soft stop*",D204&lt;=I204),CONCATENATE("Setting hard stop at $",O204),IF(AND(L204="*Soft stop*",D204&gt;I204,E204=1),CONCATENATE("Setting hard stop for ½R at $",O204,"; Soft stop for ½R at $",I204),IF(AND(L204="*Soft stop*",D204&gt;I204,F204=1),CONCATENATE("Setting hard stop at $",O204),IF(AND(L204="*Hard stop*",D204&lt;=I204),"Hit stop",IF(AND(L204="*Hard stop*",D204&gt;I204,E204=1),IF(AND(O204&gt;I204,R204&lt;&gt;I204),CONCATENATE("Trail hard stop for ½R to $",O204,"; Hard stop for ½R at $",I204),L204),IF(AND(L204="*Hard stop*",D204&gt;I204,F204=1),IF(AND(O204&gt;I204,R204&lt;&gt;I204),CONCATENATE("Trail hard stop to $",O204),L204),IF(AND(LEFT(L204,12)="*Hard stop f",LEFT(Q204,5)=" Hard",D204&gt;I204,F204=1),IF(AND(O204&gt;I204,R204&lt;&gt;I204),CONCATENATE("Trail stop for entire position to $",O204),L204),IF(AND(LEFT(L204,12)="*Hard stop f",LEFT(Q204,5)=" Soft",D204&gt;I204,F204=1),CONCATENATE("Setting hard stop for entire position at $",O204),IF(AND(LEFT(L204,12)="*Hard stop f",LEFT(Q204,5)=" Hard",I204&gt;P204,D204&lt;=I204,D204&gt;P204),CONCATENATE("Hit stop for ½R at $",I204,"; Hard stop for ½R at $",P204),IF(AND(LEFT(L204,12)="*Hard stop f",LEFT(Q204,5)=" Hard",D204&lt;=I204,D204&lt;=P204),"Hit stop",IF(AND(LEFT(L204,12)="*Hard stop f",LEFT(Q204,5)=" Hard",D204&gt;I204,E204=1),IF(AND(O204&gt;I204,R204&lt;&gt;I204),CONCATENATE("Trail hard stop for ½R to $",O204,"; Hard stop for ½R at $",P204),L204),IF(AND(LEFT(L204,12)="*Hard stop f",LEFT(Q204,5)=" Soft",I204&gt;P204,D204&lt;=I204,D204&gt;P204),CONCATENATE("Hit stop for ½R at $",I204,"; Soft stop for ½R at $",P204),IF(AND(LEFT(L204,12)="*Hard stop f",LEFT(Q204,5)=" Soft",D204&lt;=I204,D204&lt;=P204),CONCATENATE("Hit stop for ½R at $",I204,"; Setting hard stop for ½R at $",O204),IF(AND(LEFT(L204,12)="*Hard stop f",LEFT(Q204,5)=" Soft",D204&gt;I204,E204=1),IF(AND(O204&gt;I204,R204&lt;&gt;I204),CONCATENATE("Trail hard stop for ½R to $",O204,"; Soft stop for ½R at $",P204),L204),IF(AND(LEFT(L204,12)="*Hard stop f",LEFT(Q204,5)=" Hard",I204=P204,D204&lt;=I204),"Hit stop",IF(AND(LEFT(L204,12)="*Hard stop f",LEFT(Q204,5)=" Hard",I204=P204,D204&gt;I204,E204=1),IF(AND(O204&gt;I204,R204&lt;&gt;I204),CONCATENATE("Trail hard stop for ½R to $",O204,"; Hard stop for ½R at $",P204),L204),IF(AND(LEFT(L204,12)="*Hard stop f",LEFT(Q204,5)=" Soft",I204=P204,D204&lt;=I204),CONCATENATE("Hit stop for ½R at $",I204,"; Setting hard stop for ½R at $",O204),IF(AND(LEFT(L204,12)="*Hard stop f",LEFT(Q204,5)=" Soft",I204=P204,D204&gt;I204,E204=1),IF(AND(O204&gt;I204,R204&lt;&gt;I204),CONCATENATE("Trail hard stop for ½R to $",O204,"; Soft stop for ½R at $",P204),L204),IF(AND(D204&gt;I204,E204=0,F204=0),L204)))))))))))))))))))</f>
        <v>0</v>
      </c>
      <c r="O204" s="15">
        <f>IF(AND(R204&lt;=S204,R204&gt;U204),T204,R204)</f>
        <v>-0.03</v>
      </c>
      <c r="P204" s="16" t="str">
        <f>IFERROR(VALUE(RIGHT(Q204,LEN(Q204)-FIND("$",Q204,1))),"")</f>
        <v/>
      </c>
      <c r="Q204" s="6" t="str">
        <f>IFERROR(LEFT(RIGHT(L204,FIND("*",L204,2)-FIND(";",L204,1)),FIND("*",RIGHT(L204,FIND("*",L204,2)-FIND(";",L204,1)),2)-1),"")</f>
        <v/>
      </c>
      <c r="R204" s="16">
        <f>IF(F204=1,MIN(ROUNDDOWN(G204*0.995,2)*100/100-VLOOKUP(VALUE(RIGHT(ROUNDDOWN(G204*0.995,2)*100,1)),$Y$2:$Z$11,2)/100,ROUNDDOWN(D204*0.995,2)*100/100-VLOOKUP(VALUE(RIGHT(ROUNDDOWN(D204*0.995,2)*100,1)),$Y$2:$Z$11,2)/100),ROUNDDOWN(D204*0.995,2)*100/100-VLOOKUP(VALUE(RIGHT(ROUNDDOWN(D204*0.995,2)*100,1)),$Y$2:$Z$11,2)/100)</f>
        <v>-0.03</v>
      </c>
      <c r="S204" s="16">
        <f>IF(AND(D204&gt;1,D204&lt;=2),1,IF(AND(D204&gt;2,D204&lt;=3),2,IF(AND(D204&gt;3,D204&lt;=4),3,IF(AND(D204&gt;4,D204&lt;=5),4,IF(AND(D204&gt;5,D204&lt;=6),5,IF(AND(D204&gt;6,D204&lt;=7),6,IF(AND(D204&gt;7,D204&lt;=8),7,IF(AND(D204&gt;8,D204&lt;=10),8,IF(AND(D204&gt;10,D204&lt;=15),10,IF(AND(D204&gt;15,D204&lt;=20),15,IF(AND(D204&gt;20,D204&lt;=25),20,IF(AND(D204&gt;25,D204&lt;=30),25,IF(AND(D204&gt;30,D204&lt;=35),30,IF(AND(D204&gt;35,D204&lt;=40),35,IF(AND(D204&gt;40,D204&lt;=50),40,IF(AND(D204&gt;50,D204&lt;=60),50,IF(AND(D204&gt;60,D204&lt;=70),60,IF(AND(D204&gt;70,D204&lt;=80),70,IF(AND(D204&gt;80,D204&lt;=100),80,IF(AND(D204&gt;100,D204&lt;=120),100,IF(AND(D204&gt;120,D204&lt;=140),120,IF(AND(D204&gt;140,D204&lt;=150),140,IF(AND(D204&gt;150,D204&lt;=200),150,IF(AND(D204&gt;200,D204&lt;=250),200,IF(AND(D204&gt;250,D204&lt;=300),250,IF(AND(D204&gt;300,D204&lt;=350),300,IF(AND(D204&gt;350,D204&lt;=400),350,IF(AND(D204&gt;400,D204&lt;=500),400,IF(AND(D204&gt;500,D204&lt;=600),500,IF(AND(D204&gt;600,D204&lt;=700),600,IF(AND(D204&gt;700,D204&lt;=800),700,IF(AND(D204&gt;800,D204&lt;=1000),800,IF(AND(D204&gt;1000,D204&lt;=1200),1000,IF(AND(D204&gt;1200,D204&lt;=1400),1200,IF(AND(D204&gt;1400,D204&lt;=1500),1400,0.1)))))))))))))))))))))))))))))))))))*1.01</f>
        <v>0.10100000000000001</v>
      </c>
      <c r="T204" s="16">
        <f>U204-V204</f>
        <v>6.9999999999999993E-2</v>
      </c>
      <c r="U204" s="18">
        <f>ROUNDUP(IF(AND(D204&gt;1,D204&lt;=2),1,IF(AND(D204&gt;2,D204&lt;=3),2,IF(AND(D204&gt;3,D204&lt;=4),3,IF(AND(D204&gt;4,D204&lt;=5),4,IF(AND(D204&gt;5,D204&lt;=6),5,IF(AND(D204&gt;6,D204&lt;=7),6,IF(AND(D204&gt;7,D204&lt;=8),7,IF(AND(D204&gt;8,D204&lt;=10),8,IF(AND(D204&gt;10,D204&lt;=15),10,IF(AND(D204&gt;15,D204&lt;=20),15,IF(AND(D204&gt;20,D204&lt;=25),20,IF(AND(D204&gt;25,D204&lt;=30),25,IF(AND(D204&gt;30,D204&lt;=35),30,IF(AND(D204&gt;35,D204&lt;=40),35,IF(AND(D204&gt;40,D204&lt;=50),40,IF(AND(D204&gt;50,D204&lt;=60),50,IF(AND(D204&gt;60,D204&lt;=70),60,IF(AND(D204&gt;70,D204&lt;=80),70,IF(AND(D204&gt;80,D204&lt;=100),80,IF(AND(D204&gt;100,D204&lt;=120),100,IF(AND(D204&gt;120,D204&lt;=140),120,IF(AND(D204&gt;140,D204&lt;=150),140,IF(AND(D204&gt;150,D204&lt;=200),150,IF(AND(D204&gt;200,D204&lt;=250),200,IF(AND(D204&gt;250,D204&lt;=300),250,IF(AND(D204&gt;300,D204&lt;=350),300,IF(AND(D204&gt;350,D204&lt;=400),350,IF(AND(D204&gt;400,D204&lt;=500),400,IF(AND(D204&gt;500,D204&lt;=600),500,IF(AND(D204&gt;600,D204&lt;=700),600,IF(AND(D204&gt;700,D204&lt;=800),700,IF(AND(D204&gt;800,D204&lt;=1000),800,IF(AND(D204&gt;1000,D204&lt;=1200),1000,IF(AND(D204&gt;1200,D204&lt;=1400),1200,IF(AND(D204&gt;1400,D204&lt;=1500),1400,0.1)))))))))))))))))))))))))))))))))))*0.995,2)</f>
        <v>9.9999999999999992E-2</v>
      </c>
      <c r="V204" s="16">
        <f>VLOOKUP(VALUE(RIGHT(U204*100,1)),$Y$2:$Z$11,2)/100</f>
        <v>0.03</v>
      </c>
      <c r="W204" s="19">
        <f ca="1">IFERROR(IF(AVERAGE(SOE_1,SOE_2)-Close&lt;Close-Current_Stop,1,0),0)</f>
        <v>0</v>
      </c>
      <c r="X204" s="29" t="str">
        <f ca="1">IF(RR_Rebal_Test=1,Close-(AVERAGE(SOE_1,SOE_2)-Close),"")</f>
        <v/>
      </c>
      <c r="Y204" s="3"/>
      <c r="Z204" s="3"/>
      <c r="AA204" s="3"/>
      <c r="AB204" s="3"/>
      <c r="AC204" s="3"/>
    </row>
    <row r="205" spans="1:29" x14ac:dyDescent="0.25">
      <c r="A205" s="13"/>
      <c r="B205" s="8"/>
      <c r="C205" s="8"/>
      <c r="D205" s="8"/>
      <c r="E205" s="2"/>
      <c r="F205" s="2"/>
      <c r="G205" s="8"/>
      <c r="H205" s="23"/>
      <c r="I205" s="8"/>
      <c r="J205" s="1"/>
      <c r="K205" s="1"/>
      <c r="L205" s="2"/>
      <c r="M205" s="8">
        <f>IF(EXACT(L205,N205),I205,O205)</f>
        <v>-0.03</v>
      </c>
      <c r="N205" s="14" t="b">
        <f>IF(AND(L205="*Soft stop*",D205&lt;=I205),CONCATENATE("Setting hard stop at $",O205),IF(AND(L205="*Soft stop*",D205&gt;I205,E205=1),CONCATENATE("Setting hard stop for ½R at $",O205,"; Soft stop for ½R at $",I205),IF(AND(L205="*Soft stop*",D205&gt;I205,F205=1),CONCATENATE("Setting hard stop at $",O205),IF(AND(L205="*Hard stop*",D205&lt;=I205),"Hit stop",IF(AND(L205="*Hard stop*",D205&gt;I205,E205=1),IF(AND(O205&gt;I205,R205&lt;&gt;I205),CONCATENATE("Trail hard stop for ½R to $",O205,"; Hard stop for ½R at $",I205),L205),IF(AND(L205="*Hard stop*",D205&gt;I205,F205=1),IF(AND(O205&gt;I205,R205&lt;&gt;I205),CONCATENATE("Trail hard stop to $",O205),L205),IF(AND(LEFT(L205,12)="*Hard stop f",LEFT(Q205,5)=" Hard",D205&gt;I205,F205=1),IF(AND(O205&gt;I205,R205&lt;&gt;I205),CONCATENATE("Trail stop for entire position to $",O205),L205),IF(AND(LEFT(L205,12)="*Hard stop f",LEFT(Q205,5)=" Soft",D205&gt;I205,F205=1),CONCATENATE("Setting hard stop for entire position at $",O205),IF(AND(LEFT(L205,12)="*Hard stop f",LEFT(Q205,5)=" Hard",I205&gt;P205,D205&lt;=I205,D205&gt;P205),CONCATENATE("Hit stop for ½R at $",I205,"; Hard stop for ½R at $",P205),IF(AND(LEFT(L205,12)="*Hard stop f",LEFT(Q205,5)=" Hard",D205&lt;=I205,D205&lt;=P205),"Hit stop",IF(AND(LEFT(L205,12)="*Hard stop f",LEFT(Q205,5)=" Hard",D205&gt;I205,E205=1),IF(AND(O205&gt;I205,R205&lt;&gt;I205),CONCATENATE("Trail hard stop for ½R to $",O205,"; Hard stop for ½R at $",P205),L205),IF(AND(LEFT(L205,12)="*Hard stop f",LEFT(Q205,5)=" Soft",I205&gt;P205,D205&lt;=I205,D205&gt;P205),CONCATENATE("Hit stop for ½R at $",I205,"; Soft stop for ½R at $",P205),IF(AND(LEFT(L205,12)="*Hard stop f",LEFT(Q205,5)=" Soft",D205&lt;=I205,D205&lt;=P205),CONCATENATE("Hit stop for ½R at $",I205,"; Setting hard stop for ½R at $",O205),IF(AND(LEFT(L205,12)="*Hard stop f",LEFT(Q205,5)=" Soft",D205&gt;I205,E205=1),IF(AND(O205&gt;I205,R205&lt;&gt;I205),CONCATENATE("Trail hard stop for ½R to $",O205,"; Soft stop for ½R at $",P205),L205),IF(AND(LEFT(L205,12)="*Hard stop f",LEFT(Q205,5)=" Hard",I205=P205,D205&lt;=I205),"Hit stop",IF(AND(LEFT(L205,12)="*Hard stop f",LEFT(Q205,5)=" Hard",I205=P205,D205&gt;I205,E205=1),IF(AND(O205&gt;I205,R205&lt;&gt;I205),CONCATENATE("Trail hard stop for ½R to $",O205,"; Hard stop for ½R at $",P205),L205),IF(AND(LEFT(L205,12)="*Hard stop f",LEFT(Q205,5)=" Soft",I205=P205,D205&lt;=I205),CONCATENATE("Hit stop for ½R at $",I205,"; Setting hard stop for ½R at $",O205),IF(AND(LEFT(L205,12)="*Hard stop f",LEFT(Q205,5)=" Soft",I205=P205,D205&gt;I205,E205=1),IF(AND(O205&gt;I205,R205&lt;&gt;I205),CONCATENATE("Trail hard stop for ½R to $",O205,"; Soft stop for ½R at $",P205),L205),IF(AND(D205&gt;I205,E205=0,F205=0),L205)))))))))))))))))))</f>
        <v>0</v>
      </c>
      <c r="O205" s="15">
        <f>IF(AND(R205&lt;=S205,R205&gt;U205),T205,R205)</f>
        <v>-0.03</v>
      </c>
      <c r="P205" s="16" t="str">
        <f>IFERROR(VALUE(RIGHT(Q205,LEN(Q205)-FIND("$",Q205,1))),"")</f>
        <v/>
      </c>
      <c r="Q205" s="6" t="str">
        <f>IFERROR(LEFT(RIGHT(L205,FIND("*",L205,2)-FIND(";",L205,1)),FIND("*",RIGHT(L205,FIND("*",L205,2)-FIND(";",L205,1)),2)-1),"")</f>
        <v/>
      </c>
      <c r="R205" s="16">
        <f>IF(F205=1,MIN(ROUNDDOWN(G205*0.995,2)*100/100-VLOOKUP(VALUE(RIGHT(ROUNDDOWN(G205*0.995,2)*100,1)),$Y$2:$Z$11,2)/100,ROUNDDOWN(D205*0.995,2)*100/100-VLOOKUP(VALUE(RIGHT(ROUNDDOWN(D205*0.995,2)*100,1)),$Y$2:$Z$11,2)/100),ROUNDDOWN(D205*0.995,2)*100/100-VLOOKUP(VALUE(RIGHT(ROUNDDOWN(D205*0.995,2)*100,1)),$Y$2:$Z$11,2)/100)</f>
        <v>-0.03</v>
      </c>
      <c r="S205" s="16">
        <f>IF(AND(D205&gt;1,D205&lt;=2),1,IF(AND(D205&gt;2,D205&lt;=3),2,IF(AND(D205&gt;3,D205&lt;=4),3,IF(AND(D205&gt;4,D205&lt;=5),4,IF(AND(D205&gt;5,D205&lt;=6),5,IF(AND(D205&gt;6,D205&lt;=7),6,IF(AND(D205&gt;7,D205&lt;=8),7,IF(AND(D205&gt;8,D205&lt;=10),8,IF(AND(D205&gt;10,D205&lt;=15),10,IF(AND(D205&gt;15,D205&lt;=20),15,IF(AND(D205&gt;20,D205&lt;=25),20,IF(AND(D205&gt;25,D205&lt;=30),25,IF(AND(D205&gt;30,D205&lt;=35),30,IF(AND(D205&gt;35,D205&lt;=40),35,IF(AND(D205&gt;40,D205&lt;=50),40,IF(AND(D205&gt;50,D205&lt;=60),50,IF(AND(D205&gt;60,D205&lt;=70),60,IF(AND(D205&gt;70,D205&lt;=80),70,IF(AND(D205&gt;80,D205&lt;=100),80,IF(AND(D205&gt;100,D205&lt;=120),100,IF(AND(D205&gt;120,D205&lt;=140),120,IF(AND(D205&gt;140,D205&lt;=150),140,IF(AND(D205&gt;150,D205&lt;=200),150,IF(AND(D205&gt;200,D205&lt;=250),200,IF(AND(D205&gt;250,D205&lt;=300),250,IF(AND(D205&gt;300,D205&lt;=350),300,IF(AND(D205&gt;350,D205&lt;=400),350,IF(AND(D205&gt;400,D205&lt;=500),400,IF(AND(D205&gt;500,D205&lt;=600),500,IF(AND(D205&gt;600,D205&lt;=700),600,IF(AND(D205&gt;700,D205&lt;=800),700,IF(AND(D205&gt;800,D205&lt;=1000),800,IF(AND(D205&gt;1000,D205&lt;=1200),1000,IF(AND(D205&gt;1200,D205&lt;=1400),1200,IF(AND(D205&gt;1400,D205&lt;=1500),1400,0.1)))))))))))))))))))))))))))))))))))*1.01</f>
        <v>0.10100000000000001</v>
      </c>
      <c r="T205" s="16">
        <f>U205-V205</f>
        <v>6.9999999999999993E-2</v>
      </c>
      <c r="U205" s="18">
        <f>ROUNDUP(IF(AND(D205&gt;1,D205&lt;=2),1,IF(AND(D205&gt;2,D205&lt;=3),2,IF(AND(D205&gt;3,D205&lt;=4),3,IF(AND(D205&gt;4,D205&lt;=5),4,IF(AND(D205&gt;5,D205&lt;=6),5,IF(AND(D205&gt;6,D205&lt;=7),6,IF(AND(D205&gt;7,D205&lt;=8),7,IF(AND(D205&gt;8,D205&lt;=10),8,IF(AND(D205&gt;10,D205&lt;=15),10,IF(AND(D205&gt;15,D205&lt;=20),15,IF(AND(D205&gt;20,D205&lt;=25),20,IF(AND(D205&gt;25,D205&lt;=30),25,IF(AND(D205&gt;30,D205&lt;=35),30,IF(AND(D205&gt;35,D205&lt;=40),35,IF(AND(D205&gt;40,D205&lt;=50),40,IF(AND(D205&gt;50,D205&lt;=60),50,IF(AND(D205&gt;60,D205&lt;=70),60,IF(AND(D205&gt;70,D205&lt;=80),70,IF(AND(D205&gt;80,D205&lt;=100),80,IF(AND(D205&gt;100,D205&lt;=120),100,IF(AND(D205&gt;120,D205&lt;=140),120,IF(AND(D205&gt;140,D205&lt;=150),140,IF(AND(D205&gt;150,D205&lt;=200),150,IF(AND(D205&gt;200,D205&lt;=250),200,IF(AND(D205&gt;250,D205&lt;=300),250,IF(AND(D205&gt;300,D205&lt;=350),300,IF(AND(D205&gt;350,D205&lt;=400),350,IF(AND(D205&gt;400,D205&lt;=500),400,IF(AND(D205&gt;500,D205&lt;=600),500,IF(AND(D205&gt;600,D205&lt;=700),600,IF(AND(D205&gt;700,D205&lt;=800),700,IF(AND(D205&gt;800,D205&lt;=1000),800,IF(AND(D205&gt;1000,D205&lt;=1200),1000,IF(AND(D205&gt;1200,D205&lt;=1400),1200,IF(AND(D205&gt;1400,D205&lt;=1500),1400,0.1)))))))))))))))))))))))))))))))))))*0.995,2)</f>
        <v>9.9999999999999992E-2</v>
      </c>
      <c r="V205" s="16">
        <f>VLOOKUP(VALUE(RIGHT(U205*100,1)),$Y$2:$Z$11,2)/100</f>
        <v>0.03</v>
      </c>
      <c r="W205" s="19">
        <f ca="1">IFERROR(IF(AVERAGE(SOE_1,SOE_2)-Close&lt;Close-Current_Stop,1,0),0)</f>
        <v>0</v>
      </c>
      <c r="X205" s="29" t="str">
        <f ca="1">IF(RR_Rebal_Test=1,Close-(AVERAGE(SOE_1,SOE_2)-Close),"")</f>
        <v/>
      </c>
      <c r="Y205" s="3"/>
      <c r="Z205" s="3"/>
      <c r="AA205" s="3"/>
      <c r="AB205" s="3"/>
      <c r="AC205" s="3"/>
    </row>
    <row r="206" spans="1:29" x14ac:dyDescent="0.25">
      <c r="A206" s="13"/>
      <c r="B206" s="8"/>
      <c r="C206" s="8"/>
      <c r="D206" s="8"/>
      <c r="E206" s="2"/>
      <c r="F206" s="2"/>
      <c r="G206" s="8"/>
      <c r="H206" s="23"/>
      <c r="I206" s="8"/>
      <c r="J206" s="1"/>
      <c r="K206" s="1"/>
      <c r="L206" s="2"/>
      <c r="M206" s="8">
        <f>IF(EXACT(L206,N206),I206,O206)</f>
        <v>-0.03</v>
      </c>
      <c r="N206" s="14" t="b">
        <f>IF(AND(L206="*Soft stop*",D206&lt;=I206),CONCATENATE("Setting hard stop at $",O206),IF(AND(L206="*Soft stop*",D206&gt;I206,E206=1),CONCATENATE("Setting hard stop for ½R at $",O206,"; Soft stop for ½R at $",I206),IF(AND(L206="*Soft stop*",D206&gt;I206,F206=1),CONCATENATE("Setting hard stop at $",O206),IF(AND(L206="*Hard stop*",D206&lt;=I206),"Hit stop",IF(AND(L206="*Hard stop*",D206&gt;I206,E206=1),IF(AND(O206&gt;I206,R206&lt;&gt;I206),CONCATENATE("Trail hard stop for ½R to $",O206,"; Hard stop for ½R at $",I206),L206),IF(AND(L206="*Hard stop*",D206&gt;I206,F206=1),IF(AND(O206&gt;I206,R206&lt;&gt;I206),CONCATENATE("Trail hard stop to $",O206),L206),IF(AND(LEFT(L206,12)="*Hard stop f",LEFT(Q206,5)=" Hard",D206&gt;I206,F206=1),IF(AND(O206&gt;I206,R206&lt;&gt;I206),CONCATENATE("Trail stop for entire position to $",O206),L206),IF(AND(LEFT(L206,12)="*Hard stop f",LEFT(Q206,5)=" Soft",D206&gt;I206,F206=1),CONCATENATE("Setting hard stop for entire position at $",O206),IF(AND(LEFT(L206,12)="*Hard stop f",LEFT(Q206,5)=" Hard",I206&gt;P206,D206&lt;=I206,D206&gt;P206),CONCATENATE("Hit stop for ½R at $",I206,"; Hard stop for ½R at $",P206),IF(AND(LEFT(L206,12)="*Hard stop f",LEFT(Q206,5)=" Hard",D206&lt;=I206,D206&lt;=P206),"Hit stop",IF(AND(LEFT(L206,12)="*Hard stop f",LEFT(Q206,5)=" Hard",D206&gt;I206,E206=1),IF(AND(O206&gt;I206,R206&lt;&gt;I206),CONCATENATE("Trail hard stop for ½R to $",O206,"; Hard stop for ½R at $",P206),L206),IF(AND(LEFT(L206,12)="*Hard stop f",LEFT(Q206,5)=" Soft",I206&gt;P206,D206&lt;=I206,D206&gt;P206),CONCATENATE("Hit stop for ½R at $",I206,"; Soft stop for ½R at $",P206),IF(AND(LEFT(L206,12)="*Hard stop f",LEFT(Q206,5)=" Soft",D206&lt;=I206,D206&lt;=P206),CONCATENATE("Hit stop for ½R at $",I206,"; Setting hard stop for ½R at $",O206),IF(AND(LEFT(L206,12)="*Hard stop f",LEFT(Q206,5)=" Soft",D206&gt;I206,E206=1),IF(AND(O206&gt;I206,R206&lt;&gt;I206),CONCATENATE("Trail hard stop for ½R to $",O206,"; Soft stop for ½R at $",P206),L206),IF(AND(LEFT(L206,12)="*Hard stop f",LEFT(Q206,5)=" Hard",I206=P206,D206&lt;=I206),"Hit stop",IF(AND(LEFT(L206,12)="*Hard stop f",LEFT(Q206,5)=" Hard",I206=P206,D206&gt;I206,E206=1),IF(AND(O206&gt;I206,R206&lt;&gt;I206),CONCATENATE("Trail hard stop for ½R to $",O206,"; Hard stop for ½R at $",P206),L206),IF(AND(LEFT(L206,12)="*Hard stop f",LEFT(Q206,5)=" Soft",I206=P206,D206&lt;=I206),CONCATENATE("Hit stop for ½R at $",I206,"; Setting hard stop for ½R at $",O206),IF(AND(LEFT(L206,12)="*Hard stop f",LEFT(Q206,5)=" Soft",I206=P206,D206&gt;I206,E206=1),IF(AND(O206&gt;I206,R206&lt;&gt;I206),CONCATENATE("Trail hard stop for ½R to $",O206,"; Soft stop for ½R at $",P206),L206),IF(AND(D206&gt;I206,E206=0,F206=0),L206)))))))))))))))))))</f>
        <v>0</v>
      </c>
      <c r="O206" s="15">
        <f>IF(AND(R206&lt;=S206,R206&gt;U206),T206,R206)</f>
        <v>-0.03</v>
      </c>
      <c r="P206" s="16" t="str">
        <f>IFERROR(VALUE(RIGHT(Q206,LEN(Q206)-FIND("$",Q206,1))),"")</f>
        <v/>
      </c>
      <c r="Q206" s="6" t="str">
        <f>IFERROR(LEFT(RIGHT(L206,FIND("*",L206,2)-FIND(";",L206,1)),FIND("*",RIGHT(L206,FIND("*",L206,2)-FIND(";",L206,1)),2)-1),"")</f>
        <v/>
      </c>
      <c r="R206" s="16">
        <f>IF(F206=1,MIN(ROUNDDOWN(G206*0.995,2)*100/100-VLOOKUP(VALUE(RIGHT(ROUNDDOWN(G206*0.995,2)*100,1)),$Y$2:$Z$11,2)/100,ROUNDDOWN(D206*0.995,2)*100/100-VLOOKUP(VALUE(RIGHT(ROUNDDOWN(D206*0.995,2)*100,1)),$Y$2:$Z$11,2)/100),ROUNDDOWN(D206*0.995,2)*100/100-VLOOKUP(VALUE(RIGHT(ROUNDDOWN(D206*0.995,2)*100,1)),$Y$2:$Z$11,2)/100)</f>
        <v>-0.03</v>
      </c>
      <c r="S206" s="16">
        <f>IF(AND(D206&gt;1,D206&lt;=2),1,IF(AND(D206&gt;2,D206&lt;=3),2,IF(AND(D206&gt;3,D206&lt;=4),3,IF(AND(D206&gt;4,D206&lt;=5),4,IF(AND(D206&gt;5,D206&lt;=6),5,IF(AND(D206&gt;6,D206&lt;=7),6,IF(AND(D206&gt;7,D206&lt;=8),7,IF(AND(D206&gt;8,D206&lt;=10),8,IF(AND(D206&gt;10,D206&lt;=15),10,IF(AND(D206&gt;15,D206&lt;=20),15,IF(AND(D206&gt;20,D206&lt;=25),20,IF(AND(D206&gt;25,D206&lt;=30),25,IF(AND(D206&gt;30,D206&lt;=35),30,IF(AND(D206&gt;35,D206&lt;=40),35,IF(AND(D206&gt;40,D206&lt;=50),40,IF(AND(D206&gt;50,D206&lt;=60),50,IF(AND(D206&gt;60,D206&lt;=70),60,IF(AND(D206&gt;70,D206&lt;=80),70,IF(AND(D206&gt;80,D206&lt;=100),80,IF(AND(D206&gt;100,D206&lt;=120),100,IF(AND(D206&gt;120,D206&lt;=140),120,IF(AND(D206&gt;140,D206&lt;=150),140,IF(AND(D206&gt;150,D206&lt;=200),150,IF(AND(D206&gt;200,D206&lt;=250),200,IF(AND(D206&gt;250,D206&lt;=300),250,IF(AND(D206&gt;300,D206&lt;=350),300,IF(AND(D206&gt;350,D206&lt;=400),350,IF(AND(D206&gt;400,D206&lt;=500),400,IF(AND(D206&gt;500,D206&lt;=600),500,IF(AND(D206&gt;600,D206&lt;=700),600,IF(AND(D206&gt;700,D206&lt;=800),700,IF(AND(D206&gt;800,D206&lt;=1000),800,IF(AND(D206&gt;1000,D206&lt;=1200),1000,IF(AND(D206&gt;1200,D206&lt;=1400),1200,IF(AND(D206&gt;1400,D206&lt;=1500),1400,0.1)))))))))))))))))))))))))))))))))))*1.01</f>
        <v>0.10100000000000001</v>
      </c>
      <c r="T206" s="16">
        <f>U206-V206</f>
        <v>6.9999999999999993E-2</v>
      </c>
      <c r="U206" s="18">
        <f>ROUNDUP(IF(AND(D206&gt;1,D206&lt;=2),1,IF(AND(D206&gt;2,D206&lt;=3),2,IF(AND(D206&gt;3,D206&lt;=4),3,IF(AND(D206&gt;4,D206&lt;=5),4,IF(AND(D206&gt;5,D206&lt;=6),5,IF(AND(D206&gt;6,D206&lt;=7),6,IF(AND(D206&gt;7,D206&lt;=8),7,IF(AND(D206&gt;8,D206&lt;=10),8,IF(AND(D206&gt;10,D206&lt;=15),10,IF(AND(D206&gt;15,D206&lt;=20),15,IF(AND(D206&gt;20,D206&lt;=25),20,IF(AND(D206&gt;25,D206&lt;=30),25,IF(AND(D206&gt;30,D206&lt;=35),30,IF(AND(D206&gt;35,D206&lt;=40),35,IF(AND(D206&gt;40,D206&lt;=50),40,IF(AND(D206&gt;50,D206&lt;=60),50,IF(AND(D206&gt;60,D206&lt;=70),60,IF(AND(D206&gt;70,D206&lt;=80),70,IF(AND(D206&gt;80,D206&lt;=100),80,IF(AND(D206&gt;100,D206&lt;=120),100,IF(AND(D206&gt;120,D206&lt;=140),120,IF(AND(D206&gt;140,D206&lt;=150),140,IF(AND(D206&gt;150,D206&lt;=200),150,IF(AND(D206&gt;200,D206&lt;=250),200,IF(AND(D206&gt;250,D206&lt;=300),250,IF(AND(D206&gt;300,D206&lt;=350),300,IF(AND(D206&gt;350,D206&lt;=400),350,IF(AND(D206&gt;400,D206&lt;=500),400,IF(AND(D206&gt;500,D206&lt;=600),500,IF(AND(D206&gt;600,D206&lt;=700),600,IF(AND(D206&gt;700,D206&lt;=800),700,IF(AND(D206&gt;800,D206&lt;=1000),800,IF(AND(D206&gt;1000,D206&lt;=1200),1000,IF(AND(D206&gt;1200,D206&lt;=1400),1200,IF(AND(D206&gt;1400,D206&lt;=1500),1400,0.1)))))))))))))))))))))))))))))))))))*0.995,2)</f>
        <v>9.9999999999999992E-2</v>
      </c>
      <c r="V206" s="16">
        <f>VLOOKUP(VALUE(RIGHT(U206*100,1)),$Y$2:$Z$11,2)/100</f>
        <v>0.03</v>
      </c>
      <c r="W206" s="19">
        <f ca="1">IFERROR(IF(AVERAGE(SOE_1,SOE_2)-Close&lt;Close-Current_Stop,1,0),0)</f>
        <v>0</v>
      </c>
      <c r="X206" s="29" t="str">
        <f ca="1">IF(RR_Rebal_Test=1,Close-(AVERAGE(SOE_1,SOE_2)-Close),"")</f>
        <v/>
      </c>
      <c r="Y206" s="3"/>
      <c r="Z206" s="3"/>
      <c r="AA206" s="3"/>
      <c r="AB206" s="3"/>
      <c r="AC206" s="3"/>
    </row>
    <row r="207" spans="1:29" x14ac:dyDescent="0.25">
      <c r="A207" s="13"/>
      <c r="B207" s="8"/>
      <c r="C207" s="8"/>
      <c r="D207" s="8"/>
      <c r="E207" s="2"/>
      <c r="F207" s="2"/>
      <c r="G207" s="8"/>
      <c r="H207" s="23"/>
      <c r="I207" s="8"/>
      <c r="J207" s="1"/>
      <c r="K207" s="1"/>
      <c r="L207" s="2"/>
      <c r="M207" s="8">
        <f>IF(EXACT(L207,N207),I207,O207)</f>
        <v>-0.03</v>
      </c>
      <c r="N207" s="14" t="b">
        <f>IF(AND(L207="*Soft stop*",D207&lt;=I207),CONCATENATE("Setting hard stop at $",O207),IF(AND(L207="*Soft stop*",D207&gt;I207,E207=1),CONCATENATE("Setting hard stop for ½R at $",O207,"; Soft stop for ½R at $",I207),IF(AND(L207="*Soft stop*",D207&gt;I207,F207=1),CONCATENATE("Setting hard stop at $",O207),IF(AND(L207="*Hard stop*",D207&lt;=I207),"Hit stop",IF(AND(L207="*Hard stop*",D207&gt;I207,E207=1),IF(AND(O207&gt;I207,R207&lt;&gt;I207),CONCATENATE("Trail hard stop for ½R to $",O207,"; Hard stop for ½R at $",I207),L207),IF(AND(L207="*Hard stop*",D207&gt;I207,F207=1),IF(AND(O207&gt;I207,R207&lt;&gt;I207),CONCATENATE("Trail hard stop to $",O207),L207),IF(AND(LEFT(L207,12)="*Hard stop f",LEFT(Q207,5)=" Hard",D207&gt;I207,F207=1),IF(AND(O207&gt;I207,R207&lt;&gt;I207),CONCATENATE("Trail stop for entire position to $",O207),L207),IF(AND(LEFT(L207,12)="*Hard stop f",LEFT(Q207,5)=" Soft",D207&gt;I207,F207=1),CONCATENATE("Setting hard stop for entire position at $",O207),IF(AND(LEFT(L207,12)="*Hard stop f",LEFT(Q207,5)=" Hard",I207&gt;P207,D207&lt;=I207,D207&gt;P207),CONCATENATE("Hit stop for ½R at $",I207,"; Hard stop for ½R at $",P207),IF(AND(LEFT(L207,12)="*Hard stop f",LEFT(Q207,5)=" Hard",D207&lt;=I207,D207&lt;=P207),"Hit stop",IF(AND(LEFT(L207,12)="*Hard stop f",LEFT(Q207,5)=" Hard",D207&gt;I207,E207=1),IF(AND(O207&gt;I207,R207&lt;&gt;I207),CONCATENATE("Trail hard stop for ½R to $",O207,"; Hard stop for ½R at $",P207),L207),IF(AND(LEFT(L207,12)="*Hard stop f",LEFT(Q207,5)=" Soft",I207&gt;P207,D207&lt;=I207,D207&gt;P207),CONCATENATE("Hit stop for ½R at $",I207,"; Soft stop for ½R at $",P207),IF(AND(LEFT(L207,12)="*Hard stop f",LEFT(Q207,5)=" Soft",D207&lt;=I207,D207&lt;=P207),CONCATENATE("Hit stop for ½R at $",I207,"; Setting hard stop for ½R at $",O207),IF(AND(LEFT(L207,12)="*Hard stop f",LEFT(Q207,5)=" Soft",D207&gt;I207,E207=1),IF(AND(O207&gt;I207,R207&lt;&gt;I207),CONCATENATE("Trail hard stop for ½R to $",O207,"; Soft stop for ½R at $",P207),L207),IF(AND(LEFT(L207,12)="*Hard stop f",LEFT(Q207,5)=" Hard",I207=P207,D207&lt;=I207),"Hit stop",IF(AND(LEFT(L207,12)="*Hard stop f",LEFT(Q207,5)=" Hard",I207=P207,D207&gt;I207,E207=1),IF(AND(O207&gt;I207,R207&lt;&gt;I207),CONCATENATE("Trail hard stop for ½R to $",O207,"; Hard stop for ½R at $",P207),L207),IF(AND(LEFT(L207,12)="*Hard stop f",LEFT(Q207,5)=" Soft",I207=P207,D207&lt;=I207),CONCATENATE("Hit stop for ½R at $",I207,"; Setting hard stop for ½R at $",O207),IF(AND(LEFT(L207,12)="*Hard stop f",LEFT(Q207,5)=" Soft",I207=P207,D207&gt;I207,E207=1),IF(AND(O207&gt;I207,R207&lt;&gt;I207),CONCATENATE("Trail hard stop for ½R to $",O207,"; Soft stop for ½R at $",P207),L207),IF(AND(D207&gt;I207,E207=0,F207=0),L207)))))))))))))))))))</f>
        <v>0</v>
      </c>
      <c r="O207" s="15">
        <f>IF(AND(R207&lt;=S207,R207&gt;U207),T207,R207)</f>
        <v>-0.03</v>
      </c>
      <c r="P207" s="16" t="str">
        <f>IFERROR(VALUE(RIGHT(Q207,LEN(Q207)-FIND("$",Q207,1))),"")</f>
        <v/>
      </c>
      <c r="Q207" s="6" t="str">
        <f>IFERROR(LEFT(RIGHT(L207,FIND("*",L207,2)-FIND(";",L207,1)),FIND("*",RIGHT(L207,FIND("*",L207,2)-FIND(";",L207,1)),2)-1),"")</f>
        <v/>
      </c>
      <c r="R207" s="16">
        <f>IF(F207=1,MIN(ROUNDDOWN(G207*0.995,2)*100/100-VLOOKUP(VALUE(RIGHT(ROUNDDOWN(G207*0.995,2)*100,1)),$Y$2:$Z$11,2)/100,ROUNDDOWN(D207*0.995,2)*100/100-VLOOKUP(VALUE(RIGHT(ROUNDDOWN(D207*0.995,2)*100,1)),$Y$2:$Z$11,2)/100),ROUNDDOWN(D207*0.995,2)*100/100-VLOOKUP(VALUE(RIGHT(ROUNDDOWN(D207*0.995,2)*100,1)),$Y$2:$Z$11,2)/100)</f>
        <v>-0.03</v>
      </c>
      <c r="S207" s="16">
        <f>IF(AND(D207&gt;1,D207&lt;=2),1,IF(AND(D207&gt;2,D207&lt;=3),2,IF(AND(D207&gt;3,D207&lt;=4),3,IF(AND(D207&gt;4,D207&lt;=5),4,IF(AND(D207&gt;5,D207&lt;=6),5,IF(AND(D207&gt;6,D207&lt;=7),6,IF(AND(D207&gt;7,D207&lt;=8),7,IF(AND(D207&gt;8,D207&lt;=10),8,IF(AND(D207&gt;10,D207&lt;=15),10,IF(AND(D207&gt;15,D207&lt;=20),15,IF(AND(D207&gt;20,D207&lt;=25),20,IF(AND(D207&gt;25,D207&lt;=30),25,IF(AND(D207&gt;30,D207&lt;=35),30,IF(AND(D207&gt;35,D207&lt;=40),35,IF(AND(D207&gt;40,D207&lt;=50),40,IF(AND(D207&gt;50,D207&lt;=60),50,IF(AND(D207&gt;60,D207&lt;=70),60,IF(AND(D207&gt;70,D207&lt;=80),70,IF(AND(D207&gt;80,D207&lt;=100),80,IF(AND(D207&gt;100,D207&lt;=120),100,IF(AND(D207&gt;120,D207&lt;=140),120,IF(AND(D207&gt;140,D207&lt;=150),140,IF(AND(D207&gt;150,D207&lt;=200),150,IF(AND(D207&gt;200,D207&lt;=250),200,IF(AND(D207&gt;250,D207&lt;=300),250,IF(AND(D207&gt;300,D207&lt;=350),300,IF(AND(D207&gt;350,D207&lt;=400),350,IF(AND(D207&gt;400,D207&lt;=500),400,IF(AND(D207&gt;500,D207&lt;=600),500,IF(AND(D207&gt;600,D207&lt;=700),600,IF(AND(D207&gt;700,D207&lt;=800),700,IF(AND(D207&gt;800,D207&lt;=1000),800,IF(AND(D207&gt;1000,D207&lt;=1200),1000,IF(AND(D207&gt;1200,D207&lt;=1400),1200,IF(AND(D207&gt;1400,D207&lt;=1500),1400,0.1)))))))))))))))))))))))))))))))))))*1.01</f>
        <v>0.10100000000000001</v>
      </c>
      <c r="T207" s="16">
        <f>U207-V207</f>
        <v>6.9999999999999993E-2</v>
      </c>
      <c r="U207" s="18">
        <f>ROUNDUP(IF(AND(D207&gt;1,D207&lt;=2),1,IF(AND(D207&gt;2,D207&lt;=3),2,IF(AND(D207&gt;3,D207&lt;=4),3,IF(AND(D207&gt;4,D207&lt;=5),4,IF(AND(D207&gt;5,D207&lt;=6),5,IF(AND(D207&gt;6,D207&lt;=7),6,IF(AND(D207&gt;7,D207&lt;=8),7,IF(AND(D207&gt;8,D207&lt;=10),8,IF(AND(D207&gt;10,D207&lt;=15),10,IF(AND(D207&gt;15,D207&lt;=20),15,IF(AND(D207&gt;20,D207&lt;=25),20,IF(AND(D207&gt;25,D207&lt;=30),25,IF(AND(D207&gt;30,D207&lt;=35),30,IF(AND(D207&gt;35,D207&lt;=40),35,IF(AND(D207&gt;40,D207&lt;=50),40,IF(AND(D207&gt;50,D207&lt;=60),50,IF(AND(D207&gt;60,D207&lt;=70),60,IF(AND(D207&gt;70,D207&lt;=80),70,IF(AND(D207&gt;80,D207&lt;=100),80,IF(AND(D207&gt;100,D207&lt;=120),100,IF(AND(D207&gt;120,D207&lt;=140),120,IF(AND(D207&gt;140,D207&lt;=150),140,IF(AND(D207&gt;150,D207&lt;=200),150,IF(AND(D207&gt;200,D207&lt;=250),200,IF(AND(D207&gt;250,D207&lt;=300),250,IF(AND(D207&gt;300,D207&lt;=350),300,IF(AND(D207&gt;350,D207&lt;=400),350,IF(AND(D207&gt;400,D207&lt;=500),400,IF(AND(D207&gt;500,D207&lt;=600),500,IF(AND(D207&gt;600,D207&lt;=700),600,IF(AND(D207&gt;700,D207&lt;=800),700,IF(AND(D207&gt;800,D207&lt;=1000),800,IF(AND(D207&gt;1000,D207&lt;=1200),1000,IF(AND(D207&gt;1200,D207&lt;=1400),1200,IF(AND(D207&gt;1400,D207&lt;=1500),1400,0.1)))))))))))))))))))))))))))))))))))*0.995,2)</f>
        <v>9.9999999999999992E-2</v>
      </c>
      <c r="V207" s="16">
        <f>VLOOKUP(VALUE(RIGHT(U207*100,1)),$Y$2:$Z$11,2)/100</f>
        <v>0.03</v>
      </c>
      <c r="W207" s="19">
        <f ca="1">IFERROR(IF(AVERAGE(SOE_1,SOE_2)-Close&lt;Close-Current_Stop,1,0),0)</f>
        <v>0</v>
      </c>
      <c r="X207" s="29" t="str">
        <f ca="1">IF(RR_Rebal_Test=1,Close-(AVERAGE(SOE_1,SOE_2)-Close),"")</f>
        <v/>
      </c>
      <c r="Y207" s="3"/>
      <c r="Z207" s="3"/>
      <c r="AA207" s="3"/>
      <c r="AB207" s="3"/>
      <c r="AC207" s="3"/>
    </row>
    <row r="208" spans="1:29" x14ac:dyDescent="0.25">
      <c r="A208" s="13"/>
      <c r="B208" s="8"/>
      <c r="C208" s="8"/>
      <c r="D208" s="8"/>
      <c r="E208" s="2"/>
      <c r="F208" s="2"/>
      <c r="G208" s="8"/>
      <c r="H208" s="23"/>
      <c r="I208" s="8"/>
      <c r="J208" s="1"/>
      <c r="K208" s="1"/>
      <c r="L208" s="2"/>
      <c r="M208" s="8">
        <f>IF(EXACT(L208,N208),I208,O208)</f>
        <v>-0.03</v>
      </c>
      <c r="N208" s="14" t="b">
        <f>IF(AND(L208="*Soft stop*",D208&lt;=I208),CONCATENATE("Setting hard stop at $",O208),IF(AND(L208="*Soft stop*",D208&gt;I208,E208=1),CONCATENATE("Setting hard stop for ½R at $",O208,"; Soft stop for ½R at $",I208),IF(AND(L208="*Soft stop*",D208&gt;I208,F208=1),CONCATENATE("Setting hard stop at $",O208),IF(AND(L208="*Hard stop*",D208&lt;=I208),"Hit stop",IF(AND(L208="*Hard stop*",D208&gt;I208,E208=1),IF(AND(O208&gt;I208,R208&lt;&gt;I208),CONCATENATE("Trail hard stop for ½R to $",O208,"; Hard stop for ½R at $",I208),L208),IF(AND(L208="*Hard stop*",D208&gt;I208,F208=1),IF(AND(O208&gt;I208,R208&lt;&gt;I208),CONCATENATE("Trail hard stop to $",O208),L208),IF(AND(LEFT(L208,12)="*Hard stop f",LEFT(Q208,5)=" Hard",D208&gt;I208,F208=1),IF(AND(O208&gt;I208,R208&lt;&gt;I208),CONCATENATE("Trail stop for entire position to $",O208),L208),IF(AND(LEFT(L208,12)="*Hard stop f",LEFT(Q208,5)=" Soft",D208&gt;I208,F208=1),CONCATENATE("Setting hard stop for entire position at $",O208),IF(AND(LEFT(L208,12)="*Hard stop f",LEFT(Q208,5)=" Hard",I208&gt;P208,D208&lt;=I208,D208&gt;P208),CONCATENATE("Hit stop for ½R at $",I208,"; Hard stop for ½R at $",P208),IF(AND(LEFT(L208,12)="*Hard stop f",LEFT(Q208,5)=" Hard",D208&lt;=I208,D208&lt;=P208),"Hit stop",IF(AND(LEFT(L208,12)="*Hard stop f",LEFT(Q208,5)=" Hard",D208&gt;I208,E208=1),IF(AND(O208&gt;I208,R208&lt;&gt;I208),CONCATENATE("Trail hard stop for ½R to $",O208,"; Hard stop for ½R at $",P208),L208),IF(AND(LEFT(L208,12)="*Hard stop f",LEFT(Q208,5)=" Soft",I208&gt;P208,D208&lt;=I208,D208&gt;P208),CONCATENATE("Hit stop for ½R at $",I208,"; Soft stop for ½R at $",P208),IF(AND(LEFT(L208,12)="*Hard stop f",LEFT(Q208,5)=" Soft",D208&lt;=I208,D208&lt;=P208),CONCATENATE("Hit stop for ½R at $",I208,"; Setting hard stop for ½R at $",O208),IF(AND(LEFT(L208,12)="*Hard stop f",LEFT(Q208,5)=" Soft",D208&gt;I208,E208=1),IF(AND(O208&gt;I208,R208&lt;&gt;I208),CONCATENATE("Trail hard stop for ½R to $",O208,"; Soft stop for ½R at $",P208),L208),IF(AND(LEFT(L208,12)="*Hard stop f",LEFT(Q208,5)=" Hard",I208=P208,D208&lt;=I208),"Hit stop",IF(AND(LEFT(L208,12)="*Hard stop f",LEFT(Q208,5)=" Hard",I208=P208,D208&gt;I208,E208=1),IF(AND(O208&gt;I208,R208&lt;&gt;I208),CONCATENATE("Trail hard stop for ½R to $",O208,"; Hard stop for ½R at $",P208),L208),IF(AND(LEFT(L208,12)="*Hard stop f",LEFT(Q208,5)=" Soft",I208=P208,D208&lt;=I208),CONCATENATE("Hit stop for ½R at $",I208,"; Setting hard stop for ½R at $",O208),IF(AND(LEFT(L208,12)="*Hard stop f",LEFT(Q208,5)=" Soft",I208=P208,D208&gt;I208,E208=1),IF(AND(O208&gt;I208,R208&lt;&gt;I208),CONCATENATE("Trail hard stop for ½R to $",O208,"; Soft stop for ½R at $",P208),L208),IF(AND(D208&gt;I208,E208=0,F208=0),L208)))))))))))))))))))</f>
        <v>0</v>
      </c>
      <c r="O208" s="15">
        <f>IF(AND(R208&lt;=S208,R208&gt;U208),T208,R208)</f>
        <v>-0.03</v>
      </c>
      <c r="P208" s="16" t="str">
        <f>IFERROR(VALUE(RIGHT(Q208,LEN(Q208)-FIND("$",Q208,1))),"")</f>
        <v/>
      </c>
      <c r="Q208" s="6" t="str">
        <f>IFERROR(LEFT(RIGHT(L208,FIND("*",L208,2)-FIND(";",L208,1)),FIND("*",RIGHT(L208,FIND("*",L208,2)-FIND(";",L208,1)),2)-1),"")</f>
        <v/>
      </c>
      <c r="R208" s="16">
        <f>IF(F208=1,MIN(ROUNDDOWN(G208*0.995,2)*100/100-VLOOKUP(VALUE(RIGHT(ROUNDDOWN(G208*0.995,2)*100,1)),$Y$2:$Z$11,2)/100,ROUNDDOWN(D208*0.995,2)*100/100-VLOOKUP(VALUE(RIGHT(ROUNDDOWN(D208*0.995,2)*100,1)),$Y$2:$Z$11,2)/100),ROUNDDOWN(D208*0.995,2)*100/100-VLOOKUP(VALUE(RIGHT(ROUNDDOWN(D208*0.995,2)*100,1)),$Y$2:$Z$11,2)/100)</f>
        <v>-0.03</v>
      </c>
      <c r="S208" s="16">
        <f>IF(AND(D208&gt;1,D208&lt;=2),1,IF(AND(D208&gt;2,D208&lt;=3),2,IF(AND(D208&gt;3,D208&lt;=4),3,IF(AND(D208&gt;4,D208&lt;=5),4,IF(AND(D208&gt;5,D208&lt;=6),5,IF(AND(D208&gt;6,D208&lt;=7),6,IF(AND(D208&gt;7,D208&lt;=8),7,IF(AND(D208&gt;8,D208&lt;=10),8,IF(AND(D208&gt;10,D208&lt;=15),10,IF(AND(D208&gt;15,D208&lt;=20),15,IF(AND(D208&gt;20,D208&lt;=25),20,IF(AND(D208&gt;25,D208&lt;=30),25,IF(AND(D208&gt;30,D208&lt;=35),30,IF(AND(D208&gt;35,D208&lt;=40),35,IF(AND(D208&gt;40,D208&lt;=50),40,IF(AND(D208&gt;50,D208&lt;=60),50,IF(AND(D208&gt;60,D208&lt;=70),60,IF(AND(D208&gt;70,D208&lt;=80),70,IF(AND(D208&gt;80,D208&lt;=100),80,IF(AND(D208&gt;100,D208&lt;=120),100,IF(AND(D208&gt;120,D208&lt;=140),120,IF(AND(D208&gt;140,D208&lt;=150),140,IF(AND(D208&gt;150,D208&lt;=200),150,IF(AND(D208&gt;200,D208&lt;=250),200,IF(AND(D208&gt;250,D208&lt;=300),250,IF(AND(D208&gt;300,D208&lt;=350),300,IF(AND(D208&gt;350,D208&lt;=400),350,IF(AND(D208&gt;400,D208&lt;=500),400,IF(AND(D208&gt;500,D208&lt;=600),500,IF(AND(D208&gt;600,D208&lt;=700),600,IF(AND(D208&gt;700,D208&lt;=800),700,IF(AND(D208&gt;800,D208&lt;=1000),800,IF(AND(D208&gt;1000,D208&lt;=1200),1000,IF(AND(D208&gt;1200,D208&lt;=1400),1200,IF(AND(D208&gt;1400,D208&lt;=1500),1400,0.1)))))))))))))))))))))))))))))))))))*1.01</f>
        <v>0.10100000000000001</v>
      </c>
      <c r="T208" s="16">
        <f>U208-V208</f>
        <v>6.9999999999999993E-2</v>
      </c>
      <c r="U208" s="18">
        <f>ROUNDUP(IF(AND(D208&gt;1,D208&lt;=2),1,IF(AND(D208&gt;2,D208&lt;=3),2,IF(AND(D208&gt;3,D208&lt;=4),3,IF(AND(D208&gt;4,D208&lt;=5),4,IF(AND(D208&gt;5,D208&lt;=6),5,IF(AND(D208&gt;6,D208&lt;=7),6,IF(AND(D208&gt;7,D208&lt;=8),7,IF(AND(D208&gt;8,D208&lt;=10),8,IF(AND(D208&gt;10,D208&lt;=15),10,IF(AND(D208&gt;15,D208&lt;=20),15,IF(AND(D208&gt;20,D208&lt;=25),20,IF(AND(D208&gt;25,D208&lt;=30),25,IF(AND(D208&gt;30,D208&lt;=35),30,IF(AND(D208&gt;35,D208&lt;=40),35,IF(AND(D208&gt;40,D208&lt;=50),40,IF(AND(D208&gt;50,D208&lt;=60),50,IF(AND(D208&gt;60,D208&lt;=70),60,IF(AND(D208&gt;70,D208&lt;=80),70,IF(AND(D208&gt;80,D208&lt;=100),80,IF(AND(D208&gt;100,D208&lt;=120),100,IF(AND(D208&gt;120,D208&lt;=140),120,IF(AND(D208&gt;140,D208&lt;=150),140,IF(AND(D208&gt;150,D208&lt;=200),150,IF(AND(D208&gt;200,D208&lt;=250),200,IF(AND(D208&gt;250,D208&lt;=300),250,IF(AND(D208&gt;300,D208&lt;=350),300,IF(AND(D208&gt;350,D208&lt;=400),350,IF(AND(D208&gt;400,D208&lt;=500),400,IF(AND(D208&gt;500,D208&lt;=600),500,IF(AND(D208&gt;600,D208&lt;=700),600,IF(AND(D208&gt;700,D208&lt;=800),700,IF(AND(D208&gt;800,D208&lt;=1000),800,IF(AND(D208&gt;1000,D208&lt;=1200),1000,IF(AND(D208&gt;1200,D208&lt;=1400),1200,IF(AND(D208&gt;1400,D208&lt;=1500),1400,0.1)))))))))))))))))))))))))))))))))))*0.995,2)</f>
        <v>9.9999999999999992E-2</v>
      </c>
      <c r="V208" s="16">
        <f>VLOOKUP(VALUE(RIGHT(U208*100,1)),$Y$2:$Z$11,2)/100</f>
        <v>0.03</v>
      </c>
      <c r="W208" s="19">
        <f ca="1">IFERROR(IF(AVERAGE(SOE_1,SOE_2)-Close&lt;Close-Current_Stop,1,0),0)</f>
        <v>0</v>
      </c>
      <c r="X208" s="29" t="str">
        <f ca="1">IF(RR_Rebal_Test=1,Close-(AVERAGE(SOE_1,SOE_2)-Close),"")</f>
        <v/>
      </c>
      <c r="Y208" s="3"/>
      <c r="Z208" s="3"/>
      <c r="AA208" s="3"/>
      <c r="AB208" s="3"/>
      <c r="AC208" s="3"/>
    </row>
    <row r="209" spans="1:29" x14ac:dyDescent="0.25">
      <c r="A209" s="13"/>
      <c r="B209" s="8"/>
      <c r="C209" s="8"/>
      <c r="D209" s="8"/>
      <c r="E209" s="2"/>
      <c r="F209" s="2"/>
      <c r="G209" s="8"/>
      <c r="H209" s="23"/>
      <c r="I209" s="8"/>
      <c r="J209" s="1"/>
      <c r="K209" s="1"/>
      <c r="L209" s="2"/>
      <c r="M209" s="8">
        <f>IF(EXACT(L209,N209),I209,O209)</f>
        <v>-0.03</v>
      </c>
      <c r="N209" s="14" t="b">
        <f>IF(AND(L209="*Soft stop*",D209&lt;=I209),CONCATENATE("Setting hard stop at $",O209),IF(AND(L209="*Soft stop*",D209&gt;I209,E209=1),CONCATENATE("Setting hard stop for ½R at $",O209,"; Soft stop for ½R at $",I209),IF(AND(L209="*Soft stop*",D209&gt;I209,F209=1),CONCATENATE("Setting hard stop at $",O209),IF(AND(L209="*Hard stop*",D209&lt;=I209),"Hit stop",IF(AND(L209="*Hard stop*",D209&gt;I209,E209=1),IF(AND(O209&gt;I209,R209&lt;&gt;I209),CONCATENATE("Trail hard stop for ½R to $",O209,"; Hard stop for ½R at $",I209),L209),IF(AND(L209="*Hard stop*",D209&gt;I209,F209=1),IF(AND(O209&gt;I209,R209&lt;&gt;I209),CONCATENATE("Trail hard stop to $",O209),L209),IF(AND(LEFT(L209,12)="*Hard stop f",LEFT(Q209,5)=" Hard",D209&gt;I209,F209=1),IF(AND(O209&gt;I209,R209&lt;&gt;I209),CONCATENATE("Trail stop for entire position to $",O209),L209),IF(AND(LEFT(L209,12)="*Hard stop f",LEFT(Q209,5)=" Soft",D209&gt;I209,F209=1),CONCATENATE("Setting hard stop for entire position at $",O209),IF(AND(LEFT(L209,12)="*Hard stop f",LEFT(Q209,5)=" Hard",I209&gt;P209,D209&lt;=I209,D209&gt;P209),CONCATENATE("Hit stop for ½R at $",I209,"; Hard stop for ½R at $",P209),IF(AND(LEFT(L209,12)="*Hard stop f",LEFT(Q209,5)=" Hard",D209&lt;=I209,D209&lt;=P209),"Hit stop",IF(AND(LEFT(L209,12)="*Hard stop f",LEFT(Q209,5)=" Hard",D209&gt;I209,E209=1),IF(AND(O209&gt;I209,R209&lt;&gt;I209),CONCATENATE("Trail hard stop for ½R to $",O209,"; Hard stop for ½R at $",P209),L209),IF(AND(LEFT(L209,12)="*Hard stop f",LEFT(Q209,5)=" Soft",I209&gt;P209,D209&lt;=I209,D209&gt;P209),CONCATENATE("Hit stop for ½R at $",I209,"; Soft stop for ½R at $",P209),IF(AND(LEFT(L209,12)="*Hard stop f",LEFT(Q209,5)=" Soft",D209&lt;=I209,D209&lt;=P209),CONCATENATE("Hit stop for ½R at $",I209,"; Setting hard stop for ½R at $",O209),IF(AND(LEFT(L209,12)="*Hard stop f",LEFT(Q209,5)=" Soft",D209&gt;I209,E209=1),IF(AND(O209&gt;I209,R209&lt;&gt;I209),CONCATENATE("Trail hard stop for ½R to $",O209,"; Soft stop for ½R at $",P209),L209),IF(AND(LEFT(L209,12)="*Hard stop f",LEFT(Q209,5)=" Hard",I209=P209,D209&lt;=I209),"Hit stop",IF(AND(LEFT(L209,12)="*Hard stop f",LEFT(Q209,5)=" Hard",I209=P209,D209&gt;I209,E209=1),IF(AND(O209&gt;I209,R209&lt;&gt;I209),CONCATENATE("Trail hard stop for ½R to $",O209,"; Hard stop for ½R at $",P209),L209),IF(AND(LEFT(L209,12)="*Hard stop f",LEFT(Q209,5)=" Soft",I209=P209,D209&lt;=I209),CONCATENATE("Hit stop for ½R at $",I209,"; Setting hard stop for ½R at $",O209),IF(AND(LEFT(L209,12)="*Hard stop f",LEFT(Q209,5)=" Soft",I209=P209,D209&gt;I209,E209=1),IF(AND(O209&gt;I209,R209&lt;&gt;I209),CONCATENATE("Trail hard stop for ½R to $",O209,"; Soft stop for ½R at $",P209),L209),IF(AND(D209&gt;I209,E209=0,F209=0),L209)))))))))))))))))))</f>
        <v>0</v>
      </c>
      <c r="O209" s="15">
        <f>IF(AND(R209&lt;=S209,R209&gt;U209),T209,R209)</f>
        <v>-0.03</v>
      </c>
      <c r="P209" s="16" t="str">
        <f>IFERROR(VALUE(RIGHT(Q209,LEN(Q209)-FIND("$",Q209,1))),"")</f>
        <v/>
      </c>
      <c r="Q209" s="6" t="str">
        <f>IFERROR(LEFT(RIGHT(L209,FIND("*",L209,2)-FIND(";",L209,1)),FIND("*",RIGHT(L209,FIND("*",L209,2)-FIND(";",L209,1)),2)-1),"")</f>
        <v/>
      </c>
      <c r="R209" s="16">
        <f>IF(F209=1,MIN(ROUNDDOWN(G209*0.995,2)*100/100-VLOOKUP(VALUE(RIGHT(ROUNDDOWN(G209*0.995,2)*100,1)),$Y$2:$Z$11,2)/100,ROUNDDOWN(D209*0.995,2)*100/100-VLOOKUP(VALUE(RIGHT(ROUNDDOWN(D209*0.995,2)*100,1)),$Y$2:$Z$11,2)/100),ROUNDDOWN(D209*0.995,2)*100/100-VLOOKUP(VALUE(RIGHT(ROUNDDOWN(D209*0.995,2)*100,1)),$Y$2:$Z$11,2)/100)</f>
        <v>-0.03</v>
      </c>
      <c r="S209" s="16">
        <f>IF(AND(D209&gt;1,D209&lt;=2),1,IF(AND(D209&gt;2,D209&lt;=3),2,IF(AND(D209&gt;3,D209&lt;=4),3,IF(AND(D209&gt;4,D209&lt;=5),4,IF(AND(D209&gt;5,D209&lt;=6),5,IF(AND(D209&gt;6,D209&lt;=7),6,IF(AND(D209&gt;7,D209&lt;=8),7,IF(AND(D209&gt;8,D209&lt;=10),8,IF(AND(D209&gt;10,D209&lt;=15),10,IF(AND(D209&gt;15,D209&lt;=20),15,IF(AND(D209&gt;20,D209&lt;=25),20,IF(AND(D209&gt;25,D209&lt;=30),25,IF(AND(D209&gt;30,D209&lt;=35),30,IF(AND(D209&gt;35,D209&lt;=40),35,IF(AND(D209&gt;40,D209&lt;=50),40,IF(AND(D209&gt;50,D209&lt;=60),50,IF(AND(D209&gt;60,D209&lt;=70),60,IF(AND(D209&gt;70,D209&lt;=80),70,IF(AND(D209&gt;80,D209&lt;=100),80,IF(AND(D209&gt;100,D209&lt;=120),100,IF(AND(D209&gt;120,D209&lt;=140),120,IF(AND(D209&gt;140,D209&lt;=150),140,IF(AND(D209&gt;150,D209&lt;=200),150,IF(AND(D209&gt;200,D209&lt;=250),200,IF(AND(D209&gt;250,D209&lt;=300),250,IF(AND(D209&gt;300,D209&lt;=350),300,IF(AND(D209&gt;350,D209&lt;=400),350,IF(AND(D209&gt;400,D209&lt;=500),400,IF(AND(D209&gt;500,D209&lt;=600),500,IF(AND(D209&gt;600,D209&lt;=700),600,IF(AND(D209&gt;700,D209&lt;=800),700,IF(AND(D209&gt;800,D209&lt;=1000),800,IF(AND(D209&gt;1000,D209&lt;=1200),1000,IF(AND(D209&gt;1200,D209&lt;=1400),1200,IF(AND(D209&gt;1400,D209&lt;=1500),1400,0.1)))))))))))))))))))))))))))))))))))*1.01</f>
        <v>0.10100000000000001</v>
      </c>
      <c r="T209" s="16">
        <f>U209-V209</f>
        <v>6.9999999999999993E-2</v>
      </c>
      <c r="U209" s="18">
        <f>ROUNDUP(IF(AND(D209&gt;1,D209&lt;=2),1,IF(AND(D209&gt;2,D209&lt;=3),2,IF(AND(D209&gt;3,D209&lt;=4),3,IF(AND(D209&gt;4,D209&lt;=5),4,IF(AND(D209&gt;5,D209&lt;=6),5,IF(AND(D209&gt;6,D209&lt;=7),6,IF(AND(D209&gt;7,D209&lt;=8),7,IF(AND(D209&gt;8,D209&lt;=10),8,IF(AND(D209&gt;10,D209&lt;=15),10,IF(AND(D209&gt;15,D209&lt;=20),15,IF(AND(D209&gt;20,D209&lt;=25),20,IF(AND(D209&gt;25,D209&lt;=30),25,IF(AND(D209&gt;30,D209&lt;=35),30,IF(AND(D209&gt;35,D209&lt;=40),35,IF(AND(D209&gt;40,D209&lt;=50),40,IF(AND(D209&gt;50,D209&lt;=60),50,IF(AND(D209&gt;60,D209&lt;=70),60,IF(AND(D209&gt;70,D209&lt;=80),70,IF(AND(D209&gt;80,D209&lt;=100),80,IF(AND(D209&gt;100,D209&lt;=120),100,IF(AND(D209&gt;120,D209&lt;=140),120,IF(AND(D209&gt;140,D209&lt;=150),140,IF(AND(D209&gt;150,D209&lt;=200),150,IF(AND(D209&gt;200,D209&lt;=250),200,IF(AND(D209&gt;250,D209&lt;=300),250,IF(AND(D209&gt;300,D209&lt;=350),300,IF(AND(D209&gt;350,D209&lt;=400),350,IF(AND(D209&gt;400,D209&lt;=500),400,IF(AND(D209&gt;500,D209&lt;=600),500,IF(AND(D209&gt;600,D209&lt;=700),600,IF(AND(D209&gt;700,D209&lt;=800),700,IF(AND(D209&gt;800,D209&lt;=1000),800,IF(AND(D209&gt;1000,D209&lt;=1200),1000,IF(AND(D209&gt;1200,D209&lt;=1400),1200,IF(AND(D209&gt;1400,D209&lt;=1500),1400,0.1)))))))))))))))))))))))))))))))))))*0.995,2)</f>
        <v>9.9999999999999992E-2</v>
      </c>
      <c r="V209" s="16">
        <f>VLOOKUP(VALUE(RIGHT(U209*100,1)),$Y$2:$Z$11,2)/100</f>
        <v>0.03</v>
      </c>
      <c r="W209" s="19">
        <f ca="1">IFERROR(IF(AVERAGE(SOE_1,SOE_2)-Close&lt;Close-Current_Stop,1,0),0)</f>
        <v>0</v>
      </c>
      <c r="X209" s="29" t="str">
        <f ca="1">IF(RR_Rebal_Test=1,Close-(AVERAGE(SOE_1,SOE_2)-Close),"")</f>
        <v/>
      </c>
      <c r="Y209" s="3"/>
      <c r="Z209" s="3"/>
      <c r="AA209" s="3"/>
      <c r="AB209" s="3"/>
      <c r="AC209" s="3"/>
    </row>
    <row r="210" spans="1:29" x14ac:dyDescent="0.25">
      <c r="A210" s="13"/>
      <c r="B210" s="8"/>
      <c r="C210" s="8"/>
      <c r="D210" s="8"/>
      <c r="E210" s="2"/>
      <c r="F210" s="2"/>
      <c r="G210" s="8"/>
      <c r="H210" s="23"/>
      <c r="I210" s="8"/>
      <c r="J210" s="1"/>
      <c r="K210" s="1"/>
      <c r="L210" s="2"/>
      <c r="M210" s="8">
        <f>IF(EXACT(L210,N210),I210,O210)</f>
        <v>-0.03</v>
      </c>
      <c r="N210" s="14" t="b">
        <f>IF(AND(L210="*Soft stop*",D210&lt;=I210),CONCATENATE("Setting hard stop at $",O210),IF(AND(L210="*Soft stop*",D210&gt;I210,E210=1),CONCATENATE("Setting hard stop for ½R at $",O210,"; Soft stop for ½R at $",I210),IF(AND(L210="*Soft stop*",D210&gt;I210,F210=1),CONCATENATE("Setting hard stop at $",O210),IF(AND(L210="*Hard stop*",D210&lt;=I210),"Hit stop",IF(AND(L210="*Hard stop*",D210&gt;I210,E210=1),IF(AND(O210&gt;I210,R210&lt;&gt;I210),CONCATENATE("Trail hard stop for ½R to $",O210,"; Hard stop for ½R at $",I210),L210),IF(AND(L210="*Hard stop*",D210&gt;I210,F210=1),IF(AND(O210&gt;I210,R210&lt;&gt;I210),CONCATENATE("Trail hard stop to $",O210),L210),IF(AND(LEFT(L210,12)="*Hard stop f",LEFT(Q210,5)=" Hard",D210&gt;I210,F210=1),IF(AND(O210&gt;I210,R210&lt;&gt;I210),CONCATENATE("Trail stop for entire position to $",O210),L210),IF(AND(LEFT(L210,12)="*Hard stop f",LEFT(Q210,5)=" Soft",D210&gt;I210,F210=1),CONCATENATE("Setting hard stop for entire position at $",O210),IF(AND(LEFT(L210,12)="*Hard stop f",LEFT(Q210,5)=" Hard",I210&gt;P210,D210&lt;=I210,D210&gt;P210),CONCATENATE("Hit stop for ½R at $",I210,"; Hard stop for ½R at $",P210),IF(AND(LEFT(L210,12)="*Hard stop f",LEFT(Q210,5)=" Hard",D210&lt;=I210,D210&lt;=P210),"Hit stop",IF(AND(LEFT(L210,12)="*Hard stop f",LEFT(Q210,5)=" Hard",D210&gt;I210,E210=1),IF(AND(O210&gt;I210,R210&lt;&gt;I210),CONCATENATE("Trail hard stop for ½R to $",O210,"; Hard stop for ½R at $",P210),L210),IF(AND(LEFT(L210,12)="*Hard stop f",LEFT(Q210,5)=" Soft",I210&gt;P210,D210&lt;=I210,D210&gt;P210),CONCATENATE("Hit stop for ½R at $",I210,"; Soft stop for ½R at $",P210),IF(AND(LEFT(L210,12)="*Hard stop f",LEFT(Q210,5)=" Soft",D210&lt;=I210,D210&lt;=P210),CONCATENATE("Hit stop for ½R at $",I210,"; Setting hard stop for ½R at $",O210),IF(AND(LEFT(L210,12)="*Hard stop f",LEFT(Q210,5)=" Soft",D210&gt;I210,E210=1),IF(AND(O210&gt;I210,R210&lt;&gt;I210),CONCATENATE("Trail hard stop for ½R to $",O210,"; Soft stop for ½R at $",P210),L210),IF(AND(LEFT(L210,12)="*Hard stop f",LEFT(Q210,5)=" Hard",I210=P210,D210&lt;=I210),"Hit stop",IF(AND(LEFT(L210,12)="*Hard stop f",LEFT(Q210,5)=" Hard",I210=P210,D210&gt;I210,E210=1),IF(AND(O210&gt;I210,R210&lt;&gt;I210),CONCATENATE("Trail hard stop for ½R to $",O210,"; Hard stop for ½R at $",P210),L210),IF(AND(LEFT(L210,12)="*Hard stop f",LEFT(Q210,5)=" Soft",I210=P210,D210&lt;=I210),CONCATENATE("Hit stop for ½R at $",I210,"; Setting hard stop for ½R at $",O210),IF(AND(LEFT(L210,12)="*Hard stop f",LEFT(Q210,5)=" Soft",I210=P210,D210&gt;I210,E210=1),IF(AND(O210&gt;I210,R210&lt;&gt;I210),CONCATENATE("Trail hard stop for ½R to $",O210,"; Soft stop for ½R at $",P210),L210),IF(AND(D210&gt;I210,E210=0,F210=0),L210)))))))))))))))))))</f>
        <v>0</v>
      </c>
      <c r="O210" s="15">
        <f>IF(AND(R210&lt;=S210,R210&gt;U210),T210,R210)</f>
        <v>-0.03</v>
      </c>
      <c r="P210" s="16" t="str">
        <f>IFERROR(VALUE(RIGHT(Q210,LEN(Q210)-FIND("$",Q210,1))),"")</f>
        <v/>
      </c>
      <c r="Q210" s="6" t="str">
        <f>IFERROR(LEFT(RIGHT(L210,FIND("*",L210,2)-FIND(";",L210,1)),FIND("*",RIGHT(L210,FIND("*",L210,2)-FIND(";",L210,1)),2)-1),"")</f>
        <v/>
      </c>
      <c r="R210" s="16">
        <f>IF(F210=1,MIN(ROUNDDOWN(G210*0.995,2)*100/100-VLOOKUP(VALUE(RIGHT(ROUNDDOWN(G210*0.995,2)*100,1)),$Y$2:$Z$11,2)/100,ROUNDDOWN(D210*0.995,2)*100/100-VLOOKUP(VALUE(RIGHT(ROUNDDOWN(D210*0.995,2)*100,1)),$Y$2:$Z$11,2)/100),ROUNDDOWN(D210*0.995,2)*100/100-VLOOKUP(VALUE(RIGHT(ROUNDDOWN(D210*0.995,2)*100,1)),$Y$2:$Z$11,2)/100)</f>
        <v>-0.03</v>
      </c>
      <c r="S210" s="16">
        <f>IF(AND(D210&gt;1,D210&lt;=2),1,IF(AND(D210&gt;2,D210&lt;=3),2,IF(AND(D210&gt;3,D210&lt;=4),3,IF(AND(D210&gt;4,D210&lt;=5),4,IF(AND(D210&gt;5,D210&lt;=6),5,IF(AND(D210&gt;6,D210&lt;=7),6,IF(AND(D210&gt;7,D210&lt;=8),7,IF(AND(D210&gt;8,D210&lt;=10),8,IF(AND(D210&gt;10,D210&lt;=15),10,IF(AND(D210&gt;15,D210&lt;=20),15,IF(AND(D210&gt;20,D210&lt;=25),20,IF(AND(D210&gt;25,D210&lt;=30),25,IF(AND(D210&gt;30,D210&lt;=35),30,IF(AND(D210&gt;35,D210&lt;=40),35,IF(AND(D210&gt;40,D210&lt;=50),40,IF(AND(D210&gt;50,D210&lt;=60),50,IF(AND(D210&gt;60,D210&lt;=70),60,IF(AND(D210&gt;70,D210&lt;=80),70,IF(AND(D210&gt;80,D210&lt;=100),80,IF(AND(D210&gt;100,D210&lt;=120),100,IF(AND(D210&gt;120,D210&lt;=140),120,IF(AND(D210&gt;140,D210&lt;=150),140,IF(AND(D210&gt;150,D210&lt;=200),150,IF(AND(D210&gt;200,D210&lt;=250),200,IF(AND(D210&gt;250,D210&lt;=300),250,IF(AND(D210&gt;300,D210&lt;=350),300,IF(AND(D210&gt;350,D210&lt;=400),350,IF(AND(D210&gt;400,D210&lt;=500),400,IF(AND(D210&gt;500,D210&lt;=600),500,IF(AND(D210&gt;600,D210&lt;=700),600,IF(AND(D210&gt;700,D210&lt;=800),700,IF(AND(D210&gt;800,D210&lt;=1000),800,IF(AND(D210&gt;1000,D210&lt;=1200),1000,IF(AND(D210&gt;1200,D210&lt;=1400),1200,IF(AND(D210&gt;1400,D210&lt;=1500),1400,0.1)))))))))))))))))))))))))))))))))))*1.01</f>
        <v>0.10100000000000001</v>
      </c>
      <c r="T210" s="16">
        <f>U210-V210</f>
        <v>6.9999999999999993E-2</v>
      </c>
      <c r="U210" s="18">
        <f>ROUNDUP(IF(AND(D210&gt;1,D210&lt;=2),1,IF(AND(D210&gt;2,D210&lt;=3),2,IF(AND(D210&gt;3,D210&lt;=4),3,IF(AND(D210&gt;4,D210&lt;=5),4,IF(AND(D210&gt;5,D210&lt;=6),5,IF(AND(D210&gt;6,D210&lt;=7),6,IF(AND(D210&gt;7,D210&lt;=8),7,IF(AND(D210&gt;8,D210&lt;=10),8,IF(AND(D210&gt;10,D210&lt;=15),10,IF(AND(D210&gt;15,D210&lt;=20),15,IF(AND(D210&gt;20,D210&lt;=25),20,IF(AND(D210&gt;25,D210&lt;=30),25,IF(AND(D210&gt;30,D210&lt;=35),30,IF(AND(D210&gt;35,D210&lt;=40),35,IF(AND(D210&gt;40,D210&lt;=50),40,IF(AND(D210&gt;50,D210&lt;=60),50,IF(AND(D210&gt;60,D210&lt;=70),60,IF(AND(D210&gt;70,D210&lt;=80),70,IF(AND(D210&gt;80,D210&lt;=100),80,IF(AND(D210&gt;100,D210&lt;=120),100,IF(AND(D210&gt;120,D210&lt;=140),120,IF(AND(D210&gt;140,D210&lt;=150),140,IF(AND(D210&gt;150,D210&lt;=200),150,IF(AND(D210&gt;200,D210&lt;=250),200,IF(AND(D210&gt;250,D210&lt;=300),250,IF(AND(D210&gt;300,D210&lt;=350),300,IF(AND(D210&gt;350,D210&lt;=400),350,IF(AND(D210&gt;400,D210&lt;=500),400,IF(AND(D210&gt;500,D210&lt;=600),500,IF(AND(D210&gt;600,D210&lt;=700),600,IF(AND(D210&gt;700,D210&lt;=800),700,IF(AND(D210&gt;800,D210&lt;=1000),800,IF(AND(D210&gt;1000,D210&lt;=1200),1000,IF(AND(D210&gt;1200,D210&lt;=1400),1200,IF(AND(D210&gt;1400,D210&lt;=1500),1400,0.1)))))))))))))))))))))))))))))))))))*0.995,2)</f>
        <v>9.9999999999999992E-2</v>
      </c>
      <c r="V210" s="16">
        <f>VLOOKUP(VALUE(RIGHT(U210*100,1)),$Y$2:$Z$11,2)/100</f>
        <v>0.03</v>
      </c>
      <c r="W210" s="19">
        <f ca="1">IFERROR(IF(AVERAGE(SOE_1,SOE_2)-Close&lt;Close-Current_Stop,1,0),0)</f>
        <v>0</v>
      </c>
      <c r="X210" s="29" t="str">
        <f ca="1">IF(RR_Rebal_Test=1,Close-(AVERAGE(SOE_1,SOE_2)-Close),"")</f>
        <v/>
      </c>
      <c r="Y210" s="3"/>
      <c r="Z210" s="3"/>
      <c r="AA210" s="3"/>
      <c r="AB210" s="3"/>
      <c r="AC210" s="3"/>
    </row>
    <row r="211" spans="1:29" x14ac:dyDescent="0.25">
      <c r="A211" s="13"/>
      <c r="B211" s="8"/>
      <c r="C211" s="8"/>
      <c r="D211" s="8"/>
      <c r="E211" s="2"/>
      <c r="F211" s="2"/>
      <c r="G211" s="8"/>
      <c r="H211" s="23"/>
      <c r="I211" s="8"/>
      <c r="J211" s="1"/>
      <c r="K211" s="1"/>
      <c r="L211" s="2"/>
      <c r="M211" s="8">
        <f>IF(EXACT(L211,N211),I211,O211)</f>
        <v>-0.03</v>
      </c>
      <c r="N211" s="14" t="b">
        <f>IF(AND(L211="*Soft stop*",D211&lt;=I211),CONCATENATE("Setting hard stop at $",O211),IF(AND(L211="*Soft stop*",D211&gt;I211,E211=1),CONCATENATE("Setting hard stop for ½R at $",O211,"; Soft stop for ½R at $",I211),IF(AND(L211="*Soft stop*",D211&gt;I211,F211=1),CONCATENATE("Setting hard stop at $",O211),IF(AND(L211="*Hard stop*",D211&lt;=I211),"Hit stop",IF(AND(L211="*Hard stop*",D211&gt;I211,E211=1),IF(AND(O211&gt;I211,R211&lt;&gt;I211),CONCATENATE("Trail hard stop for ½R to $",O211,"; Hard stop for ½R at $",I211),L211),IF(AND(L211="*Hard stop*",D211&gt;I211,F211=1),IF(AND(O211&gt;I211,R211&lt;&gt;I211),CONCATENATE("Trail hard stop to $",O211),L211),IF(AND(LEFT(L211,12)="*Hard stop f",LEFT(Q211,5)=" Hard",D211&gt;I211,F211=1),IF(AND(O211&gt;I211,R211&lt;&gt;I211),CONCATENATE("Trail stop for entire position to $",O211),L211),IF(AND(LEFT(L211,12)="*Hard stop f",LEFT(Q211,5)=" Soft",D211&gt;I211,F211=1),CONCATENATE("Setting hard stop for entire position at $",O211),IF(AND(LEFT(L211,12)="*Hard stop f",LEFT(Q211,5)=" Hard",I211&gt;P211,D211&lt;=I211,D211&gt;P211),CONCATENATE("Hit stop for ½R at $",I211,"; Hard stop for ½R at $",P211),IF(AND(LEFT(L211,12)="*Hard stop f",LEFT(Q211,5)=" Hard",D211&lt;=I211,D211&lt;=P211),"Hit stop",IF(AND(LEFT(L211,12)="*Hard stop f",LEFT(Q211,5)=" Hard",D211&gt;I211,E211=1),IF(AND(O211&gt;I211,R211&lt;&gt;I211),CONCATENATE("Trail hard stop for ½R to $",O211,"; Hard stop for ½R at $",P211),L211),IF(AND(LEFT(L211,12)="*Hard stop f",LEFT(Q211,5)=" Soft",I211&gt;P211,D211&lt;=I211,D211&gt;P211),CONCATENATE("Hit stop for ½R at $",I211,"; Soft stop for ½R at $",P211),IF(AND(LEFT(L211,12)="*Hard stop f",LEFT(Q211,5)=" Soft",D211&lt;=I211,D211&lt;=P211),CONCATENATE("Hit stop for ½R at $",I211,"; Setting hard stop for ½R at $",O211),IF(AND(LEFT(L211,12)="*Hard stop f",LEFT(Q211,5)=" Soft",D211&gt;I211,E211=1),IF(AND(O211&gt;I211,R211&lt;&gt;I211),CONCATENATE("Trail hard stop for ½R to $",O211,"; Soft stop for ½R at $",P211),L211),IF(AND(LEFT(L211,12)="*Hard stop f",LEFT(Q211,5)=" Hard",I211=P211,D211&lt;=I211),"Hit stop",IF(AND(LEFT(L211,12)="*Hard stop f",LEFT(Q211,5)=" Hard",I211=P211,D211&gt;I211,E211=1),IF(AND(O211&gt;I211,R211&lt;&gt;I211),CONCATENATE("Trail hard stop for ½R to $",O211,"; Hard stop for ½R at $",P211),L211),IF(AND(LEFT(L211,12)="*Hard stop f",LEFT(Q211,5)=" Soft",I211=P211,D211&lt;=I211),CONCATENATE("Hit stop for ½R at $",I211,"; Setting hard stop for ½R at $",O211),IF(AND(LEFT(L211,12)="*Hard stop f",LEFT(Q211,5)=" Soft",I211=P211,D211&gt;I211,E211=1),IF(AND(O211&gt;I211,R211&lt;&gt;I211),CONCATENATE("Trail hard stop for ½R to $",O211,"; Soft stop for ½R at $",P211),L211),IF(AND(D211&gt;I211,E211=0,F211=0),L211)))))))))))))))))))</f>
        <v>0</v>
      </c>
      <c r="O211" s="15">
        <f>IF(AND(R211&lt;=S211,R211&gt;U211),T211,R211)</f>
        <v>-0.03</v>
      </c>
      <c r="P211" s="16" t="str">
        <f>IFERROR(VALUE(RIGHT(Q211,LEN(Q211)-FIND("$",Q211,1))),"")</f>
        <v/>
      </c>
      <c r="Q211" s="6" t="str">
        <f>IFERROR(LEFT(RIGHT(L211,FIND("*",L211,2)-FIND(";",L211,1)),FIND("*",RIGHT(L211,FIND("*",L211,2)-FIND(";",L211,1)),2)-1),"")</f>
        <v/>
      </c>
      <c r="R211" s="16">
        <f>IF(F211=1,MIN(ROUNDDOWN(G211*0.995,2)*100/100-VLOOKUP(VALUE(RIGHT(ROUNDDOWN(G211*0.995,2)*100,1)),$Y$2:$Z$11,2)/100,ROUNDDOWN(D211*0.995,2)*100/100-VLOOKUP(VALUE(RIGHT(ROUNDDOWN(D211*0.995,2)*100,1)),$Y$2:$Z$11,2)/100),ROUNDDOWN(D211*0.995,2)*100/100-VLOOKUP(VALUE(RIGHT(ROUNDDOWN(D211*0.995,2)*100,1)),$Y$2:$Z$11,2)/100)</f>
        <v>-0.03</v>
      </c>
      <c r="S211" s="16">
        <f>IF(AND(D211&gt;1,D211&lt;=2),1,IF(AND(D211&gt;2,D211&lt;=3),2,IF(AND(D211&gt;3,D211&lt;=4),3,IF(AND(D211&gt;4,D211&lt;=5),4,IF(AND(D211&gt;5,D211&lt;=6),5,IF(AND(D211&gt;6,D211&lt;=7),6,IF(AND(D211&gt;7,D211&lt;=8),7,IF(AND(D211&gt;8,D211&lt;=10),8,IF(AND(D211&gt;10,D211&lt;=15),10,IF(AND(D211&gt;15,D211&lt;=20),15,IF(AND(D211&gt;20,D211&lt;=25),20,IF(AND(D211&gt;25,D211&lt;=30),25,IF(AND(D211&gt;30,D211&lt;=35),30,IF(AND(D211&gt;35,D211&lt;=40),35,IF(AND(D211&gt;40,D211&lt;=50),40,IF(AND(D211&gt;50,D211&lt;=60),50,IF(AND(D211&gt;60,D211&lt;=70),60,IF(AND(D211&gt;70,D211&lt;=80),70,IF(AND(D211&gt;80,D211&lt;=100),80,IF(AND(D211&gt;100,D211&lt;=120),100,IF(AND(D211&gt;120,D211&lt;=140),120,IF(AND(D211&gt;140,D211&lt;=150),140,IF(AND(D211&gt;150,D211&lt;=200),150,IF(AND(D211&gt;200,D211&lt;=250),200,IF(AND(D211&gt;250,D211&lt;=300),250,IF(AND(D211&gt;300,D211&lt;=350),300,IF(AND(D211&gt;350,D211&lt;=400),350,IF(AND(D211&gt;400,D211&lt;=500),400,IF(AND(D211&gt;500,D211&lt;=600),500,IF(AND(D211&gt;600,D211&lt;=700),600,IF(AND(D211&gt;700,D211&lt;=800),700,IF(AND(D211&gt;800,D211&lt;=1000),800,IF(AND(D211&gt;1000,D211&lt;=1200),1000,IF(AND(D211&gt;1200,D211&lt;=1400),1200,IF(AND(D211&gt;1400,D211&lt;=1500),1400,0.1)))))))))))))))))))))))))))))))))))*1.01</f>
        <v>0.10100000000000001</v>
      </c>
      <c r="T211" s="16">
        <f>U211-V211</f>
        <v>6.9999999999999993E-2</v>
      </c>
      <c r="U211" s="18">
        <f>ROUNDUP(IF(AND(D211&gt;1,D211&lt;=2),1,IF(AND(D211&gt;2,D211&lt;=3),2,IF(AND(D211&gt;3,D211&lt;=4),3,IF(AND(D211&gt;4,D211&lt;=5),4,IF(AND(D211&gt;5,D211&lt;=6),5,IF(AND(D211&gt;6,D211&lt;=7),6,IF(AND(D211&gt;7,D211&lt;=8),7,IF(AND(D211&gt;8,D211&lt;=10),8,IF(AND(D211&gt;10,D211&lt;=15),10,IF(AND(D211&gt;15,D211&lt;=20),15,IF(AND(D211&gt;20,D211&lt;=25),20,IF(AND(D211&gt;25,D211&lt;=30),25,IF(AND(D211&gt;30,D211&lt;=35),30,IF(AND(D211&gt;35,D211&lt;=40),35,IF(AND(D211&gt;40,D211&lt;=50),40,IF(AND(D211&gt;50,D211&lt;=60),50,IF(AND(D211&gt;60,D211&lt;=70),60,IF(AND(D211&gt;70,D211&lt;=80),70,IF(AND(D211&gt;80,D211&lt;=100),80,IF(AND(D211&gt;100,D211&lt;=120),100,IF(AND(D211&gt;120,D211&lt;=140),120,IF(AND(D211&gt;140,D211&lt;=150),140,IF(AND(D211&gt;150,D211&lt;=200),150,IF(AND(D211&gt;200,D211&lt;=250),200,IF(AND(D211&gt;250,D211&lt;=300),250,IF(AND(D211&gt;300,D211&lt;=350),300,IF(AND(D211&gt;350,D211&lt;=400),350,IF(AND(D211&gt;400,D211&lt;=500),400,IF(AND(D211&gt;500,D211&lt;=600),500,IF(AND(D211&gt;600,D211&lt;=700),600,IF(AND(D211&gt;700,D211&lt;=800),700,IF(AND(D211&gt;800,D211&lt;=1000),800,IF(AND(D211&gt;1000,D211&lt;=1200),1000,IF(AND(D211&gt;1200,D211&lt;=1400),1200,IF(AND(D211&gt;1400,D211&lt;=1500),1400,0.1)))))))))))))))))))))))))))))))))))*0.995,2)</f>
        <v>9.9999999999999992E-2</v>
      </c>
      <c r="V211" s="16">
        <f>VLOOKUP(VALUE(RIGHT(U211*100,1)),$Y$2:$Z$11,2)/100</f>
        <v>0.03</v>
      </c>
      <c r="W211" s="19">
        <f ca="1">IFERROR(IF(AVERAGE(SOE_1,SOE_2)-Close&lt;Close-Current_Stop,1,0),0)</f>
        <v>0</v>
      </c>
      <c r="X211" s="29" t="str">
        <f ca="1">IF(RR_Rebal_Test=1,Close-(AVERAGE(SOE_1,SOE_2)-Close),"")</f>
        <v/>
      </c>
      <c r="Y211" s="3"/>
      <c r="Z211" s="3"/>
      <c r="AA211" s="3"/>
      <c r="AB211" s="3"/>
      <c r="AC211" s="3"/>
    </row>
    <row r="212" spans="1:29" x14ac:dyDescent="0.25">
      <c r="A212" s="13"/>
      <c r="B212" s="8"/>
      <c r="C212" s="8"/>
      <c r="D212" s="8"/>
      <c r="E212" s="2"/>
      <c r="F212" s="2"/>
      <c r="G212" s="8"/>
      <c r="H212" s="23"/>
      <c r="I212" s="8"/>
      <c r="J212" s="1"/>
      <c r="K212" s="1"/>
      <c r="L212" s="2"/>
      <c r="M212" s="8">
        <f>IF(EXACT(L212,N212),I212,O212)</f>
        <v>-0.03</v>
      </c>
      <c r="N212" s="14" t="b">
        <f>IF(AND(L212="*Soft stop*",D212&lt;=I212),CONCATENATE("Setting hard stop at $",O212),IF(AND(L212="*Soft stop*",D212&gt;I212,E212=1),CONCATENATE("Setting hard stop for ½R at $",O212,"; Soft stop for ½R at $",I212),IF(AND(L212="*Soft stop*",D212&gt;I212,F212=1),CONCATENATE("Setting hard stop at $",O212),IF(AND(L212="*Hard stop*",D212&lt;=I212),"Hit stop",IF(AND(L212="*Hard stop*",D212&gt;I212,E212=1),IF(AND(O212&gt;I212,R212&lt;&gt;I212),CONCATENATE("Trail hard stop for ½R to $",O212,"; Hard stop for ½R at $",I212),L212),IF(AND(L212="*Hard stop*",D212&gt;I212,F212=1),IF(AND(O212&gt;I212,R212&lt;&gt;I212),CONCATENATE("Trail hard stop to $",O212),L212),IF(AND(LEFT(L212,12)="*Hard stop f",LEFT(Q212,5)=" Hard",D212&gt;I212,F212=1),IF(AND(O212&gt;I212,R212&lt;&gt;I212),CONCATENATE("Trail stop for entire position to $",O212),L212),IF(AND(LEFT(L212,12)="*Hard stop f",LEFT(Q212,5)=" Soft",D212&gt;I212,F212=1),CONCATENATE("Setting hard stop for entire position at $",O212),IF(AND(LEFT(L212,12)="*Hard stop f",LEFT(Q212,5)=" Hard",I212&gt;P212,D212&lt;=I212,D212&gt;P212),CONCATENATE("Hit stop for ½R at $",I212,"; Hard stop for ½R at $",P212),IF(AND(LEFT(L212,12)="*Hard stop f",LEFT(Q212,5)=" Hard",D212&lt;=I212,D212&lt;=P212),"Hit stop",IF(AND(LEFT(L212,12)="*Hard stop f",LEFT(Q212,5)=" Hard",D212&gt;I212,E212=1),IF(AND(O212&gt;I212,R212&lt;&gt;I212),CONCATENATE("Trail hard stop for ½R to $",O212,"; Hard stop for ½R at $",P212),L212),IF(AND(LEFT(L212,12)="*Hard stop f",LEFT(Q212,5)=" Soft",I212&gt;P212,D212&lt;=I212,D212&gt;P212),CONCATENATE("Hit stop for ½R at $",I212,"; Soft stop for ½R at $",P212),IF(AND(LEFT(L212,12)="*Hard stop f",LEFT(Q212,5)=" Soft",D212&lt;=I212,D212&lt;=P212),CONCATENATE("Hit stop for ½R at $",I212,"; Setting hard stop for ½R at $",O212),IF(AND(LEFT(L212,12)="*Hard stop f",LEFT(Q212,5)=" Soft",D212&gt;I212,E212=1),IF(AND(O212&gt;I212,R212&lt;&gt;I212),CONCATENATE("Trail hard stop for ½R to $",O212,"; Soft stop for ½R at $",P212),L212),IF(AND(LEFT(L212,12)="*Hard stop f",LEFT(Q212,5)=" Hard",I212=P212,D212&lt;=I212),"Hit stop",IF(AND(LEFT(L212,12)="*Hard stop f",LEFT(Q212,5)=" Hard",I212=P212,D212&gt;I212,E212=1),IF(AND(O212&gt;I212,R212&lt;&gt;I212),CONCATENATE("Trail hard stop for ½R to $",O212,"; Hard stop for ½R at $",P212),L212),IF(AND(LEFT(L212,12)="*Hard stop f",LEFT(Q212,5)=" Soft",I212=P212,D212&lt;=I212),CONCATENATE("Hit stop for ½R at $",I212,"; Setting hard stop for ½R at $",O212),IF(AND(LEFT(L212,12)="*Hard stop f",LEFT(Q212,5)=" Soft",I212=P212,D212&gt;I212,E212=1),IF(AND(O212&gt;I212,R212&lt;&gt;I212),CONCATENATE("Trail hard stop for ½R to $",O212,"; Soft stop for ½R at $",P212),L212),IF(AND(D212&gt;I212,E212=0,F212=0),L212)))))))))))))))))))</f>
        <v>0</v>
      </c>
      <c r="O212" s="15">
        <f>IF(AND(R212&lt;=S212,R212&gt;U212),T212,R212)</f>
        <v>-0.03</v>
      </c>
      <c r="P212" s="16" t="str">
        <f>IFERROR(VALUE(RIGHT(Q212,LEN(Q212)-FIND("$",Q212,1))),"")</f>
        <v/>
      </c>
      <c r="Q212" s="6" t="str">
        <f>IFERROR(LEFT(RIGHT(L212,FIND("*",L212,2)-FIND(";",L212,1)),FIND("*",RIGHT(L212,FIND("*",L212,2)-FIND(";",L212,1)),2)-1),"")</f>
        <v/>
      </c>
      <c r="R212" s="16">
        <f>IF(F212=1,MIN(ROUNDDOWN(G212*0.995,2)*100/100-VLOOKUP(VALUE(RIGHT(ROUNDDOWN(G212*0.995,2)*100,1)),$Y$2:$Z$11,2)/100,ROUNDDOWN(D212*0.995,2)*100/100-VLOOKUP(VALUE(RIGHT(ROUNDDOWN(D212*0.995,2)*100,1)),$Y$2:$Z$11,2)/100),ROUNDDOWN(D212*0.995,2)*100/100-VLOOKUP(VALUE(RIGHT(ROUNDDOWN(D212*0.995,2)*100,1)),$Y$2:$Z$11,2)/100)</f>
        <v>-0.03</v>
      </c>
      <c r="S212" s="16">
        <f>IF(AND(D212&gt;1,D212&lt;=2),1,IF(AND(D212&gt;2,D212&lt;=3),2,IF(AND(D212&gt;3,D212&lt;=4),3,IF(AND(D212&gt;4,D212&lt;=5),4,IF(AND(D212&gt;5,D212&lt;=6),5,IF(AND(D212&gt;6,D212&lt;=7),6,IF(AND(D212&gt;7,D212&lt;=8),7,IF(AND(D212&gt;8,D212&lt;=10),8,IF(AND(D212&gt;10,D212&lt;=15),10,IF(AND(D212&gt;15,D212&lt;=20),15,IF(AND(D212&gt;20,D212&lt;=25),20,IF(AND(D212&gt;25,D212&lt;=30),25,IF(AND(D212&gt;30,D212&lt;=35),30,IF(AND(D212&gt;35,D212&lt;=40),35,IF(AND(D212&gt;40,D212&lt;=50),40,IF(AND(D212&gt;50,D212&lt;=60),50,IF(AND(D212&gt;60,D212&lt;=70),60,IF(AND(D212&gt;70,D212&lt;=80),70,IF(AND(D212&gt;80,D212&lt;=100),80,IF(AND(D212&gt;100,D212&lt;=120),100,IF(AND(D212&gt;120,D212&lt;=140),120,IF(AND(D212&gt;140,D212&lt;=150),140,IF(AND(D212&gt;150,D212&lt;=200),150,IF(AND(D212&gt;200,D212&lt;=250),200,IF(AND(D212&gt;250,D212&lt;=300),250,IF(AND(D212&gt;300,D212&lt;=350),300,IF(AND(D212&gt;350,D212&lt;=400),350,IF(AND(D212&gt;400,D212&lt;=500),400,IF(AND(D212&gt;500,D212&lt;=600),500,IF(AND(D212&gt;600,D212&lt;=700),600,IF(AND(D212&gt;700,D212&lt;=800),700,IF(AND(D212&gt;800,D212&lt;=1000),800,IF(AND(D212&gt;1000,D212&lt;=1200),1000,IF(AND(D212&gt;1200,D212&lt;=1400),1200,IF(AND(D212&gt;1400,D212&lt;=1500),1400,0.1)))))))))))))))))))))))))))))))))))*1.01</f>
        <v>0.10100000000000001</v>
      </c>
      <c r="T212" s="16">
        <f>U212-V212</f>
        <v>6.9999999999999993E-2</v>
      </c>
      <c r="U212" s="18">
        <f>ROUNDUP(IF(AND(D212&gt;1,D212&lt;=2),1,IF(AND(D212&gt;2,D212&lt;=3),2,IF(AND(D212&gt;3,D212&lt;=4),3,IF(AND(D212&gt;4,D212&lt;=5),4,IF(AND(D212&gt;5,D212&lt;=6),5,IF(AND(D212&gt;6,D212&lt;=7),6,IF(AND(D212&gt;7,D212&lt;=8),7,IF(AND(D212&gt;8,D212&lt;=10),8,IF(AND(D212&gt;10,D212&lt;=15),10,IF(AND(D212&gt;15,D212&lt;=20),15,IF(AND(D212&gt;20,D212&lt;=25),20,IF(AND(D212&gt;25,D212&lt;=30),25,IF(AND(D212&gt;30,D212&lt;=35),30,IF(AND(D212&gt;35,D212&lt;=40),35,IF(AND(D212&gt;40,D212&lt;=50),40,IF(AND(D212&gt;50,D212&lt;=60),50,IF(AND(D212&gt;60,D212&lt;=70),60,IF(AND(D212&gt;70,D212&lt;=80),70,IF(AND(D212&gt;80,D212&lt;=100),80,IF(AND(D212&gt;100,D212&lt;=120),100,IF(AND(D212&gt;120,D212&lt;=140),120,IF(AND(D212&gt;140,D212&lt;=150),140,IF(AND(D212&gt;150,D212&lt;=200),150,IF(AND(D212&gt;200,D212&lt;=250),200,IF(AND(D212&gt;250,D212&lt;=300),250,IF(AND(D212&gt;300,D212&lt;=350),300,IF(AND(D212&gt;350,D212&lt;=400),350,IF(AND(D212&gt;400,D212&lt;=500),400,IF(AND(D212&gt;500,D212&lt;=600),500,IF(AND(D212&gt;600,D212&lt;=700),600,IF(AND(D212&gt;700,D212&lt;=800),700,IF(AND(D212&gt;800,D212&lt;=1000),800,IF(AND(D212&gt;1000,D212&lt;=1200),1000,IF(AND(D212&gt;1200,D212&lt;=1400),1200,IF(AND(D212&gt;1400,D212&lt;=1500),1400,0.1)))))))))))))))))))))))))))))))))))*0.995,2)</f>
        <v>9.9999999999999992E-2</v>
      </c>
      <c r="V212" s="16">
        <f>VLOOKUP(VALUE(RIGHT(U212*100,1)),$Y$2:$Z$11,2)/100</f>
        <v>0.03</v>
      </c>
      <c r="W212" s="19">
        <f ca="1">IFERROR(IF(AVERAGE(SOE_1,SOE_2)-Close&lt;Close-Current_Stop,1,0),0)</f>
        <v>0</v>
      </c>
      <c r="X212" s="29" t="str">
        <f ca="1">IF(RR_Rebal_Test=1,Close-(AVERAGE(SOE_1,SOE_2)-Close),"")</f>
        <v/>
      </c>
      <c r="Y212" s="3"/>
      <c r="Z212" s="3"/>
      <c r="AA212" s="3"/>
      <c r="AB212" s="3"/>
      <c r="AC212" s="3"/>
    </row>
    <row r="213" spans="1:29" x14ac:dyDescent="0.25">
      <c r="A213" s="13"/>
      <c r="B213" s="8"/>
      <c r="C213" s="8"/>
      <c r="D213" s="8"/>
      <c r="E213" s="2"/>
      <c r="F213" s="2"/>
      <c r="G213" s="8"/>
      <c r="H213" s="23"/>
      <c r="I213" s="8"/>
      <c r="J213" s="1"/>
      <c r="K213" s="1"/>
      <c r="L213" s="2"/>
      <c r="M213" s="8">
        <f>IF(EXACT(L213,N213),I213,O213)</f>
        <v>-0.03</v>
      </c>
      <c r="N213" s="14" t="b">
        <f>IF(AND(L213="*Soft stop*",D213&lt;=I213),CONCATENATE("Setting hard stop at $",O213),IF(AND(L213="*Soft stop*",D213&gt;I213,E213=1),CONCATENATE("Setting hard stop for ½R at $",O213,"; Soft stop for ½R at $",I213),IF(AND(L213="*Soft stop*",D213&gt;I213,F213=1),CONCATENATE("Setting hard stop at $",O213),IF(AND(L213="*Hard stop*",D213&lt;=I213),"Hit stop",IF(AND(L213="*Hard stop*",D213&gt;I213,E213=1),IF(AND(O213&gt;I213,R213&lt;&gt;I213),CONCATENATE("Trail hard stop for ½R to $",O213,"; Hard stop for ½R at $",I213),L213),IF(AND(L213="*Hard stop*",D213&gt;I213,F213=1),IF(AND(O213&gt;I213,R213&lt;&gt;I213),CONCATENATE("Trail hard stop to $",O213),L213),IF(AND(LEFT(L213,12)="*Hard stop f",LEFT(Q213,5)=" Hard",D213&gt;I213,F213=1),IF(AND(O213&gt;I213,R213&lt;&gt;I213),CONCATENATE("Trail stop for entire position to $",O213),L213),IF(AND(LEFT(L213,12)="*Hard stop f",LEFT(Q213,5)=" Soft",D213&gt;I213,F213=1),CONCATENATE("Setting hard stop for entire position at $",O213),IF(AND(LEFT(L213,12)="*Hard stop f",LEFT(Q213,5)=" Hard",I213&gt;P213,D213&lt;=I213,D213&gt;P213),CONCATENATE("Hit stop for ½R at $",I213,"; Hard stop for ½R at $",P213),IF(AND(LEFT(L213,12)="*Hard stop f",LEFT(Q213,5)=" Hard",D213&lt;=I213,D213&lt;=P213),"Hit stop",IF(AND(LEFT(L213,12)="*Hard stop f",LEFT(Q213,5)=" Hard",D213&gt;I213,E213=1),IF(AND(O213&gt;I213,R213&lt;&gt;I213),CONCATENATE("Trail hard stop for ½R to $",O213,"; Hard stop for ½R at $",P213),L213),IF(AND(LEFT(L213,12)="*Hard stop f",LEFT(Q213,5)=" Soft",I213&gt;P213,D213&lt;=I213,D213&gt;P213),CONCATENATE("Hit stop for ½R at $",I213,"; Soft stop for ½R at $",P213),IF(AND(LEFT(L213,12)="*Hard stop f",LEFT(Q213,5)=" Soft",D213&lt;=I213,D213&lt;=P213),CONCATENATE("Hit stop for ½R at $",I213,"; Setting hard stop for ½R at $",O213),IF(AND(LEFT(L213,12)="*Hard stop f",LEFT(Q213,5)=" Soft",D213&gt;I213,E213=1),IF(AND(O213&gt;I213,R213&lt;&gt;I213),CONCATENATE("Trail hard stop for ½R to $",O213,"; Soft stop for ½R at $",P213),L213),IF(AND(LEFT(L213,12)="*Hard stop f",LEFT(Q213,5)=" Hard",I213=P213,D213&lt;=I213),"Hit stop",IF(AND(LEFT(L213,12)="*Hard stop f",LEFT(Q213,5)=" Hard",I213=P213,D213&gt;I213,E213=1),IF(AND(O213&gt;I213,R213&lt;&gt;I213),CONCATENATE("Trail hard stop for ½R to $",O213,"; Hard stop for ½R at $",P213),L213),IF(AND(LEFT(L213,12)="*Hard stop f",LEFT(Q213,5)=" Soft",I213=P213,D213&lt;=I213),CONCATENATE("Hit stop for ½R at $",I213,"; Setting hard stop for ½R at $",O213),IF(AND(LEFT(L213,12)="*Hard stop f",LEFT(Q213,5)=" Soft",I213=P213,D213&gt;I213,E213=1),IF(AND(O213&gt;I213,R213&lt;&gt;I213),CONCATENATE("Trail hard stop for ½R to $",O213,"; Soft stop for ½R at $",P213),L213),IF(AND(D213&gt;I213,E213=0,F213=0),L213)))))))))))))))))))</f>
        <v>0</v>
      </c>
      <c r="O213" s="15">
        <f>IF(AND(R213&lt;=S213,R213&gt;U213),T213,R213)</f>
        <v>-0.03</v>
      </c>
      <c r="P213" s="16" t="str">
        <f>IFERROR(VALUE(RIGHT(Q213,LEN(Q213)-FIND("$",Q213,1))),"")</f>
        <v/>
      </c>
      <c r="Q213" s="6" t="str">
        <f>IFERROR(LEFT(RIGHT(L213,FIND("*",L213,2)-FIND(";",L213,1)),FIND("*",RIGHT(L213,FIND("*",L213,2)-FIND(";",L213,1)),2)-1),"")</f>
        <v/>
      </c>
      <c r="R213" s="16">
        <f>IF(F213=1,MIN(ROUNDDOWN(G213*0.995,2)*100/100-VLOOKUP(VALUE(RIGHT(ROUNDDOWN(G213*0.995,2)*100,1)),$Y$2:$Z$11,2)/100,ROUNDDOWN(D213*0.995,2)*100/100-VLOOKUP(VALUE(RIGHT(ROUNDDOWN(D213*0.995,2)*100,1)),$Y$2:$Z$11,2)/100),ROUNDDOWN(D213*0.995,2)*100/100-VLOOKUP(VALUE(RIGHT(ROUNDDOWN(D213*0.995,2)*100,1)),$Y$2:$Z$11,2)/100)</f>
        <v>-0.03</v>
      </c>
      <c r="S213" s="16">
        <f>IF(AND(D213&gt;1,D213&lt;=2),1,IF(AND(D213&gt;2,D213&lt;=3),2,IF(AND(D213&gt;3,D213&lt;=4),3,IF(AND(D213&gt;4,D213&lt;=5),4,IF(AND(D213&gt;5,D213&lt;=6),5,IF(AND(D213&gt;6,D213&lt;=7),6,IF(AND(D213&gt;7,D213&lt;=8),7,IF(AND(D213&gt;8,D213&lt;=10),8,IF(AND(D213&gt;10,D213&lt;=15),10,IF(AND(D213&gt;15,D213&lt;=20),15,IF(AND(D213&gt;20,D213&lt;=25),20,IF(AND(D213&gt;25,D213&lt;=30),25,IF(AND(D213&gt;30,D213&lt;=35),30,IF(AND(D213&gt;35,D213&lt;=40),35,IF(AND(D213&gt;40,D213&lt;=50),40,IF(AND(D213&gt;50,D213&lt;=60),50,IF(AND(D213&gt;60,D213&lt;=70),60,IF(AND(D213&gt;70,D213&lt;=80),70,IF(AND(D213&gt;80,D213&lt;=100),80,IF(AND(D213&gt;100,D213&lt;=120),100,IF(AND(D213&gt;120,D213&lt;=140),120,IF(AND(D213&gt;140,D213&lt;=150),140,IF(AND(D213&gt;150,D213&lt;=200),150,IF(AND(D213&gt;200,D213&lt;=250),200,IF(AND(D213&gt;250,D213&lt;=300),250,IF(AND(D213&gt;300,D213&lt;=350),300,IF(AND(D213&gt;350,D213&lt;=400),350,IF(AND(D213&gt;400,D213&lt;=500),400,IF(AND(D213&gt;500,D213&lt;=600),500,IF(AND(D213&gt;600,D213&lt;=700),600,IF(AND(D213&gt;700,D213&lt;=800),700,IF(AND(D213&gt;800,D213&lt;=1000),800,IF(AND(D213&gt;1000,D213&lt;=1200),1000,IF(AND(D213&gt;1200,D213&lt;=1400),1200,IF(AND(D213&gt;1400,D213&lt;=1500),1400,0.1)))))))))))))))))))))))))))))))))))*1.01</f>
        <v>0.10100000000000001</v>
      </c>
      <c r="T213" s="16">
        <f>U213-V213</f>
        <v>6.9999999999999993E-2</v>
      </c>
      <c r="U213" s="18">
        <f>ROUNDUP(IF(AND(D213&gt;1,D213&lt;=2),1,IF(AND(D213&gt;2,D213&lt;=3),2,IF(AND(D213&gt;3,D213&lt;=4),3,IF(AND(D213&gt;4,D213&lt;=5),4,IF(AND(D213&gt;5,D213&lt;=6),5,IF(AND(D213&gt;6,D213&lt;=7),6,IF(AND(D213&gt;7,D213&lt;=8),7,IF(AND(D213&gt;8,D213&lt;=10),8,IF(AND(D213&gt;10,D213&lt;=15),10,IF(AND(D213&gt;15,D213&lt;=20),15,IF(AND(D213&gt;20,D213&lt;=25),20,IF(AND(D213&gt;25,D213&lt;=30),25,IF(AND(D213&gt;30,D213&lt;=35),30,IF(AND(D213&gt;35,D213&lt;=40),35,IF(AND(D213&gt;40,D213&lt;=50),40,IF(AND(D213&gt;50,D213&lt;=60),50,IF(AND(D213&gt;60,D213&lt;=70),60,IF(AND(D213&gt;70,D213&lt;=80),70,IF(AND(D213&gt;80,D213&lt;=100),80,IF(AND(D213&gt;100,D213&lt;=120),100,IF(AND(D213&gt;120,D213&lt;=140),120,IF(AND(D213&gt;140,D213&lt;=150),140,IF(AND(D213&gt;150,D213&lt;=200),150,IF(AND(D213&gt;200,D213&lt;=250),200,IF(AND(D213&gt;250,D213&lt;=300),250,IF(AND(D213&gt;300,D213&lt;=350),300,IF(AND(D213&gt;350,D213&lt;=400),350,IF(AND(D213&gt;400,D213&lt;=500),400,IF(AND(D213&gt;500,D213&lt;=600),500,IF(AND(D213&gt;600,D213&lt;=700),600,IF(AND(D213&gt;700,D213&lt;=800),700,IF(AND(D213&gt;800,D213&lt;=1000),800,IF(AND(D213&gt;1000,D213&lt;=1200),1000,IF(AND(D213&gt;1200,D213&lt;=1400),1200,IF(AND(D213&gt;1400,D213&lt;=1500),1400,0.1)))))))))))))))))))))))))))))))))))*0.995,2)</f>
        <v>9.9999999999999992E-2</v>
      </c>
      <c r="V213" s="16">
        <f>VLOOKUP(VALUE(RIGHT(U213*100,1)),$Y$2:$Z$11,2)/100</f>
        <v>0.03</v>
      </c>
      <c r="W213" s="19">
        <f ca="1">IFERROR(IF(AVERAGE(SOE_1,SOE_2)-Close&lt;Close-Current_Stop,1,0),0)</f>
        <v>0</v>
      </c>
      <c r="X213" s="29" t="str">
        <f ca="1">IF(RR_Rebal_Test=1,Close-(AVERAGE(SOE_1,SOE_2)-Close),"")</f>
        <v/>
      </c>
      <c r="Y213" s="3"/>
      <c r="Z213" s="3"/>
      <c r="AA213" s="3"/>
      <c r="AB213" s="3"/>
      <c r="AC213" s="3"/>
    </row>
    <row r="214" spans="1:29" x14ac:dyDescent="0.25">
      <c r="A214" s="13"/>
      <c r="B214" s="8"/>
      <c r="C214" s="8"/>
      <c r="D214" s="8"/>
      <c r="E214" s="2"/>
      <c r="F214" s="2"/>
      <c r="G214" s="8"/>
      <c r="H214" s="23"/>
      <c r="I214" s="8"/>
      <c r="J214" s="1"/>
      <c r="K214" s="1"/>
      <c r="L214" s="2"/>
      <c r="M214" s="8">
        <f>IF(EXACT(L214,N214),I214,O214)</f>
        <v>-0.03</v>
      </c>
      <c r="N214" s="14" t="b">
        <f>IF(AND(L214="*Soft stop*",D214&lt;=I214),CONCATENATE("Setting hard stop at $",O214),IF(AND(L214="*Soft stop*",D214&gt;I214,E214=1),CONCATENATE("Setting hard stop for ½R at $",O214,"; Soft stop for ½R at $",I214),IF(AND(L214="*Soft stop*",D214&gt;I214,F214=1),CONCATENATE("Setting hard stop at $",O214),IF(AND(L214="*Hard stop*",D214&lt;=I214),"Hit stop",IF(AND(L214="*Hard stop*",D214&gt;I214,E214=1),IF(AND(O214&gt;I214,R214&lt;&gt;I214),CONCATENATE("Trail hard stop for ½R to $",O214,"; Hard stop for ½R at $",I214),L214),IF(AND(L214="*Hard stop*",D214&gt;I214,F214=1),IF(AND(O214&gt;I214,R214&lt;&gt;I214),CONCATENATE("Trail hard stop to $",O214),L214),IF(AND(LEFT(L214,12)="*Hard stop f",LEFT(Q214,5)=" Hard",D214&gt;I214,F214=1),IF(AND(O214&gt;I214,R214&lt;&gt;I214),CONCATENATE("Trail stop for entire position to $",O214),L214),IF(AND(LEFT(L214,12)="*Hard stop f",LEFT(Q214,5)=" Soft",D214&gt;I214,F214=1),CONCATENATE("Setting hard stop for entire position at $",O214),IF(AND(LEFT(L214,12)="*Hard stop f",LEFT(Q214,5)=" Hard",I214&gt;P214,D214&lt;=I214,D214&gt;P214),CONCATENATE("Hit stop for ½R at $",I214,"; Hard stop for ½R at $",P214),IF(AND(LEFT(L214,12)="*Hard stop f",LEFT(Q214,5)=" Hard",D214&lt;=I214,D214&lt;=P214),"Hit stop",IF(AND(LEFT(L214,12)="*Hard stop f",LEFT(Q214,5)=" Hard",D214&gt;I214,E214=1),IF(AND(O214&gt;I214,R214&lt;&gt;I214),CONCATENATE("Trail hard stop for ½R to $",O214,"; Hard stop for ½R at $",P214),L214),IF(AND(LEFT(L214,12)="*Hard stop f",LEFT(Q214,5)=" Soft",I214&gt;P214,D214&lt;=I214,D214&gt;P214),CONCATENATE("Hit stop for ½R at $",I214,"; Soft stop for ½R at $",P214),IF(AND(LEFT(L214,12)="*Hard stop f",LEFT(Q214,5)=" Soft",D214&lt;=I214,D214&lt;=P214),CONCATENATE("Hit stop for ½R at $",I214,"; Setting hard stop for ½R at $",O214),IF(AND(LEFT(L214,12)="*Hard stop f",LEFT(Q214,5)=" Soft",D214&gt;I214,E214=1),IF(AND(O214&gt;I214,R214&lt;&gt;I214),CONCATENATE("Trail hard stop for ½R to $",O214,"; Soft stop for ½R at $",P214),L214),IF(AND(LEFT(L214,12)="*Hard stop f",LEFT(Q214,5)=" Hard",I214=P214,D214&lt;=I214),"Hit stop",IF(AND(LEFT(L214,12)="*Hard stop f",LEFT(Q214,5)=" Hard",I214=P214,D214&gt;I214,E214=1),IF(AND(O214&gt;I214,R214&lt;&gt;I214),CONCATENATE("Trail hard stop for ½R to $",O214,"; Hard stop for ½R at $",P214),L214),IF(AND(LEFT(L214,12)="*Hard stop f",LEFT(Q214,5)=" Soft",I214=P214,D214&lt;=I214),CONCATENATE("Hit stop for ½R at $",I214,"; Setting hard stop for ½R at $",O214),IF(AND(LEFT(L214,12)="*Hard stop f",LEFT(Q214,5)=" Soft",I214=P214,D214&gt;I214,E214=1),IF(AND(O214&gt;I214,R214&lt;&gt;I214),CONCATENATE("Trail hard stop for ½R to $",O214,"; Soft stop for ½R at $",P214),L214),IF(AND(D214&gt;I214,E214=0,F214=0),L214)))))))))))))))))))</f>
        <v>0</v>
      </c>
      <c r="O214" s="15">
        <f>IF(AND(R214&lt;=S214,R214&gt;U214),T214,R214)</f>
        <v>-0.03</v>
      </c>
      <c r="P214" s="16" t="str">
        <f>IFERROR(VALUE(RIGHT(Q214,LEN(Q214)-FIND("$",Q214,1))),"")</f>
        <v/>
      </c>
      <c r="Q214" s="6" t="str">
        <f>IFERROR(LEFT(RIGHT(L214,FIND("*",L214,2)-FIND(";",L214,1)),FIND("*",RIGHT(L214,FIND("*",L214,2)-FIND(";",L214,1)),2)-1),"")</f>
        <v/>
      </c>
      <c r="R214" s="16">
        <f>IF(F214=1,MIN(ROUNDDOWN(G214*0.995,2)*100/100-VLOOKUP(VALUE(RIGHT(ROUNDDOWN(G214*0.995,2)*100,1)),$Y$2:$Z$11,2)/100,ROUNDDOWN(D214*0.995,2)*100/100-VLOOKUP(VALUE(RIGHT(ROUNDDOWN(D214*0.995,2)*100,1)),$Y$2:$Z$11,2)/100),ROUNDDOWN(D214*0.995,2)*100/100-VLOOKUP(VALUE(RIGHT(ROUNDDOWN(D214*0.995,2)*100,1)),$Y$2:$Z$11,2)/100)</f>
        <v>-0.03</v>
      </c>
      <c r="S214" s="16">
        <f>IF(AND(D214&gt;1,D214&lt;=2),1,IF(AND(D214&gt;2,D214&lt;=3),2,IF(AND(D214&gt;3,D214&lt;=4),3,IF(AND(D214&gt;4,D214&lt;=5),4,IF(AND(D214&gt;5,D214&lt;=6),5,IF(AND(D214&gt;6,D214&lt;=7),6,IF(AND(D214&gt;7,D214&lt;=8),7,IF(AND(D214&gt;8,D214&lt;=10),8,IF(AND(D214&gt;10,D214&lt;=15),10,IF(AND(D214&gt;15,D214&lt;=20),15,IF(AND(D214&gt;20,D214&lt;=25),20,IF(AND(D214&gt;25,D214&lt;=30),25,IF(AND(D214&gt;30,D214&lt;=35),30,IF(AND(D214&gt;35,D214&lt;=40),35,IF(AND(D214&gt;40,D214&lt;=50),40,IF(AND(D214&gt;50,D214&lt;=60),50,IF(AND(D214&gt;60,D214&lt;=70),60,IF(AND(D214&gt;70,D214&lt;=80),70,IF(AND(D214&gt;80,D214&lt;=100),80,IF(AND(D214&gt;100,D214&lt;=120),100,IF(AND(D214&gt;120,D214&lt;=140),120,IF(AND(D214&gt;140,D214&lt;=150),140,IF(AND(D214&gt;150,D214&lt;=200),150,IF(AND(D214&gt;200,D214&lt;=250),200,IF(AND(D214&gt;250,D214&lt;=300),250,IF(AND(D214&gt;300,D214&lt;=350),300,IF(AND(D214&gt;350,D214&lt;=400),350,IF(AND(D214&gt;400,D214&lt;=500),400,IF(AND(D214&gt;500,D214&lt;=600),500,IF(AND(D214&gt;600,D214&lt;=700),600,IF(AND(D214&gt;700,D214&lt;=800),700,IF(AND(D214&gt;800,D214&lt;=1000),800,IF(AND(D214&gt;1000,D214&lt;=1200),1000,IF(AND(D214&gt;1200,D214&lt;=1400),1200,IF(AND(D214&gt;1400,D214&lt;=1500),1400,0.1)))))))))))))))))))))))))))))))))))*1.01</f>
        <v>0.10100000000000001</v>
      </c>
      <c r="T214" s="16">
        <f>U214-V214</f>
        <v>6.9999999999999993E-2</v>
      </c>
      <c r="U214" s="18">
        <f>ROUNDUP(IF(AND(D214&gt;1,D214&lt;=2),1,IF(AND(D214&gt;2,D214&lt;=3),2,IF(AND(D214&gt;3,D214&lt;=4),3,IF(AND(D214&gt;4,D214&lt;=5),4,IF(AND(D214&gt;5,D214&lt;=6),5,IF(AND(D214&gt;6,D214&lt;=7),6,IF(AND(D214&gt;7,D214&lt;=8),7,IF(AND(D214&gt;8,D214&lt;=10),8,IF(AND(D214&gt;10,D214&lt;=15),10,IF(AND(D214&gt;15,D214&lt;=20),15,IF(AND(D214&gt;20,D214&lt;=25),20,IF(AND(D214&gt;25,D214&lt;=30),25,IF(AND(D214&gt;30,D214&lt;=35),30,IF(AND(D214&gt;35,D214&lt;=40),35,IF(AND(D214&gt;40,D214&lt;=50),40,IF(AND(D214&gt;50,D214&lt;=60),50,IF(AND(D214&gt;60,D214&lt;=70),60,IF(AND(D214&gt;70,D214&lt;=80),70,IF(AND(D214&gt;80,D214&lt;=100),80,IF(AND(D214&gt;100,D214&lt;=120),100,IF(AND(D214&gt;120,D214&lt;=140),120,IF(AND(D214&gt;140,D214&lt;=150),140,IF(AND(D214&gt;150,D214&lt;=200),150,IF(AND(D214&gt;200,D214&lt;=250),200,IF(AND(D214&gt;250,D214&lt;=300),250,IF(AND(D214&gt;300,D214&lt;=350),300,IF(AND(D214&gt;350,D214&lt;=400),350,IF(AND(D214&gt;400,D214&lt;=500),400,IF(AND(D214&gt;500,D214&lt;=600),500,IF(AND(D214&gt;600,D214&lt;=700),600,IF(AND(D214&gt;700,D214&lt;=800),700,IF(AND(D214&gt;800,D214&lt;=1000),800,IF(AND(D214&gt;1000,D214&lt;=1200),1000,IF(AND(D214&gt;1200,D214&lt;=1400),1200,IF(AND(D214&gt;1400,D214&lt;=1500),1400,0.1)))))))))))))))))))))))))))))))))))*0.995,2)</f>
        <v>9.9999999999999992E-2</v>
      </c>
      <c r="V214" s="16">
        <f>VLOOKUP(VALUE(RIGHT(U214*100,1)),$Y$2:$Z$11,2)/100</f>
        <v>0.03</v>
      </c>
      <c r="W214" s="19">
        <f ca="1">IFERROR(IF(AVERAGE(SOE_1,SOE_2)-Close&lt;Close-Current_Stop,1,0),0)</f>
        <v>0</v>
      </c>
      <c r="X214" s="29" t="str">
        <f ca="1">IF(RR_Rebal_Test=1,Close-(AVERAGE(SOE_1,SOE_2)-Close),"")</f>
        <v/>
      </c>
      <c r="Y214" s="3"/>
      <c r="Z214" s="3"/>
      <c r="AA214" s="3"/>
      <c r="AB214" s="3"/>
      <c r="AC214" s="3"/>
    </row>
    <row r="215" spans="1:29" x14ac:dyDescent="0.25">
      <c r="A215" s="13"/>
      <c r="B215" s="8"/>
      <c r="C215" s="8"/>
      <c r="D215" s="8"/>
      <c r="E215" s="2"/>
      <c r="F215" s="2"/>
      <c r="G215" s="8"/>
      <c r="H215" s="23"/>
      <c r="I215" s="8"/>
      <c r="J215" s="1"/>
      <c r="K215" s="1"/>
      <c r="L215" s="2"/>
      <c r="M215" s="8">
        <f>IF(EXACT(L215,N215),I215,O215)</f>
        <v>-0.03</v>
      </c>
      <c r="N215" s="14" t="b">
        <f>IF(AND(L215="*Soft stop*",D215&lt;=I215),CONCATENATE("Setting hard stop at $",O215),IF(AND(L215="*Soft stop*",D215&gt;I215,E215=1),CONCATENATE("Setting hard stop for ½R at $",O215,"; Soft stop for ½R at $",I215),IF(AND(L215="*Soft stop*",D215&gt;I215,F215=1),CONCATENATE("Setting hard stop at $",O215),IF(AND(L215="*Hard stop*",D215&lt;=I215),"Hit stop",IF(AND(L215="*Hard stop*",D215&gt;I215,E215=1),IF(AND(O215&gt;I215,R215&lt;&gt;I215),CONCATENATE("Trail hard stop for ½R to $",O215,"; Hard stop for ½R at $",I215),L215),IF(AND(L215="*Hard stop*",D215&gt;I215,F215=1),IF(AND(O215&gt;I215,R215&lt;&gt;I215),CONCATENATE("Trail hard stop to $",O215),L215),IF(AND(LEFT(L215,12)="*Hard stop f",LEFT(Q215,5)=" Hard",D215&gt;I215,F215=1),IF(AND(O215&gt;I215,R215&lt;&gt;I215),CONCATENATE("Trail stop for entire position to $",O215),L215),IF(AND(LEFT(L215,12)="*Hard stop f",LEFT(Q215,5)=" Soft",D215&gt;I215,F215=1),CONCATENATE("Setting hard stop for entire position at $",O215),IF(AND(LEFT(L215,12)="*Hard stop f",LEFT(Q215,5)=" Hard",I215&gt;P215,D215&lt;=I215,D215&gt;P215),CONCATENATE("Hit stop for ½R at $",I215,"; Hard stop for ½R at $",P215),IF(AND(LEFT(L215,12)="*Hard stop f",LEFT(Q215,5)=" Hard",D215&lt;=I215,D215&lt;=P215),"Hit stop",IF(AND(LEFT(L215,12)="*Hard stop f",LEFT(Q215,5)=" Hard",D215&gt;I215,E215=1),IF(AND(O215&gt;I215,R215&lt;&gt;I215),CONCATENATE("Trail hard stop for ½R to $",O215,"; Hard stop for ½R at $",P215),L215),IF(AND(LEFT(L215,12)="*Hard stop f",LEFT(Q215,5)=" Soft",I215&gt;P215,D215&lt;=I215,D215&gt;P215),CONCATENATE("Hit stop for ½R at $",I215,"; Soft stop for ½R at $",P215),IF(AND(LEFT(L215,12)="*Hard stop f",LEFT(Q215,5)=" Soft",D215&lt;=I215,D215&lt;=P215),CONCATENATE("Hit stop for ½R at $",I215,"; Setting hard stop for ½R at $",O215),IF(AND(LEFT(L215,12)="*Hard stop f",LEFT(Q215,5)=" Soft",D215&gt;I215,E215=1),IF(AND(O215&gt;I215,R215&lt;&gt;I215),CONCATENATE("Trail hard stop for ½R to $",O215,"; Soft stop for ½R at $",P215),L215),IF(AND(LEFT(L215,12)="*Hard stop f",LEFT(Q215,5)=" Hard",I215=P215,D215&lt;=I215),"Hit stop",IF(AND(LEFT(L215,12)="*Hard stop f",LEFT(Q215,5)=" Hard",I215=P215,D215&gt;I215,E215=1),IF(AND(O215&gt;I215,R215&lt;&gt;I215),CONCATENATE("Trail hard stop for ½R to $",O215,"; Hard stop for ½R at $",P215),L215),IF(AND(LEFT(L215,12)="*Hard stop f",LEFT(Q215,5)=" Soft",I215=P215,D215&lt;=I215),CONCATENATE("Hit stop for ½R at $",I215,"; Setting hard stop for ½R at $",O215),IF(AND(LEFT(L215,12)="*Hard stop f",LEFT(Q215,5)=" Soft",I215=P215,D215&gt;I215,E215=1),IF(AND(O215&gt;I215,R215&lt;&gt;I215),CONCATENATE("Trail hard stop for ½R to $",O215,"; Soft stop for ½R at $",P215),L215),IF(AND(D215&gt;I215,E215=0,F215=0),L215)))))))))))))))))))</f>
        <v>0</v>
      </c>
      <c r="O215" s="15">
        <f>IF(AND(R215&lt;=S215,R215&gt;U215),T215,R215)</f>
        <v>-0.03</v>
      </c>
      <c r="P215" s="16" t="str">
        <f>IFERROR(VALUE(RIGHT(Q215,LEN(Q215)-FIND("$",Q215,1))),"")</f>
        <v/>
      </c>
      <c r="Q215" s="6" t="str">
        <f>IFERROR(LEFT(RIGHT(L215,FIND("*",L215,2)-FIND(";",L215,1)),FIND("*",RIGHT(L215,FIND("*",L215,2)-FIND(";",L215,1)),2)-1),"")</f>
        <v/>
      </c>
      <c r="R215" s="16">
        <f>IF(F215=1,MIN(ROUNDDOWN(G215*0.995,2)*100/100-VLOOKUP(VALUE(RIGHT(ROUNDDOWN(G215*0.995,2)*100,1)),$Y$2:$Z$11,2)/100,ROUNDDOWN(D215*0.995,2)*100/100-VLOOKUP(VALUE(RIGHT(ROUNDDOWN(D215*0.995,2)*100,1)),$Y$2:$Z$11,2)/100),ROUNDDOWN(D215*0.995,2)*100/100-VLOOKUP(VALUE(RIGHT(ROUNDDOWN(D215*0.995,2)*100,1)),$Y$2:$Z$11,2)/100)</f>
        <v>-0.03</v>
      </c>
      <c r="S215" s="16">
        <f>IF(AND(D215&gt;1,D215&lt;=2),1,IF(AND(D215&gt;2,D215&lt;=3),2,IF(AND(D215&gt;3,D215&lt;=4),3,IF(AND(D215&gt;4,D215&lt;=5),4,IF(AND(D215&gt;5,D215&lt;=6),5,IF(AND(D215&gt;6,D215&lt;=7),6,IF(AND(D215&gt;7,D215&lt;=8),7,IF(AND(D215&gt;8,D215&lt;=10),8,IF(AND(D215&gt;10,D215&lt;=15),10,IF(AND(D215&gt;15,D215&lt;=20),15,IF(AND(D215&gt;20,D215&lt;=25),20,IF(AND(D215&gt;25,D215&lt;=30),25,IF(AND(D215&gt;30,D215&lt;=35),30,IF(AND(D215&gt;35,D215&lt;=40),35,IF(AND(D215&gt;40,D215&lt;=50),40,IF(AND(D215&gt;50,D215&lt;=60),50,IF(AND(D215&gt;60,D215&lt;=70),60,IF(AND(D215&gt;70,D215&lt;=80),70,IF(AND(D215&gt;80,D215&lt;=100),80,IF(AND(D215&gt;100,D215&lt;=120),100,IF(AND(D215&gt;120,D215&lt;=140),120,IF(AND(D215&gt;140,D215&lt;=150),140,IF(AND(D215&gt;150,D215&lt;=200),150,IF(AND(D215&gt;200,D215&lt;=250),200,IF(AND(D215&gt;250,D215&lt;=300),250,IF(AND(D215&gt;300,D215&lt;=350),300,IF(AND(D215&gt;350,D215&lt;=400),350,IF(AND(D215&gt;400,D215&lt;=500),400,IF(AND(D215&gt;500,D215&lt;=600),500,IF(AND(D215&gt;600,D215&lt;=700),600,IF(AND(D215&gt;700,D215&lt;=800),700,IF(AND(D215&gt;800,D215&lt;=1000),800,IF(AND(D215&gt;1000,D215&lt;=1200),1000,IF(AND(D215&gt;1200,D215&lt;=1400),1200,IF(AND(D215&gt;1400,D215&lt;=1500),1400,0.1)))))))))))))))))))))))))))))))))))*1.01</f>
        <v>0.10100000000000001</v>
      </c>
      <c r="T215" s="16">
        <f>U215-V215</f>
        <v>6.9999999999999993E-2</v>
      </c>
      <c r="U215" s="18">
        <f>ROUNDUP(IF(AND(D215&gt;1,D215&lt;=2),1,IF(AND(D215&gt;2,D215&lt;=3),2,IF(AND(D215&gt;3,D215&lt;=4),3,IF(AND(D215&gt;4,D215&lt;=5),4,IF(AND(D215&gt;5,D215&lt;=6),5,IF(AND(D215&gt;6,D215&lt;=7),6,IF(AND(D215&gt;7,D215&lt;=8),7,IF(AND(D215&gt;8,D215&lt;=10),8,IF(AND(D215&gt;10,D215&lt;=15),10,IF(AND(D215&gt;15,D215&lt;=20),15,IF(AND(D215&gt;20,D215&lt;=25),20,IF(AND(D215&gt;25,D215&lt;=30),25,IF(AND(D215&gt;30,D215&lt;=35),30,IF(AND(D215&gt;35,D215&lt;=40),35,IF(AND(D215&gt;40,D215&lt;=50),40,IF(AND(D215&gt;50,D215&lt;=60),50,IF(AND(D215&gt;60,D215&lt;=70),60,IF(AND(D215&gt;70,D215&lt;=80),70,IF(AND(D215&gt;80,D215&lt;=100),80,IF(AND(D215&gt;100,D215&lt;=120),100,IF(AND(D215&gt;120,D215&lt;=140),120,IF(AND(D215&gt;140,D215&lt;=150),140,IF(AND(D215&gt;150,D215&lt;=200),150,IF(AND(D215&gt;200,D215&lt;=250),200,IF(AND(D215&gt;250,D215&lt;=300),250,IF(AND(D215&gt;300,D215&lt;=350),300,IF(AND(D215&gt;350,D215&lt;=400),350,IF(AND(D215&gt;400,D215&lt;=500),400,IF(AND(D215&gt;500,D215&lt;=600),500,IF(AND(D215&gt;600,D215&lt;=700),600,IF(AND(D215&gt;700,D215&lt;=800),700,IF(AND(D215&gt;800,D215&lt;=1000),800,IF(AND(D215&gt;1000,D215&lt;=1200),1000,IF(AND(D215&gt;1200,D215&lt;=1400),1200,IF(AND(D215&gt;1400,D215&lt;=1500),1400,0.1)))))))))))))))))))))))))))))))))))*0.995,2)</f>
        <v>9.9999999999999992E-2</v>
      </c>
      <c r="V215" s="16">
        <f>VLOOKUP(VALUE(RIGHT(U215*100,1)),$Y$2:$Z$11,2)/100</f>
        <v>0.03</v>
      </c>
      <c r="W215" s="19">
        <f ca="1">IFERROR(IF(AVERAGE(SOE_1,SOE_2)-Close&lt;Close-Current_Stop,1,0),0)</f>
        <v>0</v>
      </c>
      <c r="X215" s="29" t="str">
        <f ca="1">IF(RR_Rebal_Test=1,Close-(AVERAGE(SOE_1,SOE_2)-Close),"")</f>
        <v/>
      </c>
      <c r="Y215" s="3"/>
      <c r="Z215" s="3"/>
      <c r="AA215" s="3"/>
      <c r="AB215" s="3"/>
      <c r="AC215" s="3"/>
    </row>
    <row r="216" spans="1:29" x14ac:dyDescent="0.25">
      <c r="A216" s="13"/>
      <c r="B216" s="8"/>
      <c r="C216" s="8"/>
      <c r="D216" s="8"/>
      <c r="E216" s="2"/>
      <c r="F216" s="2"/>
      <c r="G216" s="8"/>
      <c r="H216" s="23"/>
      <c r="I216" s="8"/>
      <c r="J216" s="1"/>
      <c r="K216" s="1"/>
      <c r="L216" s="2"/>
      <c r="M216" s="8">
        <f>IF(EXACT(L216,N216),I216,O216)</f>
        <v>-0.03</v>
      </c>
      <c r="N216" s="14" t="b">
        <f>IF(AND(L216="*Soft stop*",D216&lt;=I216),CONCATENATE("Setting hard stop at $",O216),IF(AND(L216="*Soft stop*",D216&gt;I216,E216=1),CONCATENATE("Setting hard stop for ½R at $",O216,"; Soft stop for ½R at $",I216),IF(AND(L216="*Soft stop*",D216&gt;I216,F216=1),CONCATENATE("Setting hard stop at $",O216),IF(AND(L216="*Hard stop*",D216&lt;=I216),"Hit stop",IF(AND(L216="*Hard stop*",D216&gt;I216,E216=1),IF(AND(O216&gt;I216,R216&lt;&gt;I216),CONCATENATE("Trail hard stop for ½R to $",O216,"; Hard stop for ½R at $",I216),L216),IF(AND(L216="*Hard stop*",D216&gt;I216,F216=1),IF(AND(O216&gt;I216,R216&lt;&gt;I216),CONCATENATE("Trail hard stop to $",O216),L216),IF(AND(LEFT(L216,12)="*Hard stop f",LEFT(Q216,5)=" Hard",D216&gt;I216,F216=1),IF(AND(O216&gt;I216,R216&lt;&gt;I216),CONCATENATE("Trail stop for entire position to $",O216),L216),IF(AND(LEFT(L216,12)="*Hard stop f",LEFT(Q216,5)=" Soft",D216&gt;I216,F216=1),CONCATENATE("Setting hard stop for entire position at $",O216),IF(AND(LEFT(L216,12)="*Hard stop f",LEFT(Q216,5)=" Hard",I216&gt;P216,D216&lt;=I216,D216&gt;P216),CONCATENATE("Hit stop for ½R at $",I216,"; Hard stop for ½R at $",P216),IF(AND(LEFT(L216,12)="*Hard stop f",LEFT(Q216,5)=" Hard",D216&lt;=I216,D216&lt;=P216),"Hit stop",IF(AND(LEFT(L216,12)="*Hard stop f",LEFT(Q216,5)=" Hard",D216&gt;I216,E216=1),IF(AND(O216&gt;I216,R216&lt;&gt;I216),CONCATENATE("Trail hard stop for ½R to $",O216,"; Hard stop for ½R at $",P216),L216),IF(AND(LEFT(L216,12)="*Hard stop f",LEFT(Q216,5)=" Soft",I216&gt;P216,D216&lt;=I216,D216&gt;P216),CONCATENATE("Hit stop for ½R at $",I216,"; Soft stop for ½R at $",P216),IF(AND(LEFT(L216,12)="*Hard stop f",LEFT(Q216,5)=" Soft",D216&lt;=I216,D216&lt;=P216),CONCATENATE("Hit stop for ½R at $",I216,"; Setting hard stop for ½R at $",O216),IF(AND(LEFT(L216,12)="*Hard stop f",LEFT(Q216,5)=" Soft",D216&gt;I216,E216=1),IF(AND(O216&gt;I216,R216&lt;&gt;I216),CONCATENATE("Trail hard stop for ½R to $",O216,"; Soft stop for ½R at $",P216),L216),IF(AND(LEFT(L216,12)="*Hard stop f",LEFT(Q216,5)=" Hard",I216=P216,D216&lt;=I216),"Hit stop",IF(AND(LEFT(L216,12)="*Hard stop f",LEFT(Q216,5)=" Hard",I216=P216,D216&gt;I216,E216=1),IF(AND(O216&gt;I216,R216&lt;&gt;I216),CONCATENATE("Trail hard stop for ½R to $",O216,"; Hard stop for ½R at $",P216),L216),IF(AND(LEFT(L216,12)="*Hard stop f",LEFT(Q216,5)=" Soft",I216=P216,D216&lt;=I216),CONCATENATE("Hit stop for ½R at $",I216,"; Setting hard stop for ½R at $",O216),IF(AND(LEFT(L216,12)="*Hard stop f",LEFT(Q216,5)=" Soft",I216=P216,D216&gt;I216,E216=1),IF(AND(O216&gt;I216,R216&lt;&gt;I216),CONCATENATE("Trail hard stop for ½R to $",O216,"; Soft stop for ½R at $",P216),L216),IF(AND(D216&gt;I216,E216=0,F216=0),L216)))))))))))))))))))</f>
        <v>0</v>
      </c>
      <c r="O216" s="15">
        <f>IF(AND(R216&lt;=S216,R216&gt;U216),T216,R216)</f>
        <v>-0.03</v>
      </c>
      <c r="P216" s="16" t="str">
        <f>IFERROR(VALUE(RIGHT(Q216,LEN(Q216)-FIND("$",Q216,1))),"")</f>
        <v/>
      </c>
      <c r="Q216" s="6" t="str">
        <f>IFERROR(LEFT(RIGHT(L216,FIND("*",L216,2)-FIND(";",L216,1)),FIND("*",RIGHT(L216,FIND("*",L216,2)-FIND(";",L216,1)),2)-1),"")</f>
        <v/>
      </c>
      <c r="R216" s="16">
        <f>IF(F216=1,MIN(ROUNDDOWN(G216*0.995,2)*100/100-VLOOKUP(VALUE(RIGHT(ROUNDDOWN(G216*0.995,2)*100,1)),$Y$2:$Z$11,2)/100,ROUNDDOWN(D216*0.995,2)*100/100-VLOOKUP(VALUE(RIGHT(ROUNDDOWN(D216*0.995,2)*100,1)),$Y$2:$Z$11,2)/100),ROUNDDOWN(D216*0.995,2)*100/100-VLOOKUP(VALUE(RIGHT(ROUNDDOWN(D216*0.995,2)*100,1)),$Y$2:$Z$11,2)/100)</f>
        <v>-0.03</v>
      </c>
      <c r="S216" s="16">
        <f>IF(AND(D216&gt;1,D216&lt;=2),1,IF(AND(D216&gt;2,D216&lt;=3),2,IF(AND(D216&gt;3,D216&lt;=4),3,IF(AND(D216&gt;4,D216&lt;=5),4,IF(AND(D216&gt;5,D216&lt;=6),5,IF(AND(D216&gt;6,D216&lt;=7),6,IF(AND(D216&gt;7,D216&lt;=8),7,IF(AND(D216&gt;8,D216&lt;=10),8,IF(AND(D216&gt;10,D216&lt;=15),10,IF(AND(D216&gt;15,D216&lt;=20),15,IF(AND(D216&gt;20,D216&lt;=25),20,IF(AND(D216&gt;25,D216&lt;=30),25,IF(AND(D216&gt;30,D216&lt;=35),30,IF(AND(D216&gt;35,D216&lt;=40),35,IF(AND(D216&gt;40,D216&lt;=50),40,IF(AND(D216&gt;50,D216&lt;=60),50,IF(AND(D216&gt;60,D216&lt;=70),60,IF(AND(D216&gt;70,D216&lt;=80),70,IF(AND(D216&gt;80,D216&lt;=100),80,IF(AND(D216&gt;100,D216&lt;=120),100,IF(AND(D216&gt;120,D216&lt;=140),120,IF(AND(D216&gt;140,D216&lt;=150),140,IF(AND(D216&gt;150,D216&lt;=200),150,IF(AND(D216&gt;200,D216&lt;=250),200,IF(AND(D216&gt;250,D216&lt;=300),250,IF(AND(D216&gt;300,D216&lt;=350),300,IF(AND(D216&gt;350,D216&lt;=400),350,IF(AND(D216&gt;400,D216&lt;=500),400,IF(AND(D216&gt;500,D216&lt;=600),500,IF(AND(D216&gt;600,D216&lt;=700),600,IF(AND(D216&gt;700,D216&lt;=800),700,IF(AND(D216&gt;800,D216&lt;=1000),800,IF(AND(D216&gt;1000,D216&lt;=1200),1000,IF(AND(D216&gt;1200,D216&lt;=1400),1200,IF(AND(D216&gt;1400,D216&lt;=1500),1400,0.1)))))))))))))))))))))))))))))))))))*1.01</f>
        <v>0.10100000000000001</v>
      </c>
      <c r="T216" s="16">
        <f>U216-V216</f>
        <v>6.9999999999999993E-2</v>
      </c>
      <c r="U216" s="18">
        <f>ROUNDUP(IF(AND(D216&gt;1,D216&lt;=2),1,IF(AND(D216&gt;2,D216&lt;=3),2,IF(AND(D216&gt;3,D216&lt;=4),3,IF(AND(D216&gt;4,D216&lt;=5),4,IF(AND(D216&gt;5,D216&lt;=6),5,IF(AND(D216&gt;6,D216&lt;=7),6,IF(AND(D216&gt;7,D216&lt;=8),7,IF(AND(D216&gt;8,D216&lt;=10),8,IF(AND(D216&gt;10,D216&lt;=15),10,IF(AND(D216&gt;15,D216&lt;=20),15,IF(AND(D216&gt;20,D216&lt;=25),20,IF(AND(D216&gt;25,D216&lt;=30),25,IF(AND(D216&gt;30,D216&lt;=35),30,IF(AND(D216&gt;35,D216&lt;=40),35,IF(AND(D216&gt;40,D216&lt;=50),40,IF(AND(D216&gt;50,D216&lt;=60),50,IF(AND(D216&gt;60,D216&lt;=70),60,IF(AND(D216&gt;70,D216&lt;=80),70,IF(AND(D216&gt;80,D216&lt;=100),80,IF(AND(D216&gt;100,D216&lt;=120),100,IF(AND(D216&gt;120,D216&lt;=140),120,IF(AND(D216&gt;140,D216&lt;=150),140,IF(AND(D216&gt;150,D216&lt;=200),150,IF(AND(D216&gt;200,D216&lt;=250),200,IF(AND(D216&gt;250,D216&lt;=300),250,IF(AND(D216&gt;300,D216&lt;=350),300,IF(AND(D216&gt;350,D216&lt;=400),350,IF(AND(D216&gt;400,D216&lt;=500),400,IF(AND(D216&gt;500,D216&lt;=600),500,IF(AND(D216&gt;600,D216&lt;=700),600,IF(AND(D216&gt;700,D216&lt;=800),700,IF(AND(D216&gt;800,D216&lt;=1000),800,IF(AND(D216&gt;1000,D216&lt;=1200),1000,IF(AND(D216&gt;1200,D216&lt;=1400),1200,IF(AND(D216&gt;1400,D216&lt;=1500),1400,0.1)))))))))))))))))))))))))))))))))))*0.995,2)</f>
        <v>9.9999999999999992E-2</v>
      </c>
      <c r="V216" s="16">
        <f>VLOOKUP(VALUE(RIGHT(U216*100,1)),$Y$2:$Z$11,2)/100</f>
        <v>0.03</v>
      </c>
      <c r="W216" s="19">
        <f ca="1">IFERROR(IF(AVERAGE(SOE_1,SOE_2)-Close&lt;Close-Current_Stop,1,0),0)</f>
        <v>0</v>
      </c>
      <c r="X216" s="29" t="str">
        <f ca="1">IF(RR_Rebal_Test=1,Close-(AVERAGE(SOE_1,SOE_2)-Close),"")</f>
        <v/>
      </c>
      <c r="Y216" s="3"/>
      <c r="Z216" s="3"/>
      <c r="AA216" s="3"/>
      <c r="AB216" s="3"/>
      <c r="AC216" s="3"/>
    </row>
    <row r="217" spans="1:29" x14ac:dyDescent="0.25">
      <c r="A217" s="13"/>
      <c r="B217" s="8"/>
      <c r="C217" s="8"/>
      <c r="D217" s="8"/>
      <c r="E217" s="2"/>
      <c r="F217" s="2"/>
      <c r="G217" s="8"/>
      <c r="H217" s="23"/>
      <c r="I217" s="8"/>
      <c r="J217" s="1"/>
      <c r="K217" s="1"/>
      <c r="L217" s="2"/>
      <c r="M217" s="8">
        <f>IF(EXACT(L217,N217),I217,O217)</f>
        <v>-0.03</v>
      </c>
      <c r="N217" s="14" t="b">
        <f>IF(AND(L217="*Soft stop*",D217&lt;=I217),CONCATENATE("Setting hard stop at $",O217),IF(AND(L217="*Soft stop*",D217&gt;I217,E217=1),CONCATENATE("Setting hard stop for ½R at $",O217,"; Soft stop for ½R at $",I217),IF(AND(L217="*Soft stop*",D217&gt;I217,F217=1),CONCATENATE("Setting hard stop at $",O217),IF(AND(L217="*Hard stop*",D217&lt;=I217),"Hit stop",IF(AND(L217="*Hard stop*",D217&gt;I217,E217=1),IF(AND(O217&gt;I217,R217&lt;&gt;I217),CONCATENATE("Trail hard stop for ½R to $",O217,"; Hard stop for ½R at $",I217),L217),IF(AND(L217="*Hard stop*",D217&gt;I217,F217=1),IF(AND(O217&gt;I217,R217&lt;&gt;I217),CONCATENATE("Trail hard stop to $",O217),L217),IF(AND(LEFT(L217,12)="*Hard stop f",LEFT(Q217,5)=" Hard",D217&gt;I217,F217=1),IF(AND(O217&gt;I217,R217&lt;&gt;I217),CONCATENATE("Trail stop for entire position to $",O217),L217),IF(AND(LEFT(L217,12)="*Hard stop f",LEFT(Q217,5)=" Soft",D217&gt;I217,F217=1),CONCATENATE("Setting hard stop for entire position at $",O217),IF(AND(LEFT(L217,12)="*Hard stop f",LEFT(Q217,5)=" Hard",I217&gt;P217,D217&lt;=I217,D217&gt;P217),CONCATENATE("Hit stop for ½R at $",I217,"; Hard stop for ½R at $",P217),IF(AND(LEFT(L217,12)="*Hard stop f",LEFT(Q217,5)=" Hard",D217&lt;=I217,D217&lt;=P217),"Hit stop",IF(AND(LEFT(L217,12)="*Hard stop f",LEFT(Q217,5)=" Hard",D217&gt;I217,E217=1),IF(AND(O217&gt;I217,R217&lt;&gt;I217),CONCATENATE("Trail hard stop for ½R to $",O217,"; Hard stop for ½R at $",P217),L217),IF(AND(LEFT(L217,12)="*Hard stop f",LEFT(Q217,5)=" Soft",I217&gt;P217,D217&lt;=I217,D217&gt;P217),CONCATENATE("Hit stop for ½R at $",I217,"; Soft stop for ½R at $",P217),IF(AND(LEFT(L217,12)="*Hard stop f",LEFT(Q217,5)=" Soft",D217&lt;=I217,D217&lt;=P217),CONCATENATE("Hit stop for ½R at $",I217,"; Setting hard stop for ½R at $",O217),IF(AND(LEFT(L217,12)="*Hard stop f",LEFT(Q217,5)=" Soft",D217&gt;I217,E217=1),IF(AND(O217&gt;I217,R217&lt;&gt;I217),CONCATENATE("Trail hard stop for ½R to $",O217,"; Soft stop for ½R at $",P217),L217),IF(AND(LEFT(L217,12)="*Hard stop f",LEFT(Q217,5)=" Hard",I217=P217,D217&lt;=I217),"Hit stop",IF(AND(LEFT(L217,12)="*Hard stop f",LEFT(Q217,5)=" Hard",I217=P217,D217&gt;I217,E217=1),IF(AND(O217&gt;I217,R217&lt;&gt;I217),CONCATENATE("Trail hard stop for ½R to $",O217,"; Hard stop for ½R at $",P217),L217),IF(AND(LEFT(L217,12)="*Hard stop f",LEFT(Q217,5)=" Soft",I217=P217,D217&lt;=I217),CONCATENATE("Hit stop for ½R at $",I217,"; Setting hard stop for ½R at $",O217),IF(AND(LEFT(L217,12)="*Hard stop f",LEFT(Q217,5)=" Soft",I217=P217,D217&gt;I217,E217=1),IF(AND(O217&gt;I217,R217&lt;&gt;I217),CONCATENATE("Trail hard stop for ½R to $",O217,"; Soft stop for ½R at $",P217),L217),IF(AND(D217&gt;I217,E217=0,F217=0),L217)))))))))))))))))))</f>
        <v>0</v>
      </c>
      <c r="O217" s="15">
        <f>IF(AND(R217&lt;=S217,R217&gt;U217),T217,R217)</f>
        <v>-0.03</v>
      </c>
      <c r="P217" s="16" t="str">
        <f>IFERROR(VALUE(RIGHT(Q217,LEN(Q217)-FIND("$",Q217,1))),"")</f>
        <v/>
      </c>
      <c r="Q217" s="6" t="str">
        <f>IFERROR(LEFT(RIGHT(L217,FIND("*",L217,2)-FIND(";",L217,1)),FIND("*",RIGHT(L217,FIND("*",L217,2)-FIND(";",L217,1)),2)-1),"")</f>
        <v/>
      </c>
      <c r="R217" s="16">
        <f>IF(F217=1,MIN(ROUNDDOWN(G217*0.995,2)*100/100-VLOOKUP(VALUE(RIGHT(ROUNDDOWN(G217*0.995,2)*100,1)),$Y$2:$Z$11,2)/100,ROUNDDOWN(D217*0.995,2)*100/100-VLOOKUP(VALUE(RIGHT(ROUNDDOWN(D217*0.995,2)*100,1)),$Y$2:$Z$11,2)/100),ROUNDDOWN(D217*0.995,2)*100/100-VLOOKUP(VALUE(RIGHT(ROUNDDOWN(D217*0.995,2)*100,1)),$Y$2:$Z$11,2)/100)</f>
        <v>-0.03</v>
      </c>
      <c r="S217" s="16">
        <f>IF(AND(D217&gt;1,D217&lt;=2),1,IF(AND(D217&gt;2,D217&lt;=3),2,IF(AND(D217&gt;3,D217&lt;=4),3,IF(AND(D217&gt;4,D217&lt;=5),4,IF(AND(D217&gt;5,D217&lt;=6),5,IF(AND(D217&gt;6,D217&lt;=7),6,IF(AND(D217&gt;7,D217&lt;=8),7,IF(AND(D217&gt;8,D217&lt;=10),8,IF(AND(D217&gt;10,D217&lt;=15),10,IF(AND(D217&gt;15,D217&lt;=20),15,IF(AND(D217&gt;20,D217&lt;=25),20,IF(AND(D217&gt;25,D217&lt;=30),25,IF(AND(D217&gt;30,D217&lt;=35),30,IF(AND(D217&gt;35,D217&lt;=40),35,IF(AND(D217&gt;40,D217&lt;=50),40,IF(AND(D217&gt;50,D217&lt;=60),50,IF(AND(D217&gt;60,D217&lt;=70),60,IF(AND(D217&gt;70,D217&lt;=80),70,IF(AND(D217&gt;80,D217&lt;=100),80,IF(AND(D217&gt;100,D217&lt;=120),100,IF(AND(D217&gt;120,D217&lt;=140),120,IF(AND(D217&gt;140,D217&lt;=150),140,IF(AND(D217&gt;150,D217&lt;=200),150,IF(AND(D217&gt;200,D217&lt;=250),200,IF(AND(D217&gt;250,D217&lt;=300),250,IF(AND(D217&gt;300,D217&lt;=350),300,IF(AND(D217&gt;350,D217&lt;=400),350,IF(AND(D217&gt;400,D217&lt;=500),400,IF(AND(D217&gt;500,D217&lt;=600),500,IF(AND(D217&gt;600,D217&lt;=700),600,IF(AND(D217&gt;700,D217&lt;=800),700,IF(AND(D217&gt;800,D217&lt;=1000),800,IF(AND(D217&gt;1000,D217&lt;=1200),1000,IF(AND(D217&gt;1200,D217&lt;=1400),1200,IF(AND(D217&gt;1400,D217&lt;=1500),1400,0.1)))))))))))))))))))))))))))))))))))*1.01</f>
        <v>0.10100000000000001</v>
      </c>
      <c r="T217" s="16">
        <f>U217-V217</f>
        <v>6.9999999999999993E-2</v>
      </c>
      <c r="U217" s="18">
        <f>ROUNDUP(IF(AND(D217&gt;1,D217&lt;=2),1,IF(AND(D217&gt;2,D217&lt;=3),2,IF(AND(D217&gt;3,D217&lt;=4),3,IF(AND(D217&gt;4,D217&lt;=5),4,IF(AND(D217&gt;5,D217&lt;=6),5,IF(AND(D217&gt;6,D217&lt;=7),6,IF(AND(D217&gt;7,D217&lt;=8),7,IF(AND(D217&gt;8,D217&lt;=10),8,IF(AND(D217&gt;10,D217&lt;=15),10,IF(AND(D217&gt;15,D217&lt;=20),15,IF(AND(D217&gt;20,D217&lt;=25),20,IF(AND(D217&gt;25,D217&lt;=30),25,IF(AND(D217&gt;30,D217&lt;=35),30,IF(AND(D217&gt;35,D217&lt;=40),35,IF(AND(D217&gt;40,D217&lt;=50),40,IF(AND(D217&gt;50,D217&lt;=60),50,IF(AND(D217&gt;60,D217&lt;=70),60,IF(AND(D217&gt;70,D217&lt;=80),70,IF(AND(D217&gt;80,D217&lt;=100),80,IF(AND(D217&gt;100,D217&lt;=120),100,IF(AND(D217&gt;120,D217&lt;=140),120,IF(AND(D217&gt;140,D217&lt;=150),140,IF(AND(D217&gt;150,D217&lt;=200),150,IF(AND(D217&gt;200,D217&lt;=250),200,IF(AND(D217&gt;250,D217&lt;=300),250,IF(AND(D217&gt;300,D217&lt;=350),300,IF(AND(D217&gt;350,D217&lt;=400),350,IF(AND(D217&gt;400,D217&lt;=500),400,IF(AND(D217&gt;500,D217&lt;=600),500,IF(AND(D217&gt;600,D217&lt;=700),600,IF(AND(D217&gt;700,D217&lt;=800),700,IF(AND(D217&gt;800,D217&lt;=1000),800,IF(AND(D217&gt;1000,D217&lt;=1200),1000,IF(AND(D217&gt;1200,D217&lt;=1400),1200,IF(AND(D217&gt;1400,D217&lt;=1500),1400,0.1)))))))))))))))))))))))))))))))))))*0.995,2)</f>
        <v>9.9999999999999992E-2</v>
      </c>
      <c r="V217" s="16">
        <f>VLOOKUP(VALUE(RIGHT(U217*100,1)),$Y$2:$Z$11,2)/100</f>
        <v>0.03</v>
      </c>
      <c r="W217" s="19">
        <f ca="1">IFERROR(IF(AVERAGE(SOE_1,SOE_2)-Close&lt;Close-Current_Stop,1,0),0)</f>
        <v>0</v>
      </c>
      <c r="X217" s="29" t="str">
        <f ca="1">IF(RR_Rebal_Test=1,Close-(AVERAGE(SOE_1,SOE_2)-Close),"")</f>
        <v/>
      </c>
      <c r="Y217" s="3"/>
      <c r="Z217" s="3"/>
      <c r="AA217" s="3"/>
      <c r="AB217" s="3"/>
      <c r="AC217" s="3"/>
    </row>
    <row r="218" spans="1:29" x14ac:dyDescent="0.25">
      <c r="A218" s="13"/>
      <c r="B218" s="8"/>
      <c r="C218" s="8"/>
      <c r="D218" s="8"/>
      <c r="E218" s="2"/>
      <c r="F218" s="2"/>
      <c r="G218" s="8"/>
      <c r="H218" s="23"/>
      <c r="I218" s="8"/>
      <c r="J218" s="1"/>
      <c r="K218" s="1"/>
      <c r="L218" s="2"/>
      <c r="M218" s="8">
        <f>IF(EXACT(L218,N218),I218,O218)</f>
        <v>-0.03</v>
      </c>
      <c r="N218" s="14" t="b">
        <f>IF(AND(L218="*Soft stop*",D218&lt;=I218),CONCATENATE("Setting hard stop at $",O218),IF(AND(L218="*Soft stop*",D218&gt;I218,E218=1),CONCATENATE("Setting hard stop for ½R at $",O218,"; Soft stop for ½R at $",I218),IF(AND(L218="*Soft stop*",D218&gt;I218,F218=1),CONCATENATE("Setting hard stop at $",O218),IF(AND(L218="*Hard stop*",D218&lt;=I218),"Hit stop",IF(AND(L218="*Hard stop*",D218&gt;I218,E218=1),IF(AND(O218&gt;I218,R218&lt;&gt;I218),CONCATENATE("Trail hard stop for ½R to $",O218,"; Hard stop for ½R at $",I218),L218),IF(AND(L218="*Hard stop*",D218&gt;I218,F218=1),IF(AND(O218&gt;I218,R218&lt;&gt;I218),CONCATENATE("Trail hard stop to $",O218),L218),IF(AND(LEFT(L218,12)="*Hard stop f",LEFT(Q218,5)=" Hard",D218&gt;I218,F218=1),IF(AND(O218&gt;I218,R218&lt;&gt;I218),CONCATENATE("Trail stop for entire position to $",O218),L218),IF(AND(LEFT(L218,12)="*Hard stop f",LEFT(Q218,5)=" Soft",D218&gt;I218,F218=1),CONCATENATE("Setting hard stop for entire position at $",O218),IF(AND(LEFT(L218,12)="*Hard stop f",LEFT(Q218,5)=" Hard",I218&gt;P218,D218&lt;=I218,D218&gt;P218),CONCATENATE("Hit stop for ½R at $",I218,"; Hard stop for ½R at $",P218),IF(AND(LEFT(L218,12)="*Hard stop f",LEFT(Q218,5)=" Hard",D218&lt;=I218,D218&lt;=P218),"Hit stop",IF(AND(LEFT(L218,12)="*Hard stop f",LEFT(Q218,5)=" Hard",D218&gt;I218,E218=1),IF(AND(O218&gt;I218,R218&lt;&gt;I218),CONCATENATE("Trail hard stop for ½R to $",O218,"; Hard stop for ½R at $",P218),L218),IF(AND(LEFT(L218,12)="*Hard stop f",LEFT(Q218,5)=" Soft",I218&gt;P218,D218&lt;=I218,D218&gt;P218),CONCATENATE("Hit stop for ½R at $",I218,"; Soft stop for ½R at $",P218),IF(AND(LEFT(L218,12)="*Hard stop f",LEFT(Q218,5)=" Soft",D218&lt;=I218,D218&lt;=P218),CONCATENATE("Hit stop for ½R at $",I218,"; Setting hard stop for ½R at $",O218),IF(AND(LEFT(L218,12)="*Hard stop f",LEFT(Q218,5)=" Soft",D218&gt;I218,E218=1),IF(AND(O218&gt;I218,R218&lt;&gt;I218),CONCATENATE("Trail hard stop for ½R to $",O218,"; Soft stop for ½R at $",P218),L218),IF(AND(LEFT(L218,12)="*Hard stop f",LEFT(Q218,5)=" Hard",I218=P218,D218&lt;=I218),"Hit stop",IF(AND(LEFT(L218,12)="*Hard stop f",LEFT(Q218,5)=" Hard",I218=P218,D218&gt;I218,E218=1),IF(AND(O218&gt;I218,R218&lt;&gt;I218),CONCATENATE("Trail hard stop for ½R to $",O218,"; Hard stop for ½R at $",P218),L218),IF(AND(LEFT(L218,12)="*Hard stop f",LEFT(Q218,5)=" Soft",I218=P218,D218&lt;=I218),CONCATENATE("Hit stop for ½R at $",I218,"; Setting hard stop for ½R at $",O218),IF(AND(LEFT(L218,12)="*Hard stop f",LEFT(Q218,5)=" Soft",I218=P218,D218&gt;I218,E218=1),IF(AND(O218&gt;I218,R218&lt;&gt;I218),CONCATENATE("Trail hard stop for ½R to $",O218,"; Soft stop for ½R at $",P218),L218),IF(AND(D218&gt;I218,E218=0,F218=0),L218)))))))))))))))))))</f>
        <v>0</v>
      </c>
      <c r="O218" s="15">
        <f>IF(AND(R218&lt;=S218,R218&gt;U218),T218,R218)</f>
        <v>-0.03</v>
      </c>
      <c r="P218" s="16" t="str">
        <f>IFERROR(VALUE(RIGHT(Q218,LEN(Q218)-FIND("$",Q218,1))),"")</f>
        <v/>
      </c>
      <c r="Q218" s="6" t="str">
        <f>IFERROR(LEFT(RIGHT(L218,FIND("*",L218,2)-FIND(";",L218,1)),FIND("*",RIGHT(L218,FIND("*",L218,2)-FIND(";",L218,1)),2)-1),"")</f>
        <v/>
      </c>
      <c r="R218" s="16">
        <f>IF(F218=1,MIN(ROUNDDOWN(G218*0.995,2)*100/100-VLOOKUP(VALUE(RIGHT(ROUNDDOWN(G218*0.995,2)*100,1)),$Y$2:$Z$11,2)/100,ROUNDDOWN(D218*0.995,2)*100/100-VLOOKUP(VALUE(RIGHT(ROUNDDOWN(D218*0.995,2)*100,1)),$Y$2:$Z$11,2)/100),ROUNDDOWN(D218*0.995,2)*100/100-VLOOKUP(VALUE(RIGHT(ROUNDDOWN(D218*0.995,2)*100,1)),$Y$2:$Z$11,2)/100)</f>
        <v>-0.03</v>
      </c>
      <c r="S218" s="16">
        <f>IF(AND(D218&gt;1,D218&lt;=2),1,IF(AND(D218&gt;2,D218&lt;=3),2,IF(AND(D218&gt;3,D218&lt;=4),3,IF(AND(D218&gt;4,D218&lt;=5),4,IF(AND(D218&gt;5,D218&lt;=6),5,IF(AND(D218&gt;6,D218&lt;=7),6,IF(AND(D218&gt;7,D218&lt;=8),7,IF(AND(D218&gt;8,D218&lt;=10),8,IF(AND(D218&gt;10,D218&lt;=15),10,IF(AND(D218&gt;15,D218&lt;=20),15,IF(AND(D218&gt;20,D218&lt;=25),20,IF(AND(D218&gt;25,D218&lt;=30),25,IF(AND(D218&gt;30,D218&lt;=35),30,IF(AND(D218&gt;35,D218&lt;=40),35,IF(AND(D218&gt;40,D218&lt;=50),40,IF(AND(D218&gt;50,D218&lt;=60),50,IF(AND(D218&gt;60,D218&lt;=70),60,IF(AND(D218&gt;70,D218&lt;=80),70,IF(AND(D218&gt;80,D218&lt;=100),80,IF(AND(D218&gt;100,D218&lt;=120),100,IF(AND(D218&gt;120,D218&lt;=140),120,IF(AND(D218&gt;140,D218&lt;=150),140,IF(AND(D218&gt;150,D218&lt;=200),150,IF(AND(D218&gt;200,D218&lt;=250),200,IF(AND(D218&gt;250,D218&lt;=300),250,IF(AND(D218&gt;300,D218&lt;=350),300,IF(AND(D218&gt;350,D218&lt;=400),350,IF(AND(D218&gt;400,D218&lt;=500),400,IF(AND(D218&gt;500,D218&lt;=600),500,IF(AND(D218&gt;600,D218&lt;=700),600,IF(AND(D218&gt;700,D218&lt;=800),700,IF(AND(D218&gt;800,D218&lt;=1000),800,IF(AND(D218&gt;1000,D218&lt;=1200),1000,IF(AND(D218&gt;1200,D218&lt;=1400),1200,IF(AND(D218&gt;1400,D218&lt;=1500),1400,0.1)))))))))))))))))))))))))))))))))))*1.01</f>
        <v>0.10100000000000001</v>
      </c>
      <c r="T218" s="16">
        <f>U218-V218</f>
        <v>6.9999999999999993E-2</v>
      </c>
      <c r="U218" s="18">
        <f>ROUNDUP(IF(AND(D218&gt;1,D218&lt;=2),1,IF(AND(D218&gt;2,D218&lt;=3),2,IF(AND(D218&gt;3,D218&lt;=4),3,IF(AND(D218&gt;4,D218&lt;=5),4,IF(AND(D218&gt;5,D218&lt;=6),5,IF(AND(D218&gt;6,D218&lt;=7),6,IF(AND(D218&gt;7,D218&lt;=8),7,IF(AND(D218&gt;8,D218&lt;=10),8,IF(AND(D218&gt;10,D218&lt;=15),10,IF(AND(D218&gt;15,D218&lt;=20),15,IF(AND(D218&gt;20,D218&lt;=25),20,IF(AND(D218&gt;25,D218&lt;=30),25,IF(AND(D218&gt;30,D218&lt;=35),30,IF(AND(D218&gt;35,D218&lt;=40),35,IF(AND(D218&gt;40,D218&lt;=50),40,IF(AND(D218&gt;50,D218&lt;=60),50,IF(AND(D218&gt;60,D218&lt;=70),60,IF(AND(D218&gt;70,D218&lt;=80),70,IF(AND(D218&gt;80,D218&lt;=100),80,IF(AND(D218&gt;100,D218&lt;=120),100,IF(AND(D218&gt;120,D218&lt;=140),120,IF(AND(D218&gt;140,D218&lt;=150),140,IF(AND(D218&gt;150,D218&lt;=200),150,IF(AND(D218&gt;200,D218&lt;=250),200,IF(AND(D218&gt;250,D218&lt;=300),250,IF(AND(D218&gt;300,D218&lt;=350),300,IF(AND(D218&gt;350,D218&lt;=400),350,IF(AND(D218&gt;400,D218&lt;=500),400,IF(AND(D218&gt;500,D218&lt;=600),500,IF(AND(D218&gt;600,D218&lt;=700),600,IF(AND(D218&gt;700,D218&lt;=800),700,IF(AND(D218&gt;800,D218&lt;=1000),800,IF(AND(D218&gt;1000,D218&lt;=1200),1000,IF(AND(D218&gt;1200,D218&lt;=1400),1200,IF(AND(D218&gt;1400,D218&lt;=1500),1400,0.1)))))))))))))))))))))))))))))))))))*0.995,2)</f>
        <v>9.9999999999999992E-2</v>
      </c>
      <c r="V218" s="16">
        <f>VLOOKUP(VALUE(RIGHT(U218*100,1)),$Y$2:$Z$11,2)/100</f>
        <v>0.03</v>
      </c>
      <c r="W218" s="19">
        <f ca="1">IFERROR(IF(AVERAGE(SOE_1,SOE_2)-Close&lt;Close-Current_Stop,1,0),0)</f>
        <v>0</v>
      </c>
      <c r="X218" s="29" t="str">
        <f ca="1">IF(RR_Rebal_Test=1,Close-(AVERAGE(SOE_1,SOE_2)-Close),"")</f>
        <v/>
      </c>
      <c r="Y218" s="3"/>
      <c r="Z218" s="3"/>
      <c r="AA218" s="3"/>
      <c r="AB218" s="3"/>
      <c r="AC218" s="3"/>
    </row>
    <row r="219" spans="1:29" x14ac:dyDescent="0.25">
      <c r="A219" s="13"/>
      <c r="B219" s="8"/>
      <c r="C219" s="8"/>
      <c r="D219" s="8"/>
      <c r="E219" s="2"/>
      <c r="F219" s="2"/>
      <c r="G219" s="8"/>
      <c r="H219" s="23"/>
      <c r="I219" s="8"/>
      <c r="J219" s="1"/>
      <c r="K219" s="1"/>
      <c r="L219" s="2"/>
      <c r="M219" s="8">
        <f>IF(EXACT(L219,N219),I219,O219)</f>
        <v>-0.03</v>
      </c>
      <c r="N219" s="14" t="b">
        <f>IF(AND(L219="*Soft stop*",D219&lt;=I219),CONCATENATE("Setting hard stop at $",O219),IF(AND(L219="*Soft stop*",D219&gt;I219,E219=1),CONCATENATE("Setting hard stop for ½R at $",O219,"; Soft stop for ½R at $",I219),IF(AND(L219="*Soft stop*",D219&gt;I219,F219=1),CONCATENATE("Setting hard stop at $",O219),IF(AND(L219="*Hard stop*",D219&lt;=I219),"Hit stop",IF(AND(L219="*Hard stop*",D219&gt;I219,E219=1),IF(AND(O219&gt;I219,R219&lt;&gt;I219),CONCATENATE("Trail hard stop for ½R to $",O219,"; Hard stop for ½R at $",I219),L219),IF(AND(L219="*Hard stop*",D219&gt;I219,F219=1),IF(AND(O219&gt;I219,R219&lt;&gt;I219),CONCATENATE("Trail hard stop to $",O219),L219),IF(AND(LEFT(L219,12)="*Hard stop f",LEFT(Q219,5)=" Hard",D219&gt;I219,F219=1),IF(AND(O219&gt;I219,R219&lt;&gt;I219),CONCATENATE("Trail stop for entire position to $",O219),L219),IF(AND(LEFT(L219,12)="*Hard stop f",LEFT(Q219,5)=" Soft",D219&gt;I219,F219=1),CONCATENATE("Setting hard stop for entire position at $",O219),IF(AND(LEFT(L219,12)="*Hard stop f",LEFT(Q219,5)=" Hard",I219&gt;P219,D219&lt;=I219,D219&gt;P219),CONCATENATE("Hit stop for ½R at $",I219,"; Hard stop for ½R at $",P219),IF(AND(LEFT(L219,12)="*Hard stop f",LEFT(Q219,5)=" Hard",D219&lt;=I219,D219&lt;=P219),"Hit stop",IF(AND(LEFT(L219,12)="*Hard stop f",LEFT(Q219,5)=" Hard",D219&gt;I219,E219=1),IF(AND(O219&gt;I219,R219&lt;&gt;I219),CONCATENATE("Trail hard stop for ½R to $",O219,"; Hard stop for ½R at $",P219),L219),IF(AND(LEFT(L219,12)="*Hard stop f",LEFT(Q219,5)=" Soft",I219&gt;P219,D219&lt;=I219,D219&gt;P219),CONCATENATE("Hit stop for ½R at $",I219,"; Soft stop for ½R at $",P219),IF(AND(LEFT(L219,12)="*Hard stop f",LEFT(Q219,5)=" Soft",D219&lt;=I219,D219&lt;=P219),CONCATENATE("Hit stop for ½R at $",I219,"; Setting hard stop for ½R at $",O219),IF(AND(LEFT(L219,12)="*Hard stop f",LEFT(Q219,5)=" Soft",D219&gt;I219,E219=1),IF(AND(O219&gt;I219,R219&lt;&gt;I219),CONCATENATE("Trail hard stop for ½R to $",O219,"; Soft stop for ½R at $",P219),L219),IF(AND(LEFT(L219,12)="*Hard stop f",LEFT(Q219,5)=" Hard",I219=P219,D219&lt;=I219),"Hit stop",IF(AND(LEFT(L219,12)="*Hard stop f",LEFT(Q219,5)=" Hard",I219=P219,D219&gt;I219,E219=1),IF(AND(O219&gt;I219,R219&lt;&gt;I219),CONCATENATE("Trail hard stop for ½R to $",O219,"; Hard stop for ½R at $",P219),L219),IF(AND(LEFT(L219,12)="*Hard stop f",LEFT(Q219,5)=" Soft",I219=P219,D219&lt;=I219),CONCATENATE("Hit stop for ½R at $",I219,"; Setting hard stop for ½R at $",O219),IF(AND(LEFT(L219,12)="*Hard stop f",LEFT(Q219,5)=" Soft",I219=P219,D219&gt;I219,E219=1),IF(AND(O219&gt;I219,R219&lt;&gt;I219),CONCATENATE("Trail hard stop for ½R to $",O219,"; Soft stop for ½R at $",P219),L219),IF(AND(D219&gt;I219,E219=0,F219=0),L219)))))))))))))))))))</f>
        <v>0</v>
      </c>
      <c r="O219" s="15">
        <f>IF(AND(R219&lt;=S219,R219&gt;U219),T219,R219)</f>
        <v>-0.03</v>
      </c>
      <c r="P219" s="16" t="str">
        <f>IFERROR(VALUE(RIGHT(Q219,LEN(Q219)-FIND("$",Q219,1))),"")</f>
        <v/>
      </c>
      <c r="Q219" s="6" t="str">
        <f>IFERROR(LEFT(RIGHT(L219,FIND("*",L219,2)-FIND(";",L219,1)),FIND("*",RIGHT(L219,FIND("*",L219,2)-FIND(";",L219,1)),2)-1),"")</f>
        <v/>
      </c>
      <c r="R219" s="16">
        <f>IF(F219=1,MIN(ROUNDDOWN(G219*0.995,2)*100/100-VLOOKUP(VALUE(RIGHT(ROUNDDOWN(G219*0.995,2)*100,1)),$Y$2:$Z$11,2)/100,ROUNDDOWN(D219*0.995,2)*100/100-VLOOKUP(VALUE(RIGHT(ROUNDDOWN(D219*0.995,2)*100,1)),$Y$2:$Z$11,2)/100),ROUNDDOWN(D219*0.995,2)*100/100-VLOOKUP(VALUE(RIGHT(ROUNDDOWN(D219*0.995,2)*100,1)),$Y$2:$Z$11,2)/100)</f>
        <v>-0.03</v>
      </c>
      <c r="S219" s="16">
        <f>IF(AND(D219&gt;1,D219&lt;=2),1,IF(AND(D219&gt;2,D219&lt;=3),2,IF(AND(D219&gt;3,D219&lt;=4),3,IF(AND(D219&gt;4,D219&lt;=5),4,IF(AND(D219&gt;5,D219&lt;=6),5,IF(AND(D219&gt;6,D219&lt;=7),6,IF(AND(D219&gt;7,D219&lt;=8),7,IF(AND(D219&gt;8,D219&lt;=10),8,IF(AND(D219&gt;10,D219&lt;=15),10,IF(AND(D219&gt;15,D219&lt;=20),15,IF(AND(D219&gt;20,D219&lt;=25),20,IF(AND(D219&gt;25,D219&lt;=30),25,IF(AND(D219&gt;30,D219&lt;=35),30,IF(AND(D219&gt;35,D219&lt;=40),35,IF(AND(D219&gt;40,D219&lt;=50),40,IF(AND(D219&gt;50,D219&lt;=60),50,IF(AND(D219&gt;60,D219&lt;=70),60,IF(AND(D219&gt;70,D219&lt;=80),70,IF(AND(D219&gt;80,D219&lt;=100),80,IF(AND(D219&gt;100,D219&lt;=120),100,IF(AND(D219&gt;120,D219&lt;=140),120,IF(AND(D219&gt;140,D219&lt;=150),140,IF(AND(D219&gt;150,D219&lt;=200),150,IF(AND(D219&gt;200,D219&lt;=250),200,IF(AND(D219&gt;250,D219&lt;=300),250,IF(AND(D219&gt;300,D219&lt;=350),300,IF(AND(D219&gt;350,D219&lt;=400),350,IF(AND(D219&gt;400,D219&lt;=500),400,IF(AND(D219&gt;500,D219&lt;=600),500,IF(AND(D219&gt;600,D219&lt;=700),600,IF(AND(D219&gt;700,D219&lt;=800),700,IF(AND(D219&gt;800,D219&lt;=1000),800,IF(AND(D219&gt;1000,D219&lt;=1200),1000,IF(AND(D219&gt;1200,D219&lt;=1400),1200,IF(AND(D219&gt;1400,D219&lt;=1500),1400,0.1)))))))))))))))))))))))))))))))))))*1.01</f>
        <v>0.10100000000000001</v>
      </c>
      <c r="T219" s="16">
        <f>U219-V219</f>
        <v>6.9999999999999993E-2</v>
      </c>
      <c r="U219" s="18">
        <f>ROUNDUP(IF(AND(D219&gt;1,D219&lt;=2),1,IF(AND(D219&gt;2,D219&lt;=3),2,IF(AND(D219&gt;3,D219&lt;=4),3,IF(AND(D219&gt;4,D219&lt;=5),4,IF(AND(D219&gt;5,D219&lt;=6),5,IF(AND(D219&gt;6,D219&lt;=7),6,IF(AND(D219&gt;7,D219&lt;=8),7,IF(AND(D219&gt;8,D219&lt;=10),8,IF(AND(D219&gt;10,D219&lt;=15),10,IF(AND(D219&gt;15,D219&lt;=20),15,IF(AND(D219&gt;20,D219&lt;=25),20,IF(AND(D219&gt;25,D219&lt;=30),25,IF(AND(D219&gt;30,D219&lt;=35),30,IF(AND(D219&gt;35,D219&lt;=40),35,IF(AND(D219&gt;40,D219&lt;=50),40,IF(AND(D219&gt;50,D219&lt;=60),50,IF(AND(D219&gt;60,D219&lt;=70),60,IF(AND(D219&gt;70,D219&lt;=80),70,IF(AND(D219&gt;80,D219&lt;=100),80,IF(AND(D219&gt;100,D219&lt;=120),100,IF(AND(D219&gt;120,D219&lt;=140),120,IF(AND(D219&gt;140,D219&lt;=150),140,IF(AND(D219&gt;150,D219&lt;=200),150,IF(AND(D219&gt;200,D219&lt;=250),200,IF(AND(D219&gt;250,D219&lt;=300),250,IF(AND(D219&gt;300,D219&lt;=350),300,IF(AND(D219&gt;350,D219&lt;=400),350,IF(AND(D219&gt;400,D219&lt;=500),400,IF(AND(D219&gt;500,D219&lt;=600),500,IF(AND(D219&gt;600,D219&lt;=700),600,IF(AND(D219&gt;700,D219&lt;=800),700,IF(AND(D219&gt;800,D219&lt;=1000),800,IF(AND(D219&gt;1000,D219&lt;=1200),1000,IF(AND(D219&gt;1200,D219&lt;=1400),1200,IF(AND(D219&gt;1400,D219&lt;=1500),1400,0.1)))))))))))))))))))))))))))))))))))*0.995,2)</f>
        <v>9.9999999999999992E-2</v>
      </c>
      <c r="V219" s="16">
        <f>VLOOKUP(VALUE(RIGHT(U219*100,1)),$Y$2:$Z$11,2)/100</f>
        <v>0.03</v>
      </c>
      <c r="W219" s="19">
        <f ca="1">IFERROR(IF(AVERAGE(SOE_1,SOE_2)-Close&lt;Close-Current_Stop,1,0),0)</f>
        <v>0</v>
      </c>
      <c r="X219" s="29" t="str">
        <f ca="1">IF(RR_Rebal_Test=1,Close-(AVERAGE(SOE_1,SOE_2)-Close),"")</f>
        <v/>
      </c>
      <c r="Y219" s="3"/>
      <c r="Z219" s="3"/>
      <c r="AA219" s="3"/>
      <c r="AB219" s="3"/>
      <c r="AC219" s="3"/>
    </row>
    <row r="220" spans="1:29" x14ac:dyDescent="0.25">
      <c r="A220" s="13"/>
      <c r="B220" s="8"/>
      <c r="C220" s="8"/>
      <c r="D220" s="8"/>
      <c r="E220" s="2"/>
      <c r="F220" s="2"/>
      <c r="G220" s="8"/>
      <c r="H220" s="23"/>
      <c r="I220" s="8"/>
      <c r="J220" s="1"/>
      <c r="K220" s="1"/>
      <c r="L220" s="2"/>
      <c r="M220" s="8">
        <f>IF(EXACT(L220,N220),I220,O220)</f>
        <v>-0.03</v>
      </c>
      <c r="N220" s="14" t="b">
        <f>IF(AND(L220="*Soft stop*",D220&lt;=I220),CONCATENATE("Setting hard stop at $",O220),IF(AND(L220="*Soft stop*",D220&gt;I220,E220=1),CONCATENATE("Setting hard stop for ½R at $",O220,"; Soft stop for ½R at $",I220),IF(AND(L220="*Soft stop*",D220&gt;I220,F220=1),CONCATENATE("Setting hard stop at $",O220),IF(AND(L220="*Hard stop*",D220&lt;=I220),"Hit stop",IF(AND(L220="*Hard stop*",D220&gt;I220,E220=1),IF(AND(O220&gt;I220,R220&lt;&gt;I220),CONCATENATE("Trail hard stop for ½R to $",O220,"; Hard stop for ½R at $",I220),L220),IF(AND(L220="*Hard stop*",D220&gt;I220,F220=1),IF(AND(O220&gt;I220,R220&lt;&gt;I220),CONCATENATE("Trail hard stop to $",O220),L220),IF(AND(LEFT(L220,12)="*Hard stop f",LEFT(Q220,5)=" Hard",D220&gt;I220,F220=1),IF(AND(O220&gt;I220,R220&lt;&gt;I220),CONCATENATE("Trail stop for entire position to $",O220),L220),IF(AND(LEFT(L220,12)="*Hard stop f",LEFT(Q220,5)=" Soft",D220&gt;I220,F220=1),CONCATENATE("Setting hard stop for entire position at $",O220),IF(AND(LEFT(L220,12)="*Hard stop f",LEFT(Q220,5)=" Hard",I220&gt;P220,D220&lt;=I220,D220&gt;P220),CONCATENATE("Hit stop for ½R at $",I220,"; Hard stop for ½R at $",P220),IF(AND(LEFT(L220,12)="*Hard stop f",LEFT(Q220,5)=" Hard",D220&lt;=I220,D220&lt;=P220),"Hit stop",IF(AND(LEFT(L220,12)="*Hard stop f",LEFT(Q220,5)=" Hard",D220&gt;I220,E220=1),IF(AND(O220&gt;I220,R220&lt;&gt;I220),CONCATENATE("Trail hard stop for ½R to $",O220,"; Hard stop for ½R at $",P220),L220),IF(AND(LEFT(L220,12)="*Hard stop f",LEFT(Q220,5)=" Soft",I220&gt;P220,D220&lt;=I220,D220&gt;P220),CONCATENATE("Hit stop for ½R at $",I220,"; Soft stop for ½R at $",P220),IF(AND(LEFT(L220,12)="*Hard stop f",LEFT(Q220,5)=" Soft",D220&lt;=I220,D220&lt;=P220),CONCATENATE("Hit stop for ½R at $",I220,"; Setting hard stop for ½R at $",O220),IF(AND(LEFT(L220,12)="*Hard stop f",LEFT(Q220,5)=" Soft",D220&gt;I220,E220=1),IF(AND(O220&gt;I220,R220&lt;&gt;I220),CONCATENATE("Trail hard stop for ½R to $",O220,"; Soft stop for ½R at $",P220),L220),IF(AND(LEFT(L220,12)="*Hard stop f",LEFT(Q220,5)=" Hard",I220=P220,D220&lt;=I220),"Hit stop",IF(AND(LEFT(L220,12)="*Hard stop f",LEFT(Q220,5)=" Hard",I220=P220,D220&gt;I220,E220=1),IF(AND(O220&gt;I220,R220&lt;&gt;I220),CONCATENATE("Trail hard stop for ½R to $",O220,"; Hard stop for ½R at $",P220),L220),IF(AND(LEFT(L220,12)="*Hard stop f",LEFT(Q220,5)=" Soft",I220=P220,D220&lt;=I220),CONCATENATE("Hit stop for ½R at $",I220,"; Setting hard stop for ½R at $",O220),IF(AND(LEFT(L220,12)="*Hard stop f",LEFT(Q220,5)=" Soft",I220=P220,D220&gt;I220,E220=1),IF(AND(O220&gt;I220,R220&lt;&gt;I220),CONCATENATE("Trail hard stop for ½R to $",O220,"; Soft stop for ½R at $",P220),L220),IF(AND(D220&gt;I220,E220=0,F220=0),L220)))))))))))))))))))</f>
        <v>0</v>
      </c>
      <c r="O220" s="15">
        <f>IF(AND(R220&lt;=S220,R220&gt;U220),T220,R220)</f>
        <v>-0.03</v>
      </c>
      <c r="P220" s="16" t="str">
        <f>IFERROR(VALUE(RIGHT(Q220,LEN(Q220)-FIND("$",Q220,1))),"")</f>
        <v/>
      </c>
      <c r="Q220" s="6" t="str">
        <f>IFERROR(LEFT(RIGHT(L220,FIND("*",L220,2)-FIND(";",L220,1)),FIND("*",RIGHT(L220,FIND("*",L220,2)-FIND(";",L220,1)),2)-1),"")</f>
        <v/>
      </c>
      <c r="R220" s="16">
        <f>IF(F220=1,MIN(ROUNDDOWN(G220*0.995,2)*100/100-VLOOKUP(VALUE(RIGHT(ROUNDDOWN(G220*0.995,2)*100,1)),$Y$2:$Z$11,2)/100,ROUNDDOWN(D220*0.995,2)*100/100-VLOOKUP(VALUE(RIGHT(ROUNDDOWN(D220*0.995,2)*100,1)),$Y$2:$Z$11,2)/100),ROUNDDOWN(D220*0.995,2)*100/100-VLOOKUP(VALUE(RIGHT(ROUNDDOWN(D220*0.995,2)*100,1)),$Y$2:$Z$11,2)/100)</f>
        <v>-0.03</v>
      </c>
      <c r="S220" s="16">
        <f>IF(AND(D220&gt;1,D220&lt;=2),1,IF(AND(D220&gt;2,D220&lt;=3),2,IF(AND(D220&gt;3,D220&lt;=4),3,IF(AND(D220&gt;4,D220&lt;=5),4,IF(AND(D220&gt;5,D220&lt;=6),5,IF(AND(D220&gt;6,D220&lt;=7),6,IF(AND(D220&gt;7,D220&lt;=8),7,IF(AND(D220&gt;8,D220&lt;=10),8,IF(AND(D220&gt;10,D220&lt;=15),10,IF(AND(D220&gt;15,D220&lt;=20),15,IF(AND(D220&gt;20,D220&lt;=25),20,IF(AND(D220&gt;25,D220&lt;=30),25,IF(AND(D220&gt;30,D220&lt;=35),30,IF(AND(D220&gt;35,D220&lt;=40),35,IF(AND(D220&gt;40,D220&lt;=50),40,IF(AND(D220&gt;50,D220&lt;=60),50,IF(AND(D220&gt;60,D220&lt;=70),60,IF(AND(D220&gt;70,D220&lt;=80),70,IF(AND(D220&gt;80,D220&lt;=100),80,IF(AND(D220&gt;100,D220&lt;=120),100,IF(AND(D220&gt;120,D220&lt;=140),120,IF(AND(D220&gt;140,D220&lt;=150),140,IF(AND(D220&gt;150,D220&lt;=200),150,IF(AND(D220&gt;200,D220&lt;=250),200,IF(AND(D220&gt;250,D220&lt;=300),250,IF(AND(D220&gt;300,D220&lt;=350),300,IF(AND(D220&gt;350,D220&lt;=400),350,IF(AND(D220&gt;400,D220&lt;=500),400,IF(AND(D220&gt;500,D220&lt;=600),500,IF(AND(D220&gt;600,D220&lt;=700),600,IF(AND(D220&gt;700,D220&lt;=800),700,IF(AND(D220&gt;800,D220&lt;=1000),800,IF(AND(D220&gt;1000,D220&lt;=1200),1000,IF(AND(D220&gt;1200,D220&lt;=1400),1200,IF(AND(D220&gt;1400,D220&lt;=1500),1400,0.1)))))))))))))))))))))))))))))))))))*1.01</f>
        <v>0.10100000000000001</v>
      </c>
      <c r="T220" s="16">
        <f>U220-V220</f>
        <v>6.9999999999999993E-2</v>
      </c>
      <c r="U220" s="18">
        <f>ROUNDUP(IF(AND(D220&gt;1,D220&lt;=2),1,IF(AND(D220&gt;2,D220&lt;=3),2,IF(AND(D220&gt;3,D220&lt;=4),3,IF(AND(D220&gt;4,D220&lt;=5),4,IF(AND(D220&gt;5,D220&lt;=6),5,IF(AND(D220&gt;6,D220&lt;=7),6,IF(AND(D220&gt;7,D220&lt;=8),7,IF(AND(D220&gt;8,D220&lt;=10),8,IF(AND(D220&gt;10,D220&lt;=15),10,IF(AND(D220&gt;15,D220&lt;=20),15,IF(AND(D220&gt;20,D220&lt;=25),20,IF(AND(D220&gt;25,D220&lt;=30),25,IF(AND(D220&gt;30,D220&lt;=35),30,IF(AND(D220&gt;35,D220&lt;=40),35,IF(AND(D220&gt;40,D220&lt;=50),40,IF(AND(D220&gt;50,D220&lt;=60),50,IF(AND(D220&gt;60,D220&lt;=70),60,IF(AND(D220&gt;70,D220&lt;=80),70,IF(AND(D220&gt;80,D220&lt;=100),80,IF(AND(D220&gt;100,D220&lt;=120),100,IF(AND(D220&gt;120,D220&lt;=140),120,IF(AND(D220&gt;140,D220&lt;=150),140,IF(AND(D220&gt;150,D220&lt;=200),150,IF(AND(D220&gt;200,D220&lt;=250),200,IF(AND(D220&gt;250,D220&lt;=300),250,IF(AND(D220&gt;300,D220&lt;=350),300,IF(AND(D220&gt;350,D220&lt;=400),350,IF(AND(D220&gt;400,D220&lt;=500),400,IF(AND(D220&gt;500,D220&lt;=600),500,IF(AND(D220&gt;600,D220&lt;=700),600,IF(AND(D220&gt;700,D220&lt;=800),700,IF(AND(D220&gt;800,D220&lt;=1000),800,IF(AND(D220&gt;1000,D220&lt;=1200),1000,IF(AND(D220&gt;1200,D220&lt;=1400),1200,IF(AND(D220&gt;1400,D220&lt;=1500),1400,0.1)))))))))))))))))))))))))))))))))))*0.995,2)</f>
        <v>9.9999999999999992E-2</v>
      </c>
      <c r="V220" s="16">
        <f>VLOOKUP(VALUE(RIGHT(U220*100,1)),$Y$2:$Z$11,2)/100</f>
        <v>0.03</v>
      </c>
      <c r="W220" s="19">
        <f ca="1">IFERROR(IF(AVERAGE(SOE_1,SOE_2)-Close&lt;Close-Current_Stop,1,0),0)</f>
        <v>0</v>
      </c>
      <c r="X220" s="29" t="str">
        <f ca="1">IF(RR_Rebal_Test=1,Close-(AVERAGE(SOE_1,SOE_2)-Close),"")</f>
        <v/>
      </c>
      <c r="Y220" s="3"/>
      <c r="Z220" s="3"/>
      <c r="AA220" s="3"/>
      <c r="AB220" s="3"/>
      <c r="AC220" s="3"/>
    </row>
    <row r="221" spans="1:29" x14ac:dyDescent="0.25">
      <c r="A221" s="13"/>
      <c r="B221" s="8"/>
      <c r="C221" s="8"/>
      <c r="D221" s="8"/>
      <c r="E221" s="2"/>
      <c r="F221" s="2"/>
      <c r="G221" s="8"/>
      <c r="H221" s="23"/>
      <c r="I221" s="8"/>
      <c r="J221" s="1"/>
      <c r="K221" s="1"/>
      <c r="L221" s="2"/>
      <c r="M221" s="8">
        <f>IF(EXACT(L221,N221),I221,O221)</f>
        <v>-0.03</v>
      </c>
      <c r="N221" s="14" t="b">
        <f>IF(AND(L221="*Soft stop*",D221&lt;=I221),CONCATENATE("Setting hard stop at $",O221),IF(AND(L221="*Soft stop*",D221&gt;I221,E221=1),CONCATENATE("Setting hard stop for ½R at $",O221,"; Soft stop for ½R at $",I221),IF(AND(L221="*Soft stop*",D221&gt;I221,F221=1),CONCATENATE("Setting hard stop at $",O221),IF(AND(L221="*Hard stop*",D221&lt;=I221),"Hit stop",IF(AND(L221="*Hard stop*",D221&gt;I221,E221=1),IF(AND(O221&gt;I221,R221&lt;&gt;I221),CONCATENATE("Trail hard stop for ½R to $",O221,"; Hard stop for ½R at $",I221),L221),IF(AND(L221="*Hard stop*",D221&gt;I221,F221=1),IF(AND(O221&gt;I221,R221&lt;&gt;I221),CONCATENATE("Trail hard stop to $",O221),L221),IF(AND(LEFT(L221,12)="*Hard stop f",LEFT(Q221,5)=" Hard",D221&gt;I221,F221=1),IF(AND(O221&gt;I221,R221&lt;&gt;I221),CONCATENATE("Trail stop for entire position to $",O221),L221),IF(AND(LEFT(L221,12)="*Hard stop f",LEFT(Q221,5)=" Soft",D221&gt;I221,F221=1),CONCATENATE("Setting hard stop for entire position at $",O221),IF(AND(LEFT(L221,12)="*Hard stop f",LEFT(Q221,5)=" Hard",I221&gt;P221,D221&lt;=I221,D221&gt;P221),CONCATENATE("Hit stop for ½R at $",I221,"; Hard stop for ½R at $",P221),IF(AND(LEFT(L221,12)="*Hard stop f",LEFT(Q221,5)=" Hard",D221&lt;=I221,D221&lt;=P221),"Hit stop",IF(AND(LEFT(L221,12)="*Hard stop f",LEFT(Q221,5)=" Hard",D221&gt;I221,E221=1),IF(AND(O221&gt;I221,R221&lt;&gt;I221),CONCATENATE("Trail hard stop for ½R to $",O221,"; Hard stop for ½R at $",P221),L221),IF(AND(LEFT(L221,12)="*Hard stop f",LEFT(Q221,5)=" Soft",I221&gt;P221,D221&lt;=I221,D221&gt;P221),CONCATENATE("Hit stop for ½R at $",I221,"; Soft stop for ½R at $",P221),IF(AND(LEFT(L221,12)="*Hard stop f",LEFT(Q221,5)=" Soft",D221&lt;=I221,D221&lt;=P221),CONCATENATE("Hit stop for ½R at $",I221,"; Setting hard stop for ½R at $",O221),IF(AND(LEFT(L221,12)="*Hard stop f",LEFT(Q221,5)=" Soft",D221&gt;I221,E221=1),IF(AND(O221&gt;I221,R221&lt;&gt;I221),CONCATENATE("Trail hard stop for ½R to $",O221,"; Soft stop for ½R at $",P221),L221),IF(AND(LEFT(L221,12)="*Hard stop f",LEFT(Q221,5)=" Hard",I221=P221,D221&lt;=I221),"Hit stop",IF(AND(LEFT(L221,12)="*Hard stop f",LEFT(Q221,5)=" Hard",I221=P221,D221&gt;I221,E221=1),IF(AND(O221&gt;I221,R221&lt;&gt;I221),CONCATENATE("Trail hard stop for ½R to $",O221,"; Hard stop for ½R at $",P221),L221),IF(AND(LEFT(L221,12)="*Hard stop f",LEFT(Q221,5)=" Soft",I221=P221,D221&lt;=I221),CONCATENATE("Hit stop for ½R at $",I221,"; Setting hard stop for ½R at $",O221),IF(AND(LEFT(L221,12)="*Hard stop f",LEFT(Q221,5)=" Soft",I221=P221,D221&gt;I221,E221=1),IF(AND(O221&gt;I221,R221&lt;&gt;I221),CONCATENATE("Trail hard stop for ½R to $",O221,"; Soft stop for ½R at $",P221),L221),IF(AND(D221&gt;I221,E221=0,F221=0),L221)))))))))))))))))))</f>
        <v>0</v>
      </c>
      <c r="O221" s="15">
        <f>IF(AND(R221&lt;=S221,R221&gt;U221),T221,R221)</f>
        <v>-0.03</v>
      </c>
      <c r="P221" s="16" t="str">
        <f>IFERROR(VALUE(RIGHT(Q221,LEN(Q221)-FIND("$",Q221,1))),"")</f>
        <v/>
      </c>
      <c r="Q221" s="6" t="str">
        <f>IFERROR(LEFT(RIGHT(L221,FIND("*",L221,2)-FIND(";",L221,1)),FIND("*",RIGHT(L221,FIND("*",L221,2)-FIND(";",L221,1)),2)-1),"")</f>
        <v/>
      </c>
      <c r="R221" s="16">
        <f>IF(F221=1,MIN(ROUNDDOWN(G221*0.995,2)*100/100-VLOOKUP(VALUE(RIGHT(ROUNDDOWN(G221*0.995,2)*100,1)),$Y$2:$Z$11,2)/100,ROUNDDOWN(D221*0.995,2)*100/100-VLOOKUP(VALUE(RIGHT(ROUNDDOWN(D221*0.995,2)*100,1)),$Y$2:$Z$11,2)/100),ROUNDDOWN(D221*0.995,2)*100/100-VLOOKUP(VALUE(RIGHT(ROUNDDOWN(D221*0.995,2)*100,1)),$Y$2:$Z$11,2)/100)</f>
        <v>-0.03</v>
      </c>
      <c r="S221" s="16">
        <f>IF(AND(D221&gt;1,D221&lt;=2),1,IF(AND(D221&gt;2,D221&lt;=3),2,IF(AND(D221&gt;3,D221&lt;=4),3,IF(AND(D221&gt;4,D221&lt;=5),4,IF(AND(D221&gt;5,D221&lt;=6),5,IF(AND(D221&gt;6,D221&lt;=7),6,IF(AND(D221&gt;7,D221&lt;=8),7,IF(AND(D221&gt;8,D221&lt;=10),8,IF(AND(D221&gt;10,D221&lt;=15),10,IF(AND(D221&gt;15,D221&lt;=20),15,IF(AND(D221&gt;20,D221&lt;=25),20,IF(AND(D221&gt;25,D221&lt;=30),25,IF(AND(D221&gt;30,D221&lt;=35),30,IF(AND(D221&gt;35,D221&lt;=40),35,IF(AND(D221&gt;40,D221&lt;=50),40,IF(AND(D221&gt;50,D221&lt;=60),50,IF(AND(D221&gt;60,D221&lt;=70),60,IF(AND(D221&gt;70,D221&lt;=80),70,IF(AND(D221&gt;80,D221&lt;=100),80,IF(AND(D221&gt;100,D221&lt;=120),100,IF(AND(D221&gt;120,D221&lt;=140),120,IF(AND(D221&gt;140,D221&lt;=150),140,IF(AND(D221&gt;150,D221&lt;=200),150,IF(AND(D221&gt;200,D221&lt;=250),200,IF(AND(D221&gt;250,D221&lt;=300),250,IF(AND(D221&gt;300,D221&lt;=350),300,IF(AND(D221&gt;350,D221&lt;=400),350,IF(AND(D221&gt;400,D221&lt;=500),400,IF(AND(D221&gt;500,D221&lt;=600),500,IF(AND(D221&gt;600,D221&lt;=700),600,IF(AND(D221&gt;700,D221&lt;=800),700,IF(AND(D221&gt;800,D221&lt;=1000),800,IF(AND(D221&gt;1000,D221&lt;=1200),1000,IF(AND(D221&gt;1200,D221&lt;=1400),1200,IF(AND(D221&gt;1400,D221&lt;=1500),1400,0.1)))))))))))))))))))))))))))))))))))*1.01</f>
        <v>0.10100000000000001</v>
      </c>
      <c r="T221" s="16">
        <f>U221-V221</f>
        <v>6.9999999999999993E-2</v>
      </c>
      <c r="U221" s="18">
        <f>ROUNDUP(IF(AND(D221&gt;1,D221&lt;=2),1,IF(AND(D221&gt;2,D221&lt;=3),2,IF(AND(D221&gt;3,D221&lt;=4),3,IF(AND(D221&gt;4,D221&lt;=5),4,IF(AND(D221&gt;5,D221&lt;=6),5,IF(AND(D221&gt;6,D221&lt;=7),6,IF(AND(D221&gt;7,D221&lt;=8),7,IF(AND(D221&gt;8,D221&lt;=10),8,IF(AND(D221&gt;10,D221&lt;=15),10,IF(AND(D221&gt;15,D221&lt;=20),15,IF(AND(D221&gt;20,D221&lt;=25),20,IF(AND(D221&gt;25,D221&lt;=30),25,IF(AND(D221&gt;30,D221&lt;=35),30,IF(AND(D221&gt;35,D221&lt;=40),35,IF(AND(D221&gt;40,D221&lt;=50),40,IF(AND(D221&gt;50,D221&lt;=60),50,IF(AND(D221&gt;60,D221&lt;=70),60,IF(AND(D221&gt;70,D221&lt;=80),70,IF(AND(D221&gt;80,D221&lt;=100),80,IF(AND(D221&gt;100,D221&lt;=120),100,IF(AND(D221&gt;120,D221&lt;=140),120,IF(AND(D221&gt;140,D221&lt;=150),140,IF(AND(D221&gt;150,D221&lt;=200),150,IF(AND(D221&gt;200,D221&lt;=250),200,IF(AND(D221&gt;250,D221&lt;=300),250,IF(AND(D221&gt;300,D221&lt;=350),300,IF(AND(D221&gt;350,D221&lt;=400),350,IF(AND(D221&gt;400,D221&lt;=500),400,IF(AND(D221&gt;500,D221&lt;=600),500,IF(AND(D221&gt;600,D221&lt;=700),600,IF(AND(D221&gt;700,D221&lt;=800),700,IF(AND(D221&gt;800,D221&lt;=1000),800,IF(AND(D221&gt;1000,D221&lt;=1200),1000,IF(AND(D221&gt;1200,D221&lt;=1400),1200,IF(AND(D221&gt;1400,D221&lt;=1500),1400,0.1)))))))))))))))))))))))))))))))))))*0.995,2)</f>
        <v>9.9999999999999992E-2</v>
      </c>
      <c r="V221" s="16">
        <f>VLOOKUP(VALUE(RIGHT(U221*100,1)),$Y$2:$Z$11,2)/100</f>
        <v>0.03</v>
      </c>
      <c r="W221" s="19">
        <f ca="1">IFERROR(IF(AVERAGE(SOE_1,SOE_2)-Close&lt;Close-Current_Stop,1,0),0)</f>
        <v>0</v>
      </c>
      <c r="X221" s="29" t="str">
        <f ca="1">IF(RR_Rebal_Test=1,Close-(AVERAGE(SOE_1,SOE_2)-Close),"")</f>
        <v/>
      </c>
      <c r="Y221" s="3"/>
      <c r="Z221" s="3"/>
      <c r="AA221" s="3"/>
      <c r="AB221" s="3"/>
      <c r="AC221" s="3"/>
    </row>
    <row r="222" spans="1:29" x14ac:dyDescent="0.25">
      <c r="A222" s="13"/>
      <c r="B222" s="8"/>
      <c r="C222" s="8"/>
      <c r="D222" s="8"/>
      <c r="E222" s="2"/>
      <c r="F222" s="2"/>
      <c r="G222" s="8"/>
      <c r="H222" s="23"/>
      <c r="I222" s="8"/>
      <c r="J222" s="1"/>
      <c r="K222" s="1"/>
      <c r="L222" s="2"/>
      <c r="M222" s="8">
        <f>IF(EXACT(L222,N222),I222,O222)</f>
        <v>-0.03</v>
      </c>
      <c r="N222" s="14" t="b">
        <f>IF(AND(L222="*Soft stop*",D222&lt;=I222),CONCATENATE("Setting hard stop at $",O222),IF(AND(L222="*Soft stop*",D222&gt;I222,E222=1),CONCATENATE("Setting hard stop for ½R at $",O222,"; Soft stop for ½R at $",I222),IF(AND(L222="*Soft stop*",D222&gt;I222,F222=1),CONCATENATE("Setting hard stop at $",O222),IF(AND(L222="*Hard stop*",D222&lt;=I222),"Hit stop",IF(AND(L222="*Hard stop*",D222&gt;I222,E222=1),IF(AND(O222&gt;I222,R222&lt;&gt;I222),CONCATENATE("Trail hard stop for ½R to $",O222,"; Hard stop for ½R at $",I222),L222),IF(AND(L222="*Hard stop*",D222&gt;I222,F222=1),IF(AND(O222&gt;I222,R222&lt;&gt;I222),CONCATENATE("Trail hard stop to $",O222),L222),IF(AND(LEFT(L222,12)="*Hard stop f",LEFT(Q222,5)=" Hard",D222&gt;I222,F222=1),IF(AND(O222&gt;I222,R222&lt;&gt;I222),CONCATENATE("Trail stop for entire position to $",O222),L222),IF(AND(LEFT(L222,12)="*Hard stop f",LEFT(Q222,5)=" Soft",D222&gt;I222,F222=1),CONCATENATE("Setting hard stop for entire position at $",O222),IF(AND(LEFT(L222,12)="*Hard stop f",LEFT(Q222,5)=" Hard",I222&gt;P222,D222&lt;=I222,D222&gt;P222),CONCATENATE("Hit stop for ½R at $",I222,"; Hard stop for ½R at $",P222),IF(AND(LEFT(L222,12)="*Hard stop f",LEFT(Q222,5)=" Hard",D222&lt;=I222,D222&lt;=P222),"Hit stop",IF(AND(LEFT(L222,12)="*Hard stop f",LEFT(Q222,5)=" Hard",D222&gt;I222,E222=1),IF(AND(O222&gt;I222,R222&lt;&gt;I222),CONCATENATE("Trail hard stop for ½R to $",O222,"; Hard stop for ½R at $",P222),L222),IF(AND(LEFT(L222,12)="*Hard stop f",LEFT(Q222,5)=" Soft",I222&gt;P222,D222&lt;=I222,D222&gt;P222),CONCATENATE("Hit stop for ½R at $",I222,"; Soft stop for ½R at $",P222),IF(AND(LEFT(L222,12)="*Hard stop f",LEFT(Q222,5)=" Soft",D222&lt;=I222,D222&lt;=P222),CONCATENATE("Hit stop for ½R at $",I222,"; Setting hard stop for ½R at $",O222),IF(AND(LEFT(L222,12)="*Hard stop f",LEFT(Q222,5)=" Soft",D222&gt;I222,E222=1),IF(AND(O222&gt;I222,R222&lt;&gt;I222),CONCATENATE("Trail hard stop for ½R to $",O222,"; Soft stop for ½R at $",P222),L222),IF(AND(LEFT(L222,12)="*Hard stop f",LEFT(Q222,5)=" Hard",I222=P222,D222&lt;=I222),"Hit stop",IF(AND(LEFT(L222,12)="*Hard stop f",LEFT(Q222,5)=" Hard",I222=P222,D222&gt;I222,E222=1),IF(AND(O222&gt;I222,R222&lt;&gt;I222),CONCATENATE("Trail hard stop for ½R to $",O222,"; Hard stop for ½R at $",P222),L222),IF(AND(LEFT(L222,12)="*Hard stop f",LEFT(Q222,5)=" Soft",I222=P222,D222&lt;=I222),CONCATENATE("Hit stop for ½R at $",I222,"; Setting hard stop for ½R at $",O222),IF(AND(LEFT(L222,12)="*Hard stop f",LEFT(Q222,5)=" Soft",I222=P222,D222&gt;I222,E222=1),IF(AND(O222&gt;I222,R222&lt;&gt;I222),CONCATENATE("Trail hard stop for ½R to $",O222,"; Soft stop for ½R at $",P222),L222),IF(AND(D222&gt;I222,E222=0,F222=0),L222)))))))))))))))))))</f>
        <v>0</v>
      </c>
      <c r="O222" s="15">
        <f>IF(AND(R222&lt;=S222,R222&gt;U222),T222,R222)</f>
        <v>-0.03</v>
      </c>
      <c r="P222" s="16" t="str">
        <f>IFERROR(VALUE(RIGHT(Q222,LEN(Q222)-FIND("$",Q222,1))),"")</f>
        <v/>
      </c>
      <c r="Q222" s="6" t="str">
        <f>IFERROR(LEFT(RIGHT(L222,FIND("*",L222,2)-FIND(";",L222,1)),FIND("*",RIGHT(L222,FIND("*",L222,2)-FIND(";",L222,1)),2)-1),"")</f>
        <v/>
      </c>
      <c r="R222" s="16">
        <f>IF(F222=1,MIN(ROUNDDOWN(G222*0.995,2)*100/100-VLOOKUP(VALUE(RIGHT(ROUNDDOWN(G222*0.995,2)*100,1)),$Y$2:$Z$11,2)/100,ROUNDDOWN(D222*0.995,2)*100/100-VLOOKUP(VALUE(RIGHT(ROUNDDOWN(D222*0.995,2)*100,1)),$Y$2:$Z$11,2)/100),ROUNDDOWN(D222*0.995,2)*100/100-VLOOKUP(VALUE(RIGHT(ROUNDDOWN(D222*0.995,2)*100,1)),$Y$2:$Z$11,2)/100)</f>
        <v>-0.03</v>
      </c>
      <c r="S222" s="16">
        <f>IF(AND(D222&gt;1,D222&lt;=2),1,IF(AND(D222&gt;2,D222&lt;=3),2,IF(AND(D222&gt;3,D222&lt;=4),3,IF(AND(D222&gt;4,D222&lt;=5),4,IF(AND(D222&gt;5,D222&lt;=6),5,IF(AND(D222&gt;6,D222&lt;=7),6,IF(AND(D222&gt;7,D222&lt;=8),7,IF(AND(D222&gt;8,D222&lt;=10),8,IF(AND(D222&gt;10,D222&lt;=15),10,IF(AND(D222&gt;15,D222&lt;=20),15,IF(AND(D222&gt;20,D222&lt;=25),20,IF(AND(D222&gt;25,D222&lt;=30),25,IF(AND(D222&gt;30,D222&lt;=35),30,IF(AND(D222&gt;35,D222&lt;=40),35,IF(AND(D222&gt;40,D222&lt;=50),40,IF(AND(D222&gt;50,D222&lt;=60),50,IF(AND(D222&gt;60,D222&lt;=70),60,IF(AND(D222&gt;70,D222&lt;=80),70,IF(AND(D222&gt;80,D222&lt;=100),80,IF(AND(D222&gt;100,D222&lt;=120),100,IF(AND(D222&gt;120,D222&lt;=140),120,IF(AND(D222&gt;140,D222&lt;=150),140,IF(AND(D222&gt;150,D222&lt;=200),150,IF(AND(D222&gt;200,D222&lt;=250),200,IF(AND(D222&gt;250,D222&lt;=300),250,IF(AND(D222&gt;300,D222&lt;=350),300,IF(AND(D222&gt;350,D222&lt;=400),350,IF(AND(D222&gt;400,D222&lt;=500),400,IF(AND(D222&gt;500,D222&lt;=600),500,IF(AND(D222&gt;600,D222&lt;=700),600,IF(AND(D222&gt;700,D222&lt;=800),700,IF(AND(D222&gt;800,D222&lt;=1000),800,IF(AND(D222&gt;1000,D222&lt;=1200),1000,IF(AND(D222&gt;1200,D222&lt;=1400),1200,IF(AND(D222&gt;1400,D222&lt;=1500),1400,0.1)))))))))))))))))))))))))))))))))))*1.01</f>
        <v>0.10100000000000001</v>
      </c>
      <c r="T222" s="16">
        <f>U222-V222</f>
        <v>6.9999999999999993E-2</v>
      </c>
      <c r="U222" s="18">
        <f>ROUNDUP(IF(AND(D222&gt;1,D222&lt;=2),1,IF(AND(D222&gt;2,D222&lt;=3),2,IF(AND(D222&gt;3,D222&lt;=4),3,IF(AND(D222&gt;4,D222&lt;=5),4,IF(AND(D222&gt;5,D222&lt;=6),5,IF(AND(D222&gt;6,D222&lt;=7),6,IF(AND(D222&gt;7,D222&lt;=8),7,IF(AND(D222&gt;8,D222&lt;=10),8,IF(AND(D222&gt;10,D222&lt;=15),10,IF(AND(D222&gt;15,D222&lt;=20),15,IF(AND(D222&gt;20,D222&lt;=25),20,IF(AND(D222&gt;25,D222&lt;=30),25,IF(AND(D222&gt;30,D222&lt;=35),30,IF(AND(D222&gt;35,D222&lt;=40),35,IF(AND(D222&gt;40,D222&lt;=50),40,IF(AND(D222&gt;50,D222&lt;=60),50,IF(AND(D222&gt;60,D222&lt;=70),60,IF(AND(D222&gt;70,D222&lt;=80),70,IF(AND(D222&gt;80,D222&lt;=100),80,IF(AND(D222&gt;100,D222&lt;=120),100,IF(AND(D222&gt;120,D222&lt;=140),120,IF(AND(D222&gt;140,D222&lt;=150),140,IF(AND(D222&gt;150,D222&lt;=200),150,IF(AND(D222&gt;200,D222&lt;=250),200,IF(AND(D222&gt;250,D222&lt;=300),250,IF(AND(D222&gt;300,D222&lt;=350),300,IF(AND(D222&gt;350,D222&lt;=400),350,IF(AND(D222&gt;400,D222&lt;=500),400,IF(AND(D222&gt;500,D222&lt;=600),500,IF(AND(D222&gt;600,D222&lt;=700),600,IF(AND(D222&gt;700,D222&lt;=800),700,IF(AND(D222&gt;800,D222&lt;=1000),800,IF(AND(D222&gt;1000,D222&lt;=1200),1000,IF(AND(D222&gt;1200,D222&lt;=1400),1200,IF(AND(D222&gt;1400,D222&lt;=1500),1400,0.1)))))))))))))))))))))))))))))))))))*0.995,2)</f>
        <v>9.9999999999999992E-2</v>
      </c>
      <c r="V222" s="16">
        <f>VLOOKUP(VALUE(RIGHT(U222*100,1)),$Y$2:$Z$11,2)/100</f>
        <v>0.03</v>
      </c>
      <c r="W222" s="19">
        <f ca="1">IFERROR(IF(AVERAGE(SOE_1,SOE_2)-Close&lt;Close-Current_Stop,1,0),0)</f>
        <v>0</v>
      </c>
      <c r="X222" s="29" t="str">
        <f ca="1">IF(RR_Rebal_Test=1,Close-(AVERAGE(SOE_1,SOE_2)-Close),"")</f>
        <v/>
      </c>
      <c r="Y222" s="3"/>
      <c r="Z222" s="3"/>
      <c r="AA222" s="3"/>
      <c r="AB222" s="3"/>
      <c r="AC222" s="3"/>
    </row>
    <row r="223" spans="1:29" x14ac:dyDescent="0.25">
      <c r="A223" s="13"/>
      <c r="B223" s="8"/>
      <c r="C223" s="8"/>
      <c r="D223" s="8"/>
      <c r="E223" s="2"/>
      <c r="F223" s="2"/>
      <c r="G223" s="8"/>
      <c r="H223" s="23"/>
      <c r="I223" s="8"/>
      <c r="J223" s="1"/>
      <c r="K223" s="1"/>
      <c r="L223" s="2"/>
      <c r="M223" s="8">
        <f>IF(EXACT(L223,N223),I223,O223)</f>
        <v>-0.03</v>
      </c>
      <c r="N223" s="14" t="b">
        <f>IF(AND(L223="*Soft stop*",D223&lt;=I223),CONCATENATE("Setting hard stop at $",O223),IF(AND(L223="*Soft stop*",D223&gt;I223,E223=1),CONCATENATE("Setting hard stop for ½R at $",O223,"; Soft stop for ½R at $",I223),IF(AND(L223="*Soft stop*",D223&gt;I223,F223=1),CONCATENATE("Setting hard stop at $",O223),IF(AND(L223="*Hard stop*",D223&lt;=I223),"Hit stop",IF(AND(L223="*Hard stop*",D223&gt;I223,E223=1),IF(AND(O223&gt;I223,R223&lt;&gt;I223),CONCATENATE("Trail hard stop for ½R to $",O223,"; Hard stop for ½R at $",I223),L223),IF(AND(L223="*Hard stop*",D223&gt;I223,F223=1),IF(AND(O223&gt;I223,R223&lt;&gt;I223),CONCATENATE("Trail hard stop to $",O223),L223),IF(AND(LEFT(L223,12)="*Hard stop f",LEFT(Q223,5)=" Hard",D223&gt;I223,F223=1),IF(AND(O223&gt;I223,R223&lt;&gt;I223),CONCATENATE("Trail stop for entire position to $",O223),L223),IF(AND(LEFT(L223,12)="*Hard stop f",LEFT(Q223,5)=" Soft",D223&gt;I223,F223=1),CONCATENATE("Setting hard stop for entire position at $",O223),IF(AND(LEFT(L223,12)="*Hard stop f",LEFT(Q223,5)=" Hard",I223&gt;P223,D223&lt;=I223,D223&gt;P223),CONCATENATE("Hit stop for ½R at $",I223,"; Hard stop for ½R at $",P223),IF(AND(LEFT(L223,12)="*Hard stop f",LEFT(Q223,5)=" Hard",D223&lt;=I223,D223&lt;=P223),"Hit stop",IF(AND(LEFT(L223,12)="*Hard stop f",LEFT(Q223,5)=" Hard",D223&gt;I223,E223=1),IF(AND(O223&gt;I223,R223&lt;&gt;I223),CONCATENATE("Trail hard stop for ½R to $",O223,"; Hard stop for ½R at $",P223),L223),IF(AND(LEFT(L223,12)="*Hard stop f",LEFT(Q223,5)=" Soft",I223&gt;P223,D223&lt;=I223,D223&gt;P223),CONCATENATE("Hit stop for ½R at $",I223,"; Soft stop for ½R at $",P223),IF(AND(LEFT(L223,12)="*Hard stop f",LEFT(Q223,5)=" Soft",D223&lt;=I223,D223&lt;=P223),CONCATENATE("Hit stop for ½R at $",I223,"; Setting hard stop for ½R at $",O223),IF(AND(LEFT(L223,12)="*Hard stop f",LEFT(Q223,5)=" Soft",D223&gt;I223,E223=1),IF(AND(O223&gt;I223,R223&lt;&gt;I223),CONCATENATE("Trail hard stop for ½R to $",O223,"; Soft stop for ½R at $",P223),L223),IF(AND(LEFT(L223,12)="*Hard stop f",LEFT(Q223,5)=" Hard",I223=P223,D223&lt;=I223),"Hit stop",IF(AND(LEFT(L223,12)="*Hard stop f",LEFT(Q223,5)=" Hard",I223=P223,D223&gt;I223,E223=1),IF(AND(O223&gt;I223,R223&lt;&gt;I223),CONCATENATE("Trail hard stop for ½R to $",O223,"; Hard stop for ½R at $",P223),L223),IF(AND(LEFT(L223,12)="*Hard stop f",LEFT(Q223,5)=" Soft",I223=P223,D223&lt;=I223),CONCATENATE("Hit stop for ½R at $",I223,"; Setting hard stop for ½R at $",O223),IF(AND(LEFT(L223,12)="*Hard stop f",LEFT(Q223,5)=" Soft",I223=P223,D223&gt;I223,E223=1),IF(AND(O223&gt;I223,R223&lt;&gt;I223),CONCATENATE("Trail hard stop for ½R to $",O223,"; Soft stop for ½R at $",P223),L223),IF(AND(D223&gt;I223,E223=0,F223=0),L223)))))))))))))))))))</f>
        <v>0</v>
      </c>
      <c r="O223" s="15">
        <f>IF(AND(R223&lt;=S223,R223&gt;U223),T223,R223)</f>
        <v>-0.03</v>
      </c>
      <c r="P223" s="16" t="str">
        <f>IFERROR(VALUE(RIGHT(Q223,LEN(Q223)-FIND("$",Q223,1))),"")</f>
        <v/>
      </c>
      <c r="Q223" s="6" t="str">
        <f>IFERROR(LEFT(RIGHT(L223,FIND("*",L223,2)-FIND(";",L223,1)),FIND("*",RIGHT(L223,FIND("*",L223,2)-FIND(";",L223,1)),2)-1),"")</f>
        <v/>
      </c>
      <c r="R223" s="16">
        <f>IF(F223=1,MIN(ROUNDDOWN(G223*0.995,2)*100/100-VLOOKUP(VALUE(RIGHT(ROUNDDOWN(G223*0.995,2)*100,1)),$Y$2:$Z$11,2)/100,ROUNDDOWN(D223*0.995,2)*100/100-VLOOKUP(VALUE(RIGHT(ROUNDDOWN(D223*0.995,2)*100,1)),$Y$2:$Z$11,2)/100),ROUNDDOWN(D223*0.995,2)*100/100-VLOOKUP(VALUE(RIGHT(ROUNDDOWN(D223*0.995,2)*100,1)),$Y$2:$Z$11,2)/100)</f>
        <v>-0.03</v>
      </c>
      <c r="S223" s="16">
        <f>IF(AND(D223&gt;1,D223&lt;=2),1,IF(AND(D223&gt;2,D223&lt;=3),2,IF(AND(D223&gt;3,D223&lt;=4),3,IF(AND(D223&gt;4,D223&lt;=5),4,IF(AND(D223&gt;5,D223&lt;=6),5,IF(AND(D223&gt;6,D223&lt;=7),6,IF(AND(D223&gt;7,D223&lt;=8),7,IF(AND(D223&gt;8,D223&lt;=10),8,IF(AND(D223&gt;10,D223&lt;=15),10,IF(AND(D223&gt;15,D223&lt;=20),15,IF(AND(D223&gt;20,D223&lt;=25),20,IF(AND(D223&gt;25,D223&lt;=30),25,IF(AND(D223&gt;30,D223&lt;=35),30,IF(AND(D223&gt;35,D223&lt;=40),35,IF(AND(D223&gt;40,D223&lt;=50),40,IF(AND(D223&gt;50,D223&lt;=60),50,IF(AND(D223&gt;60,D223&lt;=70),60,IF(AND(D223&gt;70,D223&lt;=80),70,IF(AND(D223&gt;80,D223&lt;=100),80,IF(AND(D223&gt;100,D223&lt;=120),100,IF(AND(D223&gt;120,D223&lt;=140),120,IF(AND(D223&gt;140,D223&lt;=150),140,IF(AND(D223&gt;150,D223&lt;=200),150,IF(AND(D223&gt;200,D223&lt;=250),200,IF(AND(D223&gt;250,D223&lt;=300),250,IF(AND(D223&gt;300,D223&lt;=350),300,IF(AND(D223&gt;350,D223&lt;=400),350,IF(AND(D223&gt;400,D223&lt;=500),400,IF(AND(D223&gt;500,D223&lt;=600),500,IF(AND(D223&gt;600,D223&lt;=700),600,IF(AND(D223&gt;700,D223&lt;=800),700,IF(AND(D223&gt;800,D223&lt;=1000),800,IF(AND(D223&gt;1000,D223&lt;=1200),1000,IF(AND(D223&gt;1200,D223&lt;=1400),1200,IF(AND(D223&gt;1400,D223&lt;=1500),1400,0.1)))))))))))))))))))))))))))))))))))*1.01</f>
        <v>0.10100000000000001</v>
      </c>
      <c r="T223" s="16">
        <f>U223-V223</f>
        <v>6.9999999999999993E-2</v>
      </c>
      <c r="U223" s="18">
        <f>ROUNDUP(IF(AND(D223&gt;1,D223&lt;=2),1,IF(AND(D223&gt;2,D223&lt;=3),2,IF(AND(D223&gt;3,D223&lt;=4),3,IF(AND(D223&gt;4,D223&lt;=5),4,IF(AND(D223&gt;5,D223&lt;=6),5,IF(AND(D223&gt;6,D223&lt;=7),6,IF(AND(D223&gt;7,D223&lt;=8),7,IF(AND(D223&gt;8,D223&lt;=10),8,IF(AND(D223&gt;10,D223&lt;=15),10,IF(AND(D223&gt;15,D223&lt;=20),15,IF(AND(D223&gt;20,D223&lt;=25),20,IF(AND(D223&gt;25,D223&lt;=30),25,IF(AND(D223&gt;30,D223&lt;=35),30,IF(AND(D223&gt;35,D223&lt;=40),35,IF(AND(D223&gt;40,D223&lt;=50),40,IF(AND(D223&gt;50,D223&lt;=60),50,IF(AND(D223&gt;60,D223&lt;=70),60,IF(AND(D223&gt;70,D223&lt;=80),70,IF(AND(D223&gt;80,D223&lt;=100),80,IF(AND(D223&gt;100,D223&lt;=120),100,IF(AND(D223&gt;120,D223&lt;=140),120,IF(AND(D223&gt;140,D223&lt;=150),140,IF(AND(D223&gt;150,D223&lt;=200),150,IF(AND(D223&gt;200,D223&lt;=250),200,IF(AND(D223&gt;250,D223&lt;=300),250,IF(AND(D223&gt;300,D223&lt;=350),300,IF(AND(D223&gt;350,D223&lt;=400),350,IF(AND(D223&gt;400,D223&lt;=500),400,IF(AND(D223&gt;500,D223&lt;=600),500,IF(AND(D223&gt;600,D223&lt;=700),600,IF(AND(D223&gt;700,D223&lt;=800),700,IF(AND(D223&gt;800,D223&lt;=1000),800,IF(AND(D223&gt;1000,D223&lt;=1200),1000,IF(AND(D223&gt;1200,D223&lt;=1400),1200,IF(AND(D223&gt;1400,D223&lt;=1500),1400,0.1)))))))))))))))))))))))))))))))))))*0.995,2)</f>
        <v>9.9999999999999992E-2</v>
      </c>
      <c r="V223" s="16">
        <f>VLOOKUP(VALUE(RIGHT(U223*100,1)),$Y$2:$Z$11,2)/100</f>
        <v>0.03</v>
      </c>
      <c r="W223" s="19">
        <f ca="1">IFERROR(IF(AVERAGE(SOE_1,SOE_2)-Close&lt;Close-Current_Stop,1,0),0)</f>
        <v>0</v>
      </c>
      <c r="X223" s="29" t="str">
        <f ca="1">IF(RR_Rebal_Test=1,Close-(AVERAGE(SOE_1,SOE_2)-Close),"")</f>
        <v/>
      </c>
      <c r="Y223" s="3"/>
      <c r="Z223" s="3"/>
      <c r="AA223" s="3"/>
      <c r="AB223" s="3"/>
      <c r="AC223" s="3"/>
    </row>
    <row r="224" spans="1:29" x14ac:dyDescent="0.25">
      <c r="A224" s="13"/>
      <c r="B224" s="8"/>
      <c r="C224" s="8"/>
      <c r="D224" s="8"/>
      <c r="E224" s="2"/>
      <c r="F224" s="2"/>
      <c r="G224" s="8"/>
      <c r="H224" s="23"/>
      <c r="I224" s="8"/>
      <c r="J224" s="1"/>
      <c r="K224" s="1"/>
      <c r="L224" s="2"/>
      <c r="M224" s="8">
        <f>IF(EXACT(L224,N224),I224,O224)</f>
        <v>-0.03</v>
      </c>
      <c r="N224" s="14" t="b">
        <f>IF(AND(L224="*Soft stop*",D224&lt;=I224),CONCATENATE("Setting hard stop at $",O224),IF(AND(L224="*Soft stop*",D224&gt;I224,E224=1),CONCATENATE("Setting hard stop for ½R at $",O224,"; Soft stop for ½R at $",I224),IF(AND(L224="*Soft stop*",D224&gt;I224,F224=1),CONCATENATE("Setting hard stop at $",O224),IF(AND(L224="*Hard stop*",D224&lt;=I224),"Hit stop",IF(AND(L224="*Hard stop*",D224&gt;I224,E224=1),IF(AND(O224&gt;I224,R224&lt;&gt;I224),CONCATENATE("Trail hard stop for ½R to $",O224,"; Hard stop for ½R at $",I224),L224),IF(AND(L224="*Hard stop*",D224&gt;I224,F224=1),IF(AND(O224&gt;I224,R224&lt;&gt;I224),CONCATENATE("Trail hard stop to $",O224),L224),IF(AND(LEFT(L224,12)="*Hard stop f",LEFT(Q224,5)=" Hard",D224&gt;I224,F224=1),IF(AND(O224&gt;I224,R224&lt;&gt;I224),CONCATENATE("Trail stop for entire position to $",O224),L224),IF(AND(LEFT(L224,12)="*Hard stop f",LEFT(Q224,5)=" Soft",D224&gt;I224,F224=1),CONCATENATE("Setting hard stop for entire position at $",O224),IF(AND(LEFT(L224,12)="*Hard stop f",LEFT(Q224,5)=" Hard",I224&gt;P224,D224&lt;=I224,D224&gt;P224),CONCATENATE("Hit stop for ½R at $",I224,"; Hard stop for ½R at $",P224),IF(AND(LEFT(L224,12)="*Hard stop f",LEFT(Q224,5)=" Hard",D224&lt;=I224,D224&lt;=P224),"Hit stop",IF(AND(LEFT(L224,12)="*Hard stop f",LEFT(Q224,5)=" Hard",D224&gt;I224,E224=1),IF(AND(O224&gt;I224,R224&lt;&gt;I224),CONCATENATE("Trail hard stop for ½R to $",O224,"; Hard stop for ½R at $",P224),L224),IF(AND(LEFT(L224,12)="*Hard stop f",LEFT(Q224,5)=" Soft",I224&gt;P224,D224&lt;=I224,D224&gt;P224),CONCATENATE("Hit stop for ½R at $",I224,"; Soft stop for ½R at $",P224),IF(AND(LEFT(L224,12)="*Hard stop f",LEFT(Q224,5)=" Soft",D224&lt;=I224,D224&lt;=P224),CONCATENATE("Hit stop for ½R at $",I224,"; Setting hard stop for ½R at $",O224),IF(AND(LEFT(L224,12)="*Hard stop f",LEFT(Q224,5)=" Soft",D224&gt;I224,E224=1),IF(AND(O224&gt;I224,R224&lt;&gt;I224),CONCATENATE("Trail hard stop for ½R to $",O224,"; Soft stop for ½R at $",P224),L224),IF(AND(LEFT(L224,12)="*Hard stop f",LEFT(Q224,5)=" Hard",I224=P224,D224&lt;=I224),"Hit stop",IF(AND(LEFT(L224,12)="*Hard stop f",LEFT(Q224,5)=" Hard",I224=P224,D224&gt;I224,E224=1),IF(AND(O224&gt;I224,R224&lt;&gt;I224),CONCATENATE("Trail hard stop for ½R to $",O224,"; Hard stop for ½R at $",P224),L224),IF(AND(LEFT(L224,12)="*Hard stop f",LEFT(Q224,5)=" Soft",I224=P224,D224&lt;=I224),CONCATENATE("Hit stop for ½R at $",I224,"; Setting hard stop for ½R at $",O224),IF(AND(LEFT(L224,12)="*Hard stop f",LEFT(Q224,5)=" Soft",I224=P224,D224&gt;I224,E224=1),IF(AND(O224&gt;I224,R224&lt;&gt;I224),CONCATENATE("Trail hard stop for ½R to $",O224,"; Soft stop for ½R at $",P224),L224),IF(AND(D224&gt;I224,E224=0,F224=0),L224)))))))))))))))))))</f>
        <v>0</v>
      </c>
      <c r="O224" s="15">
        <f>IF(AND(R224&lt;=S224,R224&gt;U224),T224,R224)</f>
        <v>-0.03</v>
      </c>
      <c r="P224" s="16" t="str">
        <f>IFERROR(VALUE(RIGHT(Q224,LEN(Q224)-FIND("$",Q224,1))),"")</f>
        <v/>
      </c>
      <c r="Q224" s="6" t="str">
        <f>IFERROR(LEFT(RIGHT(L224,FIND("*",L224,2)-FIND(";",L224,1)),FIND("*",RIGHT(L224,FIND("*",L224,2)-FIND(";",L224,1)),2)-1),"")</f>
        <v/>
      </c>
      <c r="R224" s="16">
        <f>IF(F224=1,MIN(ROUNDDOWN(G224*0.995,2)*100/100-VLOOKUP(VALUE(RIGHT(ROUNDDOWN(G224*0.995,2)*100,1)),$Y$2:$Z$11,2)/100,ROUNDDOWN(D224*0.995,2)*100/100-VLOOKUP(VALUE(RIGHT(ROUNDDOWN(D224*0.995,2)*100,1)),$Y$2:$Z$11,2)/100),ROUNDDOWN(D224*0.995,2)*100/100-VLOOKUP(VALUE(RIGHT(ROUNDDOWN(D224*0.995,2)*100,1)),$Y$2:$Z$11,2)/100)</f>
        <v>-0.03</v>
      </c>
      <c r="S224" s="16">
        <f>IF(AND(D224&gt;1,D224&lt;=2),1,IF(AND(D224&gt;2,D224&lt;=3),2,IF(AND(D224&gt;3,D224&lt;=4),3,IF(AND(D224&gt;4,D224&lt;=5),4,IF(AND(D224&gt;5,D224&lt;=6),5,IF(AND(D224&gt;6,D224&lt;=7),6,IF(AND(D224&gt;7,D224&lt;=8),7,IF(AND(D224&gt;8,D224&lt;=10),8,IF(AND(D224&gt;10,D224&lt;=15),10,IF(AND(D224&gt;15,D224&lt;=20),15,IF(AND(D224&gt;20,D224&lt;=25),20,IF(AND(D224&gt;25,D224&lt;=30),25,IF(AND(D224&gt;30,D224&lt;=35),30,IF(AND(D224&gt;35,D224&lt;=40),35,IF(AND(D224&gt;40,D224&lt;=50),40,IF(AND(D224&gt;50,D224&lt;=60),50,IF(AND(D224&gt;60,D224&lt;=70),60,IF(AND(D224&gt;70,D224&lt;=80),70,IF(AND(D224&gt;80,D224&lt;=100),80,IF(AND(D224&gt;100,D224&lt;=120),100,IF(AND(D224&gt;120,D224&lt;=140),120,IF(AND(D224&gt;140,D224&lt;=150),140,IF(AND(D224&gt;150,D224&lt;=200),150,IF(AND(D224&gt;200,D224&lt;=250),200,IF(AND(D224&gt;250,D224&lt;=300),250,IF(AND(D224&gt;300,D224&lt;=350),300,IF(AND(D224&gt;350,D224&lt;=400),350,IF(AND(D224&gt;400,D224&lt;=500),400,IF(AND(D224&gt;500,D224&lt;=600),500,IF(AND(D224&gt;600,D224&lt;=700),600,IF(AND(D224&gt;700,D224&lt;=800),700,IF(AND(D224&gt;800,D224&lt;=1000),800,IF(AND(D224&gt;1000,D224&lt;=1200),1000,IF(AND(D224&gt;1200,D224&lt;=1400),1200,IF(AND(D224&gt;1400,D224&lt;=1500),1400,0.1)))))))))))))))))))))))))))))))))))*1.01</f>
        <v>0.10100000000000001</v>
      </c>
      <c r="T224" s="16">
        <f>U224-V224</f>
        <v>6.9999999999999993E-2</v>
      </c>
      <c r="U224" s="18">
        <f>ROUNDUP(IF(AND(D224&gt;1,D224&lt;=2),1,IF(AND(D224&gt;2,D224&lt;=3),2,IF(AND(D224&gt;3,D224&lt;=4),3,IF(AND(D224&gt;4,D224&lt;=5),4,IF(AND(D224&gt;5,D224&lt;=6),5,IF(AND(D224&gt;6,D224&lt;=7),6,IF(AND(D224&gt;7,D224&lt;=8),7,IF(AND(D224&gt;8,D224&lt;=10),8,IF(AND(D224&gt;10,D224&lt;=15),10,IF(AND(D224&gt;15,D224&lt;=20),15,IF(AND(D224&gt;20,D224&lt;=25),20,IF(AND(D224&gt;25,D224&lt;=30),25,IF(AND(D224&gt;30,D224&lt;=35),30,IF(AND(D224&gt;35,D224&lt;=40),35,IF(AND(D224&gt;40,D224&lt;=50),40,IF(AND(D224&gt;50,D224&lt;=60),50,IF(AND(D224&gt;60,D224&lt;=70),60,IF(AND(D224&gt;70,D224&lt;=80),70,IF(AND(D224&gt;80,D224&lt;=100),80,IF(AND(D224&gt;100,D224&lt;=120),100,IF(AND(D224&gt;120,D224&lt;=140),120,IF(AND(D224&gt;140,D224&lt;=150),140,IF(AND(D224&gt;150,D224&lt;=200),150,IF(AND(D224&gt;200,D224&lt;=250),200,IF(AND(D224&gt;250,D224&lt;=300),250,IF(AND(D224&gt;300,D224&lt;=350),300,IF(AND(D224&gt;350,D224&lt;=400),350,IF(AND(D224&gt;400,D224&lt;=500),400,IF(AND(D224&gt;500,D224&lt;=600),500,IF(AND(D224&gt;600,D224&lt;=700),600,IF(AND(D224&gt;700,D224&lt;=800),700,IF(AND(D224&gt;800,D224&lt;=1000),800,IF(AND(D224&gt;1000,D224&lt;=1200),1000,IF(AND(D224&gt;1200,D224&lt;=1400),1200,IF(AND(D224&gt;1400,D224&lt;=1500),1400,0.1)))))))))))))))))))))))))))))))))))*0.995,2)</f>
        <v>9.9999999999999992E-2</v>
      </c>
      <c r="V224" s="16">
        <f>VLOOKUP(VALUE(RIGHT(U224*100,1)),$Y$2:$Z$11,2)/100</f>
        <v>0.03</v>
      </c>
      <c r="W224" s="19">
        <f ca="1">IFERROR(IF(AVERAGE(SOE_1,SOE_2)-Close&lt;Close-Current_Stop,1,0),0)</f>
        <v>0</v>
      </c>
      <c r="X224" s="29" t="str">
        <f ca="1">IF(RR_Rebal_Test=1,Close-(AVERAGE(SOE_1,SOE_2)-Close),"")</f>
        <v/>
      </c>
      <c r="Y224" s="3"/>
      <c r="Z224" s="3"/>
      <c r="AA224" s="3"/>
      <c r="AB224" s="3"/>
      <c r="AC224" s="3"/>
    </row>
    <row r="225" spans="1:29" x14ac:dyDescent="0.25">
      <c r="A225" s="13"/>
      <c r="B225" s="8"/>
      <c r="C225" s="8"/>
      <c r="D225" s="8"/>
      <c r="E225" s="2"/>
      <c r="F225" s="2"/>
      <c r="G225" s="8"/>
      <c r="H225" s="23"/>
      <c r="I225" s="8"/>
      <c r="J225" s="1"/>
      <c r="K225" s="1"/>
      <c r="L225" s="2"/>
      <c r="M225" s="8">
        <f>IF(EXACT(L225,N225),I225,O225)</f>
        <v>-0.03</v>
      </c>
      <c r="N225" s="14" t="b">
        <f>IF(AND(L225="*Soft stop*",D225&lt;=I225),CONCATENATE("Setting hard stop at $",O225),IF(AND(L225="*Soft stop*",D225&gt;I225,E225=1),CONCATENATE("Setting hard stop for ½R at $",O225,"; Soft stop for ½R at $",I225),IF(AND(L225="*Soft stop*",D225&gt;I225,F225=1),CONCATENATE("Setting hard stop at $",O225),IF(AND(L225="*Hard stop*",D225&lt;=I225),"Hit stop",IF(AND(L225="*Hard stop*",D225&gt;I225,E225=1),IF(AND(O225&gt;I225,R225&lt;&gt;I225),CONCATENATE("Trail hard stop for ½R to $",O225,"; Hard stop for ½R at $",I225),L225),IF(AND(L225="*Hard stop*",D225&gt;I225,F225=1),IF(AND(O225&gt;I225,R225&lt;&gt;I225),CONCATENATE("Trail hard stop to $",O225),L225),IF(AND(LEFT(L225,12)="*Hard stop f",LEFT(Q225,5)=" Hard",D225&gt;I225,F225=1),IF(AND(O225&gt;I225,R225&lt;&gt;I225),CONCATENATE("Trail stop for entire position to $",O225),L225),IF(AND(LEFT(L225,12)="*Hard stop f",LEFT(Q225,5)=" Soft",D225&gt;I225,F225=1),CONCATENATE("Setting hard stop for entire position at $",O225),IF(AND(LEFT(L225,12)="*Hard stop f",LEFT(Q225,5)=" Hard",I225&gt;P225,D225&lt;=I225,D225&gt;P225),CONCATENATE("Hit stop for ½R at $",I225,"; Hard stop for ½R at $",P225),IF(AND(LEFT(L225,12)="*Hard stop f",LEFT(Q225,5)=" Hard",D225&lt;=I225,D225&lt;=P225),"Hit stop",IF(AND(LEFT(L225,12)="*Hard stop f",LEFT(Q225,5)=" Hard",D225&gt;I225,E225=1),IF(AND(O225&gt;I225,R225&lt;&gt;I225),CONCATENATE("Trail hard stop for ½R to $",O225,"; Hard stop for ½R at $",P225),L225),IF(AND(LEFT(L225,12)="*Hard stop f",LEFT(Q225,5)=" Soft",I225&gt;P225,D225&lt;=I225,D225&gt;P225),CONCATENATE("Hit stop for ½R at $",I225,"; Soft stop for ½R at $",P225),IF(AND(LEFT(L225,12)="*Hard stop f",LEFT(Q225,5)=" Soft",D225&lt;=I225,D225&lt;=P225),CONCATENATE("Hit stop for ½R at $",I225,"; Setting hard stop for ½R at $",O225),IF(AND(LEFT(L225,12)="*Hard stop f",LEFT(Q225,5)=" Soft",D225&gt;I225,E225=1),IF(AND(O225&gt;I225,R225&lt;&gt;I225),CONCATENATE("Trail hard stop for ½R to $",O225,"; Soft stop for ½R at $",P225),L225),IF(AND(LEFT(L225,12)="*Hard stop f",LEFT(Q225,5)=" Hard",I225=P225,D225&lt;=I225),"Hit stop",IF(AND(LEFT(L225,12)="*Hard stop f",LEFT(Q225,5)=" Hard",I225=P225,D225&gt;I225,E225=1),IF(AND(O225&gt;I225,R225&lt;&gt;I225),CONCATENATE("Trail hard stop for ½R to $",O225,"; Hard stop for ½R at $",P225),L225),IF(AND(LEFT(L225,12)="*Hard stop f",LEFT(Q225,5)=" Soft",I225=P225,D225&lt;=I225),CONCATENATE("Hit stop for ½R at $",I225,"; Setting hard stop for ½R at $",O225),IF(AND(LEFT(L225,12)="*Hard stop f",LEFT(Q225,5)=" Soft",I225=P225,D225&gt;I225,E225=1),IF(AND(O225&gt;I225,R225&lt;&gt;I225),CONCATENATE("Trail hard stop for ½R to $",O225,"; Soft stop for ½R at $",P225),L225),IF(AND(D225&gt;I225,E225=0,F225=0),L225)))))))))))))))))))</f>
        <v>0</v>
      </c>
      <c r="O225" s="15">
        <f>IF(AND(R225&lt;=S225,R225&gt;U225),T225,R225)</f>
        <v>-0.03</v>
      </c>
      <c r="P225" s="16" t="str">
        <f>IFERROR(VALUE(RIGHT(Q225,LEN(Q225)-FIND("$",Q225,1))),"")</f>
        <v/>
      </c>
      <c r="Q225" s="6" t="str">
        <f>IFERROR(LEFT(RIGHT(L225,FIND("*",L225,2)-FIND(";",L225,1)),FIND("*",RIGHT(L225,FIND("*",L225,2)-FIND(";",L225,1)),2)-1),"")</f>
        <v/>
      </c>
      <c r="R225" s="16">
        <f>IF(F225=1,MIN(ROUNDDOWN(G225*0.995,2)*100/100-VLOOKUP(VALUE(RIGHT(ROUNDDOWN(G225*0.995,2)*100,1)),$Y$2:$Z$11,2)/100,ROUNDDOWN(D225*0.995,2)*100/100-VLOOKUP(VALUE(RIGHT(ROUNDDOWN(D225*0.995,2)*100,1)),$Y$2:$Z$11,2)/100),ROUNDDOWN(D225*0.995,2)*100/100-VLOOKUP(VALUE(RIGHT(ROUNDDOWN(D225*0.995,2)*100,1)),$Y$2:$Z$11,2)/100)</f>
        <v>-0.03</v>
      </c>
      <c r="S225" s="16">
        <f>IF(AND(D225&gt;1,D225&lt;=2),1,IF(AND(D225&gt;2,D225&lt;=3),2,IF(AND(D225&gt;3,D225&lt;=4),3,IF(AND(D225&gt;4,D225&lt;=5),4,IF(AND(D225&gt;5,D225&lt;=6),5,IF(AND(D225&gt;6,D225&lt;=7),6,IF(AND(D225&gt;7,D225&lt;=8),7,IF(AND(D225&gt;8,D225&lt;=10),8,IF(AND(D225&gt;10,D225&lt;=15),10,IF(AND(D225&gt;15,D225&lt;=20),15,IF(AND(D225&gt;20,D225&lt;=25),20,IF(AND(D225&gt;25,D225&lt;=30),25,IF(AND(D225&gt;30,D225&lt;=35),30,IF(AND(D225&gt;35,D225&lt;=40),35,IF(AND(D225&gt;40,D225&lt;=50),40,IF(AND(D225&gt;50,D225&lt;=60),50,IF(AND(D225&gt;60,D225&lt;=70),60,IF(AND(D225&gt;70,D225&lt;=80),70,IF(AND(D225&gt;80,D225&lt;=100),80,IF(AND(D225&gt;100,D225&lt;=120),100,IF(AND(D225&gt;120,D225&lt;=140),120,IF(AND(D225&gt;140,D225&lt;=150),140,IF(AND(D225&gt;150,D225&lt;=200),150,IF(AND(D225&gt;200,D225&lt;=250),200,IF(AND(D225&gt;250,D225&lt;=300),250,IF(AND(D225&gt;300,D225&lt;=350),300,IF(AND(D225&gt;350,D225&lt;=400),350,IF(AND(D225&gt;400,D225&lt;=500),400,IF(AND(D225&gt;500,D225&lt;=600),500,IF(AND(D225&gt;600,D225&lt;=700),600,IF(AND(D225&gt;700,D225&lt;=800),700,IF(AND(D225&gt;800,D225&lt;=1000),800,IF(AND(D225&gt;1000,D225&lt;=1200),1000,IF(AND(D225&gt;1200,D225&lt;=1400),1200,IF(AND(D225&gt;1400,D225&lt;=1500),1400,0.1)))))))))))))))))))))))))))))))))))*1.01</f>
        <v>0.10100000000000001</v>
      </c>
      <c r="T225" s="16">
        <f>U225-V225</f>
        <v>6.9999999999999993E-2</v>
      </c>
      <c r="U225" s="18">
        <f>ROUNDUP(IF(AND(D225&gt;1,D225&lt;=2),1,IF(AND(D225&gt;2,D225&lt;=3),2,IF(AND(D225&gt;3,D225&lt;=4),3,IF(AND(D225&gt;4,D225&lt;=5),4,IF(AND(D225&gt;5,D225&lt;=6),5,IF(AND(D225&gt;6,D225&lt;=7),6,IF(AND(D225&gt;7,D225&lt;=8),7,IF(AND(D225&gt;8,D225&lt;=10),8,IF(AND(D225&gt;10,D225&lt;=15),10,IF(AND(D225&gt;15,D225&lt;=20),15,IF(AND(D225&gt;20,D225&lt;=25),20,IF(AND(D225&gt;25,D225&lt;=30),25,IF(AND(D225&gt;30,D225&lt;=35),30,IF(AND(D225&gt;35,D225&lt;=40),35,IF(AND(D225&gt;40,D225&lt;=50),40,IF(AND(D225&gt;50,D225&lt;=60),50,IF(AND(D225&gt;60,D225&lt;=70),60,IF(AND(D225&gt;70,D225&lt;=80),70,IF(AND(D225&gt;80,D225&lt;=100),80,IF(AND(D225&gt;100,D225&lt;=120),100,IF(AND(D225&gt;120,D225&lt;=140),120,IF(AND(D225&gt;140,D225&lt;=150),140,IF(AND(D225&gt;150,D225&lt;=200),150,IF(AND(D225&gt;200,D225&lt;=250),200,IF(AND(D225&gt;250,D225&lt;=300),250,IF(AND(D225&gt;300,D225&lt;=350),300,IF(AND(D225&gt;350,D225&lt;=400),350,IF(AND(D225&gt;400,D225&lt;=500),400,IF(AND(D225&gt;500,D225&lt;=600),500,IF(AND(D225&gt;600,D225&lt;=700),600,IF(AND(D225&gt;700,D225&lt;=800),700,IF(AND(D225&gt;800,D225&lt;=1000),800,IF(AND(D225&gt;1000,D225&lt;=1200),1000,IF(AND(D225&gt;1200,D225&lt;=1400),1200,IF(AND(D225&gt;1400,D225&lt;=1500),1400,0.1)))))))))))))))))))))))))))))))))))*0.995,2)</f>
        <v>9.9999999999999992E-2</v>
      </c>
      <c r="V225" s="16">
        <f>VLOOKUP(VALUE(RIGHT(U225*100,1)),$Y$2:$Z$11,2)/100</f>
        <v>0.03</v>
      </c>
      <c r="W225" s="19">
        <f ca="1">IFERROR(IF(AVERAGE(SOE_1,SOE_2)-Close&lt;Close-Current_Stop,1,0),0)</f>
        <v>0</v>
      </c>
      <c r="X225" s="29" t="str">
        <f ca="1">IF(RR_Rebal_Test=1,Close-(AVERAGE(SOE_1,SOE_2)-Close),"")</f>
        <v/>
      </c>
      <c r="Y225" s="3"/>
      <c r="Z225" s="3"/>
      <c r="AA225" s="3"/>
      <c r="AB225" s="3"/>
      <c r="AC225" s="3"/>
    </row>
    <row r="226" spans="1:29" x14ac:dyDescent="0.25">
      <c r="A226" s="13"/>
      <c r="B226" s="8"/>
      <c r="C226" s="8"/>
      <c r="D226" s="8"/>
      <c r="E226" s="2"/>
      <c r="F226" s="2"/>
      <c r="G226" s="8"/>
      <c r="H226" s="23"/>
      <c r="I226" s="8"/>
      <c r="J226" s="1"/>
      <c r="K226" s="1"/>
      <c r="L226" s="2"/>
      <c r="M226" s="8">
        <f>IF(EXACT(L226,N226),I226,O226)</f>
        <v>-0.03</v>
      </c>
      <c r="N226" s="14" t="b">
        <f>IF(AND(L226="*Soft stop*",D226&lt;=I226),CONCATENATE("Setting hard stop at $",O226),IF(AND(L226="*Soft stop*",D226&gt;I226,E226=1),CONCATENATE("Setting hard stop for ½R at $",O226,"; Soft stop for ½R at $",I226),IF(AND(L226="*Soft stop*",D226&gt;I226,F226=1),CONCATENATE("Setting hard stop at $",O226),IF(AND(L226="*Hard stop*",D226&lt;=I226),"Hit stop",IF(AND(L226="*Hard stop*",D226&gt;I226,E226=1),IF(AND(O226&gt;I226,R226&lt;&gt;I226),CONCATENATE("Trail hard stop for ½R to $",O226,"; Hard stop for ½R at $",I226),L226),IF(AND(L226="*Hard stop*",D226&gt;I226,F226=1),IF(AND(O226&gt;I226,R226&lt;&gt;I226),CONCATENATE("Trail hard stop to $",O226),L226),IF(AND(LEFT(L226,12)="*Hard stop f",LEFT(Q226,5)=" Hard",D226&gt;I226,F226=1),IF(AND(O226&gt;I226,R226&lt;&gt;I226),CONCATENATE("Trail stop for entire position to $",O226),L226),IF(AND(LEFT(L226,12)="*Hard stop f",LEFT(Q226,5)=" Soft",D226&gt;I226,F226=1),CONCATENATE("Setting hard stop for entire position at $",O226),IF(AND(LEFT(L226,12)="*Hard stop f",LEFT(Q226,5)=" Hard",I226&gt;P226,D226&lt;=I226,D226&gt;P226),CONCATENATE("Hit stop for ½R at $",I226,"; Hard stop for ½R at $",P226),IF(AND(LEFT(L226,12)="*Hard stop f",LEFT(Q226,5)=" Hard",D226&lt;=I226,D226&lt;=P226),"Hit stop",IF(AND(LEFT(L226,12)="*Hard stop f",LEFT(Q226,5)=" Hard",D226&gt;I226,E226=1),IF(AND(O226&gt;I226,R226&lt;&gt;I226),CONCATENATE("Trail hard stop for ½R to $",O226,"; Hard stop for ½R at $",P226),L226),IF(AND(LEFT(L226,12)="*Hard stop f",LEFT(Q226,5)=" Soft",I226&gt;P226,D226&lt;=I226,D226&gt;P226),CONCATENATE("Hit stop for ½R at $",I226,"; Soft stop for ½R at $",P226),IF(AND(LEFT(L226,12)="*Hard stop f",LEFT(Q226,5)=" Soft",D226&lt;=I226,D226&lt;=P226),CONCATENATE("Hit stop for ½R at $",I226,"; Setting hard stop for ½R at $",O226),IF(AND(LEFT(L226,12)="*Hard stop f",LEFT(Q226,5)=" Soft",D226&gt;I226,E226=1),IF(AND(O226&gt;I226,R226&lt;&gt;I226),CONCATENATE("Trail hard stop for ½R to $",O226,"; Soft stop for ½R at $",P226),L226),IF(AND(LEFT(L226,12)="*Hard stop f",LEFT(Q226,5)=" Hard",I226=P226,D226&lt;=I226),"Hit stop",IF(AND(LEFT(L226,12)="*Hard stop f",LEFT(Q226,5)=" Hard",I226=P226,D226&gt;I226,E226=1),IF(AND(O226&gt;I226,R226&lt;&gt;I226),CONCATENATE("Trail hard stop for ½R to $",O226,"; Hard stop for ½R at $",P226),L226),IF(AND(LEFT(L226,12)="*Hard stop f",LEFT(Q226,5)=" Soft",I226=P226,D226&lt;=I226),CONCATENATE("Hit stop for ½R at $",I226,"; Setting hard stop for ½R at $",O226),IF(AND(LEFT(L226,12)="*Hard stop f",LEFT(Q226,5)=" Soft",I226=P226,D226&gt;I226,E226=1),IF(AND(O226&gt;I226,R226&lt;&gt;I226),CONCATENATE("Trail hard stop for ½R to $",O226,"; Soft stop for ½R at $",P226),L226),IF(AND(D226&gt;I226,E226=0,F226=0),L226)))))))))))))))))))</f>
        <v>0</v>
      </c>
      <c r="O226" s="15">
        <f>IF(AND(R226&lt;=S226,R226&gt;U226),T226,R226)</f>
        <v>-0.03</v>
      </c>
      <c r="P226" s="16" t="str">
        <f>IFERROR(VALUE(RIGHT(Q226,LEN(Q226)-FIND("$",Q226,1))),"")</f>
        <v/>
      </c>
      <c r="Q226" s="6" t="str">
        <f>IFERROR(LEFT(RIGHT(L226,FIND("*",L226,2)-FIND(";",L226,1)),FIND("*",RIGHT(L226,FIND("*",L226,2)-FIND(";",L226,1)),2)-1),"")</f>
        <v/>
      </c>
      <c r="R226" s="16">
        <f>IF(F226=1,MIN(ROUNDDOWN(G226*0.995,2)*100/100-VLOOKUP(VALUE(RIGHT(ROUNDDOWN(G226*0.995,2)*100,1)),$Y$2:$Z$11,2)/100,ROUNDDOWN(D226*0.995,2)*100/100-VLOOKUP(VALUE(RIGHT(ROUNDDOWN(D226*0.995,2)*100,1)),$Y$2:$Z$11,2)/100),ROUNDDOWN(D226*0.995,2)*100/100-VLOOKUP(VALUE(RIGHT(ROUNDDOWN(D226*0.995,2)*100,1)),$Y$2:$Z$11,2)/100)</f>
        <v>-0.03</v>
      </c>
      <c r="S226" s="16">
        <f>IF(AND(D226&gt;1,D226&lt;=2),1,IF(AND(D226&gt;2,D226&lt;=3),2,IF(AND(D226&gt;3,D226&lt;=4),3,IF(AND(D226&gt;4,D226&lt;=5),4,IF(AND(D226&gt;5,D226&lt;=6),5,IF(AND(D226&gt;6,D226&lt;=7),6,IF(AND(D226&gt;7,D226&lt;=8),7,IF(AND(D226&gt;8,D226&lt;=10),8,IF(AND(D226&gt;10,D226&lt;=15),10,IF(AND(D226&gt;15,D226&lt;=20),15,IF(AND(D226&gt;20,D226&lt;=25),20,IF(AND(D226&gt;25,D226&lt;=30),25,IF(AND(D226&gt;30,D226&lt;=35),30,IF(AND(D226&gt;35,D226&lt;=40),35,IF(AND(D226&gt;40,D226&lt;=50),40,IF(AND(D226&gt;50,D226&lt;=60),50,IF(AND(D226&gt;60,D226&lt;=70),60,IF(AND(D226&gt;70,D226&lt;=80),70,IF(AND(D226&gt;80,D226&lt;=100),80,IF(AND(D226&gt;100,D226&lt;=120),100,IF(AND(D226&gt;120,D226&lt;=140),120,IF(AND(D226&gt;140,D226&lt;=150),140,IF(AND(D226&gt;150,D226&lt;=200),150,IF(AND(D226&gt;200,D226&lt;=250),200,IF(AND(D226&gt;250,D226&lt;=300),250,IF(AND(D226&gt;300,D226&lt;=350),300,IF(AND(D226&gt;350,D226&lt;=400),350,IF(AND(D226&gt;400,D226&lt;=500),400,IF(AND(D226&gt;500,D226&lt;=600),500,IF(AND(D226&gt;600,D226&lt;=700),600,IF(AND(D226&gt;700,D226&lt;=800),700,IF(AND(D226&gt;800,D226&lt;=1000),800,IF(AND(D226&gt;1000,D226&lt;=1200),1000,IF(AND(D226&gt;1200,D226&lt;=1400),1200,IF(AND(D226&gt;1400,D226&lt;=1500),1400,0.1)))))))))))))))))))))))))))))))))))*1.01</f>
        <v>0.10100000000000001</v>
      </c>
      <c r="T226" s="16">
        <f>U226-V226</f>
        <v>6.9999999999999993E-2</v>
      </c>
      <c r="U226" s="18">
        <f>ROUNDUP(IF(AND(D226&gt;1,D226&lt;=2),1,IF(AND(D226&gt;2,D226&lt;=3),2,IF(AND(D226&gt;3,D226&lt;=4),3,IF(AND(D226&gt;4,D226&lt;=5),4,IF(AND(D226&gt;5,D226&lt;=6),5,IF(AND(D226&gt;6,D226&lt;=7),6,IF(AND(D226&gt;7,D226&lt;=8),7,IF(AND(D226&gt;8,D226&lt;=10),8,IF(AND(D226&gt;10,D226&lt;=15),10,IF(AND(D226&gt;15,D226&lt;=20),15,IF(AND(D226&gt;20,D226&lt;=25),20,IF(AND(D226&gt;25,D226&lt;=30),25,IF(AND(D226&gt;30,D226&lt;=35),30,IF(AND(D226&gt;35,D226&lt;=40),35,IF(AND(D226&gt;40,D226&lt;=50),40,IF(AND(D226&gt;50,D226&lt;=60),50,IF(AND(D226&gt;60,D226&lt;=70),60,IF(AND(D226&gt;70,D226&lt;=80),70,IF(AND(D226&gt;80,D226&lt;=100),80,IF(AND(D226&gt;100,D226&lt;=120),100,IF(AND(D226&gt;120,D226&lt;=140),120,IF(AND(D226&gt;140,D226&lt;=150),140,IF(AND(D226&gt;150,D226&lt;=200),150,IF(AND(D226&gt;200,D226&lt;=250),200,IF(AND(D226&gt;250,D226&lt;=300),250,IF(AND(D226&gt;300,D226&lt;=350),300,IF(AND(D226&gt;350,D226&lt;=400),350,IF(AND(D226&gt;400,D226&lt;=500),400,IF(AND(D226&gt;500,D226&lt;=600),500,IF(AND(D226&gt;600,D226&lt;=700),600,IF(AND(D226&gt;700,D226&lt;=800),700,IF(AND(D226&gt;800,D226&lt;=1000),800,IF(AND(D226&gt;1000,D226&lt;=1200),1000,IF(AND(D226&gt;1200,D226&lt;=1400),1200,IF(AND(D226&gt;1400,D226&lt;=1500),1400,0.1)))))))))))))))))))))))))))))))))))*0.995,2)</f>
        <v>9.9999999999999992E-2</v>
      </c>
      <c r="V226" s="16">
        <f>VLOOKUP(VALUE(RIGHT(U226*100,1)),$Y$2:$Z$11,2)/100</f>
        <v>0.03</v>
      </c>
      <c r="W226" s="19">
        <f ca="1">IFERROR(IF(AVERAGE(SOE_1,SOE_2)-Close&lt;Close-Current_Stop,1,0),0)</f>
        <v>0</v>
      </c>
      <c r="X226" s="29" t="str">
        <f ca="1">IF(RR_Rebal_Test=1,Close-(AVERAGE(SOE_1,SOE_2)-Close),"")</f>
        <v/>
      </c>
      <c r="Y226" s="3"/>
      <c r="Z226" s="3"/>
      <c r="AA226" s="3"/>
      <c r="AB226" s="3"/>
      <c r="AC226" s="3"/>
    </row>
    <row r="227" spans="1:29" x14ac:dyDescent="0.25">
      <c r="A227" s="13"/>
      <c r="B227" s="8"/>
      <c r="C227" s="8"/>
      <c r="D227" s="8"/>
      <c r="E227" s="2"/>
      <c r="F227" s="2"/>
      <c r="G227" s="8"/>
      <c r="H227" s="23"/>
      <c r="I227" s="8"/>
      <c r="J227" s="1"/>
      <c r="K227" s="1"/>
      <c r="L227" s="2"/>
      <c r="M227" s="8">
        <f>IF(EXACT(L227,N227),I227,O227)</f>
        <v>-0.03</v>
      </c>
      <c r="N227" s="14" t="b">
        <f>IF(AND(L227="*Soft stop*",D227&lt;=I227),CONCATENATE("Setting hard stop at $",O227),IF(AND(L227="*Soft stop*",D227&gt;I227,E227=1),CONCATENATE("Setting hard stop for ½R at $",O227,"; Soft stop for ½R at $",I227),IF(AND(L227="*Soft stop*",D227&gt;I227,F227=1),CONCATENATE("Setting hard stop at $",O227),IF(AND(L227="*Hard stop*",D227&lt;=I227),"Hit stop",IF(AND(L227="*Hard stop*",D227&gt;I227,E227=1),IF(AND(O227&gt;I227,R227&lt;&gt;I227),CONCATENATE("Trail hard stop for ½R to $",O227,"; Hard stop for ½R at $",I227),L227),IF(AND(L227="*Hard stop*",D227&gt;I227,F227=1),IF(AND(O227&gt;I227,R227&lt;&gt;I227),CONCATENATE("Trail hard stop to $",O227),L227),IF(AND(LEFT(L227,12)="*Hard stop f",LEFT(Q227,5)=" Hard",D227&gt;I227,F227=1),IF(AND(O227&gt;I227,R227&lt;&gt;I227),CONCATENATE("Trail stop for entire position to $",O227),L227),IF(AND(LEFT(L227,12)="*Hard stop f",LEFT(Q227,5)=" Soft",D227&gt;I227,F227=1),CONCATENATE("Setting hard stop for entire position at $",O227),IF(AND(LEFT(L227,12)="*Hard stop f",LEFT(Q227,5)=" Hard",I227&gt;P227,D227&lt;=I227,D227&gt;P227),CONCATENATE("Hit stop for ½R at $",I227,"; Hard stop for ½R at $",P227),IF(AND(LEFT(L227,12)="*Hard stop f",LEFT(Q227,5)=" Hard",D227&lt;=I227,D227&lt;=P227),"Hit stop",IF(AND(LEFT(L227,12)="*Hard stop f",LEFT(Q227,5)=" Hard",D227&gt;I227,E227=1),IF(AND(O227&gt;I227,R227&lt;&gt;I227),CONCATENATE("Trail hard stop for ½R to $",O227,"; Hard stop for ½R at $",P227),L227),IF(AND(LEFT(L227,12)="*Hard stop f",LEFT(Q227,5)=" Soft",I227&gt;P227,D227&lt;=I227,D227&gt;P227),CONCATENATE("Hit stop for ½R at $",I227,"; Soft stop for ½R at $",P227),IF(AND(LEFT(L227,12)="*Hard stop f",LEFT(Q227,5)=" Soft",D227&lt;=I227,D227&lt;=P227),CONCATENATE("Hit stop for ½R at $",I227,"; Setting hard stop for ½R at $",O227),IF(AND(LEFT(L227,12)="*Hard stop f",LEFT(Q227,5)=" Soft",D227&gt;I227,E227=1),IF(AND(O227&gt;I227,R227&lt;&gt;I227),CONCATENATE("Trail hard stop for ½R to $",O227,"; Soft stop for ½R at $",P227),L227),IF(AND(LEFT(L227,12)="*Hard stop f",LEFT(Q227,5)=" Hard",I227=P227,D227&lt;=I227),"Hit stop",IF(AND(LEFT(L227,12)="*Hard stop f",LEFT(Q227,5)=" Hard",I227=P227,D227&gt;I227,E227=1),IF(AND(O227&gt;I227,R227&lt;&gt;I227),CONCATENATE("Trail hard stop for ½R to $",O227,"; Hard stop for ½R at $",P227),L227),IF(AND(LEFT(L227,12)="*Hard stop f",LEFT(Q227,5)=" Soft",I227=P227,D227&lt;=I227),CONCATENATE("Hit stop for ½R at $",I227,"; Setting hard stop for ½R at $",O227),IF(AND(LEFT(L227,12)="*Hard stop f",LEFT(Q227,5)=" Soft",I227=P227,D227&gt;I227,E227=1),IF(AND(O227&gt;I227,R227&lt;&gt;I227),CONCATENATE("Trail hard stop for ½R to $",O227,"; Soft stop for ½R at $",P227),L227),IF(AND(D227&gt;I227,E227=0,F227=0),L227)))))))))))))))))))</f>
        <v>0</v>
      </c>
      <c r="O227" s="15">
        <f>IF(AND(R227&lt;=S227,R227&gt;U227),T227,R227)</f>
        <v>-0.03</v>
      </c>
      <c r="P227" s="16" t="str">
        <f>IFERROR(VALUE(RIGHT(Q227,LEN(Q227)-FIND("$",Q227,1))),"")</f>
        <v/>
      </c>
      <c r="Q227" s="6" t="str">
        <f>IFERROR(LEFT(RIGHT(L227,FIND("*",L227,2)-FIND(";",L227,1)),FIND("*",RIGHT(L227,FIND("*",L227,2)-FIND(";",L227,1)),2)-1),"")</f>
        <v/>
      </c>
      <c r="R227" s="16">
        <f>IF(F227=1,MIN(ROUNDDOWN(G227*0.995,2)*100/100-VLOOKUP(VALUE(RIGHT(ROUNDDOWN(G227*0.995,2)*100,1)),$Y$2:$Z$11,2)/100,ROUNDDOWN(D227*0.995,2)*100/100-VLOOKUP(VALUE(RIGHT(ROUNDDOWN(D227*0.995,2)*100,1)),$Y$2:$Z$11,2)/100),ROUNDDOWN(D227*0.995,2)*100/100-VLOOKUP(VALUE(RIGHT(ROUNDDOWN(D227*0.995,2)*100,1)),$Y$2:$Z$11,2)/100)</f>
        <v>-0.03</v>
      </c>
      <c r="S227" s="16">
        <f>IF(AND(D227&gt;1,D227&lt;=2),1,IF(AND(D227&gt;2,D227&lt;=3),2,IF(AND(D227&gt;3,D227&lt;=4),3,IF(AND(D227&gt;4,D227&lt;=5),4,IF(AND(D227&gt;5,D227&lt;=6),5,IF(AND(D227&gt;6,D227&lt;=7),6,IF(AND(D227&gt;7,D227&lt;=8),7,IF(AND(D227&gt;8,D227&lt;=10),8,IF(AND(D227&gt;10,D227&lt;=15),10,IF(AND(D227&gt;15,D227&lt;=20),15,IF(AND(D227&gt;20,D227&lt;=25),20,IF(AND(D227&gt;25,D227&lt;=30),25,IF(AND(D227&gt;30,D227&lt;=35),30,IF(AND(D227&gt;35,D227&lt;=40),35,IF(AND(D227&gt;40,D227&lt;=50),40,IF(AND(D227&gt;50,D227&lt;=60),50,IF(AND(D227&gt;60,D227&lt;=70),60,IF(AND(D227&gt;70,D227&lt;=80),70,IF(AND(D227&gt;80,D227&lt;=100),80,IF(AND(D227&gt;100,D227&lt;=120),100,IF(AND(D227&gt;120,D227&lt;=140),120,IF(AND(D227&gt;140,D227&lt;=150),140,IF(AND(D227&gt;150,D227&lt;=200),150,IF(AND(D227&gt;200,D227&lt;=250),200,IF(AND(D227&gt;250,D227&lt;=300),250,IF(AND(D227&gt;300,D227&lt;=350),300,IF(AND(D227&gt;350,D227&lt;=400),350,IF(AND(D227&gt;400,D227&lt;=500),400,IF(AND(D227&gt;500,D227&lt;=600),500,IF(AND(D227&gt;600,D227&lt;=700),600,IF(AND(D227&gt;700,D227&lt;=800),700,IF(AND(D227&gt;800,D227&lt;=1000),800,IF(AND(D227&gt;1000,D227&lt;=1200),1000,IF(AND(D227&gt;1200,D227&lt;=1400),1200,IF(AND(D227&gt;1400,D227&lt;=1500),1400,0.1)))))))))))))))))))))))))))))))))))*1.01</f>
        <v>0.10100000000000001</v>
      </c>
      <c r="T227" s="16">
        <f>U227-V227</f>
        <v>6.9999999999999993E-2</v>
      </c>
      <c r="U227" s="18">
        <f>ROUNDUP(IF(AND(D227&gt;1,D227&lt;=2),1,IF(AND(D227&gt;2,D227&lt;=3),2,IF(AND(D227&gt;3,D227&lt;=4),3,IF(AND(D227&gt;4,D227&lt;=5),4,IF(AND(D227&gt;5,D227&lt;=6),5,IF(AND(D227&gt;6,D227&lt;=7),6,IF(AND(D227&gt;7,D227&lt;=8),7,IF(AND(D227&gt;8,D227&lt;=10),8,IF(AND(D227&gt;10,D227&lt;=15),10,IF(AND(D227&gt;15,D227&lt;=20),15,IF(AND(D227&gt;20,D227&lt;=25),20,IF(AND(D227&gt;25,D227&lt;=30),25,IF(AND(D227&gt;30,D227&lt;=35),30,IF(AND(D227&gt;35,D227&lt;=40),35,IF(AND(D227&gt;40,D227&lt;=50),40,IF(AND(D227&gt;50,D227&lt;=60),50,IF(AND(D227&gt;60,D227&lt;=70),60,IF(AND(D227&gt;70,D227&lt;=80),70,IF(AND(D227&gt;80,D227&lt;=100),80,IF(AND(D227&gt;100,D227&lt;=120),100,IF(AND(D227&gt;120,D227&lt;=140),120,IF(AND(D227&gt;140,D227&lt;=150),140,IF(AND(D227&gt;150,D227&lt;=200),150,IF(AND(D227&gt;200,D227&lt;=250),200,IF(AND(D227&gt;250,D227&lt;=300),250,IF(AND(D227&gt;300,D227&lt;=350),300,IF(AND(D227&gt;350,D227&lt;=400),350,IF(AND(D227&gt;400,D227&lt;=500),400,IF(AND(D227&gt;500,D227&lt;=600),500,IF(AND(D227&gt;600,D227&lt;=700),600,IF(AND(D227&gt;700,D227&lt;=800),700,IF(AND(D227&gt;800,D227&lt;=1000),800,IF(AND(D227&gt;1000,D227&lt;=1200),1000,IF(AND(D227&gt;1200,D227&lt;=1400),1200,IF(AND(D227&gt;1400,D227&lt;=1500),1400,0.1)))))))))))))))))))))))))))))))))))*0.995,2)</f>
        <v>9.9999999999999992E-2</v>
      </c>
      <c r="V227" s="16">
        <f>VLOOKUP(VALUE(RIGHT(U227*100,1)),$Y$2:$Z$11,2)/100</f>
        <v>0.03</v>
      </c>
      <c r="W227" s="19">
        <f ca="1">IFERROR(IF(AVERAGE(SOE_1,SOE_2)-Close&lt;Close-Current_Stop,1,0),0)</f>
        <v>0</v>
      </c>
      <c r="X227" s="29" t="str">
        <f ca="1">IF(RR_Rebal_Test=1,Close-(AVERAGE(SOE_1,SOE_2)-Close),"")</f>
        <v/>
      </c>
      <c r="Y227" s="3"/>
      <c r="Z227" s="3"/>
      <c r="AA227" s="3"/>
      <c r="AB227" s="3"/>
      <c r="AC227" s="3"/>
    </row>
    <row r="228" spans="1:29" x14ac:dyDescent="0.25">
      <c r="A228" s="13"/>
      <c r="B228" s="8"/>
      <c r="C228" s="8"/>
      <c r="D228" s="8"/>
      <c r="E228" s="2"/>
      <c r="F228" s="2"/>
      <c r="G228" s="8"/>
      <c r="H228" s="23"/>
      <c r="I228" s="8"/>
      <c r="J228" s="1"/>
      <c r="K228" s="1"/>
      <c r="L228" s="2"/>
      <c r="M228" s="8">
        <f>IF(EXACT(L228,N228),I228,O228)</f>
        <v>-0.03</v>
      </c>
      <c r="N228" s="14" t="b">
        <f>IF(AND(L228="*Soft stop*",D228&lt;=I228),CONCATENATE("Setting hard stop at $",O228),IF(AND(L228="*Soft stop*",D228&gt;I228,E228=1),CONCATENATE("Setting hard stop for ½R at $",O228,"; Soft stop for ½R at $",I228),IF(AND(L228="*Soft stop*",D228&gt;I228,F228=1),CONCATENATE("Setting hard stop at $",O228),IF(AND(L228="*Hard stop*",D228&lt;=I228),"Hit stop",IF(AND(L228="*Hard stop*",D228&gt;I228,E228=1),IF(AND(O228&gt;I228,R228&lt;&gt;I228),CONCATENATE("Trail hard stop for ½R to $",O228,"; Hard stop for ½R at $",I228),L228),IF(AND(L228="*Hard stop*",D228&gt;I228,F228=1),IF(AND(O228&gt;I228,R228&lt;&gt;I228),CONCATENATE("Trail hard stop to $",O228),L228),IF(AND(LEFT(L228,12)="*Hard stop f",LEFT(Q228,5)=" Hard",D228&gt;I228,F228=1),IF(AND(O228&gt;I228,R228&lt;&gt;I228),CONCATENATE("Trail stop for entire position to $",O228),L228),IF(AND(LEFT(L228,12)="*Hard stop f",LEFT(Q228,5)=" Soft",D228&gt;I228,F228=1),CONCATENATE("Setting hard stop for entire position at $",O228),IF(AND(LEFT(L228,12)="*Hard stop f",LEFT(Q228,5)=" Hard",I228&gt;P228,D228&lt;=I228,D228&gt;P228),CONCATENATE("Hit stop for ½R at $",I228,"; Hard stop for ½R at $",P228),IF(AND(LEFT(L228,12)="*Hard stop f",LEFT(Q228,5)=" Hard",D228&lt;=I228,D228&lt;=P228),"Hit stop",IF(AND(LEFT(L228,12)="*Hard stop f",LEFT(Q228,5)=" Hard",D228&gt;I228,E228=1),IF(AND(O228&gt;I228,R228&lt;&gt;I228),CONCATENATE("Trail hard stop for ½R to $",O228,"; Hard stop for ½R at $",P228),L228),IF(AND(LEFT(L228,12)="*Hard stop f",LEFT(Q228,5)=" Soft",I228&gt;P228,D228&lt;=I228,D228&gt;P228),CONCATENATE("Hit stop for ½R at $",I228,"; Soft stop for ½R at $",P228),IF(AND(LEFT(L228,12)="*Hard stop f",LEFT(Q228,5)=" Soft",D228&lt;=I228,D228&lt;=P228),CONCATENATE("Hit stop for ½R at $",I228,"; Setting hard stop for ½R at $",O228),IF(AND(LEFT(L228,12)="*Hard stop f",LEFT(Q228,5)=" Soft",D228&gt;I228,E228=1),IF(AND(O228&gt;I228,R228&lt;&gt;I228),CONCATENATE("Trail hard stop for ½R to $",O228,"; Soft stop for ½R at $",P228),L228),IF(AND(LEFT(L228,12)="*Hard stop f",LEFT(Q228,5)=" Hard",I228=P228,D228&lt;=I228),"Hit stop",IF(AND(LEFT(L228,12)="*Hard stop f",LEFT(Q228,5)=" Hard",I228=P228,D228&gt;I228,E228=1),IF(AND(O228&gt;I228,R228&lt;&gt;I228),CONCATENATE("Trail hard stop for ½R to $",O228,"; Hard stop for ½R at $",P228),L228),IF(AND(LEFT(L228,12)="*Hard stop f",LEFT(Q228,5)=" Soft",I228=P228,D228&lt;=I228),CONCATENATE("Hit stop for ½R at $",I228,"; Setting hard stop for ½R at $",O228),IF(AND(LEFT(L228,12)="*Hard stop f",LEFT(Q228,5)=" Soft",I228=P228,D228&gt;I228,E228=1),IF(AND(O228&gt;I228,R228&lt;&gt;I228),CONCATENATE("Trail hard stop for ½R to $",O228,"; Soft stop for ½R at $",P228),L228),IF(AND(D228&gt;I228,E228=0,F228=0),L228)))))))))))))))))))</f>
        <v>0</v>
      </c>
      <c r="O228" s="15">
        <f>IF(AND(R228&lt;=S228,R228&gt;U228),T228,R228)</f>
        <v>-0.03</v>
      </c>
      <c r="P228" s="16" t="str">
        <f>IFERROR(VALUE(RIGHT(Q228,LEN(Q228)-FIND("$",Q228,1))),"")</f>
        <v/>
      </c>
      <c r="Q228" s="6" t="str">
        <f>IFERROR(LEFT(RIGHT(L228,FIND("*",L228,2)-FIND(";",L228,1)),FIND("*",RIGHT(L228,FIND("*",L228,2)-FIND(";",L228,1)),2)-1),"")</f>
        <v/>
      </c>
      <c r="R228" s="16">
        <f>IF(F228=1,MIN(ROUNDDOWN(G228*0.995,2)*100/100-VLOOKUP(VALUE(RIGHT(ROUNDDOWN(G228*0.995,2)*100,1)),$Y$2:$Z$11,2)/100,ROUNDDOWN(D228*0.995,2)*100/100-VLOOKUP(VALUE(RIGHT(ROUNDDOWN(D228*0.995,2)*100,1)),$Y$2:$Z$11,2)/100),ROUNDDOWN(D228*0.995,2)*100/100-VLOOKUP(VALUE(RIGHT(ROUNDDOWN(D228*0.995,2)*100,1)),$Y$2:$Z$11,2)/100)</f>
        <v>-0.03</v>
      </c>
      <c r="S228" s="16">
        <f>IF(AND(D228&gt;1,D228&lt;=2),1,IF(AND(D228&gt;2,D228&lt;=3),2,IF(AND(D228&gt;3,D228&lt;=4),3,IF(AND(D228&gt;4,D228&lt;=5),4,IF(AND(D228&gt;5,D228&lt;=6),5,IF(AND(D228&gt;6,D228&lt;=7),6,IF(AND(D228&gt;7,D228&lt;=8),7,IF(AND(D228&gt;8,D228&lt;=10),8,IF(AND(D228&gt;10,D228&lt;=15),10,IF(AND(D228&gt;15,D228&lt;=20),15,IF(AND(D228&gt;20,D228&lt;=25),20,IF(AND(D228&gt;25,D228&lt;=30),25,IF(AND(D228&gt;30,D228&lt;=35),30,IF(AND(D228&gt;35,D228&lt;=40),35,IF(AND(D228&gt;40,D228&lt;=50),40,IF(AND(D228&gt;50,D228&lt;=60),50,IF(AND(D228&gt;60,D228&lt;=70),60,IF(AND(D228&gt;70,D228&lt;=80),70,IF(AND(D228&gt;80,D228&lt;=100),80,IF(AND(D228&gt;100,D228&lt;=120),100,IF(AND(D228&gt;120,D228&lt;=140),120,IF(AND(D228&gt;140,D228&lt;=150),140,IF(AND(D228&gt;150,D228&lt;=200),150,IF(AND(D228&gt;200,D228&lt;=250),200,IF(AND(D228&gt;250,D228&lt;=300),250,IF(AND(D228&gt;300,D228&lt;=350),300,IF(AND(D228&gt;350,D228&lt;=400),350,IF(AND(D228&gt;400,D228&lt;=500),400,IF(AND(D228&gt;500,D228&lt;=600),500,IF(AND(D228&gt;600,D228&lt;=700),600,IF(AND(D228&gt;700,D228&lt;=800),700,IF(AND(D228&gt;800,D228&lt;=1000),800,IF(AND(D228&gt;1000,D228&lt;=1200),1000,IF(AND(D228&gt;1200,D228&lt;=1400),1200,IF(AND(D228&gt;1400,D228&lt;=1500),1400,0.1)))))))))))))))))))))))))))))))))))*1.01</f>
        <v>0.10100000000000001</v>
      </c>
      <c r="T228" s="16">
        <f>U228-V228</f>
        <v>6.9999999999999993E-2</v>
      </c>
      <c r="U228" s="18">
        <f>ROUNDUP(IF(AND(D228&gt;1,D228&lt;=2),1,IF(AND(D228&gt;2,D228&lt;=3),2,IF(AND(D228&gt;3,D228&lt;=4),3,IF(AND(D228&gt;4,D228&lt;=5),4,IF(AND(D228&gt;5,D228&lt;=6),5,IF(AND(D228&gt;6,D228&lt;=7),6,IF(AND(D228&gt;7,D228&lt;=8),7,IF(AND(D228&gt;8,D228&lt;=10),8,IF(AND(D228&gt;10,D228&lt;=15),10,IF(AND(D228&gt;15,D228&lt;=20),15,IF(AND(D228&gt;20,D228&lt;=25),20,IF(AND(D228&gt;25,D228&lt;=30),25,IF(AND(D228&gt;30,D228&lt;=35),30,IF(AND(D228&gt;35,D228&lt;=40),35,IF(AND(D228&gt;40,D228&lt;=50),40,IF(AND(D228&gt;50,D228&lt;=60),50,IF(AND(D228&gt;60,D228&lt;=70),60,IF(AND(D228&gt;70,D228&lt;=80),70,IF(AND(D228&gt;80,D228&lt;=100),80,IF(AND(D228&gt;100,D228&lt;=120),100,IF(AND(D228&gt;120,D228&lt;=140),120,IF(AND(D228&gt;140,D228&lt;=150),140,IF(AND(D228&gt;150,D228&lt;=200),150,IF(AND(D228&gt;200,D228&lt;=250),200,IF(AND(D228&gt;250,D228&lt;=300),250,IF(AND(D228&gt;300,D228&lt;=350),300,IF(AND(D228&gt;350,D228&lt;=400),350,IF(AND(D228&gt;400,D228&lt;=500),400,IF(AND(D228&gt;500,D228&lt;=600),500,IF(AND(D228&gt;600,D228&lt;=700),600,IF(AND(D228&gt;700,D228&lt;=800),700,IF(AND(D228&gt;800,D228&lt;=1000),800,IF(AND(D228&gt;1000,D228&lt;=1200),1000,IF(AND(D228&gt;1200,D228&lt;=1400),1200,IF(AND(D228&gt;1400,D228&lt;=1500),1400,0.1)))))))))))))))))))))))))))))))))))*0.995,2)</f>
        <v>9.9999999999999992E-2</v>
      </c>
      <c r="V228" s="16">
        <f>VLOOKUP(VALUE(RIGHT(U228*100,1)),$Y$2:$Z$11,2)/100</f>
        <v>0.03</v>
      </c>
      <c r="W228" s="19">
        <f ca="1">IFERROR(IF(AVERAGE(SOE_1,SOE_2)-Close&lt;Close-Current_Stop,1,0),0)</f>
        <v>0</v>
      </c>
      <c r="X228" s="29" t="str">
        <f ca="1">IF(RR_Rebal_Test=1,Close-(AVERAGE(SOE_1,SOE_2)-Close),"")</f>
        <v/>
      </c>
      <c r="Y228" s="3"/>
      <c r="Z228" s="3"/>
      <c r="AA228" s="3"/>
      <c r="AB228" s="3"/>
      <c r="AC228" s="3"/>
    </row>
    <row r="229" spans="1:29" x14ac:dyDescent="0.25">
      <c r="A229" s="13"/>
      <c r="B229" s="8"/>
      <c r="C229" s="8"/>
      <c r="D229" s="8"/>
      <c r="E229" s="2"/>
      <c r="F229" s="2"/>
      <c r="G229" s="8"/>
      <c r="H229" s="23"/>
      <c r="I229" s="8"/>
      <c r="J229" s="1"/>
      <c r="K229" s="1"/>
      <c r="L229" s="2"/>
      <c r="M229" s="8">
        <f>IF(EXACT(L229,N229),I229,O229)</f>
        <v>-0.03</v>
      </c>
      <c r="N229" s="14" t="b">
        <f>IF(AND(L229="*Soft stop*",D229&lt;=I229),CONCATENATE("Setting hard stop at $",O229),IF(AND(L229="*Soft stop*",D229&gt;I229,E229=1),CONCATENATE("Setting hard stop for ½R at $",O229,"; Soft stop for ½R at $",I229),IF(AND(L229="*Soft stop*",D229&gt;I229,F229=1),CONCATENATE("Setting hard stop at $",O229),IF(AND(L229="*Hard stop*",D229&lt;=I229),"Hit stop",IF(AND(L229="*Hard stop*",D229&gt;I229,E229=1),IF(AND(O229&gt;I229,R229&lt;&gt;I229),CONCATENATE("Trail hard stop for ½R to $",O229,"; Hard stop for ½R at $",I229),L229),IF(AND(L229="*Hard stop*",D229&gt;I229,F229=1),IF(AND(O229&gt;I229,R229&lt;&gt;I229),CONCATENATE("Trail hard stop to $",O229),L229),IF(AND(LEFT(L229,12)="*Hard stop f",LEFT(Q229,5)=" Hard",D229&gt;I229,F229=1),IF(AND(O229&gt;I229,R229&lt;&gt;I229),CONCATENATE("Trail stop for entire position to $",O229),L229),IF(AND(LEFT(L229,12)="*Hard stop f",LEFT(Q229,5)=" Soft",D229&gt;I229,F229=1),CONCATENATE("Setting hard stop for entire position at $",O229),IF(AND(LEFT(L229,12)="*Hard stop f",LEFT(Q229,5)=" Hard",I229&gt;P229,D229&lt;=I229,D229&gt;P229),CONCATENATE("Hit stop for ½R at $",I229,"; Hard stop for ½R at $",P229),IF(AND(LEFT(L229,12)="*Hard stop f",LEFT(Q229,5)=" Hard",D229&lt;=I229,D229&lt;=P229),"Hit stop",IF(AND(LEFT(L229,12)="*Hard stop f",LEFT(Q229,5)=" Hard",D229&gt;I229,E229=1),IF(AND(O229&gt;I229,R229&lt;&gt;I229),CONCATENATE("Trail hard stop for ½R to $",O229,"; Hard stop for ½R at $",P229),L229),IF(AND(LEFT(L229,12)="*Hard stop f",LEFT(Q229,5)=" Soft",I229&gt;P229,D229&lt;=I229,D229&gt;P229),CONCATENATE("Hit stop for ½R at $",I229,"; Soft stop for ½R at $",P229),IF(AND(LEFT(L229,12)="*Hard stop f",LEFT(Q229,5)=" Soft",D229&lt;=I229,D229&lt;=P229),CONCATENATE("Hit stop for ½R at $",I229,"; Setting hard stop for ½R at $",O229),IF(AND(LEFT(L229,12)="*Hard stop f",LEFT(Q229,5)=" Soft",D229&gt;I229,E229=1),IF(AND(O229&gt;I229,R229&lt;&gt;I229),CONCATENATE("Trail hard stop for ½R to $",O229,"; Soft stop for ½R at $",P229),L229),IF(AND(LEFT(L229,12)="*Hard stop f",LEFT(Q229,5)=" Hard",I229=P229,D229&lt;=I229),"Hit stop",IF(AND(LEFT(L229,12)="*Hard stop f",LEFT(Q229,5)=" Hard",I229=P229,D229&gt;I229,E229=1),IF(AND(O229&gt;I229,R229&lt;&gt;I229),CONCATENATE("Trail hard stop for ½R to $",O229,"; Hard stop for ½R at $",P229),L229),IF(AND(LEFT(L229,12)="*Hard stop f",LEFT(Q229,5)=" Soft",I229=P229,D229&lt;=I229),CONCATENATE("Hit stop for ½R at $",I229,"; Setting hard stop for ½R at $",O229),IF(AND(LEFT(L229,12)="*Hard stop f",LEFT(Q229,5)=" Soft",I229=P229,D229&gt;I229,E229=1),IF(AND(O229&gt;I229,R229&lt;&gt;I229),CONCATENATE("Trail hard stop for ½R to $",O229,"; Soft stop for ½R at $",P229),L229),IF(AND(D229&gt;I229,E229=0,F229=0),L229)))))))))))))))))))</f>
        <v>0</v>
      </c>
      <c r="O229" s="15">
        <f>IF(AND(R229&lt;=S229,R229&gt;U229),T229,R229)</f>
        <v>-0.03</v>
      </c>
      <c r="P229" s="16" t="str">
        <f>IFERROR(VALUE(RIGHT(Q229,LEN(Q229)-FIND("$",Q229,1))),"")</f>
        <v/>
      </c>
      <c r="Q229" s="6" t="str">
        <f>IFERROR(LEFT(RIGHT(L229,FIND("*",L229,2)-FIND(";",L229,1)),FIND("*",RIGHT(L229,FIND("*",L229,2)-FIND(";",L229,1)),2)-1),"")</f>
        <v/>
      </c>
      <c r="R229" s="16">
        <f>IF(F229=1,MIN(ROUNDDOWN(G229*0.995,2)*100/100-VLOOKUP(VALUE(RIGHT(ROUNDDOWN(G229*0.995,2)*100,1)),$Y$2:$Z$11,2)/100,ROUNDDOWN(D229*0.995,2)*100/100-VLOOKUP(VALUE(RIGHT(ROUNDDOWN(D229*0.995,2)*100,1)),$Y$2:$Z$11,2)/100),ROUNDDOWN(D229*0.995,2)*100/100-VLOOKUP(VALUE(RIGHT(ROUNDDOWN(D229*0.995,2)*100,1)),$Y$2:$Z$11,2)/100)</f>
        <v>-0.03</v>
      </c>
      <c r="S229" s="16">
        <f>IF(AND(D229&gt;1,D229&lt;=2),1,IF(AND(D229&gt;2,D229&lt;=3),2,IF(AND(D229&gt;3,D229&lt;=4),3,IF(AND(D229&gt;4,D229&lt;=5),4,IF(AND(D229&gt;5,D229&lt;=6),5,IF(AND(D229&gt;6,D229&lt;=7),6,IF(AND(D229&gt;7,D229&lt;=8),7,IF(AND(D229&gt;8,D229&lt;=10),8,IF(AND(D229&gt;10,D229&lt;=15),10,IF(AND(D229&gt;15,D229&lt;=20),15,IF(AND(D229&gt;20,D229&lt;=25),20,IF(AND(D229&gt;25,D229&lt;=30),25,IF(AND(D229&gt;30,D229&lt;=35),30,IF(AND(D229&gt;35,D229&lt;=40),35,IF(AND(D229&gt;40,D229&lt;=50),40,IF(AND(D229&gt;50,D229&lt;=60),50,IF(AND(D229&gt;60,D229&lt;=70),60,IF(AND(D229&gt;70,D229&lt;=80),70,IF(AND(D229&gt;80,D229&lt;=100),80,IF(AND(D229&gt;100,D229&lt;=120),100,IF(AND(D229&gt;120,D229&lt;=140),120,IF(AND(D229&gt;140,D229&lt;=150),140,IF(AND(D229&gt;150,D229&lt;=200),150,IF(AND(D229&gt;200,D229&lt;=250),200,IF(AND(D229&gt;250,D229&lt;=300),250,IF(AND(D229&gt;300,D229&lt;=350),300,IF(AND(D229&gt;350,D229&lt;=400),350,IF(AND(D229&gt;400,D229&lt;=500),400,IF(AND(D229&gt;500,D229&lt;=600),500,IF(AND(D229&gt;600,D229&lt;=700),600,IF(AND(D229&gt;700,D229&lt;=800),700,IF(AND(D229&gt;800,D229&lt;=1000),800,IF(AND(D229&gt;1000,D229&lt;=1200),1000,IF(AND(D229&gt;1200,D229&lt;=1400),1200,IF(AND(D229&gt;1400,D229&lt;=1500),1400,0.1)))))))))))))))))))))))))))))))))))*1.01</f>
        <v>0.10100000000000001</v>
      </c>
      <c r="T229" s="16">
        <f>U229-V229</f>
        <v>6.9999999999999993E-2</v>
      </c>
      <c r="U229" s="18">
        <f>ROUNDUP(IF(AND(D229&gt;1,D229&lt;=2),1,IF(AND(D229&gt;2,D229&lt;=3),2,IF(AND(D229&gt;3,D229&lt;=4),3,IF(AND(D229&gt;4,D229&lt;=5),4,IF(AND(D229&gt;5,D229&lt;=6),5,IF(AND(D229&gt;6,D229&lt;=7),6,IF(AND(D229&gt;7,D229&lt;=8),7,IF(AND(D229&gt;8,D229&lt;=10),8,IF(AND(D229&gt;10,D229&lt;=15),10,IF(AND(D229&gt;15,D229&lt;=20),15,IF(AND(D229&gt;20,D229&lt;=25),20,IF(AND(D229&gt;25,D229&lt;=30),25,IF(AND(D229&gt;30,D229&lt;=35),30,IF(AND(D229&gt;35,D229&lt;=40),35,IF(AND(D229&gt;40,D229&lt;=50),40,IF(AND(D229&gt;50,D229&lt;=60),50,IF(AND(D229&gt;60,D229&lt;=70),60,IF(AND(D229&gt;70,D229&lt;=80),70,IF(AND(D229&gt;80,D229&lt;=100),80,IF(AND(D229&gt;100,D229&lt;=120),100,IF(AND(D229&gt;120,D229&lt;=140),120,IF(AND(D229&gt;140,D229&lt;=150),140,IF(AND(D229&gt;150,D229&lt;=200),150,IF(AND(D229&gt;200,D229&lt;=250),200,IF(AND(D229&gt;250,D229&lt;=300),250,IF(AND(D229&gt;300,D229&lt;=350),300,IF(AND(D229&gt;350,D229&lt;=400),350,IF(AND(D229&gt;400,D229&lt;=500),400,IF(AND(D229&gt;500,D229&lt;=600),500,IF(AND(D229&gt;600,D229&lt;=700),600,IF(AND(D229&gt;700,D229&lt;=800),700,IF(AND(D229&gt;800,D229&lt;=1000),800,IF(AND(D229&gt;1000,D229&lt;=1200),1000,IF(AND(D229&gt;1200,D229&lt;=1400),1200,IF(AND(D229&gt;1400,D229&lt;=1500),1400,0.1)))))))))))))))))))))))))))))))))))*0.995,2)</f>
        <v>9.9999999999999992E-2</v>
      </c>
      <c r="V229" s="16">
        <f>VLOOKUP(VALUE(RIGHT(U229*100,1)),$Y$2:$Z$11,2)/100</f>
        <v>0.03</v>
      </c>
      <c r="W229" s="19">
        <f ca="1">IFERROR(IF(AVERAGE(SOE_1,SOE_2)-Close&lt;Close-Current_Stop,1,0),0)</f>
        <v>0</v>
      </c>
      <c r="X229" s="29" t="str">
        <f ca="1">IF(RR_Rebal_Test=1,Close-(AVERAGE(SOE_1,SOE_2)-Close),"")</f>
        <v/>
      </c>
      <c r="Y229" s="3"/>
      <c r="Z229" s="3"/>
      <c r="AA229" s="3"/>
      <c r="AB229" s="3"/>
      <c r="AC229" s="3"/>
    </row>
    <row r="230" spans="1:29" x14ac:dyDescent="0.25">
      <c r="A230" s="13"/>
      <c r="B230" s="8"/>
      <c r="C230" s="8"/>
      <c r="D230" s="8"/>
      <c r="E230" s="2"/>
      <c r="F230" s="2"/>
      <c r="G230" s="8"/>
      <c r="H230" s="23"/>
      <c r="I230" s="8"/>
      <c r="J230" s="1"/>
      <c r="K230" s="1"/>
      <c r="L230" s="2"/>
      <c r="M230" s="8">
        <f>IF(EXACT(L230,N230),I230,O230)</f>
        <v>-0.03</v>
      </c>
      <c r="N230" s="14" t="b">
        <f>IF(AND(L230="*Soft stop*",D230&lt;=I230),CONCATENATE("Setting hard stop at $",O230),IF(AND(L230="*Soft stop*",D230&gt;I230,E230=1),CONCATENATE("Setting hard stop for ½R at $",O230,"; Soft stop for ½R at $",I230),IF(AND(L230="*Soft stop*",D230&gt;I230,F230=1),CONCATENATE("Setting hard stop at $",O230),IF(AND(L230="*Hard stop*",D230&lt;=I230),"Hit stop",IF(AND(L230="*Hard stop*",D230&gt;I230,E230=1),IF(AND(O230&gt;I230,R230&lt;&gt;I230),CONCATENATE("Trail hard stop for ½R to $",O230,"; Hard stop for ½R at $",I230),L230),IF(AND(L230="*Hard stop*",D230&gt;I230,F230=1),IF(AND(O230&gt;I230,R230&lt;&gt;I230),CONCATENATE("Trail hard stop to $",O230),L230),IF(AND(LEFT(L230,12)="*Hard stop f",LEFT(Q230,5)=" Hard",D230&gt;I230,F230=1),IF(AND(O230&gt;I230,R230&lt;&gt;I230),CONCATENATE("Trail stop for entire position to $",O230),L230),IF(AND(LEFT(L230,12)="*Hard stop f",LEFT(Q230,5)=" Soft",D230&gt;I230,F230=1),CONCATENATE("Setting hard stop for entire position at $",O230),IF(AND(LEFT(L230,12)="*Hard stop f",LEFT(Q230,5)=" Hard",I230&gt;P230,D230&lt;=I230,D230&gt;P230),CONCATENATE("Hit stop for ½R at $",I230,"; Hard stop for ½R at $",P230),IF(AND(LEFT(L230,12)="*Hard stop f",LEFT(Q230,5)=" Hard",D230&lt;=I230,D230&lt;=P230),"Hit stop",IF(AND(LEFT(L230,12)="*Hard stop f",LEFT(Q230,5)=" Hard",D230&gt;I230,E230=1),IF(AND(O230&gt;I230,R230&lt;&gt;I230),CONCATENATE("Trail hard stop for ½R to $",O230,"; Hard stop for ½R at $",P230),L230),IF(AND(LEFT(L230,12)="*Hard stop f",LEFT(Q230,5)=" Soft",I230&gt;P230,D230&lt;=I230,D230&gt;P230),CONCATENATE("Hit stop for ½R at $",I230,"; Soft stop for ½R at $",P230),IF(AND(LEFT(L230,12)="*Hard stop f",LEFT(Q230,5)=" Soft",D230&lt;=I230,D230&lt;=P230),CONCATENATE("Hit stop for ½R at $",I230,"; Setting hard stop for ½R at $",O230),IF(AND(LEFT(L230,12)="*Hard stop f",LEFT(Q230,5)=" Soft",D230&gt;I230,E230=1),IF(AND(O230&gt;I230,R230&lt;&gt;I230),CONCATENATE("Trail hard stop for ½R to $",O230,"; Soft stop for ½R at $",P230),L230),IF(AND(LEFT(L230,12)="*Hard stop f",LEFT(Q230,5)=" Hard",I230=P230,D230&lt;=I230),"Hit stop",IF(AND(LEFT(L230,12)="*Hard stop f",LEFT(Q230,5)=" Hard",I230=P230,D230&gt;I230,E230=1),IF(AND(O230&gt;I230,R230&lt;&gt;I230),CONCATENATE("Trail hard stop for ½R to $",O230,"; Hard stop for ½R at $",P230),L230),IF(AND(LEFT(L230,12)="*Hard stop f",LEFT(Q230,5)=" Soft",I230=P230,D230&lt;=I230),CONCATENATE("Hit stop for ½R at $",I230,"; Setting hard stop for ½R at $",O230),IF(AND(LEFT(L230,12)="*Hard stop f",LEFT(Q230,5)=" Soft",I230=P230,D230&gt;I230,E230=1),IF(AND(O230&gt;I230,R230&lt;&gt;I230),CONCATENATE("Trail hard stop for ½R to $",O230,"; Soft stop for ½R at $",P230),L230),IF(AND(D230&gt;I230,E230=0,F230=0),L230)))))))))))))))))))</f>
        <v>0</v>
      </c>
      <c r="O230" s="15">
        <f>IF(AND(R230&lt;=S230,R230&gt;U230),T230,R230)</f>
        <v>-0.03</v>
      </c>
      <c r="P230" s="16" t="str">
        <f>IFERROR(VALUE(RIGHT(Q230,LEN(Q230)-FIND("$",Q230,1))),"")</f>
        <v/>
      </c>
      <c r="Q230" s="6" t="str">
        <f>IFERROR(LEFT(RIGHT(L230,FIND("*",L230,2)-FIND(";",L230,1)),FIND("*",RIGHT(L230,FIND("*",L230,2)-FIND(";",L230,1)),2)-1),"")</f>
        <v/>
      </c>
      <c r="R230" s="16">
        <f>IF(F230=1,MIN(ROUNDDOWN(G230*0.995,2)*100/100-VLOOKUP(VALUE(RIGHT(ROUNDDOWN(G230*0.995,2)*100,1)),$Y$2:$Z$11,2)/100,ROUNDDOWN(D230*0.995,2)*100/100-VLOOKUP(VALUE(RIGHT(ROUNDDOWN(D230*0.995,2)*100,1)),$Y$2:$Z$11,2)/100),ROUNDDOWN(D230*0.995,2)*100/100-VLOOKUP(VALUE(RIGHT(ROUNDDOWN(D230*0.995,2)*100,1)),$Y$2:$Z$11,2)/100)</f>
        <v>-0.03</v>
      </c>
      <c r="S230" s="16">
        <f>IF(AND(D230&gt;1,D230&lt;=2),1,IF(AND(D230&gt;2,D230&lt;=3),2,IF(AND(D230&gt;3,D230&lt;=4),3,IF(AND(D230&gt;4,D230&lt;=5),4,IF(AND(D230&gt;5,D230&lt;=6),5,IF(AND(D230&gt;6,D230&lt;=7),6,IF(AND(D230&gt;7,D230&lt;=8),7,IF(AND(D230&gt;8,D230&lt;=10),8,IF(AND(D230&gt;10,D230&lt;=15),10,IF(AND(D230&gt;15,D230&lt;=20),15,IF(AND(D230&gt;20,D230&lt;=25),20,IF(AND(D230&gt;25,D230&lt;=30),25,IF(AND(D230&gt;30,D230&lt;=35),30,IF(AND(D230&gt;35,D230&lt;=40),35,IF(AND(D230&gt;40,D230&lt;=50),40,IF(AND(D230&gt;50,D230&lt;=60),50,IF(AND(D230&gt;60,D230&lt;=70),60,IF(AND(D230&gt;70,D230&lt;=80),70,IF(AND(D230&gt;80,D230&lt;=100),80,IF(AND(D230&gt;100,D230&lt;=120),100,IF(AND(D230&gt;120,D230&lt;=140),120,IF(AND(D230&gt;140,D230&lt;=150),140,IF(AND(D230&gt;150,D230&lt;=200),150,IF(AND(D230&gt;200,D230&lt;=250),200,IF(AND(D230&gt;250,D230&lt;=300),250,IF(AND(D230&gt;300,D230&lt;=350),300,IF(AND(D230&gt;350,D230&lt;=400),350,IF(AND(D230&gt;400,D230&lt;=500),400,IF(AND(D230&gt;500,D230&lt;=600),500,IF(AND(D230&gt;600,D230&lt;=700),600,IF(AND(D230&gt;700,D230&lt;=800),700,IF(AND(D230&gt;800,D230&lt;=1000),800,IF(AND(D230&gt;1000,D230&lt;=1200),1000,IF(AND(D230&gt;1200,D230&lt;=1400),1200,IF(AND(D230&gt;1400,D230&lt;=1500),1400,0.1)))))))))))))))))))))))))))))))))))*1.01</f>
        <v>0.10100000000000001</v>
      </c>
      <c r="T230" s="16">
        <f>U230-V230</f>
        <v>6.9999999999999993E-2</v>
      </c>
      <c r="U230" s="18">
        <f>ROUNDUP(IF(AND(D230&gt;1,D230&lt;=2),1,IF(AND(D230&gt;2,D230&lt;=3),2,IF(AND(D230&gt;3,D230&lt;=4),3,IF(AND(D230&gt;4,D230&lt;=5),4,IF(AND(D230&gt;5,D230&lt;=6),5,IF(AND(D230&gt;6,D230&lt;=7),6,IF(AND(D230&gt;7,D230&lt;=8),7,IF(AND(D230&gt;8,D230&lt;=10),8,IF(AND(D230&gt;10,D230&lt;=15),10,IF(AND(D230&gt;15,D230&lt;=20),15,IF(AND(D230&gt;20,D230&lt;=25),20,IF(AND(D230&gt;25,D230&lt;=30),25,IF(AND(D230&gt;30,D230&lt;=35),30,IF(AND(D230&gt;35,D230&lt;=40),35,IF(AND(D230&gt;40,D230&lt;=50),40,IF(AND(D230&gt;50,D230&lt;=60),50,IF(AND(D230&gt;60,D230&lt;=70),60,IF(AND(D230&gt;70,D230&lt;=80),70,IF(AND(D230&gt;80,D230&lt;=100),80,IF(AND(D230&gt;100,D230&lt;=120),100,IF(AND(D230&gt;120,D230&lt;=140),120,IF(AND(D230&gt;140,D230&lt;=150),140,IF(AND(D230&gt;150,D230&lt;=200),150,IF(AND(D230&gt;200,D230&lt;=250),200,IF(AND(D230&gt;250,D230&lt;=300),250,IF(AND(D230&gt;300,D230&lt;=350),300,IF(AND(D230&gt;350,D230&lt;=400),350,IF(AND(D230&gt;400,D230&lt;=500),400,IF(AND(D230&gt;500,D230&lt;=600),500,IF(AND(D230&gt;600,D230&lt;=700),600,IF(AND(D230&gt;700,D230&lt;=800),700,IF(AND(D230&gt;800,D230&lt;=1000),800,IF(AND(D230&gt;1000,D230&lt;=1200),1000,IF(AND(D230&gt;1200,D230&lt;=1400),1200,IF(AND(D230&gt;1400,D230&lt;=1500),1400,0.1)))))))))))))))))))))))))))))))))))*0.995,2)</f>
        <v>9.9999999999999992E-2</v>
      </c>
      <c r="V230" s="16">
        <f>VLOOKUP(VALUE(RIGHT(U230*100,1)),$Y$2:$Z$11,2)/100</f>
        <v>0.03</v>
      </c>
      <c r="W230" s="19">
        <f ca="1">IFERROR(IF(AVERAGE(SOE_1,SOE_2)-Close&lt;Close-Current_Stop,1,0),0)</f>
        <v>0</v>
      </c>
      <c r="X230" s="29" t="str">
        <f ca="1">IF(RR_Rebal_Test=1,Close-(AVERAGE(SOE_1,SOE_2)-Close),"")</f>
        <v/>
      </c>
      <c r="Y230" s="3"/>
      <c r="Z230" s="3"/>
      <c r="AA230" s="3"/>
      <c r="AB230" s="3"/>
      <c r="AC230" s="3"/>
    </row>
    <row r="231" spans="1:29" x14ac:dyDescent="0.25">
      <c r="A231" s="13"/>
      <c r="B231" s="8"/>
      <c r="C231" s="8"/>
      <c r="D231" s="8"/>
      <c r="E231" s="2"/>
      <c r="F231" s="2"/>
      <c r="G231" s="8"/>
      <c r="H231" s="23"/>
      <c r="I231" s="8"/>
      <c r="J231" s="1"/>
      <c r="K231" s="1"/>
      <c r="L231" s="2"/>
      <c r="M231" s="8">
        <f>IF(EXACT(L231,N231),I231,O231)</f>
        <v>-0.03</v>
      </c>
      <c r="N231" s="14" t="b">
        <f>IF(AND(L231="*Soft stop*",D231&lt;=I231),CONCATENATE("Setting hard stop at $",O231),IF(AND(L231="*Soft stop*",D231&gt;I231,E231=1),CONCATENATE("Setting hard stop for ½R at $",O231,"; Soft stop for ½R at $",I231),IF(AND(L231="*Soft stop*",D231&gt;I231,F231=1),CONCATENATE("Setting hard stop at $",O231),IF(AND(L231="*Hard stop*",D231&lt;=I231),"Hit stop",IF(AND(L231="*Hard stop*",D231&gt;I231,E231=1),IF(AND(O231&gt;I231,R231&lt;&gt;I231),CONCATENATE("Trail hard stop for ½R to $",O231,"; Hard stop for ½R at $",I231),L231),IF(AND(L231="*Hard stop*",D231&gt;I231,F231=1),IF(AND(O231&gt;I231,R231&lt;&gt;I231),CONCATENATE("Trail hard stop to $",O231),L231),IF(AND(LEFT(L231,12)="*Hard stop f",LEFT(Q231,5)=" Hard",D231&gt;I231,F231=1),IF(AND(O231&gt;I231,R231&lt;&gt;I231),CONCATENATE("Trail stop for entire position to $",O231),L231),IF(AND(LEFT(L231,12)="*Hard stop f",LEFT(Q231,5)=" Soft",D231&gt;I231,F231=1),CONCATENATE("Setting hard stop for entire position at $",O231),IF(AND(LEFT(L231,12)="*Hard stop f",LEFT(Q231,5)=" Hard",I231&gt;P231,D231&lt;=I231,D231&gt;P231),CONCATENATE("Hit stop for ½R at $",I231,"; Hard stop for ½R at $",P231),IF(AND(LEFT(L231,12)="*Hard stop f",LEFT(Q231,5)=" Hard",D231&lt;=I231,D231&lt;=P231),"Hit stop",IF(AND(LEFT(L231,12)="*Hard stop f",LEFT(Q231,5)=" Hard",D231&gt;I231,E231=1),IF(AND(O231&gt;I231,R231&lt;&gt;I231),CONCATENATE("Trail hard stop for ½R to $",O231,"; Hard stop for ½R at $",P231),L231),IF(AND(LEFT(L231,12)="*Hard stop f",LEFT(Q231,5)=" Soft",I231&gt;P231,D231&lt;=I231,D231&gt;P231),CONCATENATE("Hit stop for ½R at $",I231,"; Soft stop for ½R at $",P231),IF(AND(LEFT(L231,12)="*Hard stop f",LEFT(Q231,5)=" Soft",D231&lt;=I231,D231&lt;=P231),CONCATENATE("Hit stop for ½R at $",I231,"; Setting hard stop for ½R at $",O231),IF(AND(LEFT(L231,12)="*Hard stop f",LEFT(Q231,5)=" Soft",D231&gt;I231,E231=1),IF(AND(O231&gt;I231,R231&lt;&gt;I231),CONCATENATE("Trail hard stop for ½R to $",O231,"; Soft stop for ½R at $",P231),L231),IF(AND(LEFT(L231,12)="*Hard stop f",LEFT(Q231,5)=" Hard",I231=P231,D231&lt;=I231),"Hit stop",IF(AND(LEFT(L231,12)="*Hard stop f",LEFT(Q231,5)=" Hard",I231=P231,D231&gt;I231,E231=1),IF(AND(O231&gt;I231,R231&lt;&gt;I231),CONCATENATE("Trail hard stop for ½R to $",O231,"; Hard stop for ½R at $",P231),L231),IF(AND(LEFT(L231,12)="*Hard stop f",LEFT(Q231,5)=" Soft",I231=P231,D231&lt;=I231),CONCATENATE("Hit stop for ½R at $",I231,"; Setting hard stop for ½R at $",O231),IF(AND(LEFT(L231,12)="*Hard stop f",LEFT(Q231,5)=" Soft",I231=P231,D231&gt;I231,E231=1),IF(AND(O231&gt;I231,R231&lt;&gt;I231),CONCATENATE("Trail hard stop for ½R to $",O231,"; Soft stop for ½R at $",P231),L231),IF(AND(D231&gt;I231,E231=0,F231=0),L231)))))))))))))))))))</f>
        <v>0</v>
      </c>
      <c r="O231" s="15">
        <f>IF(AND(R231&lt;=S231,R231&gt;U231),T231,R231)</f>
        <v>-0.03</v>
      </c>
      <c r="P231" s="16" t="str">
        <f>IFERROR(VALUE(RIGHT(Q231,LEN(Q231)-FIND("$",Q231,1))),"")</f>
        <v/>
      </c>
      <c r="Q231" s="6" t="str">
        <f>IFERROR(LEFT(RIGHT(L231,FIND("*",L231,2)-FIND(";",L231,1)),FIND("*",RIGHT(L231,FIND("*",L231,2)-FIND(";",L231,1)),2)-1),"")</f>
        <v/>
      </c>
      <c r="R231" s="16">
        <f>IF(F231=1,MIN(ROUNDDOWN(G231*0.995,2)*100/100-VLOOKUP(VALUE(RIGHT(ROUNDDOWN(G231*0.995,2)*100,1)),$Y$2:$Z$11,2)/100,ROUNDDOWN(D231*0.995,2)*100/100-VLOOKUP(VALUE(RIGHT(ROUNDDOWN(D231*0.995,2)*100,1)),$Y$2:$Z$11,2)/100),ROUNDDOWN(D231*0.995,2)*100/100-VLOOKUP(VALUE(RIGHT(ROUNDDOWN(D231*0.995,2)*100,1)),$Y$2:$Z$11,2)/100)</f>
        <v>-0.03</v>
      </c>
      <c r="S231" s="16">
        <f>IF(AND(D231&gt;1,D231&lt;=2),1,IF(AND(D231&gt;2,D231&lt;=3),2,IF(AND(D231&gt;3,D231&lt;=4),3,IF(AND(D231&gt;4,D231&lt;=5),4,IF(AND(D231&gt;5,D231&lt;=6),5,IF(AND(D231&gt;6,D231&lt;=7),6,IF(AND(D231&gt;7,D231&lt;=8),7,IF(AND(D231&gt;8,D231&lt;=10),8,IF(AND(D231&gt;10,D231&lt;=15),10,IF(AND(D231&gt;15,D231&lt;=20),15,IF(AND(D231&gt;20,D231&lt;=25),20,IF(AND(D231&gt;25,D231&lt;=30),25,IF(AND(D231&gt;30,D231&lt;=35),30,IF(AND(D231&gt;35,D231&lt;=40),35,IF(AND(D231&gt;40,D231&lt;=50),40,IF(AND(D231&gt;50,D231&lt;=60),50,IF(AND(D231&gt;60,D231&lt;=70),60,IF(AND(D231&gt;70,D231&lt;=80),70,IF(AND(D231&gt;80,D231&lt;=100),80,IF(AND(D231&gt;100,D231&lt;=120),100,IF(AND(D231&gt;120,D231&lt;=140),120,IF(AND(D231&gt;140,D231&lt;=150),140,IF(AND(D231&gt;150,D231&lt;=200),150,IF(AND(D231&gt;200,D231&lt;=250),200,IF(AND(D231&gt;250,D231&lt;=300),250,IF(AND(D231&gt;300,D231&lt;=350),300,IF(AND(D231&gt;350,D231&lt;=400),350,IF(AND(D231&gt;400,D231&lt;=500),400,IF(AND(D231&gt;500,D231&lt;=600),500,IF(AND(D231&gt;600,D231&lt;=700),600,IF(AND(D231&gt;700,D231&lt;=800),700,IF(AND(D231&gt;800,D231&lt;=1000),800,IF(AND(D231&gt;1000,D231&lt;=1200),1000,IF(AND(D231&gt;1200,D231&lt;=1400),1200,IF(AND(D231&gt;1400,D231&lt;=1500),1400,0.1)))))))))))))))))))))))))))))))))))*1.01</f>
        <v>0.10100000000000001</v>
      </c>
      <c r="T231" s="16">
        <f>U231-V231</f>
        <v>6.9999999999999993E-2</v>
      </c>
      <c r="U231" s="18">
        <f>ROUNDUP(IF(AND(D231&gt;1,D231&lt;=2),1,IF(AND(D231&gt;2,D231&lt;=3),2,IF(AND(D231&gt;3,D231&lt;=4),3,IF(AND(D231&gt;4,D231&lt;=5),4,IF(AND(D231&gt;5,D231&lt;=6),5,IF(AND(D231&gt;6,D231&lt;=7),6,IF(AND(D231&gt;7,D231&lt;=8),7,IF(AND(D231&gt;8,D231&lt;=10),8,IF(AND(D231&gt;10,D231&lt;=15),10,IF(AND(D231&gt;15,D231&lt;=20),15,IF(AND(D231&gt;20,D231&lt;=25),20,IF(AND(D231&gt;25,D231&lt;=30),25,IF(AND(D231&gt;30,D231&lt;=35),30,IF(AND(D231&gt;35,D231&lt;=40),35,IF(AND(D231&gt;40,D231&lt;=50),40,IF(AND(D231&gt;50,D231&lt;=60),50,IF(AND(D231&gt;60,D231&lt;=70),60,IF(AND(D231&gt;70,D231&lt;=80),70,IF(AND(D231&gt;80,D231&lt;=100),80,IF(AND(D231&gt;100,D231&lt;=120),100,IF(AND(D231&gt;120,D231&lt;=140),120,IF(AND(D231&gt;140,D231&lt;=150),140,IF(AND(D231&gt;150,D231&lt;=200),150,IF(AND(D231&gt;200,D231&lt;=250),200,IF(AND(D231&gt;250,D231&lt;=300),250,IF(AND(D231&gt;300,D231&lt;=350),300,IF(AND(D231&gt;350,D231&lt;=400),350,IF(AND(D231&gt;400,D231&lt;=500),400,IF(AND(D231&gt;500,D231&lt;=600),500,IF(AND(D231&gt;600,D231&lt;=700),600,IF(AND(D231&gt;700,D231&lt;=800),700,IF(AND(D231&gt;800,D231&lt;=1000),800,IF(AND(D231&gt;1000,D231&lt;=1200),1000,IF(AND(D231&gt;1200,D231&lt;=1400),1200,IF(AND(D231&gt;1400,D231&lt;=1500),1400,0.1)))))))))))))))))))))))))))))))))))*0.995,2)</f>
        <v>9.9999999999999992E-2</v>
      </c>
      <c r="V231" s="16">
        <f>VLOOKUP(VALUE(RIGHT(U231*100,1)),$Y$2:$Z$11,2)/100</f>
        <v>0.03</v>
      </c>
      <c r="W231" s="19">
        <f ca="1">IFERROR(IF(AVERAGE(SOE_1,SOE_2)-Close&lt;Close-Current_Stop,1,0),0)</f>
        <v>0</v>
      </c>
      <c r="X231" s="29" t="str">
        <f ca="1">IF(RR_Rebal_Test=1,Close-(AVERAGE(SOE_1,SOE_2)-Close),"")</f>
        <v/>
      </c>
      <c r="Y231" s="3"/>
      <c r="Z231" s="3"/>
      <c r="AA231" s="3"/>
      <c r="AB231" s="3"/>
      <c r="AC231" s="3"/>
    </row>
    <row r="232" spans="1:29" x14ac:dyDescent="0.25">
      <c r="A232" s="13"/>
      <c r="B232" s="8"/>
      <c r="C232" s="8"/>
      <c r="D232" s="8"/>
      <c r="E232" s="2"/>
      <c r="F232" s="2"/>
      <c r="G232" s="8"/>
      <c r="H232" s="23"/>
      <c r="I232" s="8"/>
      <c r="J232" s="1"/>
      <c r="K232" s="1"/>
      <c r="L232" s="2"/>
      <c r="M232" s="8">
        <f>IF(EXACT(L232,N232),I232,O232)</f>
        <v>-0.03</v>
      </c>
      <c r="N232" s="14" t="b">
        <f>IF(AND(L232="*Soft stop*",D232&lt;=I232),CONCATENATE("Setting hard stop at $",O232),IF(AND(L232="*Soft stop*",D232&gt;I232,E232=1),CONCATENATE("Setting hard stop for ½R at $",O232,"; Soft stop for ½R at $",I232),IF(AND(L232="*Soft stop*",D232&gt;I232,F232=1),CONCATENATE("Setting hard stop at $",O232),IF(AND(L232="*Hard stop*",D232&lt;=I232),"Hit stop",IF(AND(L232="*Hard stop*",D232&gt;I232,E232=1),IF(AND(O232&gt;I232,R232&lt;&gt;I232),CONCATENATE("Trail hard stop for ½R to $",O232,"; Hard stop for ½R at $",I232),L232),IF(AND(L232="*Hard stop*",D232&gt;I232,F232=1),IF(AND(O232&gt;I232,R232&lt;&gt;I232),CONCATENATE("Trail hard stop to $",O232),L232),IF(AND(LEFT(L232,12)="*Hard stop f",LEFT(Q232,5)=" Hard",D232&gt;I232,F232=1),IF(AND(O232&gt;I232,R232&lt;&gt;I232),CONCATENATE("Trail stop for entire position to $",O232),L232),IF(AND(LEFT(L232,12)="*Hard stop f",LEFT(Q232,5)=" Soft",D232&gt;I232,F232=1),CONCATENATE("Setting hard stop for entire position at $",O232),IF(AND(LEFT(L232,12)="*Hard stop f",LEFT(Q232,5)=" Hard",I232&gt;P232,D232&lt;=I232,D232&gt;P232),CONCATENATE("Hit stop for ½R at $",I232,"; Hard stop for ½R at $",P232),IF(AND(LEFT(L232,12)="*Hard stop f",LEFT(Q232,5)=" Hard",D232&lt;=I232,D232&lt;=P232),"Hit stop",IF(AND(LEFT(L232,12)="*Hard stop f",LEFT(Q232,5)=" Hard",D232&gt;I232,E232=1),IF(AND(O232&gt;I232,R232&lt;&gt;I232),CONCATENATE("Trail hard stop for ½R to $",O232,"; Hard stop for ½R at $",P232),L232),IF(AND(LEFT(L232,12)="*Hard stop f",LEFT(Q232,5)=" Soft",I232&gt;P232,D232&lt;=I232,D232&gt;P232),CONCATENATE("Hit stop for ½R at $",I232,"; Soft stop for ½R at $",P232),IF(AND(LEFT(L232,12)="*Hard stop f",LEFT(Q232,5)=" Soft",D232&lt;=I232,D232&lt;=P232),CONCATENATE("Hit stop for ½R at $",I232,"; Setting hard stop for ½R at $",O232),IF(AND(LEFT(L232,12)="*Hard stop f",LEFT(Q232,5)=" Soft",D232&gt;I232,E232=1),IF(AND(O232&gt;I232,R232&lt;&gt;I232),CONCATENATE("Trail hard stop for ½R to $",O232,"; Soft stop for ½R at $",P232),L232),IF(AND(LEFT(L232,12)="*Hard stop f",LEFT(Q232,5)=" Hard",I232=P232,D232&lt;=I232),"Hit stop",IF(AND(LEFT(L232,12)="*Hard stop f",LEFT(Q232,5)=" Hard",I232=P232,D232&gt;I232,E232=1),IF(AND(O232&gt;I232,R232&lt;&gt;I232),CONCATENATE("Trail hard stop for ½R to $",O232,"; Hard stop for ½R at $",P232),L232),IF(AND(LEFT(L232,12)="*Hard stop f",LEFT(Q232,5)=" Soft",I232=P232,D232&lt;=I232),CONCATENATE("Hit stop for ½R at $",I232,"; Setting hard stop for ½R at $",O232),IF(AND(LEFT(L232,12)="*Hard stop f",LEFT(Q232,5)=" Soft",I232=P232,D232&gt;I232,E232=1),IF(AND(O232&gt;I232,R232&lt;&gt;I232),CONCATENATE("Trail hard stop for ½R to $",O232,"; Soft stop for ½R at $",P232),L232),IF(AND(D232&gt;I232,E232=0,F232=0),L232)))))))))))))))))))</f>
        <v>0</v>
      </c>
      <c r="O232" s="15">
        <f>IF(AND(R232&lt;=S232,R232&gt;U232),T232,R232)</f>
        <v>-0.03</v>
      </c>
      <c r="P232" s="16" t="str">
        <f>IFERROR(VALUE(RIGHT(Q232,LEN(Q232)-FIND("$",Q232,1))),"")</f>
        <v/>
      </c>
      <c r="Q232" s="6" t="str">
        <f>IFERROR(LEFT(RIGHT(L232,FIND("*",L232,2)-FIND(";",L232,1)),FIND("*",RIGHT(L232,FIND("*",L232,2)-FIND(";",L232,1)),2)-1),"")</f>
        <v/>
      </c>
      <c r="R232" s="16">
        <f>IF(F232=1,MIN(ROUNDDOWN(G232*0.995,2)*100/100-VLOOKUP(VALUE(RIGHT(ROUNDDOWN(G232*0.995,2)*100,1)),$Y$2:$Z$11,2)/100,ROUNDDOWN(D232*0.995,2)*100/100-VLOOKUP(VALUE(RIGHT(ROUNDDOWN(D232*0.995,2)*100,1)),$Y$2:$Z$11,2)/100),ROUNDDOWN(D232*0.995,2)*100/100-VLOOKUP(VALUE(RIGHT(ROUNDDOWN(D232*0.995,2)*100,1)),$Y$2:$Z$11,2)/100)</f>
        <v>-0.03</v>
      </c>
      <c r="S232" s="16">
        <f>IF(AND(D232&gt;1,D232&lt;=2),1,IF(AND(D232&gt;2,D232&lt;=3),2,IF(AND(D232&gt;3,D232&lt;=4),3,IF(AND(D232&gt;4,D232&lt;=5),4,IF(AND(D232&gt;5,D232&lt;=6),5,IF(AND(D232&gt;6,D232&lt;=7),6,IF(AND(D232&gt;7,D232&lt;=8),7,IF(AND(D232&gt;8,D232&lt;=10),8,IF(AND(D232&gt;10,D232&lt;=15),10,IF(AND(D232&gt;15,D232&lt;=20),15,IF(AND(D232&gt;20,D232&lt;=25),20,IF(AND(D232&gt;25,D232&lt;=30),25,IF(AND(D232&gt;30,D232&lt;=35),30,IF(AND(D232&gt;35,D232&lt;=40),35,IF(AND(D232&gt;40,D232&lt;=50),40,IF(AND(D232&gt;50,D232&lt;=60),50,IF(AND(D232&gt;60,D232&lt;=70),60,IF(AND(D232&gt;70,D232&lt;=80),70,IF(AND(D232&gt;80,D232&lt;=100),80,IF(AND(D232&gt;100,D232&lt;=120),100,IF(AND(D232&gt;120,D232&lt;=140),120,IF(AND(D232&gt;140,D232&lt;=150),140,IF(AND(D232&gt;150,D232&lt;=200),150,IF(AND(D232&gt;200,D232&lt;=250),200,IF(AND(D232&gt;250,D232&lt;=300),250,IF(AND(D232&gt;300,D232&lt;=350),300,IF(AND(D232&gt;350,D232&lt;=400),350,IF(AND(D232&gt;400,D232&lt;=500),400,IF(AND(D232&gt;500,D232&lt;=600),500,IF(AND(D232&gt;600,D232&lt;=700),600,IF(AND(D232&gt;700,D232&lt;=800),700,IF(AND(D232&gt;800,D232&lt;=1000),800,IF(AND(D232&gt;1000,D232&lt;=1200),1000,IF(AND(D232&gt;1200,D232&lt;=1400),1200,IF(AND(D232&gt;1400,D232&lt;=1500),1400,0.1)))))))))))))))))))))))))))))))))))*1.01</f>
        <v>0.10100000000000001</v>
      </c>
      <c r="T232" s="16">
        <f>U232-V232</f>
        <v>6.9999999999999993E-2</v>
      </c>
      <c r="U232" s="18">
        <f>ROUNDUP(IF(AND(D232&gt;1,D232&lt;=2),1,IF(AND(D232&gt;2,D232&lt;=3),2,IF(AND(D232&gt;3,D232&lt;=4),3,IF(AND(D232&gt;4,D232&lt;=5),4,IF(AND(D232&gt;5,D232&lt;=6),5,IF(AND(D232&gt;6,D232&lt;=7),6,IF(AND(D232&gt;7,D232&lt;=8),7,IF(AND(D232&gt;8,D232&lt;=10),8,IF(AND(D232&gt;10,D232&lt;=15),10,IF(AND(D232&gt;15,D232&lt;=20),15,IF(AND(D232&gt;20,D232&lt;=25),20,IF(AND(D232&gt;25,D232&lt;=30),25,IF(AND(D232&gt;30,D232&lt;=35),30,IF(AND(D232&gt;35,D232&lt;=40),35,IF(AND(D232&gt;40,D232&lt;=50),40,IF(AND(D232&gt;50,D232&lt;=60),50,IF(AND(D232&gt;60,D232&lt;=70),60,IF(AND(D232&gt;70,D232&lt;=80),70,IF(AND(D232&gt;80,D232&lt;=100),80,IF(AND(D232&gt;100,D232&lt;=120),100,IF(AND(D232&gt;120,D232&lt;=140),120,IF(AND(D232&gt;140,D232&lt;=150),140,IF(AND(D232&gt;150,D232&lt;=200),150,IF(AND(D232&gt;200,D232&lt;=250),200,IF(AND(D232&gt;250,D232&lt;=300),250,IF(AND(D232&gt;300,D232&lt;=350),300,IF(AND(D232&gt;350,D232&lt;=400),350,IF(AND(D232&gt;400,D232&lt;=500),400,IF(AND(D232&gt;500,D232&lt;=600),500,IF(AND(D232&gt;600,D232&lt;=700),600,IF(AND(D232&gt;700,D232&lt;=800),700,IF(AND(D232&gt;800,D232&lt;=1000),800,IF(AND(D232&gt;1000,D232&lt;=1200),1000,IF(AND(D232&gt;1200,D232&lt;=1400),1200,IF(AND(D232&gt;1400,D232&lt;=1500),1400,0.1)))))))))))))))))))))))))))))))))))*0.995,2)</f>
        <v>9.9999999999999992E-2</v>
      </c>
      <c r="V232" s="16">
        <f>VLOOKUP(VALUE(RIGHT(U232*100,1)),$Y$2:$Z$11,2)/100</f>
        <v>0.03</v>
      </c>
      <c r="W232" s="19">
        <f ca="1">IFERROR(IF(AVERAGE(SOE_1,SOE_2)-Close&lt;Close-Current_Stop,1,0),0)</f>
        <v>0</v>
      </c>
      <c r="X232" s="29" t="str">
        <f ca="1">IF(RR_Rebal_Test=1,Close-(AVERAGE(SOE_1,SOE_2)-Close),"")</f>
        <v/>
      </c>
      <c r="Y232" s="3"/>
      <c r="Z232" s="3"/>
      <c r="AA232" s="3"/>
      <c r="AB232" s="3"/>
      <c r="AC232" s="3"/>
    </row>
    <row r="233" spans="1:29" x14ac:dyDescent="0.25">
      <c r="A233" s="13"/>
      <c r="B233" s="8"/>
      <c r="C233" s="8"/>
      <c r="D233" s="8"/>
      <c r="E233" s="2"/>
      <c r="F233" s="2"/>
      <c r="G233" s="8"/>
      <c r="H233" s="23"/>
      <c r="I233" s="8"/>
      <c r="J233" s="1"/>
      <c r="K233" s="1"/>
      <c r="L233" s="2"/>
      <c r="M233" s="8">
        <f>IF(EXACT(L233,N233),I233,O233)</f>
        <v>-0.03</v>
      </c>
      <c r="N233" s="14" t="b">
        <f>IF(AND(L233="*Soft stop*",D233&lt;=I233),CONCATENATE("Setting hard stop at $",O233),IF(AND(L233="*Soft stop*",D233&gt;I233,E233=1),CONCATENATE("Setting hard stop for ½R at $",O233,"; Soft stop for ½R at $",I233),IF(AND(L233="*Soft stop*",D233&gt;I233,F233=1),CONCATENATE("Setting hard stop at $",O233),IF(AND(L233="*Hard stop*",D233&lt;=I233),"Hit stop",IF(AND(L233="*Hard stop*",D233&gt;I233,E233=1),IF(AND(O233&gt;I233,R233&lt;&gt;I233),CONCATENATE("Trail hard stop for ½R to $",O233,"; Hard stop for ½R at $",I233),L233),IF(AND(L233="*Hard stop*",D233&gt;I233,F233=1),IF(AND(O233&gt;I233,R233&lt;&gt;I233),CONCATENATE("Trail hard stop to $",O233),L233),IF(AND(LEFT(L233,12)="*Hard stop f",LEFT(Q233,5)=" Hard",D233&gt;I233,F233=1),IF(AND(O233&gt;I233,R233&lt;&gt;I233),CONCATENATE("Trail stop for entire position to $",O233),L233),IF(AND(LEFT(L233,12)="*Hard stop f",LEFT(Q233,5)=" Soft",D233&gt;I233,F233=1),CONCATENATE("Setting hard stop for entire position at $",O233),IF(AND(LEFT(L233,12)="*Hard stop f",LEFT(Q233,5)=" Hard",I233&gt;P233,D233&lt;=I233,D233&gt;P233),CONCATENATE("Hit stop for ½R at $",I233,"; Hard stop for ½R at $",P233),IF(AND(LEFT(L233,12)="*Hard stop f",LEFT(Q233,5)=" Hard",D233&lt;=I233,D233&lt;=P233),"Hit stop",IF(AND(LEFT(L233,12)="*Hard stop f",LEFT(Q233,5)=" Hard",D233&gt;I233,E233=1),IF(AND(O233&gt;I233,R233&lt;&gt;I233),CONCATENATE("Trail hard stop for ½R to $",O233,"; Hard stop for ½R at $",P233),L233),IF(AND(LEFT(L233,12)="*Hard stop f",LEFT(Q233,5)=" Soft",I233&gt;P233,D233&lt;=I233,D233&gt;P233),CONCATENATE("Hit stop for ½R at $",I233,"; Soft stop for ½R at $",P233),IF(AND(LEFT(L233,12)="*Hard stop f",LEFT(Q233,5)=" Soft",D233&lt;=I233,D233&lt;=P233),CONCATENATE("Hit stop for ½R at $",I233,"; Setting hard stop for ½R at $",O233),IF(AND(LEFT(L233,12)="*Hard stop f",LEFT(Q233,5)=" Soft",D233&gt;I233,E233=1),IF(AND(O233&gt;I233,R233&lt;&gt;I233),CONCATENATE("Trail hard stop for ½R to $",O233,"; Soft stop for ½R at $",P233),L233),IF(AND(LEFT(L233,12)="*Hard stop f",LEFT(Q233,5)=" Hard",I233=P233,D233&lt;=I233),"Hit stop",IF(AND(LEFT(L233,12)="*Hard stop f",LEFT(Q233,5)=" Hard",I233=P233,D233&gt;I233,E233=1),IF(AND(O233&gt;I233,R233&lt;&gt;I233),CONCATENATE("Trail hard stop for ½R to $",O233,"; Hard stop for ½R at $",P233),L233),IF(AND(LEFT(L233,12)="*Hard stop f",LEFT(Q233,5)=" Soft",I233=P233,D233&lt;=I233),CONCATENATE("Hit stop for ½R at $",I233,"; Setting hard stop for ½R at $",O233),IF(AND(LEFT(L233,12)="*Hard stop f",LEFT(Q233,5)=" Soft",I233=P233,D233&gt;I233,E233=1),IF(AND(O233&gt;I233,R233&lt;&gt;I233),CONCATENATE("Trail hard stop for ½R to $",O233,"; Soft stop for ½R at $",P233),L233),IF(AND(D233&gt;I233,E233=0,F233=0),L233)))))))))))))))))))</f>
        <v>0</v>
      </c>
      <c r="O233" s="15">
        <f>IF(AND(R233&lt;=S233,R233&gt;U233),T233,R233)</f>
        <v>-0.03</v>
      </c>
      <c r="P233" s="16" t="str">
        <f>IFERROR(VALUE(RIGHT(Q233,LEN(Q233)-FIND("$",Q233,1))),"")</f>
        <v/>
      </c>
      <c r="Q233" s="6" t="str">
        <f>IFERROR(LEFT(RIGHT(L233,FIND("*",L233,2)-FIND(";",L233,1)),FIND("*",RIGHT(L233,FIND("*",L233,2)-FIND(";",L233,1)),2)-1),"")</f>
        <v/>
      </c>
      <c r="R233" s="16">
        <f>IF(F233=1,MIN(ROUNDDOWN(G233*0.995,2)*100/100-VLOOKUP(VALUE(RIGHT(ROUNDDOWN(G233*0.995,2)*100,1)),$Y$2:$Z$11,2)/100,ROUNDDOWN(D233*0.995,2)*100/100-VLOOKUP(VALUE(RIGHT(ROUNDDOWN(D233*0.995,2)*100,1)),$Y$2:$Z$11,2)/100),ROUNDDOWN(D233*0.995,2)*100/100-VLOOKUP(VALUE(RIGHT(ROUNDDOWN(D233*0.995,2)*100,1)),$Y$2:$Z$11,2)/100)</f>
        <v>-0.03</v>
      </c>
      <c r="S233" s="16">
        <f>IF(AND(D233&gt;1,D233&lt;=2),1,IF(AND(D233&gt;2,D233&lt;=3),2,IF(AND(D233&gt;3,D233&lt;=4),3,IF(AND(D233&gt;4,D233&lt;=5),4,IF(AND(D233&gt;5,D233&lt;=6),5,IF(AND(D233&gt;6,D233&lt;=7),6,IF(AND(D233&gt;7,D233&lt;=8),7,IF(AND(D233&gt;8,D233&lt;=10),8,IF(AND(D233&gt;10,D233&lt;=15),10,IF(AND(D233&gt;15,D233&lt;=20),15,IF(AND(D233&gt;20,D233&lt;=25),20,IF(AND(D233&gt;25,D233&lt;=30),25,IF(AND(D233&gt;30,D233&lt;=35),30,IF(AND(D233&gt;35,D233&lt;=40),35,IF(AND(D233&gt;40,D233&lt;=50),40,IF(AND(D233&gt;50,D233&lt;=60),50,IF(AND(D233&gt;60,D233&lt;=70),60,IF(AND(D233&gt;70,D233&lt;=80),70,IF(AND(D233&gt;80,D233&lt;=100),80,IF(AND(D233&gt;100,D233&lt;=120),100,IF(AND(D233&gt;120,D233&lt;=140),120,IF(AND(D233&gt;140,D233&lt;=150),140,IF(AND(D233&gt;150,D233&lt;=200),150,IF(AND(D233&gt;200,D233&lt;=250),200,IF(AND(D233&gt;250,D233&lt;=300),250,IF(AND(D233&gt;300,D233&lt;=350),300,IF(AND(D233&gt;350,D233&lt;=400),350,IF(AND(D233&gt;400,D233&lt;=500),400,IF(AND(D233&gt;500,D233&lt;=600),500,IF(AND(D233&gt;600,D233&lt;=700),600,IF(AND(D233&gt;700,D233&lt;=800),700,IF(AND(D233&gt;800,D233&lt;=1000),800,IF(AND(D233&gt;1000,D233&lt;=1200),1000,IF(AND(D233&gt;1200,D233&lt;=1400),1200,IF(AND(D233&gt;1400,D233&lt;=1500),1400,0.1)))))))))))))))))))))))))))))))))))*1.01</f>
        <v>0.10100000000000001</v>
      </c>
      <c r="T233" s="16">
        <f>U233-V233</f>
        <v>6.9999999999999993E-2</v>
      </c>
      <c r="U233" s="18">
        <f>ROUNDUP(IF(AND(D233&gt;1,D233&lt;=2),1,IF(AND(D233&gt;2,D233&lt;=3),2,IF(AND(D233&gt;3,D233&lt;=4),3,IF(AND(D233&gt;4,D233&lt;=5),4,IF(AND(D233&gt;5,D233&lt;=6),5,IF(AND(D233&gt;6,D233&lt;=7),6,IF(AND(D233&gt;7,D233&lt;=8),7,IF(AND(D233&gt;8,D233&lt;=10),8,IF(AND(D233&gt;10,D233&lt;=15),10,IF(AND(D233&gt;15,D233&lt;=20),15,IF(AND(D233&gt;20,D233&lt;=25),20,IF(AND(D233&gt;25,D233&lt;=30),25,IF(AND(D233&gt;30,D233&lt;=35),30,IF(AND(D233&gt;35,D233&lt;=40),35,IF(AND(D233&gt;40,D233&lt;=50),40,IF(AND(D233&gt;50,D233&lt;=60),50,IF(AND(D233&gt;60,D233&lt;=70),60,IF(AND(D233&gt;70,D233&lt;=80),70,IF(AND(D233&gt;80,D233&lt;=100),80,IF(AND(D233&gt;100,D233&lt;=120),100,IF(AND(D233&gt;120,D233&lt;=140),120,IF(AND(D233&gt;140,D233&lt;=150),140,IF(AND(D233&gt;150,D233&lt;=200),150,IF(AND(D233&gt;200,D233&lt;=250),200,IF(AND(D233&gt;250,D233&lt;=300),250,IF(AND(D233&gt;300,D233&lt;=350),300,IF(AND(D233&gt;350,D233&lt;=400),350,IF(AND(D233&gt;400,D233&lt;=500),400,IF(AND(D233&gt;500,D233&lt;=600),500,IF(AND(D233&gt;600,D233&lt;=700),600,IF(AND(D233&gt;700,D233&lt;=800),700,IF(AND(D233&gt;800,D233&lt;=1000),800,IF(AND(D233&gt;1000,D233&lt;=1200),1000,IF(AND(D233&gt;1200,D233&lt;=1400),1200,IF(AND(D233&gt;1400,D233&lt;=1500),1400,0.1)))))))))))))))))))))))))))))))))))*0.995,2)</f>
        <v>9.9999999999999992E-2</v>
      </c>
      <c r="V233" s="16">
        <f>VLOOKUP(VALUE(RIGHT(U233*100,1)),$Y$2:$Z$11,2)/100</f>
        <v>0.03</v>
      </c>
      <c r="W233" s="19">
        <f ca="1">IFERROR(IF(AVERAGE(SOE_1,SOE_2)-Close&lt;Close-Current_Stop,1,0),0)</f>
        <v>0</v>
      </c>
      <c r="X233" s="29" t="str">
        <f ca="1">IF(RR_Rebal_Test=1,Close-(AVERAGE(SOE_1,SOE_2)-Close),"")</f>
        <v/>
      </c>
      <c r="Y233" s="3"/>
      <c r="Z233" s="3"/>
      <c r="AA233" s="3"/>
      <c r="AB233" s="3"/>
      <c r="AC233" s="3"/>
    </row>
    <row r="234" spans="1:29" x14ac:dyDescent="0.25">
      <c r="A234" s="13"/>
      <c r="B234" s="8"/>
      <c r="C234" s="8"/>
      <c r="D234" s="8"/>
      <c r="E234" s="2"/>
      <c r="F234" s="2"/>
      <c r="G234" s="8"/>
      <c r="H234" s="23"/>
      <c r="I234" s="8"/>
      <c r="J234" s="1"/>
      <c r="K234" s="1"/>
      <c r="L234" s="2"/>
      <c r="M234" s="8">
        <f>IF(EXACT(L234,N234),I234,O234)</f>
        <v>-0.03</v>
      </c>
      <c r="N234" s="14" t="b">
        <f>IF(AND(L234="*Soft stop*",D234&lt;=I234),CONCATENATE("Setting hard stop at $",O234),IF(AND(L234="*Soft stop*",D234&gt;I234,E234=1),CONCATENATE("Setting hard stop for ½R at $",O234,"; Soft stop for ½R at $",I234),IF(AND(L234="*Soft stop*",D234&gt;I234,F234=1),CONCATENATE("Setting hard stop at $",O234),IF(AND(L234="*Hard stop*",D234&lt;=I234),"Hit stop",IF(AND(L234="*Hard stop*",D234&gt;I234,E234=1),IF(AND(O234&gt;I234,R234&lt;&gt;I234),CONCATENATE("Trail hard stop for ½R to $",O234,"; Hard stop for ½R at $",I234),L234),IF(AND(L234="*Hard stop*",D234&gt;I234,F234=1),IF(AND(O234&gt;I234,R234&lt;&gt;I234),CONCATENATE("Trail hard stop to $",O234),L234),IF(AND(LEFT(L234,12)="*Hard stop f",LEFT(Q234,5)=" Hard",D234&gt;I234,F234=1),IF(AND(O234&gt;I234,R234&lt;&gt;I234),CONCATENATE("Trail stop for entire position to $",O234),L234),IF(AND(LEFT(L234,12)="*Hard stop f",LEFT(Q234,5)=" Soft",D234&gt;I234,F234=1),CONCATENATE("Setting hard stop for entire position at $",O234),IF(AND(LEFT(L234,12)="*Hard stop f",LEFT(Q234,5)=" Hard",I234&gt;P234,D234&lt;=I234,D234&gt;P234),CONCATENATE("Hit stop for ½R at $",I234,"; Hard stop for ½R at $",P234),IF(AND(LEFT(L234,12)="*Hard stop f",LEFT(Q234,5)=" Hard",D234&lt;=I234,D234&lt;=P234),"Hit stop",IF(AND(LEFT(L234,12)="*Hard stop f",LEFT(Q234,5)=" Hard",D234&gt;I234,E234=1),IF(AND(O234&gt;I234,R234&lt;&gt;I234),CONCATENATE("Trail hard stop for ½R to $",O234,"; Hard stop for ½R at $",P234),L234),IF(AND(LEFT(L234,12)="*Hard stop f",LEFT(Q234,5)=" Soft",I234&gt;P234,D234&lt;=I234,D234&gt;P234),CONCATENATE("Hit stop for ½R at $",I234,"; Soft stop for ½R at $",P234),IF(AND(LEFT(L234,12)="*Hard stop f",LEFT(Q234,5)=" Soft",D234&lt;=I234,D234&lt;=P234),CONCATENATE("Hit stop for ½R at $",I234,"; Setting hard stop for ½R at $",O234),IF(AND(LEFT(L234,12)="*Hard stop f",LEFT(Q234,5)=" Soft",D234&gt;I234,E234=1),IF(AND(O234&gt;I234,R234&lt;&gt;I234),CONCATENATE("Trail hard stop for ½R to $",O234,"; Soft stop for ½R at $",P234),L234),IF(AND(LEFT(L234,12)="*Hard stop f",LEFT(Q234,5)=" Hard",I234=P234,D234&lt;=I234),"Hit stop",IF(AND(LEFT(L234,12)="*Hard stop f",LEFT(Q234,5)=" Hard",I234=P234,D234&gt;I234,E234=1),IF(AND(O234&gt;I234,R234&lt;&gt;I234),CONCATENATE("Trail hard stop for ½R to $",O234,"; Hard stop for ½R at $",P234),L234),IF(AND(LEFT(L234,12)="*Hard stop f",LEFT(Q234,5)=" Soft",I234=P234,D234&lt;=I234),CONCATENATE("Hit stop for ½R at $",I234,"; Setting hard stop for ½R at $",O234),IF(AND(LEFT(L234,12)="*Hard stop f",LEFT(Q234,5)=" Soft",I234=P234,D234&gt;I234,E234=1),IF(AND(O234&gt;I234,R234&lt;&gt;I234),CONCATENATE("Trail hard stop for ½R to $",O234,"; Soft stop for ½R at $",P234),L234),IF(AND(D234&gt;I234,E234=0,F234=0),L234)))))))))))))))))))</f>
        <v>0</v>
      </c>
      <c r="O234" s="15">
        <f>IF(AND(R234&lt;=S234,R234&gt;U234),T234,R234)</f>
        <v>-0.03</v>
      </c>
      <c r="P234" s="16" t="str">
        <f>IFERROR(VALUE(RIGHT(Q234,LEN(Q234)-FIND("$",Q234,1))),"")</f>
        <v/>
      </c>
      <c r="Q234" s="6" t="str">
        <f>IFERROR(LEFT(RIGHT(L234,FIND("*",L234,2)-FIND(";",L234,1)),FIND("*",RIGHT(L234,FIND("*",L234,2)-FIND(";",L234,1)),2)-1),"")</f>
        <v/>
      </c>
      <c r="R234" s="16">
        <f>IF(F234=1,MIN(ROUNDDOWN(G234*0.995,2)*100/100-VLOOKUP(VALUE(RIGHT(ROUNDDOWN(G234*0.995,2)*100,1)),$Y$2:$Z$11,2)/100,ROUNDDOWN(D234*0.995,2)*100/100-VLOOKUP(VALUE(RIGHT(ROUNDDOWN(D234*0.995,2)*100,1)),$Y$2:$Z$11,2)/100),ROUNDDOWN(D234*0.995,2)*100/100-VLOOKUP(VALUE(RIGHT(ROUNDDOWN(D234*0.995,2)*100,1)),$Y$2:$Z$11,2)/100)</f>
        <v>-0.03</v>
      </c>
      <c r="S234" s="16">
        <f>IF(AND(D234&gt;1,D234&lt;=2),1,IF(AND(D234&gt;2,D234&lt;=3),2,IF(AND(D234&gt;3,D234&lt;=4),3,IF(AND(D234&gt;4,D234&lt;=5),4,IF(AND(D234&gt;5,D234&lt;=6),5,IF(AND(D234&gt;6,D234&lt;=7),6,IF(AND(D234&gt;7,D234&lt;=8),7,IF(AND(D234&gt;8,D234&lt;=10),8,IF(AND(D234&gt;10,D234&lt;=15),10,IF(AND(D234&gt;15,D234&lt;=20),15,IF(AND(D234&gt;20,D234&lt;=25),20,IF(AND(D234&gt;25,D234&lt;=30),25,IF(AND(D234&gt;30,D234&lt;=35),30,IF(AND(D234&gt;35,D234&lt;=40),35,IF(AND(D234&gt;40,D234&lt;=50),40,IF(AND(D234&gt;50,D234&lt;=60),50,IF(AND(D234&gt;60,D234&lt;=70),60,IF(AND(D234&gt;70,D234&lt;=80),70,IF(AND(D234&gt;80,D234&lt;=100),80,IF(AND(D234&gt;100,D234&lt;=120),100,IF(AND(D234&gt;120,D234&lt;=140),120,IF(AND(D234&gt;140,D234&lt;=150),140,IF(AND(D234&gt;150,D234&lt;=200),150,IF(AND(D234&gt;200,D234&lt;=250),200,IF(AND(D234&gt;250,D234&lt;=300),250,IF(AND(D234&gt;300,D234&lt;=350),300,IF(AND(D234&gt;350,D234&lt;=400),350,IF(AND(D234&gt;400,D234&lt;=500),400,IF(AND(D234&gt;500,D234&lt;=600),500,IF(AND(D234&gt;600,D234&lt;=700),600,IF(AND(D234&gt;700,D234&lt;=800),700,IF(AND(D234&gt;800,D234&lt;=1000),800,IF(AND(D234&gt;1000,D234&lt;=1200),1000,IF(AND(D234&gt;1200,D234&lt;=1400),1200,IF(AND(D234&gt;1400,D234&lt;=1500),1400,0.1)))))))))))))))))))))))))))))))))))*1.01</f>
        <v>0.10100000000000001</v>
      </c>
      <c r="T234" s="16">
        <f>U234-V234</f>
        <v>6.9999999999999993E-2</v>
      </c>
      <c r="U234" s="18">
        <f>ROUNDUP(IF(AND(D234&gt;1,D234&lt;=2),1,IF(AND(D234&gt;2,D234&lt;=3),2,IF(AND(D234&gt;3,D234&lt;=4),3,IF(AND(D234&gt;4,D234&lt;=5),4,IF(AND(D234&gt;5,D234&lt;=6),5,IF(AND(D234&gt;6,D234&lt;=7),6,IF(AND(D234&gt;7,D234&lt;=8),7,IF(AND(D234&gt;8,D234&lt;=10),8,IF(AND(D234&gt;10,D234&lt;=15),10,IF(AND(D234&gt;15,D234&lt;=20),15,IF(AND(D234&gt;20,D234&lt;=25),20,IF(AND(D234&gt;25,D234&lt;=30),25,IF(AND(D234&gt;30,D234&lt;=35),30,IF(AND(D234&gt;35,D234&lt;=40),35,IF(AND(D234&gt;40,D234&lt;=50),40,IF(AND(D234&gt;50,D234&lt;=60),50,IF(AND(D234&gt;60,D234&lt;=70),60,IF(AND(D234&gt;70,D234&lt;=80),70,IF(AND(D234&gt;80,D234&lt;=100),80,IF(AND(D234&gt;100,D234&lt;=120),100,IF(AND(D234&gt;120,D234&lt;=140),120,IF(AND(D234&gt;140,D234&lt;=150),140,IF(AND(D234&gt;150,D234&lt;=200),150,IF(AND(D234&gt;200,D234&lt;=250),200,IF(AND(D234&gt;250,D234&lt;=300),250,IF(AND(D234&gt;300,D234&lt;=350),300,IF(AND(D234&gt;350,D234&lt;=400),350,IF(AND(D234&gt;400,D234&lt;=500),400,IF(AND(D234&gt;500,D234&lt;=600),500,IF(AND(D234&gt;600,D234&lt;=700),600,IF(AND(D234&gt;700,D234&lt;=800),700,IF(AND(D234&gt;800,D234&lt;=1000),800,IF(AND(D234&gt;1000,D234&lt;=1200),1000,IF(AND(D234&gt;1200,D234&lt;=1400),1200,IF(AND(D234&gt;1400,D234&lt;=1500),1400,0.1)))))))))))))))))))))))))))))))))))*0.995,2)</f>
        <v>9.9999999999999992E-2</v>
      </c>
      <c r="V234" s="16">
        <f>VLOOKUP(VALUE(RIGHT(U234*100,1)),$Y$2:$Z$11,2)/100</f>
        <v>0.03</v>
      </c>
      <c r="W234" s="19">
        <f ca="1">IFERROR(IF(AVERAGE(SOE_1,SOE_2)-Close&lt;Close-Current_Stop,1,0),0)</f>
        <v>0</v>
      </c>
      <c r="X234" s="29" t="str">
        <f ca="1">IF(RR_Rebal_Test=1,Close-(AVERAGE(SOE_1,SOE_2)-Close),"")</f>
        <v/>
      </c>
      <c r="Y234" s="3"/>
      <c r="Z234" s="3"/>
      <c r="AA234" s="3"/>
      <c r="AB234" s="3"/>
      <c r="AC234" s="3"/>
    </row>
    <row r="235" spans="1:29" x14ac:dyDescent="0.25">
      <c r="A235" s="13"/>
      <c r="B235" s="8"/>
      <c r="C235" s="8"/>
      <c r="D235" s="8"/>
      <c r="E235" s="2"/>
      <c r="F235" s="2"/>
      <c r="G235" s="8"/>
      <c r="H235" s="23"/>
      <c r="I235" s="8"/>
      <c r="J235" s="1"/>
      <c r="K235" s="1"/>
      <c r="L235" s="2"/>
      <c r="M235" s="8">
        <f>IF(EXACT(L235,N235),I235,O235)</f>
        <v>-0.03</v>
      </c>
      <c r="N235" s="14" t="b">
        <f>IF(AND(L235="*Soft stop*",D235&lt;=I235),CONCATENATE("Setting hard stop at $",O235),IF(AND(L235="*Soft stop*",D235&gt;I235,E235=1),CONCATENATE("Setting hard stop for ½R at $",O235,"; Soft stop for ½R at $",I235),IF(AND(L235="*Soft stop*",D235&gt;I235,F235=1),CONCATENATE("Setting hard stop at $",O235),IF(AND(L235="*Hard stop*",D235&lt;=I235),"Hit stop",IF(AND(L235="*Hard stop*",D235&gt;I235,E235=1),IF(AND(O235&gt;I235,R235&lt;&gt;I235),CONCATENATE("Trail hard stop for ½R to $",O235,"; Hard stop for ½R at $",I235),L235),IF(AND(L235="*Hard stop*",D235&gt;I235,F235=1),IF(AND(O235&gt;I235,R235&lt;&gt;I235),CONCATENATE("Trail hard stop to $",O235),L235),IF(AND(LEFT(L235,12)="*Hard stop f",LEFT(Q235,5)=" Hard",D235&gt;I235,F235=1),IF(AND(O235&gt;I235,R235&lt;&gt;I235),CONCATENATE("Trail stop for entire position to $",O235),L235),IF(AND(LEFT(L235,12)="*Hard stop f",LEFT(Q235,5)=" Soft",D235&gt;I235,F235=1),CONCATENATE("Setting hard stop for entire position at $",O235),IF(AND(LEFT(L235,12)="*Hard stop f",LEFT(Q235,5)=" Hard",I235&gt;P235,D235&lt;=I235,D235&gt;P235),CONCATENATE("Hit stop for ½R at $",I235,"; Hard stop for ½R at $",P235),IF(AND(LEFT(L235,12)="*Hard stop f",LEFT(Q235,5)=" Hard",D235&lt;=I235,D235&lt;=P235),"Hit stop",IF(AND(LEFT(L235,12)="*Hard stop f",LEFT(Q235,5)=" Hard",D235&gt;I235,E235=1),IF(AND(O235&gt;I235,R235&lt;&gt;I235),CONCATENATE("Trail hard stop for ½R to $",O235,"; Hard stop for ½R at $",P235),L235),IF(AND(LEFT(L235,12)="*Hard stop f",LEFT(Q235,5)=" Soft",I235&gt;P235,D235&lt;=I235,D235&gt;P235),CONCATENATE("Hit stop for ½R at $",I235,"; Soft stop for ½R at $",P235),IF(AND(LEFT(L235,12)="*Hard stop f",LEFT(Q235,5)=" Soft",D235&lt;=I235,D235&lt;=P235),CONCATENATE("Hit stop for ½R at $",I235,"; Setting hard stop for ½R at $",O235),IF(AND(LEFT(L235,12)="*Hard stop f",LEFT(Q235,5)=" Soft",D235&gt;I235,E235=1),IF(AND(O235&gt;I235,R235&lt;&gt;I235),CONCATENATE("Trail hard stop for ½R to $",O235,"; Soft stop for ½R at $",P235),L235),IF(AND(LEFT(L235,12)="*Hard stop f",LEFT(Q235,5)=" Hard",I235=P235,D235&lt;=I235),"Hit stop",IF(AND(LEFT(L235,12)="*Hard stop f",LEFT(Q235,5)=" Hard",I235=P235,D235&gt;I235,E235=1),IF(AND(O235&gt;I235,R235&lt;&gt;I235),CONCATENATE("Trail hard stop for ½R to $",O235,"; Hard stop for ½R at $",P235),L235),IF(AND(LEFT(L235,12)="*Hard stop f",LEFT(Q235,5)=" Soft",I235=P235,D235&lt;=I235),CONCATENATE("Hit stop for ½R at $",I235,"; Setting hard stop for ½R at $",O235),IF(AND(LEFT(L235,12)="*Hard stop f",LEFT(Q235,5)=" Soft",I235=P235,D235&gt;I235,E235=1),IF(AND(O235&gt;I235,R235&lt;&gt;I235),CONCATENATE("Trail hard stop for ½R to $",O235,"; Soft stop for ½R at $",P235),L235),IF(AND(D235&gt;I235,E235=0,F235=0),L235)))))))))))))))))))</f>
        <v>0</v>
      </c>
      <c r="O235" s="15">
        <f>IF(AND(R235&lt;=S235,R235&gt;U235),T235,R235)</f>
        <v>-0.03</v>
      </c>
      <c r="P235" s="16" t="str">
        <f>IFERROR(VALUE(RIGHT(Q235,LEN(Q235)-FIND("$",Q235,1))),"")</f>
        <v/>
      </c>
      <c r="Q235" s="6" t="str">
        <f>IFERROR(LEFT(RIGHT(L235,FIND("*",L235,2)-FIND(";",L235,1)),FIND("*",RIGHT(L235,FIND("*",L235,2)-FIND(";",L235,1)),2)-1),"")</f>
        <v/>
      </c>
      <c r="R235" s="16">
        <f>IF(F235=1,MIN(ROUNDDOWN(G235*0.995,2)*100/100-VLOOKUP(VALUE(RIGHT(ROUNDDOWN(G235*0.995,2)*100,1)),$Y$2:$Z$11,2)/100,ROUNDDOWN(D235*0.995,2)*100/100-VLOOKUP(VALUE(RIGHT(ROUNDDOWN(D235*0.995,2)*100,1)),$Y$2:$Z$11,2)/100),ROUNDDOWN(D235*0.995,2)*100/100-VLOOKUP(VALUE(RIGHT(ROUNDDOWN(D235*0.995,2)*100,1)),$Y$2:$Z$11,2)/100)</f>
        <v>-0.03</v>
      </c>
      <c r="S235" s="16">
        <f>IF(AND(D235&gt;1,D235&lt;=2),1,IF(AND(D235&gt;2,D235&lt;=3),2,IF(AND(D235&gt;3,D235&lt;=4),3,IF(AND(D235&gt;4,D235&lt;=5),4,IF(AND(D235&gt;5,D235&lt;=6),5,IF(AND(D235&gt;6,D235&lt;=7),6,IF(AND(D235&gt;7,D235&lt;=8),7,IF(AND(D235&gt;8,D235&lt;=10),8,IF(AND(D235&gt;10,D235&lt;=15),10,IF(AND(D235&gt;15,D235&lt;=20),15,IF(AND(D235&gt;20,D235&lt;=25),20,IF(AND(D235&gt;25,D235&lt;=30),25,IF(AND(D235&gt;30,D235&lt;=35),30,IF(AND(D235&gt;35,D235&lt;=40),35,IF(AND(D235&gt;40,D235&lt;=50),40,IF(AND(D235&gt;50,D235&lt;=60),50,IF(AND(D235&gt;60,D235&lt;=70),60,IF(AND(D235&gt;70,D235&lt;=80),70,IF(AND(D235&gt;80,D235&lt;=100),80,IF(AND(D235&gt;100,D235&lt;=120),100,IF(AND(D235&gt;120,D235&lt;=140),120,IF(AND(D235&gt;140,D235&lt;=150),140,IF(AND(D235&gt;150,D235&lt;=200),150,IF(AND(D235&gt;200,D235&lt;=250),200,IF(AND(D235&gt;250,D235&lt;=300),250,IF(AND(D235&gt;300,D235&lt;=350),300,IF(AND(D235&gt;350,D235&lt;=400),350,IF(AND(D235&gt;400,D235&lt;=500),400,IF(AND(D235&gt;500,D235&lt;=600),500,IF(AND(D235&gt;600,D235&lt;=700),600,IF(AND(D235&gt;700,D235&lt;=800),700,IF(AND(D235&gt;800,D235&lt;=1000),800,IF(AND(D235&gt;1000,D235&lt;=1200),1000,IF(AND(D235&gt;1200,D235&lt;=1400),1200,IF(AND(D235&gt;1400,D235&lt;=1500),1400,0.1)))))))))))))))))))))))))))))))))))*1.01</f>
        <v>0.10100000000000001</v>
      </c>
      <c r="T235" s="16">
        <f>U235-V235</f>
        <v>6.9999999999999993E-2</v>
      </c>
      <c r="U235" s="18">
        <f>ROUNDUP(IF(AND(D235&gt;1,D235&lt;=2),1,IF(AND(D235&gt;2,D235&lt;=3),2,IF(AND(D235&gt;3,D235&lt;=4),3,IF(AND(D235&gt;4,D235&lt;=5),4,IF(AND(D235&gt;5,D235&lt;=6),5,IF(AND(D235&gt;6,D235&lt;=7),6,IF(AND(D235&gt;7,D235&lt;=8),7,IF(AND(D235&gt;8,D235&lt;=10),8,IF(AND(D235&gt;10,D235&lt;=15),10,IF(AND(D235&gt;15,D235&lt;=20),15,IF(AND(D235&gt;20,D235&lt;=25),20,IF(AND(D235&gt;25,D235&lt;=30),25,IF(AND(D235&gt;30,D235&lt;=35),30,IF(AND(D235&gt;35,D235&lt;=40),35,IF(AND(D235&gt;40,D235&lt;=50),40,IF(AND(D235&gt;50,D235&lt;=60),50,IF(AND(D235&gt;60,D235&lt;=70),60,IF(AND(D235&gt;70,D235&lt;=80),70,IF(AND(D235&gt;80,D235&lt;=100),80,IF(AND(D235&gt;100,D235&lt;=120),100,IF(AND(D235&gt;120,D235&lt;=140),120,IF(AND(D235&gt;140,D235&lt;=150),140,IF(AND(D235&gt;150,D235&lt;=200),150,IF(AND(D235&gt;200,D235&lt;=250),200,IF(AND(D235&gt;250,D235&lt;=300),250,IF(AND(D235&gt;300,D235&lt;=350),300,IF(AND(D235&gt;350,D235&lt;=400),350,IF(AND(D235&gt;400,D235&lt;=500),400,IF(AND(D235&gt;500,D235&lt;=600),500,IF(AND(D235&gt;600,D235&lt;=700),600,IF(AND(D235&gt;700,D235&lt;=800),700,IF(AND(D235&gt;800,D235&lt;=1000),800,IF(AND(D235&gt;1000,D235&lt;=1200),1000,IF(AND(D235&gt;1200,D235&lt;=1400),1200,IF(AND(D235&gt;1400,D235&lt;=1500),1400,0.1)))))))))))))))))))))))))))))))))))*0.995,2)</f>
        <v>9.9999999999999992E-2</v>
      </c>
      <c r="V235" s="16">
        <f>VLOOKUP(VALUE(RIGHT(U235*100,1)),$Y$2:$Z$11,2)/100</f>
        <v>0.03</v>
      </c>
      <c r="W235" s="19">
        <f ca="1">IFERROR(IF(AVERAGE(SOE_1,SOE_2)-Close&lt;Close-Current_Stop,1,0),0)</f>
        <v>0</v>
      </c>
      <c r="X235" s="29" t="str">
        <f ca="1">IF(RR_Rebal_Test=1,Close-(AVERAGE(SOE_1,SOE_2)-Close),"")</f>
        <v/>
      </c>
      <c r="Y235" s="3"/>
      <c r="Z235" s="3"/>
      <c r="AA235" s="3"/>
      <c r="AB235" s="3"/>
      <c r="AC235" s="3"/>
    </row>
    <row r="236" spans="1:29" x14ac:dyDescent="0.25">
      <c r="A236" s="13"/>
      <c r="B236" s="8"/>
      <c r="C236" s="8"/>
      <c r="D236" s="8"/>
      <c r="E236" s="2"/>
      <c r="F236" s="2"/>
      <c r="G236" s="8"/>
      <c r="H236" s="23"/>
      <c r="I236" s="8"/>
      <c r="J236" s="1"/>
      <c r="K236" s="1"/>
      <c r="L236" s="2"/>
      <c r="M236" s="8">
        <f>IF(EXACT(L236,N236),I236,O236)</f>
        <v>-0.03</v>
      </c>
      <c r="N236" s="14" t="b">
        <f>IF(AND(L236="*Soft stop*",D236&lt;=I236),CONCATENATE("Setting hard stop at $",O236),IF(AND(L236="*Soft stop*",D236&gt;I236,E236=1),CONCATENATE("Setting hard stop for ½R at $",O236,"; Soft stop for ½R at $",I236),IF(AND(L236="*Soft stop*",D236&gt;I236,F236=1),CONCATENATE("Setting hard stop at $",O236),IF(AND(L236="*Hard stop*",D236&lt;=I236),"Hit stop",IF(AND(L236="*Hard stop*",D236&gt;I236,E236=1),IF(AND(O236&gt;I236,R236&lt;&gt;I236),CONCATENATE("Trail hard stop for ½R to $",O236,"; Hard stop for ½R at $",I236),L236),IF(AND(L236="*Hard stop*",D236&gt;I236,F236=1),IF(AND(O236&gt;I236,R236&lt;&gt;I236),CONCATENATE("Trail hard stop to $",O236),L236),IF(AND(LEFT(L236,12)="*Hard stop f",LEFT(Q236,5)=" Hard",D236&gt;I236,F236=1),IF(AND(O236&gt;I236,R236&lt;&gt;I236),CONCATENATE("Trail stop for entire position to $",O236),L236),IF(AND(LEFT(L236,12)="*Hard stop f",LEFT(Q236,5)=" Soft",D236&gt;I236,F236=1),CONCATENATE("Setting hard stop for entire position at $",O236),IF(AND(LEFT(L236,12)="*Hard stop f",LEFT(Q236,5)=" Hard",I236&gt;P236,D236&lt;=I236,D236&gt;P236),CONCATENATE("Hit stop for ½R at $",I236,"; Hard stop for ½R at $",P236),IF(AND(LEFT(L236,12)="*Hard stop f",LEFT(Q236,5)=" Hard",D236&lt;=I236,D236&lt;=P236),"Hit stop",IF(AND(LEFT(L236,12)="*Hard stop f",LEFT(Q236,5)=" Hard",D236&gt;I236,E236=1),IF(AND(O236&gt;I236,R236&lt;&gt;I236),CONCATENATE("Trail hard stop for ½R to $",O236,"; Hard stop for ½R at $",P236),L236),IF(AND(LEFT(L236,12)="*Hard stop f",LEFT(Q236,5)=" Soft",I236&gt;P236,D236&lt;=I236,D236&gt;P236),CONCATENATE("Hit stop for ½R at $",I236,"; Soft stop for ½R at $",P236),IF(AND(LEFT(L236,12)="*Hard stop f",LEFT(Q236,5)=" Soft",D236&lt;=I236,D236&lt;=P236),CONCATENATE("Hit stop for ½R at $",I236,"; Setting hard stop for ½R at $",O236),IF(AND(LEFT(L236,12)="*Hard stop f",LEFT(Q236,5)=" Soft",D236&gt;I236,E236=1),IF(AND(O236&gt;I236,R236&lt;&gt;I236),CONCATENATE("Trail hard stop for ½R to $",O236,"; Soft stop for ½R at $",P236),L236),IF(AND(LEFT(L236,12)="*Hard stop f",LEFT(Q236,5)=" Hard",I236=P236,D236&lt;=I236),"Hit stop",IF(AND(LEFT(L236,12)="*Hard stop f",LEFT(Q236,5)=" Hard",I236=P236,D236&gt;I236,E236=1),IF(AND(O236&gt;I236,R236&lt;&gt;I236),CONCATENATE("Trail hard stop for ½R to $",O236,"; Hard stop for ½R at $",P236),L236),IF(AND(LEFT(L236,12)="*Hard stop f",LEFT(Q236,5)=" Soft",I236=P236,D236&lt;=I236),CONCATENATE("Hit stop for ½R at $",I236,"; Setting hard stop for ½R at $",O236),IF(AND(LEFT(L236,12)="*Hard stop f",LEFT(Q236,5)=" Soft",I236=P236,D236&gt;I236,E236=1),IF(AND(O236&gt;I236,R236&lt;&gt;I236),CONCATENATE("Trail hard stop for ½R to $",O236,"; Soft stop for ½R at $",P236),L236),IF(AND(D236&gt;I236,E236=0,F236=0),L236)))))))))))))))))))</f>
        <v>0</v>
      </c>
      <c r="O236" s="15">
        <f>IF(AND(R236&lt;=S236,R236&gt;U236),T236,R236)</f>
        <v>-0.03</v>
      </c>
      <c r="P236" s="16" t="str">
        <f>IFERROR(VALUE(RIGHT(Q236,LEN(Q236)-FIND("$",Q236,1))),"")</f>
        <v/>
      </c>
      <c r="Q236" s="6" t="str">
        <f>IFERROR(LEFT(RIGHT(L236,FIND("*",L236,2)-FIND(";",L236,1)),FIND("*",RIGHT(L236,FIND("*",L236,2)-FIND(";",L236,1)),2)-1),"")</f>
        <v/>
      </c>
      <c r="R236" s="16">
        <f>IF(F236=1,MIN(ROUNDDOWN(G236*0.995,2)*100/100-VLOOKUP(VALUE(RIGHT(ROUNDDOWN(G236*0.995,2)*100,1)),$Y$2:$Z$11,2)/100,ROUNDDOWN(D236*0.995,2)*100/100-VLOOKUP(VALUE(RIGHT(ROUNDDOWN(D236*0.995,2)*100,1)),$Y$2:$Z$11,2)/100),ROUNDDOWN(D236*0.995,2)*100/100-VLOOKUP(VALUE(RIGHT(ROUNDDOWN(D236*0.995,2)*100,1)),$Y$2:$Z$11,2)/100)</f>
        <v>-0.03</v>
      </c>
      <c r="S236" s="16">
        <f>IF(AND(D236&gt;1,D236&lt;=2),1,IF(AND(D236&gt;2,D236&lt;=3),2,IF(AND(D236&gt;3,D236&lt;=4),3,IF(AND(D236&gt;4,D236&lt;=5),4,IF(AND(D236&gt;5,D236&lt;=6),5,IF(AND(D236&gt;6,D236&lt;=7),6,IF(AND(D236&gt;7,D236&lt;=8),7,IF(AND(D236&gt;8,D236&lt;=10),8,IF(AND(D236&gt;10,D236&lt;=15),10,IF(AND(D236&gt;15,D236&lt;=20),15,IF(AND(D236&gt;20,D236&lt;=25),20,IF(AND(D236&gt;25,D236&lt;=30),25,IF(AND(D236&gt;30,D236&lt;=35),30,IF(AND(D236&gt;35,D236&lt;=40),35,IF(AND(D236&gt;40,D236&lt;=50),40,IF(AND(D236&gt;50,D236&lt;=60),50,IF(AND(D236&gt;60,D236&lt;=70),60,IF(AND(D236&gt;70,D236&lt;=80),70,IF(AND(D236&gt;80,D236&lt;=100),80,IF(AND(D236&gt;100,D236&lt;=120),100,IF(AND(D236&gt;120,D236&lt;=140),120,IF(AND(D236&gt;140,D236&lt;=150),140,IF(AND(D236&gt;150,D236&lt;=200),150,IF(AND(D236&gt;200,D236&lt;=250),200,IF(AND(D236&gt;250,D236&lt;=300),250,IF(AND(D236&gt;300,D236&lt;=350),300,IF(AND(D236&gt;350,D236&lt;=400),350,IF(AND(D236&gt;400,D236&lt;=500),400,IF(AND(D236&gt;500,D236&lt;=600),500,IF(AND(D236&gt;600,D236&lt;=700),600,IF(AND(D236&gt;700,D236&lt;=800),700,IF(AND(D236&gt;800,D236&lt;=1000),800,IF(AND(D236&gt;1000,D236&lt;=1200),1000,IF(AND(D236&gt;1200,D236&lt;=1400),1200,IF(AND(D236&gt;1400,D236&lt;=1500),1400,0.1)))))))))))))))))))))))))))))))))))*1.01</f>
        <v>0.10100000000000001</v>
      </c>
      <c r="T236" s="16">
        <f>U236-V236</f>
        <v>6.9999999999999993E-2</v>
      </c>
      <c r="U236" s="18">
        <f>ROUNDUP(IF(AND(D236&gt;1,D236&lt;=2),1,IF(AND(D236&gt;2,D236&lt;=3),2,IF(AND(D236&gt;3,D236&lt;=4),3,IF(AND(D236&gt;4,D236&lt;=5),4,IF(AND(D236&gt;5,D236&lt;=6),5,IF(AND(D236&gt;6,D236&lt;=7),6,IF(AND(D236&gt;7,D236&lt;=8),7,IF(AND(D236&gt;8,D236&lt;=10),8,IF(AND(D236&gt;10,D236&lt;=15),10,IF(AND(D236&gt;15,D236&lt;=20),15,IF(AND(D236&gt;20,D236&lt;=25),20,IF(AND(D236&gt;25,D236&lt;=30),25,IF(AND(D236&gt;30,D236&lt;=35),30,IF(AND(D236&gt;35,D236&lt;=40),35,IF(AND(D236&gt;40,D236&lt;=50),40,IF(AND(D236&gt;50,D236&lt;=60),50,IF(AND(D236&gt;60,D236&lt;=70),60,IF(AND(D236&gt;70,D236&lt;=80),70,IF(AND(D236&gt;80,D236&lt;=100),80,IF(AND(D236&gt;100,D236&lt;=120),100,IF(AND(D236&gt;120,D236&lt;=140),120,IF(AND(D236&gt;140,D236&lt;=150),140,IF(AND(D236&gt;150,D236&lt;=200),150,IF(AND(D236&gt;200,D236&lt;=250),200,IF(AND(D236&gt;250,D236&lt;=300),250,IF(AND(D236&gt;300,D236&lt;=350),300,IF(AND(D236&gt;350,D236&lt;=400),350,IF(AND(D236&gt;400,D236&lt;=500),400,IF(AND(D236&gt;500,D236&lt;=600),500,IF(AND(D236&gt;600,D236&lt;=700),600,IF(AND(D236&gt;700,D236&lt;=800),700,IF(AND(D236&gt;800,D236&lt;=1000),800,IF(AND(D236&gt;1000,D236&lt;=1200),1000,IF(AND(D236&gt;1200,D236&lt;=1400),1200,IF(AND(D236&gt;1400,D236&lt;=1500),1400,0.1)))))))))))))))))))))))))))))))))))*0.995,2)</f>
        <v>9.9999999999999992E-2</v>
      </c>
      <c r="V236" s="16">
        <f>VLOOKUP(VALUE(RIGHT(U236*100,1)),$Y$2:$Z$11,2)/100</f>
        <v>0.03</v>
      </c>
      <c r="W236" s="19">
        <f ca="1">IFERROR(IF(AVERAGE(SOE_1,SOE_2)-Close&lt;Close-Current_Stop,1,0),0)</f>
        <v>0</v>
      </c>
      <c r="X236" s="29" t="str">
        <f ca="1">IF(RR_Rebal_Test=1,Close-(AVERAGE(SOE_1,SOE_2)-Close),"")</f>
        <v/>
      </c>
      <c r="Y236" s="3"/>
      <c r="Z236" s="3"/>
      <c r="AA236" s="3"/>
      <c r="AB236" s="3"/>
      <c r="AC236" s="3"/>
    </row>
    <row r="237" spans="1:29" x14ac:dyDescent="0.25">
      <c r="A237" s="13"/>
      <c r="B237" s="8"/>
      <c r="C237" s="8"/>
      <c r="D237" s="8"/>
      <c r="E237" s="2"/>
      <c r="F237" s="2"/>
      <c r="G237" s="8"/>
      <c r="H237" s="23"/>
      <c r="I237" s="8"/>
      <c r="J237" s="1"/>
      <c r="K237" s="1"/>
      <c r="L237" s="2"/>
      <c r="M237" s="8">
        <f>IF(EXACT(L237,N237),I237,O237)</f>
        <v>-0.03</v>
      </c>
      <c r="N237" s="14" t="b">
        <f>IF(AND(L237="*Soft stop*",D237&lt;=I237),CONCATENATE("Setting hard stop at $",O237),IF(AND(L237="*Soft stop*",D237&gt;I237,E237=1),CONCATENATE("Setting hard stop for ½R at $",O237,"; Soft stop for ½R at $",I237),IF(AND(L237="*Soft stop*",D237&gt;I237,F237=1),CONCATENATE("Setting hard stop at $",O237),IF(AND(L237="*Hard stop*",D237&lt;=I237),"Hit stop",IF(AND(L237="*Hard stop*",D237&gt;I237,E237=1),IF(AND(O237&gt;I237,R237&lt;&gt;I237),CONCATENATE("Trail hard stop for ½R to $",O237,"; Hard stop for ½R at $",I237),L237),IF(AND(L237="*Hard stop*",D237&gt;I237,F237=1),IF(AND(O237&gt;I237,R237&lt;&gt;I237),CONCATENATE("Trail hard stop to $",O237),L237),IF(AND(LEFT(L237,12)="*Hard stop f",LEFT(Q237,5)=" Hard",D237&gt;I237,F237=1),IF(AND(O237&gt;I237,R237&lt;&gt;I237),CONCATENATE("Trail stop for entire position to $",O237),L237),IF(AND(LEFT(L237,12)="*Hard stop f",LEFT(Q237,5)=" Soft",D237&gt;I237,F237=1),CONCATENATE("Setting hard stop for entire position at $",O237),IF(AND(LEFT(L237,12)="*Hard stop f",LEFT(Q237,5)=" Hard",I237&gt;P237,D237&lt;=I237,D237&gt;P237),CONCATENATE("Hit stop for ½R at $",I237,"; Hard stop for ½R at $",P237),IF(AND(LEFT(L237,12)="*Hard stop f",LEFT(Q237,5)=" Hard",D237&lt;=I237,D237&lt;=P237),"Hit stop",IF(AND(LEFT(L237,12)="*Hard stop f",LEFT(Q237,5)=" Hard",D237&gt;I237,E237=1),IF(AND(O237&gt;I237,R237&lt;&gt;I237),CONCATENATE("Trail hard stop for ½R to $",O237,"; Hard stop for ½R at $",P237),L237),IF(AND(LEFT(L237,12)="*Hard stop f",LEFT(Q237,5)=" Soft",I237&gt;P237,D237&lt;=I237,D237&gt;P237),CONCATENATE("Hit stop for ½R at $",I237,"; Soft stop for ½R at $",P237),IF(AND(LEFT(L237,12)="*Hard stop f",LEFT(Q237,5)=" Soft",D237&lt;=I237,D237&lt;=P237),CONCATENATE("Hit stop for ½R at $",I237,"; Setting hard stop for ½R at $",O237),IF(AND(LEFT(L237,12)="*Hard stop f",LEFT(Q237,5)=" Soft",D237&gt;I237,E237=1),IF(AND(O237&gt;I237,R237&lt;&gt;I237),CONCATENATE("Trail hard stop for ½R to $",O237,"; Soft stop for ½R at $",P237),L237),IF(AND(LEFT(L237,12)="*Hard stop f",LEFT(Q237,5)=" Hard",I237=P237,D237&lt;=I237),"Hit stop",IF(AND(LEFT(L237,12)="*Hard stop f",LEFT(Q237,5)=" Hard",I237=P237,D237&gt;I237,E237=1),IF(AND(O237&gt;I237,R237&lt;&gt;I237),CONCATENATE("Trail hard stop for ½R to $",O237,"; Hard stop for ½R at $",P237),L237),IF(AND(LEFT(L237,12)="*Hard stop f",LEFT(Q237,5)=" Soft",I237=P237,D237&lt;=I237),CONCATENATE("Hit stop for ½R at $",I237,"; Setting hard stop for ½R at $",O237),IF(AND(LEFT(L237,12)="*Hard stop f",LEFT(Q237,5)=" Soft",I237=P237,D237&gt;I237,E237=1),IF(AND(O237&gt;I237,R237&lt;&gt;I237),CONCATENATE("Trail hard stop for ½R to $",O237,"; Soft stop for ½R at $",P237),L237),IF(AND(D237&gt;I237,E237=0,F237=0),L237)))))))))))))))))))</f>
        <v>0</v>
      </c>
      <c r="O237" s="15">
        <f>IF(AND(R237&lt;=S237,R237&gt;U237),T237,R237)</f>
        <v>-0.03</v>
      </c>
      <c r="P237" s="16" t="str">
        <f>IFERROR(VALUE(RIGHT(Q237,LEN(Q237)-FIND("$",Q237,1))),"")</f>
        <v/>
      </c>
      <c r="Q237" s="6" t="str">
        <f>IFERROR(LEFT(RIGHT(L237,FIND("*",L237,2)-FIND(";",L237,1)),FIND("*",RIGHT(L237,FIND("*",L237,2)-FIND(";",L237,1)),2)-1),"")</f>
        <v/>
      </c>
      <c r="R237" s="16">
        <f>IF(F237=1,MIN(ROUNDDOWN(G237*0.995,2)*100/100-VLOOKUP(VALUE(RIGHT(ROUNDDOWN(G237*0.995,2)*100,1)),$Y$2:$Z$11,2)/100,ROUNDDOWN(D237*0.995,2)*100/100-VLOOKUP(VALUE(RIGHT(ROUNDDOWN(D237*0.995,2)*100,1)),$Y$2:$Z$11,2)/100),ROUNDDOWN(D237*0.995,2)*100/100-VLOOKUP(VALUE(RIGHT(ROUNDDOWN(D237*0.995,2)*100,1)),$Y$2:$Z$11,2)/100)</f>
        <v>-0.03</v>
      </c>
      <c r="S237" s="16">
        <f>IF(AND(D237&gt;1,D237&lt;=2),1,IF(AND(D237&gt;2,D237&lt;=3),2,IF(AND(D237&gt;3,D237&lt;=4),3,IF(AND(D237&gt;4,D237&lt;=5),4,IF(AND(D237&gt;5,D237&lt;=6),5,IF(AND(D237&gt;6,D237&lt;=7),6,IF(AND(D237&gt;7,D237&lt;=8),7,IF(AND(D237&gt;8,D237&lt;=10),8,IF(AND(D237&gt;10,D237&lt;=15),10,IF(AND(D237&gt;15,D237&lt;=20),15,IF(AND(D237&gt;20,D237&lt;=25),20,IF(AND(D237&gt;25,D237&lt;=30),25,IF(AND(D237&gt;30,D237&lt;=35),30,IF(AND(D237&gt;35,D237&lt;=40),35,IF(AND(D237&gt;40,D237&lt;=50),40,IF(AND(D237&gt;50,D237&lt;=60),50,IF(AND(D237&gt;60,D237&lt;=70),60,IF(AND(D237&gt;70,D237&lt;=80),70,IF(AND(D237&gt;80,D237&lt;=100),80,IF(AND(D237&gt;100,D237&lt;=120),100,IF(AND(D237&gt;120,D237&lt;=140),120,IF(AND(D237&gt;140,D237&lt;=150),140,IF(AND(D237&gt;150,D237&lt;=200),150,IF(AND(D237&gt;200,D237&lt;=250),200,IF(AND(D237&gt;250,D237&lt;=300),250,IF(AND(D237&gt;300,D237&lt;=350),300,IF(AND(D237&gt;350,D237&lt;=400),350,IF(AND(D237&gt;400,D237&lt;=500),400,IF(AND(D237&gt;500,D237&lt;=600),500,IF(AND(D237&gt;600,D237&lt;=700),600,IF(AND(D237&gt;700,D237&lt;=800),700,IF(AND(D237&gt;800,D237&lt;=1000),800,IF(AND(D237&gt;1000,D237&lt;=1200),1000,IF(AND(D237&gt;1200,D237&lt;=1400),1200,IF(AND(D237&gt;1400,D237&lt;=1500),1400,0.1)))))))))))))))))))))))))))))))))))*1.01</f>
        <v>0.10100000000000001</v>
      </c>
      <c r="T237" s="16">
        <f>U237-V237</f>
        <v>6.9999999999999993E-2</v>
      </c>
      <c r="U237" s="18">
        <f>ROUNDUP(IF(AND(D237&gt;1,D237&lt;=2),1,IF(AND(D237&gt;2,D237&lt;=3),2,IF(AND(D237&gt;3,D237&lt;=4),3,IF(AND(D237&gt;4,D237&lt;=5),4,IF(AND(D237&gt;5,D237&lt;=6),5,IF(AND(D237&gt;6,D237&lt;=7),6,IF(AND(D237&gt;7,D237&lt;=8),7,IF(AND(D237&gt;8,D237&lt;=10),8,IF(AND(D237&gt;10,D237&lt;=15),10,IF(AND(D237&gt;15,D237&lt;=20),15,IF(AND(D237&gt;20,D237&lt;=25),20,IF(AND(D237&gt;25,D237&lt;=30),25,IF(AND(D237&gt;30,D237&lt;=35),30,IF(AND(D237&gt;35,D237&lt;=40),35,IF(AND(D237&gt;40,D237&lt;=50),40,IF(AND(D237&gt;50,D237&lt;=60),50,IF(AND(D237&gt;60,D237&lt;=70),60,IF(AND(D237&gt;70,D237&lt;=80),70,IF(AND(D237&gt;80,D237&lt;=100),80,IF(AND(D237&gt;100,D237&lt;=120),100,IF(AND(D237&gt;120,D237&lt;=140),120,IF(AND(D237&gt;140,D237&lt;=150),140,IF(AND(D237&gt;150,D237&lt;=200),150,IF(AND(D237&gt;200,D237&lt;=250),200,IF(AND(D237&gt;250,D237&lt;=300),250,IF(AND(D237&gt;300,D237&lt;=350),300,IF(AND(D237&gt;350,D237&lt;=400),350,IF(AND(D237&gt;400,D237&lt;=500),400,IF(AND(D237&gt;500,D237&lt;=600),500,IF(AND(D237&gt;600,D237&lt;=700),600,IF(AND(D237&gt;700,D237&lt;=800),700,IF(AND(D237&gt;800,D237&lt;=1000),800,IF(AND(D237&gt;1000,D237&lt;=1200),1000,IF(AND(D237&gt;1200,D237&lt;=1400),1200,IF(AND(D237&gt;1400,D237&lt;=1500),1400,0.1)))))))))))))))))))))))))))))))))))*0.995,2)</f>
        <v>9.9999999999999992E-2</v>
      </c>
      <c r="V237" s="16">
        <f>VLOOKUP(VALUE(RIGHT(U237*100,1)),$Y$2:$Z$11,2)/100</f>
        <v>0.03</v>
      </c>
      <c r="W237" s="19">
        <f ca="1">IFERROR(IF(AVERAGE(SOE_1,SOE_2)-Close&lt;Close-Current_Stop,1,0),0)</f>
        <v>0</v>
      </c>
      <c r="X237" s="29" t="str">
        <f ca="1">IF(RR_Rebal_Test=1,Close-(AVERAGE(SOE_1,SOE_2)-Close),"")</f>
        <v/>
      </c>
      <c r="Y237" s="3"/>
      <c r="Z237" s="3"/>
      <c r="AA237" s="3"/>
      <c r="AB237" s="3"/>
      <c r="AC237" s="3"/>
    </row>
    <row r="238" spans="1:29" x14ac:dyDescent="0.25">
      <c r="A238" s="13"/>
      <c r="B238" s="8"/>
      <c r="C238" s="8"/>
      <c r="D238" s="8"/>
      <c r="E238" s="2"/>
      <c r="F238" s="2"/>
      <c r="G238" s="8"/>
      <c r="H238" s="23"/>
      <c r="I238" s="8"/>
      <c r="J238" s="1"/>
      <c r="K238" s="1"/>
      <c r="L238" s="2"/>
      <c r="M238" s="8">
        <f>IF(EXACT(L238,N238),I238,O238)</f>
        <v>-0.03</v>
      </c>
      <c r="N238" s="14" t="b">
        <f>IF(AND(L238="*Soft stop*",D238&lt;=I238),CONCATENATE("Setting hard stop at $",O238),IF(AND(L238="*Soft stop*",D238&gt;I238,E238=1),CONCATENATE("Setting hard stop for ½R at $",O238,"; Soft stop for ½R at $",I238),IF(AND(L238="*Soft stop*",D238&gt;I238,F238=1),CONCATENATE("Setting hard stop at $",O238),IF(AND(L238="*Hard stop*",D238&lt;=I238),"Hit stop",IF(AND(L238="*Hard stop*",D238&gt;I238,E238=1),IF(AND(O238&gt;I238,R238&lt;&gt;I238),CONCATENATE("Trail hard stop for ½R to $",O238,"; Hard stop for ½R at $",I238),L238),IF(AND(L238="*Hard stop*",D238&gt;I238,F238=1),IF(AND(O238&gt;I238,R238&lt;&gt;I238),CONCATENATE("Trail hard stop to $",O238),L238),IF(AND(LEFT(L238,12)="*Hard stop f",LEFT(Q238,5)=" Hard",D238&gt;I238,F238=1),IF(AND(O238&gt;I238,R238&lt;&gt;I238),CONCATENATE("Trail stop for entire position to $",O238),L238),IF(AND(LEFT(L238,12)="*Hard stop f",LEFT(Q238,5)=" Soft",D238&gt;I238,F238=1),CONCATENATE("Setting hard stop for entire position at $",O238),IF(AND(LEFT(L238,12)="*Hard stop f",LEFT(Q238,5)=" Hard",I238&gt;P238,D238&lt;=I238,D238&gt;P238),CONCATENATE("Hit stop for ½R at $",I238,"; Hard stop for ½R at $",P238),IF(AND(LEFT(L238,12)="*Hard stop f",LEFT(Q238,5)=" Hard",D238&lt;=I238,D238&lt;=P238),"Hit stop",IF(AND(LEFT(L238,12)="*Hard stop f",LEFT(Q238,5)=" Hard",D238&gt;I238,E238=1),IF(AND(O238&gt;I238,R238&lt;&gt;I238),CONCATENATE("Trail hard stop for ½R to $",O238,"; Hard stop for ½R at $",P238),L238),IF(AND(LEFT(L238,12)="*Hard stop f",LEFT(Q238,5)=" Soft",I238&gt;P238,D238&lt;=I238,D238&gt;P238),CONCATENATE("Hit stop for ½R at $",I238,"; Soft stop for ½R at $",P238),IF(AND(LEFT(L238,12)="*Hard stop f",LEFT(Q238,5)=" Soft",D238&lt;=I238,D238&lt;=P238),CONCATENATE("Hit stop for ½R at $",I238,"; Setting hard stop for ½R at $",O238),IF(AND(LEFT(L238,12)="*Hard stop f",LEFT(Q238,5)=" Soft",D238&gt;I238,E238=1),IF(AND(O238&gt;I238,R238&lt;&gt;I238),CONCATENATE("Trail hard stop for ½R to $",O238,"; Soft stop for ½R at $",P238),L238),IF(AND(LEFT(L238,12)="*Hard stop f",LEFT(Q238,5)=" Hard",I238=P238,D238&lt;=I238),"Hit stop",IF(AND(LEFT(L238,12)="*Hard stop f",LEFT(Q238,5)=" Hard",I238=P238,D238&gt;I238,E238=1),IF(AND(O238&gt;I238,R238&lt;&gt;I238),CONCATENATE("Trail hard stop for ½R to $",O238,"; Hard stop for ½R at $",P238),L238),IF(AND(LEFT(L238,12)="*Hard stop f",LEFT(Q238,5)=" Soft",I238=P238,D238&lt;=I238),CONCATENATE("Hit stop for ½R at $",I238,"; Setting hard stop for ½R at $",O238),IF(AND(LEFT(L238,12)="*Hard stop f",LEFT(Q238,5)=" Soft",I238=P238,D238&gt;I238,E238=1),IF(AND(O238&gt;I238,R238&lt;&gt;I238),CONCATENATE("Trail hard stop for ½R to $",O238,"; Soft stop for ½R at $",P238),L238),IF(AND(D238&gt;I238,E238=0,F238=0),L238)))))))))))))))))))</f>
        <v>0</v>
      </c>
      <c r="O238" s="15">
        <f>IF(AND(R238&lt;=S238,R238&gt;U238),T238,R238)</f>
        <v>-0.03</v>
      </c>
      <c r="P238" s="16" t="str">
        <f>IFERROR(VALUE(RIGHT(Q238,LEN(Q238)-FIND("$",Q238,1))),"")</f>
        <v/>
      </c>
      <c r="Q238" s="6" t="str">
        <f>IFERROR(LEFT(RIGHT(L238,FIND("*",L238,2)-FIND(";",L238,1)),FIND("*",RIGHT(L238,FIND("*",L238,2)-FIND(";",L238,1)),2)-1),"")</f>
        <v/>
      </c>
      <c r="R238" s="16">
        <f>IF(F238=1,MIN(ROUNDDOWN(G238*0.995,2)*100/100-VLOOKUP(VALUE(RIGHT(ROUNDDOWN(G238*0.995,2)*100,1)),$Y$2:$Z$11,2)/100,ROUNDDOWN(D238*0.995,2)*100/100-VLOOKUP(VALUE(RIGHT(ROUNDDOWN(D238*0.995,2)*100,1)),$Y$2:$Z$11,2)/100),ROUNDDOWN(D238*0.995,2)*100/100-VLOOKUP(VALUE(RIGHT(ROUNDDOWN(D238*0.995,2)*100,1)),$Y$2:$Z$11,2)/100)</f>
        <v>-0.03</v>
      </c>
      <c r="S238" s="16">
        <f>IF(AND(D238&gt;1,D238&lt;=2),1,IF(AND(D238&gt;2,D238&lt;=3),2,IF(AND(D238&gt;3,D238&lt;=4),3,IF(AND(D238&gt;4,D238&lt;=5),4,IF(AND(D238&gt;5,D238&lt;=6),5,IF(AND(D238&gt;6,D238&lt;=7),6,IF(AND(D238&gt;7,D238&lt;=8),7,IF(AND(D238&gt;8,D238&lt;=10),8,IF(AND(D238&gt;10,D238&lt;=15),10,IF(AND(D238&gt;15,D238&lt;=20),15,IF(AND(D238&gt;20,D238&lt;=25),20,IF(AND(D238&gt;25,D238&lt;=30),25,IF(AND(D238&gt;30,D238&lt;=35),30,IF(AND(D238&gt;35,D238&lt;=40),35,IF(AND(D238&gt;40,D238&lt;=50),40,IF(AND(D238&gt;50,D238&lt;=60),50,IF(AND(D238&gt;60,D238&lt;=70),60,IF(AND(D238&gt;70,D238&lt;=80),70,IF(AND(D238&gt;80,D238&lt;=100),80,IF(AND(D238&gt;100,D238&lt;=120),100,IF(AND(D238&gt;120,D238&lt;=140),120,IF(AND(D238&gt;140,D238&lt;=150),140,IF(AND(D238&gt;150,D238&lt;=200),150,IF(AND(D238&gt;200,D238&lt;=250),200,IF(AND(D238&gt;250,D238&lt;=300),250,IF(AND(D238&gt;300,D238&lt;=350),300,IF(AND(D238&gt;350,D238&lt;=400),350,IF(AND(D238&gt;400,D238&lt;=500),400,IF(AND(D238&gt;500,D238&lt;=600),500,IF(AND(D238&gt;600,D238&lt;=700),600,IF(AND(D238&gt;700,D238&lt;=800),700,IF(AND(D238&gt;800,D238&lt;=1000),800,IF(AND(D238&gt;1000,D238&lt;=1200),1000,IF(AND(D238&gt;1200,D238&lt;=1400),1200,IF(AND(D238&gt;1400,D238&lt;=1500),1400,0.1)))))))))))))))))))))))))))))))))))*1.01</f>
        <v>0.10100000000000001</v>
      </c>
      <c r="T238" s="16">
        <f>U238-V238</f>
        <v>6.9999999999999993E-2</v>
      </c>
      <c r="U238" s="18">
        <f>ROUNDUP(IF(AND(D238&gt;1,D238&lt;=2),1,IF(AND(D238&gt;2,D238&lt;=3),2,IF(AND(D238&gt;3,D238&lt;=4),3,IF(AND(D238&gt;4,D238&lt;=5),4,IF(AND(D238&gt;5,D238&lt;=6),5,IF(AND(D238&gt;6,D238&lt;=7),6,IF(AND(D238&gt;7,D238&lt;=8),7,IF(AND(D238&gt;8,D238&lt;=10),8,IF(AND(D238&gt;10,D238&lt;=15),10,IF(AND(D238&gt;15,D238&lt;=20),15,IF(AND(D238&gt;20,D238&lt;=25),20,IF(AND(D238&gt;25,D238&lt;=30),25,IF(AND(D238&gt;30,D238&lt;=35),30,IF(AND(D238&gt;35,D238&lt;=40),35,IF(AND(D238&gt;40,D238&lt;=50),40,IF(AND(D238&gt;50,D238&lt;=60),50,IF(AND(D238&gt;60,D238&lt;=70),60,IF(AND(D238&gt;70,D238&lt;=80),70,IF(AND(D238&gt;80,D238&lt;=100),80,IF(AND(D238&gt;100,D238&lt;=120),100,IF(AND(D238&gt;120,D238&lt;=140),120,IF(AND(D238&gt;140,D238&lt;=150),140,IF(AND(D238&gt;150,D238&lt;=200),150,IF(AND(D238&gt;200,D238&lt;=250),200,IF(AND(D238&gt;250,D238&lt;=300),250,IF(AND(D238&gt;300,D238&lt;=350),300,IF(AND(D238&gt;350,D238&lt;=400),350,IF(AND(D238&gt;400,D238&lt;=500),400,IF(AND(D238&gt;500,D238&lt;=600),500,IF(AND(D238&gt;600,D238&lt;=700),600,IF(AND(D238&gt;700,D238&lt;=800),700,IF(AND(D238&gt;800,D238&lt;=1000),800,IF(AND(D238&gt;1000,D238&lt;=1200),1000,IF(AND(D238&gt;1200,D238&lt;=1400),1200,IF(AND(D238&gt;1400,D238&lt;=1500),1400,0.1)))))))))))))))))))))))))))))))))))*0.995,2)</f>
        <v>9.9999999999999992E-2</v>
      </c>
      <c r="V238" s="16">
        <f>VLOOKUP(VALUE(RIGHT(U238*100,1)),$Y$2:$Z$11,2)/100</f>
        <v>0.03</v>
      </c>
      <c r="W238" s="19">
        <f ca="1">IFERROR(IF(AVERAGE(SOE_1,SOE_2)-Close&lt;Close-Current_Stop,1,0),0)</f>
        <v>0</v>
      </c>
      <c r="X238" s="29" t="str">
        <f ca="1">IF(RR_Rebal_Test=1,Close-(AVERAGE(SOE_1,SOE_2)-Close),"")</f>
        <v/>
      </c>
      <c r="Y238" s="3"/>
      <c r="Z238" s="3"/>
      <c r="AA238" s="3"/>
      <c r="AB238" s="3"/>
      <c r="AC238" s="3"/>
    </row>
    <row r="239" spans="1:29" x14ac:dyDescent="0.25">
      <c r="A239" s="13"/>
      <c r="B239" s="8"/>
      <c r="C239" s="8"/>
      <c r="D239" s="8"/>
      <c r="E239" s="2"/>
      <c r="F239" s="2"/>
      <c r="G239" s="8"/>
      <c r="H239" s="23"/>
      <c r="I239" s="8"/>
      <c r="J239" s="1"/>
      <c r="K239" s="1"/>
      <c r="L239" s="2"/>
      <c r="M239" s="8">
        <f>IF(EXACT(L239,N239),I239,O239)</f>
        <v>-0.03</v>
      </c>
      <c r="N239" s="14" t="b">
        <f>IF(AND(L239="*Soft stop*",D239&lt;=I239),CONCATENATE("Setting hard stop at $",O239),IF(AND(L239="*Soft stop*",D239&gt;I239,E239=1),CONCATENATE("Setting hard stop for ½R at $",O239,"; Soft stop for ½R at $",I239),IF(AND(L239="*Soft stop*",D239&gt;I239,F239=1),CONCATENATE("Setting hard stop at $",O239),IF(AND(L239="*Hard stop*",D239&lt;=I239),"Hit stop",IF(AND(L239="*Hard stop*",D239&gt;I239,E239=1),IF(AND(O239&gt;I239,R239&lt;&gt;I239),CONCATENATE("Trail hard stop for ½R to $",O239,"; Hard stop for ½R at $",I239),L239),IF(AND(L239="*Hard stop*",D239&gt;I239,F239=1),IF(AND(O239&gt;I239,R239&lt;&gt;I239),CONCATENATE("Trail hard stop to $",O239),L239),IF(AND(LEFT(L239,12)="*Hard stop f",LEFT(Q239,5)=" Hard",D239&gt;I239,F239=1),IF(AND(O239&gt;I239,R239&lt;&gt;I239),CONCATENATE("Trail stop for entire position to $",O239),L239),IF(AND(LEFT(L239,12)="*Hard stop f",LEFT(Q239,5)=" Soft",D239&gt;I239,F239=1),CONCATENATE("Setting hard stop for entire position at $",O239),IF(AND(LEFT(L239,12)="*Hard stop f",LEFT(Q239,5)=" Hard",I239&gt;P239,D239&lt;=I239,D239&gt;P239),CONCATENATE("Hit stop for ½R at $",I239,"; Hard stop for ½R at $",P239),IF(AND(LEFT(L239,12)="*Hard stop f",LEFT(Q239,5)=" Hard",D239&lt;=I239,D239&lt;=P239),"Hit stop",IF(AND(LEFT(L239,12)="*Hard stop f",LEFT(Q239,5)=" Hard",D239&gt;I239,E239=1),IF(AND(O239&gt;I239,R239&lt;&gt;I239),CONCATENATE("Trail hard stop for ½R to $",O239,"; Hard stop for ½R at $",P239),L239),IF(AND(LEFT(L239,12)="*Hard stop f",LEFT(Q239,5)=" Soft",I239&gt;P239,D239&lt;=I239,D239&gt;P239),CONCATENATE("Hit stop for ½R at $",I239,"; Soft stop for ½R at $",P239),IF(AND(LEFT(L239,12)="*Hard stop f",LEFT(Q239,5)=" Soft",D239&lt;=I239,D239&lt;=P239),CONCATENATE("Hit stop for ½R at $",I239,"; Setting hard stop for ½R at $",O239),IF(AND(LEFT(L239,12)="*Hard stop f",LEFT(Q239,5)=" Soft",D239&gt;I239,E239=1),IF(AND(O239&gt;I239,R239&lt;&gt;I239),CONCATENATE("Trail hard stop for ½R to $",O239,"; Soft stop for ½R at $",P239),L239),IF(AND(LEFT(L239,12)="*Hard stop f",LEFT(Q239,5)=" Hard",I239=P239,D239&lt;=I239),"Hit stop",IF(AND(LEFT(L239,12)="*Hard stop f",LEFT(Q239,5)=" Hard",I239=P239,D239&gt;I239,E239=1),IF(AND(O239&gt;I239,R239&lt;&gt;I239),CONCATENATE("Trail hard stop for ½R to $",O239,"; Hard stop for ½R at $",P239),L239),IF(AND(LEFT(L239,12)="*Hard stop f",LEFT(Q239,5)=" Soft",I239=P239,D239&lt;=I239),CONCATENATE("Hit stop for ½R at $",I239,"; Setting hard stop for ½R at $",O239),IF(AND(LEFT(L239,12)="*Hard stop f",LEFT(Q239,5)=" Soft",I239=P239,D239&gt;I239,E239=1),IF(AND(O239&gt;I239,R239&lt;&gt;I239),CONCATENATE("Trail hard stop for ½R to $",O239,"; Soft stop for ½R at $",P239),L239),IF(AND(D239&gt;I239,E239=0,F239=0),L239)))))))))))))))))))</f>
        <v>0</v>
      </c>
      <c r="O239" s="15">
        <f>IF(AND(R239&lt;=S239,R239&gt;U239),T239,R239)</f>
        <v>-0.03</v>
      </c>
      <c r="P239" s="16" t="str">
        <f>IFERROR(VALUE(RIGHT(Q239,LEN(Q239)-FIND("$",Q239,1))),"")</f>
        <v/>
      </c>
      <c r="Q239" s="6" t="str">
        <f>IFERROR(LEFT(RIGHT(L239,FIND("*",L239,2)-FIND(";",L239,1)),FIND("*",RIGHT(L239,FIND("*",L239,2)-FIND(";",L239,1)),2)-1),"")</f>
        <v/>
      </c>
      <c r="R239" s="16">
        <f>IF(F239=1,MIN(ROUNDDOWN(G239*0.995,2)*100/100-VLOOKUP(VALUE(RIGHT(ROUNDDOWN(G239*0.995,2)*100,1)),$Y$2:$Z$11,2)/100,ROUNDDOWN(D239*0.995,2)*100/100-VLOOKUP(VALUE(RIGHT(ROUNDDOWN(D239*0.995,2)*100,1)),$Y$2:$Z$11,2)/100),ROUNDDOWN(D239*0.995,2)*100/100-VLOOKUP(VALUE(RIGHT(ROUNDDOWN(D239*0.995,2)*100,1)),$Y$2:$Z$11,2)/100)</f>
        <v>-0.03</v>
      </c>
      <c r="S239" s="16">
        <f>IF(AND(D239&gt;1,D239&lt;=2),1,IF(AND(D239&gt;2,D239&lt;=3),2,IF(AND(D239&gt;3,D239&lt;=4),3,IF(AND(D239&gt;4,D239&lt;=5),4,IF(AND(D239&gt;5,D239&lt;=6),5,IF(AND(D239&gt;6,D239&lt;=7),6,IF(AND(D239&gt;7,D239&lt;=8),7,IF(AND(D239&gt;8,D239&lt;=10),8,IF(AND(D239&gt;10,D239&lt;=15),10,IF(AND(D239&gt;15,D239&lt;=20),15,IF(AND(D239&gt;20,D239&lt;=25),20,IF(AND(D239&gt;25,D239&lt;=30),25,IF(AND(D239&gt;30,D239&lt;=35),30,IF(AND(D239&gt;35,D239&lt;=40),35,IF(AND(D239&gt;40,D239&lt;=50),40,IF(AND(D239&gt;50,D239&lt;=60),50,IF(AND(D239&gt;60,D239&lt;=70),60,IF(AND(D239&gt;70,D239&lt;=80),70,IF(AND(D239&gt;80,D239&lt;=100),80,IF(AND(D239&gt;100,D239&lt;=120),100,IF(AND(D239&gt;120,D239&lt;=140),120,IF(AND(D239&gt;140,D239&lt;=150),140,IF(AND(D239&gt;150,D239&lt;=200),150,IF(AND(D239&gt;200,D239&lt;=250),200,IF(AND(D239&gt;250,D239&lt;=300),250,IF(AND(D239&gt;300,D239&lt;=350),300,IF(AND(D239&gt;350,D239&lt;=400),350,IF(AND(D239&gt;400,D239&lt;=500),400,IF(AND(D239&gt;500,D239&lt;=600),500,IF(AND(D239&gt;600,D239&lt;=700),600,IF(AND(D239&gt;700,D239&lt;=800),700,IF(AND(D239&gt;800,D239&lt;=1000),800,IF(AND(D239&gt;1000,D239&lt;=1200),1000,IF(AND(D239&gt;1200,D239&lt;=1400),1200,IF(AND(D239&gt;1400,D239&lt;=1500),1400,0.1)))))))))))))))))))))))))))))))))))*1.01</f>
        <v>0.10100000000000001</v>
      </c>
      <c r="T239" s="16">
        <f>U239-V239</f>
        <v>6.9999999999999993E-2</v>
      </c>
      <c r="U239" s="18">
        <f>ROUNDUP(IF(AND(D239&gt;1,D239&lt;=2),1,IF(AND(D239&gt;2,D239&lt;=3),2,IF(AND(D239&gt;3,D239&lt;=4),3,IF(AND(D239&gt;4,D239&lt;=5),4,IF(AND(D239&gt;5,D239&lt;=6),5,IF(AND(D239&gt;6,D239&lt;=7),6,IF(AND(D239&gt;7,D239&lt;=8),7,IF(AND(D239&gt;8,D239&lt;=10),8,IF(AND(D239&gt;10,D239&lt;=15),10,IF(AND(D239&gt;15,D239&lt;=20),15,IF(AND(D239&gt;20,D239&lt;=25),20,IF(AND(D239&gt;25,D239&lt;=30),25,IF(AND(D239&gt;30,D239&lt;=35),30,IF(AND(D239&gt;35,D239&lt;=40),35,IF(AND(D239&gt;40,D239&lt;=50),40,IF(AND(D239&gt;50,D239&lt;=60),50,IF(AND(D239&gt;60,D239&lt;=70),60,IF(AND(D239&gt;70,D239&lt;=80),70,IF(AND(D239&gt;80,D239&lt;=100),80,IF(AND(D239&gt;100,D239&lt;=120),100,IF(AND(D239&gt;120,D239&lt;=140),120,IF(AND(D239&gt;140,D239&lt;=150),140,IF(AND(D239&gt;150,D239&lt;=200),150,IF(AND(D239&gt;200,D239&lt;=250),200,IF(AND(D239&gt;250,D239&lt;=300),250,IF(AND(D239&gt;300,D239&lt;=350),300,IF(AND(D239&gt;350,D239&lt;=400),350,IF(AND(D239&gt;400,D239&lt;=500),400,IF(AND(D239&gt;500,D239&lt;=600),500,IF(AND(D239&gt;600,D239&lt;=700),600,IF(AND(D239&gt;700,D239&lt;=800),700,IF(AND(D239&gt;800,D239&lt;=1000),800,IF(AND(D239&gt;1000,D239&lt;=1200),1000,IF(AND(D239&gt;1200,D239&lt;=1400),1200,IF(AND(D239&gt;1400,D239&lt;=1500),1400,0.1)))))))))))))))))))))))))))))))))))*0.995,2)</f>
        <v>9.9999999999999992E-2</v>
      </c>
      <c r="V239" s="16">
        <f>VLOOKUP(VALUE(RIGHT(U239*100,1)),$Y$2:$Z$11,2)/100</f>
        <v>0.03</v>
      </c>
      <c r="W239" s="19">
        <f ca="1">IFERROR(IF(AVERAGE(SOE_1,SOE_2)-Close&lt;Close-Current_Stop,1,0),0)</f>
        <v>0</v>
      </c>
      <c r="X239" s="29" t="str">
        <f ca="1">IF(RR_Rebal_Test=1,Close-(AVERAGE(SOE_1,SOE_2)-Close),"")</f>
        <v/>
      </c>
      <c r="Y239" s="3"/>
      <c r="Z239" s="3"/>
      <c r="AA239" s="3"/>
      <c r="AB239" s="3"/>
      <c r="AC239" s="3"/>
    </row>
    <row r="240" spans="1:29" x14ac:dyDescent="0.25">
      <c r="A240" s="13"/>
      <c r="B240" s="8"/>
      <c r="C240" s="8"/>
      <c r="D240" s="8"/>
      <c r="E240" s="2"/>
      <c r="F240" s="2"/>
      <c r="G240" s="8"/>
      <c r="H240" s="23"/>
      <c r="I240" s="8"/>
      <c r="J240" s="1"/>
      <c r="K240" s="1"/>
      <c r="L240" s="2"/>
      <c r="M240" s="8">
        <f>IF(EXACT(L240,N240),I240,O240)</f>
        <v>-0.03</v>
      </c>
      <c r="N240" s="14" t="b">
        <f>IF(AND(L240="*Soft stop*",D240&lt;=I240),CONCATENATE("Setting hard stop at $",O240),IF(AND(L240="*Soft stop*",D240&gt;I240,E240=1),CONCATENATE("Setting hard stop for ½R at $",O240,"; Soft stop for ½R at $",I240),IF(AND(L240="*Soft stop*",D240&gt;I240,F240=1),CONCATENATE("Setting hard stop at $",O240),IF(AND(L240="*Hard stop*",D240&lt;=I240),"Hit stop",IF(AND(L240="*Hard stop*",D240&gt;I240,E240=1),IF(AND(O240&gt;I240,R240&lt;&gt;I240),CONCATENATE("Trail hard stop for ½R to $",O240,"; Hard stop for ½R at $",I240),L240),IF(AND(L240="*Hard stop*",D240&gt;I240,F240=1),IF(AND(O240&gt;I240,R240&lt;&gt;I240),CONCATENATE("Trail hard stop to $",O240),L240),IF(AND(LEFT(L240,12)="*Hard stop f",LEFT(Q240,5)=" Hard",D240&gt;I240,F240=1),IF(AND(O240&gt;I240,R240&lt;&gt;I240),CONCATENATE("Trail stop for entire position to $",O240),L240),IF(AND(LEFT(L240,12)="*Hard stop f",LEFT(Q240,5)=" Soft",D240&gt;I240,F240=1),CONCATENATE("Setting hard stop for entire position at $",O240),IF(AND(LEFT(L240,12)="*Hard stop f",LEFT(Q240,5)=" Hard",I240&gt;P240,D240&lt;=I240,D240&gt;P240),CONCATENATE("Hit stop for ½R at $",I240,"; Hard stop for ½R at $",P240),IF(AND(LEFT(L240,12)="*Hard stop f",LEFT(Q240,5)=" Hard",D240&lt;=I240,D240&lt;=P240),"Hit stop",IF(AND(LEFT(L240,12)="*Hard stop f",LEFT(Q240,5)=" Hard",D240&gt;I240,E240=1),IF(AND(O240&gt;I240,R240&lt;&gt;I240),CONCATENATE("Trail hard stop for ½R to $",O240,"; Hard stop for ½R at $",P240),L240),IF(AND(LEFT(L240,12)="*Hard stop f",LEFT(Q240,5)=" Soft",I240&gt;P240,D240&lt;=I240,D240&gt;P240),CONCATENATE("Hit stop for ½R at $",I240,"; Soft stop for ½R at $",P240),IF(AND(LEFT(L240,12)="*Hard stop f",LEFT(Q240,5)=" Soft",D240&lt;=I240,D240&lt;=P240),CONCATENATE("Hit stop for ½R at $",I240,"; Setting hard stop for ½R at $",O240),IF(AND(LEFT(L240,12)="*Hard stop f",LEFT(Q240,5)=" Soft",D240&gt;I240,E240=1),IF(AND(O240&gt;I240,R240&lt;&gt;I240),CONCATENATE("Trail hard stop for ½R to $",O240,"; Soft stop for ½R at $",P240),L240),IF(AND(LEFT(L240,12)="*Hard stop f",LEFT(Q240,5)=" Hard",I240=P240,D240&lt;=I240),"Hit stop",IF(AND(LEFT(L240,12)="*Hard stop f",LEFT(Q240,5)=" Hard",I240=P240,D240&gt;I240,E240=1),IF(AND(O240&gt;I240,R240&lt;&gt;I240),CONCATENATE("Trail hard stop for ½R to $",O240,"; Hard stop for ½R at $",P240),L240),IF(AND(LEFT(L240,12)="*Hard stop f",LEFT(Q240,5)=" Soft",I240=P240,D240&lt;=I240),CONCATENATE("Hit stop for ½R at $",I240,"; Setting hard stop for ½R at $",O240),IF(AND(LEFT(L240,12)="*Hard stop f",LEFT(Q240,5)=" Soft",I240=P240,D240&gt;I240,E240=1),IF(AND(O240&gt;I240,R240&lt;&gt;I240),CONCATENATE("Trail hard stop for ½R to $",O240,"; Soft stop for ½R at $",P240),L240),IF(AND(D240&gt;I240,E240=0,F240=0),L240)))))))))))))))))))</f>
        <v>0</v>
      </c>
      <c r="O240" s="15">
        <f>IF(AND(R240&lt;=S240,R240&gt;U240),T240,R240)</f>
        <v>-0.03</v>
      </c>
      <c r="P240" s="16" t="str">
        <f>IFERROR(VALUE(RIGHT(Q240,LEN(Q240)-FIND("$",Q240,1))),"")</f>
        <v/>
      </c>
      <c r="Q240" s="6" t="str">
        <f>IFERROR(LEFT(RIGHT(L240,FIND("*",L240,2)-FIND(";",L240,1)),FIND("*",RIGHT(L240,FIND("*",L240,2)-FIND(";",L240,1)),2)-1),"")</f>
        <v/>
      </c>
      <c r="R240" s="16">
        <f>IF(F240=1,MIN(ROUNDDOWN(G240*0.995,2)*100/100-VLOOKUP(VALUE(RIGHT(ROUNDDOWN(G240*0.995,2)*100,1)),$Y$2:$Z$11,2)/100,ROUNDDOWN(D240*0.995,2)*100/100-VLOOKUP(VALUE(RIGHT(ROUNDDOWN(D240*0.995,2)*100,1)),$Y$2:$Z$11,2)/100),ROUNDDOWN(D240*0.995,2)*100/100-VLOOKUP(VALUE(RIGHT(ROUNDDOWN(D240*0.995,2)*100,1)),$Y$2:$Z$11,2)/100)</f>
        <v>-0.03</v>
      </c>
      <c r="S240" s="16">
        <f>IF(AND(D240&gt;1,D240&lt;=2),1,IF(AND(D240&gt;2,D240&lt;=3),2,IF(AND(D240&gt;3,D240&lt;=4),3,IF(AND(D240&gt;4,D240&lt;=5),4,IF(AND(D240&gt;5,D240&lt;=6),5,IF(AND(D240&gt;6,D240&lt;=7),6,IF(AND(D240&gt;7,D240&lt;=8),7,IF(AND(D240&gt;8,D240&lt;=10),8,IF(AND(D240&gt;10,D240&lt;=15),10,IF(AND(D240&gt;15,D240&lt;=20),15,IF(AND(D240&gt;20,D240&lt;=25),20,IF(AND(D240&gt;25,D240&lt;=30),25,IF(AND(D240&gt;30,D240&lt;=35),30,IF(AND(D240&gt;35,D240&lt;=40),35,IF(AND(D240&gt;40,D240&lt;=50),40,IF(AND(D240&gt;50,D240&lt;=60),50,IF(AND(D240&gt;60,D240&lt;=70),60,IF(AND(D240&gt;70,D240&lt;=80),70,IF(AND(D240&gt;80,D240&lt;=100),80,IF(AND(D240&gt;100,D240&lt;=120),100,IF(AND(D240&gt;120,D240&lt;=140),120,IF(AND(D240&gt;140,D240&lt;=150),140,IF(AND(D240&gt;150,D240&lt;=200),150,IF(AND(D240&gt;200,D240&lt;=250),200,IF(AND(D240&gt;250,D240&lt;=300),250,IF(AND(D240&gt;300,D240&lt;=350),300,IF(AND(D240&gt;350,D240&lt;=400),350,IF(AND(D240&gt;400,D240&lt;=500),400,IF(AND(D240&gt;500,D240&lt;=600),500,IF(AND(D240&gt;600,D240&lt;=700),600,IF(AND(D240&gt;700,D240&lt;=800),700,IF(AND(D240&gt;800,D240&lt;=1000),800,IF(AND(D240&gt;1000,D240&lt;=1200),1000,IF(AND(D240&gt;1200,D240&lt;=1400),1200,IF(AND(D240&gt;1400,D240&lt;=1500),1400,0.1)))))))))))))))))))))))))))))))))))*1.01</f>
        <v>0.10100000000000001</v>
      </c>
      <c r="T240" s="16">
        <f>U240-V240</f>
        <v>6.9999999999999993E-2</v>
      </c>
      <c r="U240" s="18">
        <f>ROUNDUP(IF(AND(D240&gt;1,D240&lt;=2),1,IF(AND(D240&gt;2,D240&lt;=3),2,IF(AND(D240&gt;3,D240&lt;=4),3,IF(AND(D240&gt;4,D240&lt;=5),4,IF(AND(D240&gt;5,D240&lt;=6),5,IF(AND(D240&gt;6,D240&lt;=7),6,IF(AND(D240&gt;7,D240&lt;=8),7,IF(AND(D240&gt;8,D240&lt;=10),8,IF(AND(D240&gt;10,D240&lt;=15),10,IF(AND(D240&gt;15,D240&lt;=20),15,IF(AND(D240&gt;20,D240&lt;=25),20,IF(AND(D240&gt;25,D240&lt;=30),25,IF(AND(D240&gt;30,D240&lt;=35),30,IF(AND(D240&gt;35,D240&lt;=40),35,IF(AND(D240&gt;40,D240&lt;=50),40,IF(AND(D240&gt;50,D240&lt;=60),50,IF(AND(D240&gt;60,D240&lt;=70),60,IF(AND(D240&gt;70,D240&lt;=80),70,IF(AND(D240&gt;80,D240&lt;=100),80,IF(AND(D240&gt;100,D240&lt;=120),100,IF(AND(D240&gt;120,D240&lt;=140),120,IF(AND(D240&gt;140,D240&lt;=150),140,IF(AND(D240&gt;150,D240&lt;=200),150,IF(AND(D240&gt;200,D240&lt;=250),200,IF(AND(D240&gt;250,D240&lt;=300),250,IF(AND(D240&gt;300,D240&lt;=350),300,IF(AND(D240&gt;350,D240&lt;=400),350,IF(AND(D240&gt;400,D240&lt;=500),400,IF(AND(D240&gt;500,D240&lt;=600),500,IF(AND(D240&gt;600,D240&lt;=700),600,IF(AND(D240&gt;700,D240&lt;=800),700,IF(AND(D240&gt;800,D240&lt;=1000),800,IF(AND(D240&gt;1000,D240&lt;=1200),1000,IF(AND(D240&gt;1200,D240&lt;=1400),1200,IF(AND(D240&gt;1400,D240&lt;=1500),1400,0.1)))))))))))))))))))))))))))))))))))*0.995,2)</f>
        <v>9.9999999999999992E-2</v>
      </c>
      <c r="V240" s="16">
        <f>VLOOKUP(VALUE(RIGHT(U240*100,1)),$Y$2:$Z$11,2)/100</f>
        <v>0.03</v>
      </c>
      <c r="W240" s="19">
        <f ca="1">IFERROR(IF(AVERAGE(SOE_1,SOE_2)-Close&lt;Close-Current_Stop,1,0),0)</f>
        <v>0</v>
      </c>
      <c r="X240" s="29" t="str">
        <f ca="1">IF(RR_Rebal_Test=1,Close-(AVERAGE(SOE_1,SOE_2)-Close),"")</f>
        <v/>
      </c>
      <c r="Y240" s="32"/>
      <c r="Z240" s="32"/>
      <c r="AA240" s="32"/>
      <c r="AB240" s="32"/>
      <c r="AC240" s="32"/>
    </row>
    <row r="241" spans="1:29" x14ac:dyDescent="0.25">
      <c r="A241" s="13"/>
      <c r="B241" s="8"/>
      <c r="C241" s="8"/>
      <c r="D241" s="8"/>
      <c r="E241" s="2"/>
      <c r="F241" s="2"/>
      <c r="G241" s="8"/>
      <c r="H241" s="23"/>
      <c r="I241" s="8"/>
      <c r="J241" s="1"/>
      <c r="K241" s="1"/>
      <c r="L241" s="2"/>
      <c r="M241" s="8">
        <f>IF(EXACT(L241,N241),I241,O241)</f>
        <v>-0.03</v>
      </c>
      <c r="N241" s="14" t="b">
        <f>IF(AND(L241="*Soft stop*",D241&lt;=I241),CONCATENATE("Setting hard stop at $",O241),IF(AND(L241="*Soft stop*",D241&gt;I241,E241=1),CONCATENATE("Setting hard stop for ½R at $",O241,"; Soft stop for ½R at $",I241),IF(AND(L241="*Soft stop*",D241&gt;I241,F241=1),CONCATENATE("Setting hard stop at $",O241),IF(AND(L241="*Hard stop*",D241&lt;=I241),"Hit stop",IF(AND(L241="*Hard stop*",D241&gt;I241,E241=1),IF(AND(O241&gt;I241,R241&lt;&gt;I241),CONCATENATE("Trail hard stop for ½R to $",O241,"; Hard stop for ½R at $",I241),L241),IF(AND(L241="*Hard stop*",D241&gt;I241,F241=1),IF(AND(O241&gt;I241,R241&lt;&gt;I241),CONCATENATE("Trail hard stop to $",O241),L241),IF(AND(LEFT(L241,12)="*Hard stop f",LEFT(Q241,5)=" Hard",D241&gt;I241,F241=1),IF(AND(O241&gt;I241,R241&lt;&gt;I241),CONCATENATE("Trail stop for entire position to $",O241),L241),IF(AND(LEFT(L241,12)="*Hard stop f",LEFT(Q241,5)=" Soft",D241&gt;I241,F241=1),CONCATENATE("Setting hard stop for entire position at $",O241),IF(AND(LEFT(L241,12)="*Hard stop f",LEFT(Q241,5)=" Hard",I241&gt;P241,D241&lt;=I241,D241&gt;P241),CONCATENATE("Hit stop for ½R at $",I241,"; Hard stop for ½R at $",P241),IF(AND(LEFT(L241,12)="*Hard stop f",LEFT(Q241,5)=" Hard",D241&lt;=I241,D241&lt;=P241),"Hit stop",IF(AND(LEFT(L241,12)="*Hard stop f",LEFT(Q241,5)=" Hard",D241&gt;I241,E241=1),IF(AND(O241&gt;I241,R241&lt;&gt;I241),CONCATENATE("Trail hard stop for ½R to $",O241,"; Hard stop for ½R at $",P241),L241),IF(AND(LEFT(L241,12)="*Hard stop f",LEFT(Q241,5)=" Soft",I241&gt;P241,D241&lt;=I241,D241&gt;P241),CONCATENATE("Hit stop for ½R at $",I241,"; Soft stop for ½R at $",P241),IF(AND(LEFT(L241,12)="*Hard stop f",LEFT(Q241,5)=" Soft",D241&lt;=I241,D241&lt;=P241),CONCATENATE("Hit stop for ½R at $",I241,"; Setting hard stop for ½R at $",O241),IF(AND(LEFT(L241,12)="*Hard stop f",LEFT(Q241,5)=" Soft",D241&gt;I241,E241=1),IF(AND(O241&gt;I241,R241&lt;&gt;I241),CONCATENATE("Trail hard stop for ½R to $",O241,"; Soft stop for ½R at $",P241),L241),IF(AND(LEFT(L241,12)="*Hard stop f",LEFT(Q241,5)=" Hard",I241=P241,D241&lt;=I241),"Hit stop",IF(AND(LEFT(L241,12)="*Hard stop f",LEFT(Q241,5)=" Hard",I241=P241,D241&gt;I241,E241=1),IF(AND(O241&gt;I241,R241&lt;&gt;I241),CONCATENATE("Trail hard stop for ½R to $",O241,"; Hard stop for ½R at $",P241),L241),IF(AND(LEFT(L241,12)="*Hard stop f",LEFT(Q241,5)=" Soft",I241=P241,D241&lt;=I241),CONCATENATE("Hit stop for ½R at $",I241,"; Setting hard stop for ½R at $",O241),IF(AND(LEFT(L241,12)="*Hard stop f",LEFT(Q241,5)=" Soft",I241=P241,D241&gt;I241,E241=1),IF(AND(O241&gt;I241,R241&lt;&gt;I241),CONCATENATE("Trail hard stop for ½R to $",O241,"; Soft stop for ½R at $",P241),L241),IF(AND(D241&gt;I241,E241=0,F241=0),L241)))))))))))))))))))</f>
        <v>0</v>
      </c>
      <c r="O241" s="15">
        <f>IF(AND(R241&lt;=S241,R241&gt;U241),T241,R241)</f>
        <v>-0.03</v>
      </c>
      <c r="P241" s="16" t="str">
        <f>IFERROR(VALUE(RIGHT(Q241,LEN(Q241)-FIND("$",Q241,1))),"")</f>
        <v/>
      </c>
      <c r="Q241" s="6" t="str">
        <f>IFERROR(LEFT(RIGHT(L241,FIND("*",L241,2)-FIND(";",L241,1)),FIND("*",RIGHT(L241,FIND("*",L241,2)-FIND(";",L241,1)),2)-1),"")</f>
        <v/>
      </c>
      <c r="R241" s="16">
        <f>IF(F241=1,MIN(ROUNDDOWN(G241*0.995,2)*100/100-VLOOKUP(VALUE(RIGHT(ROUNDDOWN(G241*0.995,2)*100,1)),$Y$2:$Z$11,2)/100,ROUNDDOWN(D241*0.995,2)*100/100-VLOOKUP(VALUE(RIGHT(ROUNDDOWN(D241*0.995,2)*100,1)),$Y$2:$Z$11,2)/100),ROUNDDOWN(D241*0.995,2)*100/100-VLOOKUP(VALUE(RIGHT(ROUNDDOWN(D241*0.995,2)*100,1)),$Y$2:$Z$11,2)/100)</f>
        <v>-0.03</v>
      </c>
      <c r="S241" s="16">
        <f>IF(AND(D241&gt;1,D241&lt;=2),1,IF(AND(D241&gt;2,D241&lt;=3),2,IF(AND(D241&gt;3,D241&lt;=4),3,IF(AND(D241&gt;4,D241&lt;=5),4,IF(AND(D241&gt;5,D241&lt;=6),5,IF(AND(D241&gt;6,D241&lt;=7),6,IF(AND(D241&gt;7,D241&lt;=8),7,IF(AND(D241&gt;8,D241&lt;=10),8,IF(AND(D241&gt;10,D241&lt;=15),10,IF(AND(D241&gt;15,D241&lt;=20),15,IF(AND(D241&gt;20,D241&lt;=25),20,IF(AND(D241&gt;25,D241&lt;=30),25,IF(AND(D241&gt;30,D241&lt;=35),30,IF(AND(D241&gt;35,D241&lt;=40),35,IF(AND(D241&gt;40,D241&lt;=50),40,IF(AND(D241&gt;50,D241&lt;=60),50,IF(AND(D241&gt;60,D241&lt;=70),60,IF(AND(D241&gt;70,D241&lt;=80),70,IF(AND(D241&gt;80,D241&lt;=100),80,IF(AND(D241&gt;100,D241&lt;=120),100,IF(AND(D241&gt;120,D241&lt;=140),120,IF(AND(D241&gt;140,D241&lt;=150),140,IF(AND(D241&gt;150,D241&lt;=200),150,IF(AND(D241&gt;200,D241&lt;=250),200,IF(AND(D241&gt;250,D241&lt;=300),250,IF(AND(D241&gt;300,D241&lt;=350),300,IF(AND(D241&gt;350,D241&lt;=400),350,IF(AND(D241&gt;400,D241&lt;=500),400,IF(AND(D241&gt;500,D241&lt;=600),500,IF(AND(D241&gt;600,D241&lt;=700),600,IF(AND(D241&gt;700,D241&lt;=800),700,IF(AND(D241&gt;800,D241&lt;=1000),800,IF(AND(D241&gt;1000,D241&lt;=1200),1000,IF(AND(D241&gt;1200,D241&lt;=1400),1200,IF(AND(D241&gt;1400,D241&lt;=1500),1400,0.1)))))))))))))))))))))))))))))))))))*1.01</f>
        <v>0.10100000000000001</v>
      </c>
      <c r="T241" s="16">
        <f>U241-V241</f>
        <v>6.9999999999999993E-2</v>
      </c>
      <c r="U241" s="18">
        <f>ROUNDUP(IF(AND(D241&gt;1,D241&lt;=2),1,IF(AND(D241&gt;2,D241&lt;=3),2,IF(AND(D241&gt;3,D241&lt;=4),3,IF(AND(D241&gt;4,D241&lt;=5),4,IF(AND(D241&gt;5,D241&lt;=6),5,IF(AND(D241&gt;6,D241&lt;=7),6,IF(AND(D241&gt;7,D241&lt;=8),7,IF(AND(D241&gt;8,D241&lt;=10),8,IF(AND(D241&gt;10,D241&lt;=15),10,IF(AND(D241&gt;15,D241&lt;=20),15,IF(AND(D241&gt;20,D241&lt;=25),20,IF(AND(D241&gt;25,D241&lt;=30),25,IF(AND(D241&gt;30,D241&lt;=35),30,IF(AND(D241&gt;35,D241&lt;=40),35,IF(AND(D241&gt;40,D241&lt;=50),40,IF(AND(D241&gt;50,D241&lt;=60),50,IF(AND(D241&gt;60,D241&lt;=70),60,IF(AND(D241&gt;70,D241&lt;=80),70,IF(AND(D241&gt;80,D241&lt;=100),80,IF(AND(D241&gt;100,D241&lt;=120),100,IF(AND(D241&gt;120,D241&lt;=140),120,IF(AND(D241&gt;140,D241&lt;=150),140,IF(AND(D241&gt;150,D241&lt;=200),150,IF(AND(D241&gt;200,D241&lt;=250),200,IF(AND(D241&gt;250,D241&lt;=300),250,IF(AND(D241&gt;300,D241&lt;=350),300,IF(AND(D241&gt;350,D241&lt;=400),350,IF(AND(D241&gt;400,D241&lt;=500),400,IF(AND(D241&gt;500,D241&lt;=600),500,IF(AND(D241&gt;600,D241&lt;=700),600,IF(AND(D241&gt;700,D241&lt;=800),700,IF(AND(D241&gt;800,D241&lt;=1000),800,IF(AND(D241&gt;1000,D241&lt;=1200),1000,IF(AND(D241&gt;1200,D241&lt;=1400),1200,IF(AND(D241&gt;1400,D241&lt;=1500),1400,0.1)))))))))))))))))))))))))))))))))))*0.995,2)</f>
        <v>9.9999999999999992E-2</v>
      </c>
      <c r="V241" s="16">
        <f>VLOOKUP(VALUE(RIGHT(U241*100,1)),$Y$2:$Z$11,2)/100</f>
        <v>0.03</v>
      </c>
      <c r="W241" s="19">
        <f ca="1">IFERROR(IF(AVERAGE(SOE_1,SOE_2)-Close&lt;Close-Current_Stop,1,0),0)</f>
        <v>0</v>
      </c>
      <c r="X241" s="29" t="str">
        <f ca="1">IF(RR_Rebal_Test=1,Close-(AVERAGE(SOE_1,SOE_2)-Close),"")</f>
        <v/>
      </c>
      <c r="Y241" s="32"/>
      <c r="Z241" s="32"/>
      <c r="AA241" s="32"/>
      <c r="AB241" s="32"/>
      <c r="AC241" s="32"/>
    </row>
    <row r="242" spans="1:29" x14ac:dyDescent="0.25">
      <c r="A242" s="13"/>
      <c r="B242" s="8"/>
      <c r="C242" s="8"/>
      <c r="D242" s="8"/>
      <c r="E242" s="2"/>
      <c r="F242" s="2"/>
      <c r="G242" s="8"/>
      <c r="H242" s="23"/>
      <c r="I242" s="8"/>
      <c r="J242" s="1"/>
      <c r="K242" s="1"/>
      <c r="L242" s="2"/>
      <c r="M242" s="8">
        <f>IF(EXACT(L242,N242),I242,O242)</f>
        <v>-0.03</v>
      </c>
      <c r="N242" s="14" t="b">
        <f>IF(AND(L242="*Soft stop*",D242&lt;=I242),CONCATENATE("Setting hard stop at $",O242),IF(AND(L242="*Soft stop*",D242&gt;I242,E242=1),CONCATENATE("Setting hard stop for ½R at $",O242,"; Soft stop for ½R at $",I242),IF(AND(L242="*Soft stop*",D242&gt;I242,F242=1),CONCATENATE("Setting hard stop at $",O242),IF(AND(L242="*Hard stop*",D242&lt;=I242),"Hit stop",IF(AND(L242="*Hard stop*",D242&gt;I242,E242=1),IF(AND(O242&gt;I242,R242&lt;&gt;I242),CONCATENATE("Trail hard stop for ½R to $",O242,"; Hard stop for ½R at $",I242),L242),IF(AND(L242="*Hard stop*",D242&gt;I242,F242=1),IF(AND(O242&gt;I242,R242&lt;&gt;I242),CONCATENATE("Trail hard stop to $",O242),L242),IF(AND(LEFT(L242,12)="*Hard stop f",LEFT(Q242,5)=" Hard",D242&gt;I242,F242=1),IF(AND(O242&gt;I242,R242&lt;&gt;I242),CONCATENATE("Trail stop for entire position to $",O242),L242),IF(AND(LEFT(L242,12)="*Hard stop f",LEFT(Q242,5)=" Soft",D242&gt;I242,F242=1),CONCATENATE("Setting hard stop for entire position at $",O242),IF(AND(LEFT(L242,12)="*Hard stop f",LEFT(Q242,5)=" Hard",I242&gt;P242,D242&lt;=I242,D242&gt;P242),CONCATENATE("Hit stop for ½R at $",I242,"; Hard stop for ½R at $",P242),IF(AND(LEFT(L242,12)="*Hard stop f",LEFT(Q242,5)=" Hard",D242&lt;=I242,D242&lt;=P242),"Hit stop",IF(AND(LEFT(L242,12)="*Hard stop f",LEFT(Q242,5)=" Hard",D242&gt;I242,E242=1),IF(AND(O242&gt;I242,R242&lt;&gt;I242),CONCATENATE("Trail hard stop for ½R to $",O242,"; Hard stop for ½R at $",P242),L242),IF(AND(LEFT(L242,12)="*Hard stop f",LEFT(Q242,5)=" Soft",I242&gt;P242,D242&lt;=I242,D242&gt;P242),CONCATENATE("Hit stop for ½R at $",I242,"; Soft stop for ½R at $",P242),IF(AND(LEFT(L242,12)="*Hard stop f",LEFT(Q242,5)=" Soft",D242&lt;=I242,D242&lt;=P242),CONCATENATE("Hit stop for ½R at $",I242,"; Setting hard stop for ½R at $",O242),IF(AND(LEFT(L242,12)="*Hard stop f",LEFT(Q242,5)=" Soft",D242&gt;I242,E242=1),IF(AND(O242&gt;I242,R242&lt;&gt;I242),CONCATENATE("Trail hard stop for ½R to $",O242,"; Soft stop for ½R at $",P242),L242),IF(AND(LEFT(L242,12)="*Hard stop f",LEFT(Q242,5)=" Hard",I242=P242,D242&lt;=I242),"Hit stop",IF(AND(LEFT(L242,12)="*Hard stop f",LEFT(Q242,5)=" Hard",I242=P242,D242&gt;I242,E242=1),IF(AND(O242&gt;I242,R242&lt;&gt;I242),CONCATENATE("Trail hard stop for ½R to $",O242,"; Hard stop for ½R at $",P242),L242),IF(AND(LEFT(L242,12)="*Hard stop f",LEFT(Q242,5)=" Soft",I242=P242,D242&lt;=I242),CONCATENATE("Hit stop for ½R at $",I242,"; Setting hard stop for ½R at $",O242),IF(AND(LEFT(L242,12)="*Hard stop f",LEFT(Q242,5)=" Soft",I242=P242,D242&gt;I242,E242=1),IF(AND(O242&gt;I242,R242&lt;&gt;I242),CONCATENATE("Trail hard stop for ½R to $",O242,"; Soft stop for ½R at $",P242),L242),IF(AND(D242&gt;I242,E242=0,F242=0),L242)))))))))))))))))))</f>
        <v>0</v>
      </c>
      <c r="O242" s="15">
        <f>IF(AND(R242&lt;=S242,R242&gt;U242),T242,R242)</f>
        <v>-0.03</v>
      </c>
      <c r="P242" s="16" t="str">
        <f>IFERROR(VALUE(RIGHT(Q242,LEN(Q242)-FIND("$",Q242,1))),"")</f>
        <v/>
      </c>
      <c r="Q242" s="6" t="str">
        <f>IFERROR(LEFT(RIGHT(L242,FIND("*",L242,2)-FIND(";",L242,1)),FIND("*",RIGHT(L242,FIND("*",L242,2)-FIND(";",L242,1)),2)-1),"")</f>
        <v/>
      </c>
      <c r="R242" s="16">
        <f>IF(F242=1,MIN(ROUNDDOWN(G242*0.995,2)*100/100-VLOOKUP(VALUE(RIGHT(ROUNDDOWN(G242*0.995,2)*100,1)),$Y$2:$Z$11,2)/100,ROUNDDOWN(D242*0.995,2)*100/100-VLOOKUP(VALUE(RIGHT(ROUNDDOWN(D242*0.995,2)*100,1)),$Y$2:$Z$11,2)/100),ROUNDDOWN(D242*0.995,2)*100/100-VLOOKUP(VALUE(RIGHT(ROUNDDOWN(D242*0.995,2)*100,1)),$Y$2:$Z$11,2)/100)</f>
        <v>-0.03</v>
      </c>
      <c r="S242" s="16">
        <f>IF(AND(D242&gt;1,D242&lt;=2),1,IF(AND(D242&gt;2,D242&lt;=3),2,IF(AND(D242&gt;3,D242&lt;=4),3,IF(AND(D242&gt;4,D242&lt;=5),4,IF(AND(D242&gt;5,D242&lt;=6),5,IF(AND(D242&gt;6,D242&lt;=7),6,IF(AND(D242&gt;7,D242&lt;=8),7,IF(AND(D242&gt;8,D242&lt;=10),8,IF(AND(D242&gt;10,D242&lt;=15),10,IF(AND(D242&gt;15,D242&lt;=20),15,IF(AND(D242&gt;20,D242&lt;=25),20,IF(AND(D242&gt;25,D242&lt;=30),25,IF(AND(D242&gt;30,D242&lt;=35),30,IF(AND(D242&gt;35,D242&lt;=40),35,IF(AND(D242&gt;40,D242&lt;=50),40,IF(AND(D242&gt;50,D242&lt;=60),50,IF(AND(D242&gt;60,D242&lt;=70),60,IF(AND(D242&gt;70,D242&lt;=80),70,IF(AND(D242&gt;80,D242&lt;=100),80,IF(AND(D242&gt;100,D242&lt;=120),100,IF(AND(D242&gt;120,D242&lt;=140),120,IF(AND(D242&gt;140,D242&lt;=150),140,IF(AND(D242&gt;150,D242&lt;=200),150,IF(AND(D242&gt;200,D242&lt;=250),200,IF(AND(D242&gt;250,D242&lt;=300),250,IF(AND(D242&gt;300,D242&lt;=350),300,IF(AND(D242&gt;350,D242&lt;=400),350,IF(AND(D242&gt;400,D242&lt;=500),400,IF(AND(D242&gt;500,D242&lt;=600),500,IF(AND(D242&gt;600,D242&lt;=700),600,IF(AND(D242&gt;700,D242&lt;=800),700,IF(AND(D242&gt;800,D242&lt;=1000),800,IF(AND(D242&gt;1000,D242&lt;=1200),1000,IF(AND(D242&gt;1200,D242&lt;=1400),1200,IF(AND(D242&gt;1400,D242&lt;=1500),1400,0.1)))))))))))))))))))))))))))))))))))*1.01</f>
        <v>0.10100000000000001</v>
      </c>
      <c r="T242" s="16">
        <f>U242-V242</f>
        <v>6.9999999999999993E-2</v>
      </c>
      <c r="U242" s="18">
        <f>ROUNDUP(IF(AND(D242&gt;1,D242&lt;=2),1,IF(AND(D242&gt;2,D242&lt;=3),2,IF(AND(D242&gt;3,D242&lt;=4),3,IF(AND(D242&gt;4,D242&lt;=5),4,IF(AND(D242&gt;5,D242&lt;=6),5,IF(AND(D242&gt;6,D242&lt;=7),6,IF(AND(D242&gt;7,D242&lt;=8),7,IF(AND(D242&gt;8,D242&lt;=10),8,IF(AND(D242&gt;10,D242&lt;=15),10,IF(AND(D242&gt;15,D242&lt;=20),15,IF(AND(D242&gt;20,D242&lt;=25),20,IF(AND(D242&gt;25,D242&lt;=30),25,IF(AND(D242&gt;30,D242&lt;=35),30,IF(AND(D242&gt;35,D242&lt;=40),35,IF(AND(D242&gt;40,D242&lt;=50),40,IF(AND(D242&gt;50,D242&lt;=60),50,IF(AND(D242&gt;60,D242&lt;=70),60,IF(AND(D242&gt;70,D242&lt;=80),70,IF(AND(D242&gt;80,D242&lt;=100),80,IF(AND(D242&gt;100,D242&lt;=120),100,IF(AND(D242&gt;120,D242&lt;=140),120,IF(AND(D242&gt;140,D242&lt;=150),140,IF(AND(D242&gt;150,D242&lt;=200),150,IF(AND(D242&gt;200,D242&lt;=250),200,IF(AND(D242&gt;250,D242&lt;=300),250,IF(AND(D242&gt;300,D242&lt;=350),300,IF(AND(D242&gt;350,D242&lt;=400),350,IF(AND(D242&gt;400,D242&lt;=500),400,IF(AND(D242&gt;500,D242&lt;=600),500,IF(AND(D242&gt;600,D242&lt;=700),600,IF(AND(D242&gt;700,D242&lt;=800),700,IF(AND(D242&gt;800,D242&lt;=1000),800,IF(AND(D242&gt;1000,D242&lt;=1200),1000,IF(AND(D242&gt;1200,D242&lt;=1400),1200,IF(AND(D242&gt;1400,D242&lt;=1500),1400,0.1)))))))))))))))))))))))))))))))))))*0.995,2)</f>
        <v>9.9999999999999992E-2</v>
      </c>
      <c r="V242" s="16">
        <f>VLOOKUP(VALUE(RIGHT(U242*100,1)),$Y$2:$Z$11,2)/100</f>
        <v>0.03</v>
      </c>
      <c r="W242" s="19">
        <f ca="1">IFERROR(IF(AVERAGE(SOE_1,SOE_2)-Close&lt;Close-Current_Stop,1,0),0)</f>
        <v>0</v>
      </c>
      <c r="X242" s="29" t="str">
        <f ca="1">IF(RR_Rebal_Test=1,Close-(AVERAGE(SOE_1,SOE_2)-Close),"")</f>
        <v/>
      </c>
      <c r="Y242" s="32"/>
      <c r="Z242" s="32"/>
      <c r="AA242" s="32"/>
      <c r="AB242" s="32"/>
      <c r="AC242" s="32"/>
    </row>
    <row r="243" spans="1:29" x14ac:dyDescent="0.25">
      <c r="A243" s="13"/>
      <c r="B243" s="8"/>
      <c r="C243" s="8"/>
      <c r="D243" s="8"/>
      <c r="E243" s="2"/>
      <c r="F243" s="2"/>
      <c r="G243" s="8"/>
      <c r="H243" s="23"/>
      <c r="I243" s="8"/>
      <c r="J243" s="1"/>
      <c r="K243" s="1"/>
      <c r="L243" s="2"/>
      <c r="M243" s="8">
        <f>IF(EXACT(L243,N243),I243,O243)</f>
        <v>-0.03</v>
      </c>
      <c r="N243" s="14" t="b">
        <f>IF(AND(L243="*Soft stop*",D243&lt;=I243),CONCATENATE("Setting hard stop at $",O243),IF(AND(L243="*Soft stop*",D243&gt;I243,E243=1),CONCATENATE("Setting hard stop for ½R at $",O243,"; Soft stop for ½R at $",I243),IF(AND(L243="*Soft stop*",D243&gt;I243,F243=1),CONCATENATE("Setting hard stop at $",O243),IF(AND(L243="*Hard stop*",D243&lt;=I243),"Hit stop",IF(AND(L243="*Hard stop*",D243&gt;I243,E243=1),IF(AND(O243&gt;I243,R243&lt;&gt;I243),CONCATENATE("Trail hard stop for ½R to $",O243,"; Hard stop for ½R at $",I243),L243),IF(AND(L243="*Hard stop*",D243&gt;I243,F243=1),IF(AND(O243&gt;I243,R243&lt;&gt;I243),CONCATENATE("Trail hard stop to $",O243),L243),IF(AND(LEFT(L243,12)="*Hard stop f",LEFT(Q243,5)=" Hard",D243&gt;I243,F243=1),IF(AND(O243&gt;I243,R243&lt;&gt;I243),CONCATENATE("Trail stop for entire position to $",O243),L243),IF(AND(LEFT(L243,12)="*Hard stop f",LEFT(Q243,5)=" Soft",D243&gt;I243,F243=1),CONCATENATE("Setting hard stop for entire position at $",O243),IF(AND(LEFT(L243,12)="*Hard stop f",LEFT(Q243,5)=" Hard",I243&gt;P243,D243&lt;=I243,D243&gt;P243),CONCATENATE("Hit stop for ½R at $",I243,"; Hard stop for ½R at $",P243),IF(AND(LEFT(L243,12)="*Hard stop f",LEFT(Q243,5)=" Hard",D243&lt;=I243,D243&lt;=P243),"Hit stop",IF(AND(LEFT(L243,12)="*Hard stop f",LEFT(Q243,5)=" Hard",D243&gt;I243,E243=1),IF(AND(O243&gt;I243,R243&lt;&gt;I243),CONCATENATE("Trail hard stop for ½R to $",O243,"; Hard stop for ½R at $",P243),L243),IF(AND(LEFT(L243,12)="*Hard stop f",LEFT(Q243,5)=" Soft",I243&gt;P243,D243&lt;=I243,D243&gt;P243),CONCATENATE("Hit stop for ½R at $",I243,"; Soft stop for ½R at $",P243),IF(AND(LEFT(L243,12)="*Hard stop f",LEFT(Q243,5)=" Soft",D243&lt;=I243,D243&lt;=P243),CONCATENATE("Hit stop for ½R at $",I243,"; Setting hard stop for ½R at $",O243),IF(AND(LEFT(L243,12)="*Hard stop f",LEFT(Q243,5)=" Soft",D243&gt;I243,E243=1),IF(AND(O243&gt;I243,R243&lt;&gt;I243),CONCATENATE("Trail hard stop for ½R to $",O243,"; Soft stop for ½R at $",P243),L243),IF(AND(LEFT(L243,12)="*Hard stop f",LEFT(Q243,5)=" Hard",I243=P243,D243&lt;=I243),"Hit stop",IF(AND(LEFT(L243,12)="*Hard stop f",LEFT(Q243,5)=" Hard",I243=P243,D243&gt;I243,E243=1),IF(AND(O243&gt;I243,R243&lt;&gt;I243),CONCATENATE("Trail hard stop for ½R to $",O243,"; Hard stop for ½R at $",P243),L243),IF(AND(LEFT(L243,12)="*Hard stop f",LEFT(Q243,5)=" Soft",I243=P243,D243&lt;=I243),CONCATENATE("Hit stop for ½R at $",I243,"; Setting hard stop for ½R at $",O243),IF(AND(LEFT(L243,12)="*Hard stop f",LEFT(Q243,5)=" Soft",I243=P243,D243&gt;I243,E243=1),IF(AND(O243&gt;I243,R243&lt;&gt;I243),CONCATENATE("Trail hard stop for ½R to $",O243,"; Soft stop for ½R at $",P243),L243),IF(AND(D243&gt;I243,E243=0,F243=0),L243)))))))))))))))))))</f>
        <v>0</v>
      </c>
      <c r="O243" s="15">
        <f>IF(AND(R243&lt;=S243,R243&gt;U243),T243,R243)</f>
        <v>-0.03</v>
      </c>
      <c r="P243" s="16" t="str">
        <f>IFERROR(VALUE(RIGHT(Q243,LEN(Q243)-FIND("$",Q243,1))),"")</f>
        <v/>
      </c>
      <c r="Q243" s="6" t="str">
        <f>IFERROR(LEFT(RIGHT(L243,FIND("*",L243,2)-FIND(";",L243,1)),FIND("*",RIGHT(L243,FIND("*",L243,2)-FIND(";",L243,1)),2)-1),"")</f>
        <v/>
      </c>
      <c r="R243" s="16">
        <f>IF(F243=1,MIN(ROUNDDOWN(G243*0.995,2)*100/100-VLOOKUP(VALUE(RIGHT(ROUNDDOWN(G243*0.995,2)*100,1)),$Y$2:$Z$11,2)/100,ROUNDDOWN(D243*0.995,2)*100/100-VLOOKUP(VALUE(RIGHT(ROUNDDOWN(D243*0.995,2)*100,1)),$Y$2:$Z$11,2)/100),ROUNDDOWN(D243*0.995,2)*100/100-VLOOKUP(VALUE(RIGHT(ROUNDDOWN(D243*0.995,2)*100,1)),$Y$2:$Z$11,2)/100)</f>
        <v>-0.03</v>
      </c>
      <c r="S243" s="16">
        <f>IF(AND(D243&gt;1,D243&lt;=2),1,IF(AND(D243&gt;2,D243&lt;=3),2,IF(AND(D243&gt;3,D243&lt;=4),3,IF(AND(D243&gt;4,D243&lt;=5),4,IF(AND(D243&gt;5,D243&lt;=6),5,IF(AND(D243&gt;6,D243&lt;=7),6,IF(AND(D243&gt;7,D243&lt;=8),7,IF(AND(D243&gt;8,D243&lt;=10),8,IF(AND(D243&gt;10,D243&lt;=15),10,IF(AND(D243&gt;15,D243&lt;=20),15,IF(AND(D243&gt;20,D243&lt;=25),20,IF(AND(D243&gt;25,D243&lt;=30),25,IF(AND(D243&gt;30,D243&lt;=35),30,IF(AND(D243&gt;35,D243&lt;=40),35,IF(AND(D243&gt;40,D243&lt;=50),40,IF(AND(D243&gt;50,D243&lt;=60),50,IF(AND(D243&gt;60,D243&lt;=70),60,IF(AND(D243&gt;70,D243&lt;=80),70,IF(AND(D243&gt;80,D243&lt;=100),80,IF(AND(D243&gt;100,D243&lt;=120),100,IF(AND(D243&gt;120,D243&lt;=140),120,IF(AND(D243&gt;140,D243&lt;=150),140,IF(AND(D243&gt;150,D243&lt;=200),150,IF(AND(D243&gt;200,D243&lt;=250),200,IF(AND(D243&gt;250,D243&lt;=300),250,IF(AND(D243&gt;300,D243&lt;=350),300,IF(AND(D243&gt;350,D243&lt;=400),350,IF(AND(D243&gt;400,D243&lt;=500),400,IF(AND(D243&gt;500,D243&lt;=600),500,IF(AND(D243&gt;600,D243&lt;=700),600,IF(AND(D243&gt;700,D243&lt;=800),700,IF(AND(D243&gt;800,D243&lt;=1000),800,IF(AND(D243&gt;1000,D243&lt;=1200),1000,IF(AND(D243&gt;1200,D243&lt;=1400),1200,IF(AND(D243&gt;1400,D243&lt;=1500),1400,0.1)))))))))))))))))))))))))))))))))))*1.01</f>
        <v>0.10100000000000001</v>
      </c>
      <c r="T243" s="16">
        <f>U243-V243</f>
        <v>6.9999999999999993E-2</v>
      </c>
      <c r="U243" s="18">
        <f>ROUNDUP(IF(AND(D243&gt;1,D243&lt;=2),1,IF(AND(D243&gt;2,D243&lt;=3),2,IF(AND(D243&gt;3,D243&lt;=4),3,IF(AND(D243&gt;4,D243&lt;=5),4,IF(AND(D243&gt;5,D243&lt;=6),5,IF(AND(D243&gt;6,D243&lt;=7),6,IF(AND(D243&gt;7,D243&lt;=8),7,IF(AND(D243&gt;8,D243&lt;=10),8,IF(AND(D243&gt;10,D243&lt;=15),10,IF(AND(D243&gt;15,D243&lt;=20),15,IF(AND(D243&gt;20,D243&lt;=25),20,IF(AND(D243&gt;25,D243&lt;=30),25,IF(AND(D243&gt;30,D243&lt;=35),30,IF(AND(D243&gt;35,D243&lt;=40),35,IF(AND(D243&gt;40,D243&lt;=50),40,IF(AND(D243&gt;50,D243&lt;=60),50,IF(AND(D243&gt;60,D243&lt;=70),60,IF(AND(D243&gt;70,D243&lt;=80),70,IF(AND(D243&gt;80,D243&lt;=100),80,IF(AND(D243&gt;100,D243&lt;=120),100,IF(AND(D243&gt;120,D243&lt;=140),120,IF(AND(D243&gt;140,D243&lt;=150),140,IF(AND(D243&gt;150,D243&lt;=200),150,IF(AND(D243&gt;200,D243&lt;=250),200,IF(AND(D243&gt;250,D243&lt;=300),250,IF(AND(D243&gt;300,D243&lt;=350),300,IF(AND(D243&gt;350,D243&lt;=400),350,IF(AND(D243&gt;400,D243&lt;=500),400,IF(AND(D243&gt;500,D243&lt;=600),500,IF(AND(D243&gt;600,D243&lt;=700),600,IF(AND(D243&gt;700,D243&lt;=800),700,IF(AND(D243&gt;800,D243&lt;=1000),800,IF(AND(D243&gt;1000,D243&lt;=1200),1000,IF(AND(D243&gt;1200,D243&lt;=1400),1200,IF(AND(D243&gt;1400,D243&lt;=1500),1400,0.1)))))))))))))))))))))))))))))))))))*0.995,2)</f>
        <v>9.9999999999999992E-2</v>
      </c>
      <c r="V243" s="16">
        <f>VLOOKUP(VALUE(RIGHT(U243*100,1)),$Y$2:$Z$11,2)/100</f>
        <v>0.03</v>
      </c>
      <c r="W243" s="19">
        <f ca="1">IFERROR(IF(AVERAGE(SOE_1,SOE_2)-Close&lt;Close-Current_Stop,1,0),0)</f>
        <v>0</v>
      </c>
      <c r="X243" s="29" t="str">
        <f ca="1">IF(RR_Rebal_Test=1,Close-(AVERAGE(SOE_1,SOE_2)-Close),"")</f>
        <v/>
      </c>
      <c r="Y243" s="32"/>
      <c r="Z243" s="32"/>
      <c r="AA243" s="32"/>
      <c r="AB243" s="32"/>
      <c r="AC243" s="32"/>
    </row>
    <row r="244" spans="1:29" x14ac:dyDescent="0.25">
      <c r="A244" s="13"/>
      <c r="B244" s="8"/>
      <c r="C244" s="8"/>
      <c r="D244" s="8"/>
      <c r="E244" s="2"/>
      <c r="F244" s="2"/>
      <c r="G244" s="8"/>
      <c r="H244" s="23"/>
      <c r="I244" s="8"/>
      <c r="J244" s="1"/>
      <c r="K244" s="1"/>
      <c r="L244" s="2"/>
      <c r="M244" s="8">
        <f>IF(EXACT(L244,N244),I244,O244)</f>
        <v>-0.03</v>
      </c>
      <c r="N244" s="14" t="b">
        <f>IF(AND(L244="*Soft stop*",D244&lt;=I244),CONCATENATE("Setting hard stop at $",O244),IF(AND(L244="*Soft stop*",D244&gt;I244,E244=1),CONCATENATE("Setting hard stop for ½R at $",O244,"; Soft stop for ½R at $",I244),IF(AND(L244="*Soft stop*",D244&gt;I244,F244=1),CONCATENATE("Setting hard stop at $",O244),IF(AND(L244="*Hard stop*",D244&lt;=I244),"Hit stop",IF(AND(L244="*Hard stop*",D244&gt;I244,E244=1),IF(AND(O244&gt;I244,R244&lt;&gt;I244),CONCATENATE("Trail hard stop for ½R to $",O244,"; Hard stop for ½R at $",I244),L244),IF(AND(L244="*Hard stop*",D244&gt;I244,F244=1),IF(AND(O244&gt;I244,R244&lt;&gt;I244),CONCATENATE("Trail hard stop to $",O244),L244),IF(AND(LEFT(L244,12)="*Hard stop f",LEFT(Q244,5)=" Hard",D244&gt;I244,F244=1),IF(AND(O244&gt;I244,R244&lt;&gt;I244),CONCATENATE("Trail stop for entire position to $",O244),L244),IF(AND(LEFT(L244,12)="*Hard stop f",LEFT(Q244,5)=" Soft",D244&gt;I244,F244=1),CONCATENATE("Setting hard stop for entire position at $",O244),IF(AND(LEFT(L244,12)="*Hard stop f",LEFT(Q244,5)=" Hard",I244&gt;P244,D244&lt;=I244,D244&gt;P244),CONCATENATE("Hit stop for ½R at $",I244,"; Hard stop for ½R at $",P244),IF(AND(LEFT(L244,12)="*Hard stop f",LEFT(Q244,5)=" Hard",D244&lt;=I244,D244&lt;=P244),"Hit stop",IF(AND(LEFT(L244,12)="*Hard stop f",LEFT(Q244,5)=" Hard",D244&gt;I244,E244=1),IF(AND(O244&gt;I244,R244&lt;&gt;I244),CONCATENATE("Trail hard stop for ½R to $",O244,"; Hard stop for ½R at $",P244),L244),IF(AND(LEFT(L244,12)="*Hard stop f",LEFT(Q244,5)=" Soft",I244&gt;P244,D244&lt;=I244,D244&gt;P244),CONCATENATE("Hit stop for ½R at $",I244,"; Soft stop for ½R at $",P244),IF(AND(LEFT(L244,12)="*Hard stop f",LEFT(Q244,5)=" Soft",D244&lt;=I244,D244&lt;=P244),CONCATENATE("Hit stop for ½R at $",I244,"; Setting hard stop for ½R at $",O244),IF(AND(LEFT(L244,12)="*Hard stop f",LEFT(Q244,5)=" Soft",D244&gt;I244,E244=1),IF(AND(O244&gt;I244,R244&lt;&gt;I244),CONCATENATE("Trail hard stop for ½R to $",O244,"; Soft stop for ½R at $",P244),L244),IF(AND(LEFT(L244,12)="*Hard stop f",LEFT(Q244,5)=" Hard",I244=P244,D244&lt;=I244),"Hit stop",IF(AND(LEFT(L244,12)="*Hard stop f",LEFT(Q244,5)=" Hard",I244=P244,D244&gt;I244,E244=1),IF(AND(O244&gt;I244,R244&lt;&gt;I244),CONCATENATE("Trail hard stop for ½R to $",O244,"; Hard stop for ½R at $",P244),L244),IF(AND(LEFT(L244,12)="*Hard stop f",LEFT(Q244,5)=" Soft",I244=P244,D244&lt;=I244),CONCATENATE("Hit stop for ½R at $",I244,"; Setting hard stop for ½R at $",O244),IF(AND(LEFT(L244,12)="*Hard stop f",LEFT(Q244,5)=" Soft",I244=P244,D244&gt;I244,E244=1),IF(AND(O244&gt;I244,R244&lt;&gt;I244),CONCATENATE("Trail hard stop for ½R to $",O244,"; Soft stop for ½R at $",P244),L244),IF(AND(D244&gt;I244,E244=0,F244=0),L244)))))))))))))))))))</f>
        <v>0</v>
      </c>
      <c r="O244" s="15">
        <f>IF(AND(R244&lt;=S244,R244&gt;U244),T244,R244)</f>
        <v>-0.03</v>
      </c>
      <c r="P244" s="16" t="str">
        <f>IFERROR(VALUE(RIGHT(Q244,LEN(Q244)-FIND("$",Q244,1))),"")</f>
        <v/>
      </c>
      <c r="Q244" s="6" t="str">
        <f>IFERROR(LEFT(RIGHT(L244,FIND("*",L244,2)-FIND(";",L244,1)),FIND("*",RIGHT(L244,FIND("*",L244,2)-FIND(";",L244,1)),2)-1),"")</f>
        <v/>
      </c>
      <c r="R244" s="16">
        <f>IF(F244=1,MIN(ROUNDDOWN(G244*0.995,2)*100/100-VLOOKUP(VALUE(RIGHT(ROUNDDOWN(G244*0.995,2)*100,1)),$Y$2:$Z$11,2)/100,ROUNDDOWN(D244*0.995,2)*100/100-VLOOKUP(VALUE(RIGHT(ROUNDDOWN(D244*0.995,2)*100,1)),$Y$2:$Z$11,2)/100),ROUNDDOWN(D244*0.995,2)*100/100-VLOOKUP(VALUE(RIGHT(ROUNDDOWN(D244*0.995,2)*100,1)),$Y$2:$Z$11,2)/100)</f>
        <v>-0.03</v>
      </c>
      <c r="S244" s="16">
        <f>IF(AND(D244&gt;1,D244&lt;=2),1,IF(AND(D244&gt;2,D244&lt;=3),2,IF(AND(D244&gt;3,D244&lt;=4),3,IF(AND(D244&gt;4,D244&lt;=5),4,IF(AND(D244&gt;5,D244&lt;=6),5,IF(AND(D244&gt;6,D244&lt;=7),6,IF(AND(D244&gt;7,D244&lt;=8),7,IF(AND(D244&gt;8,D244&lt;=10),8,IF(AND(D244&gt;10,D244&lt;=15),10,IF(AND(D244&gt;15,D244&lt;=20),15,IF(AND(D244&gt;20,D244&lt;=25),20,IF(AND(D244&gt;25,D244&lt;=30),25,IF(AND(D244&gt;30,D244&lt;=35),30,IF(AND(D244&gt;35,D244&lt;=40),35,IF(AND(D244&gt;40,D244&lt;=50),40,IF(AND(D244&gt;50,D244&lt;=60),50,IF(AND(D244&gt;60,D244&lt;=70),60,IF(AND(D244&gt;70,D244&lt;=80),70,IF(AND(D244&gt;80,D244&lt;=100),80,IF(AND(D244&gt;100,D244&lt;=120),100,IF(AND(D244&gt;120,D244&lt;=140),120,IF(AND(D244&gt;140,D244&lt;=150),140,IF(AND(D244&gt;150,D244&lt;=200),150,IF(AND(D244&gt;200,D244&lt;=250),200,IF(AND(D244&gt;250,D244&lt;=300),250,IF(AND(D244&gt;300,D244&lt;=350),300,IF(AND(D244&gt;350,D244&lt;=400),350,IF(AND(D244&gt;400,D244&lt;=500),400,IF(AND(D244&gt;500,D244&lt;=600),500,IF(AND(D244&gt;600,D244&lt;=700),600,IF(AND(D244&gt;700,D244&lt;=800),700,IF(AND(D244&gt;800,D244&lt;=1000),800,IF(AND(D244&gt;1000,D244&lt;=1200),1000,IF(AND(D244&gt;1200,D244&lt;=1400),1200,IF(AND(D244&gt;1400,D244&lt;=1500),1400,0.1)))))))))))))))))))))))))))))))))))*1.01</f>
        <v>0.10100000000000001</v>
      </c>
      <c r="T244" s="16">
        <f>U244-V244</f>
        <v>6.9999999999999993E-2</v>
      </c>
      <c r="U244" s="18">
        <f>ROUNDUP(IF(AND(D244&gt;1,D244&lt;=2),1,IF(AND(D244&gt;2,D244&lt;=3),2,IF(AND(D244&gt;3,D244&lt;=4),3,IF(AND(D244&gt;4,D244&lt;=5),4,IF(AND(D244&gt;5,D244&lt;=6),5,IF(AND(D244&gt;6,D244&lt;=7),6,IF(AND(D244&gt;7,D244&lt;=8),7,IF(AND(D244&gt;8,D244&lt;=10),8,IF(AND(D244&gt;10,D244&lt;=15),10,IF(AND(D244&gt;15,D244&lt;=20),15,IF(AND(D244&gt;20,D244&lt;=25),20,IF(AND(D244&gt;25,D244&lt;=30),25,IF(AND(D244&gt;30,D244&lt;=35),30,IF(AND(D244&gt;35,D244&lt;=40),35,IF(AND(D244&gt;40,D244&lt;=50),40,IF(AND(D244&gt;50,D244&lt;=60),50,IF(AND(D244&gt;60,D244&lt;=70),60,IF(AND(D244&gt;70,D244&lt;=80),70,IF(AND(D244&gt;80,D244&lt;=100),80,IF(AND(D244&gt;100,D244&lt;=120),100,IF(AND(D244&gt;120,D244&lt;=140),120,IF(AND(D244&gt;140,D244&lt;=150),140,IF(AND(D244&gt;150,D244&lt;=200),150,IF(AND(D244&gt;200,D244&lt;=250),200,IF(AND(D244&gt;250,D244&lt;=300),250,IF(AND(D244&gt;300,D244&lt;=350),300,IF(AND(D244&gt;350,D244&lt;=400),350,IF(AND(D244&gt;400,D244&lt;=500),400,IF(AND(D244&gt;500,D244&lt;=600),500,IF(AND(D244&gt;600,D244&lt;=700),600,IF(AND(D244&gt;700,D244&lt;=800),700,IF(AND(D244&gt;800,D244&lt;=1000),800,IF(AND(D244&gt;1000,D244&lt;=1200),1000,IF(AND(D244&gt;1200,D244&lt;=1400),1200,IF(AND(D244&gt;1400,D244&lt;=1500),1400,0.1)))))))))))))))))))))))))))))))))))*0.995,2)</f>
        <v>9.9999999999999992E-2</v>
      </c>
      <c r="V244" s="16">
        <f>VLOOKUP(VALUE(RIGHT(U244*100,1)),$Y$2:$Z$11,2)/100</f>
        <v>0.03</v>
      </c>
      <c r="W244" s="19">
        <f ca="1">IFERROR(IF(AVERAGE(SOE_1,SOE_2)-Close&lt;Close-Current_Stop,1,0),0)</f>
        <v>0</v>
      </c>
      <c r="X244" s="29" t="str">
        <f ca="1">IF(RR_Rebal_Test=1,Close-(AVERAGE(SOE_1,SOE_2)-Close),"")</f>
        <v/>
      </c>
      <c r="Y244" s="32"/>
      <c r="Z244" s="32"/>
      <c r="AA244" s="32"/>
      <c r="AB244" s="32"/>
      <c r="AC244" s="32"/>
    </row>
    <row r="245" spans="1:29" x14ac:dyDescent="0.25">
      <c r="A245" s="13"/>
      <c r="B245" s="8"/>
      <c r="C245" s="8"/>
      <c r="D245" s="8"/>
      <c r="E245" s="2"/>
      <c r="F245" s="2"/>
      <c r="G245" s="8"/>
      <c r="H245" s="23"/>
      <c r="I245" s="8"/>
      <c r="J245" s="1"/>
      <c r="K245" s="1"/>
      <c r="L245" s="2"/>
      <c r="M245" s="8">
        <f>IF(EXACT(L245,N245),I245,O245)</f>
        <v>-0.03</v>
      </c>
      <c r="N245" s="14" t="b">
        <f>IF(AND(L245="*Soft stop*",D245&lt;=I245),CONCATENATE("Setting hard stop at $",O245),IF(AND(L245="*Soft stop*",D245&gt;I245,E245=1),CONCATENATE("Setting hard stop for ½R at $",O245,"; Soft stop for ½R at $",I245),IF(AND(L245="*Soft stop*",D245&gt;I245,F245=1),CONCATENATE("Setting hard stop at $",O245),IF(AND(L245="*Hard stop*",D245&lt;=I245),"Hit stop",IF(AND(L245="*Hard stop*",D245&gt;I245,E245=1),IF(AND(O245&gt;I245,R245&lt;&gt;I245),CONCATENATE("Trail hard stop for ½R to $",O245,"; Hard stop for ½R at $",I245),L245),IF(AND(L245="*Hard stop*",D245&gt;I245,F245=1),IF(AND(O245&gt;I245,R245&lt;&gt;I245),CONCATENATE("Trail hard stop to $",O245),L245),IF(AND(LEFT(L245,12)="*Hard stop f",LEFT(Q245,5)=" Hard",D245&gt;I245,F245=1),IF(AND(O245&gt;I245,R245&lt;&gt;I245),CONCATENATE("Trail stop for entire position to $",O245),L245),IF(AND(LEFT(L245,12)="*Hard stop f",LEFT(Q245,5)=" Soft",D245&gt;I245,F245=1),CONCATENATE("Setting hard stop for entire position at $",O245),IF(AND(LEFT(L245,12)="*Hard stop f",LEFT(Q245,5)=" Hard",I245&gt;P245,D245&lt;=I245,D245&gt;P245),CONCATENATE("Hit stop for ½R at $",I245,"; Hard stop for ½R at $",P245),IF(AND(LEFT(L245,12)="*Hard stop f",LEFT(Q245,5)=" Hard",D245&lt;=I245,D245&lt;=P245),"Hit stop",IF(AND(LEFT(L245,12)="*Hard stop f",LEFT(Q245,5)=" Hard",D245&gt;I245,E245=1),IF(AND(O245&gt;I245,R245&lt;&gt;I245),CONCATENATE("Trail hard stop for ½R to $",O245,"; Hard stop for ½R at $",P245),L245),IF(AND(LEFT(L245,12)="*Hard stop f",LEFT(Q245,5)=" Soft",I245&gt;P245,D245&lt;=I245,D245&gt;P245),CONCATENATE("Hit stop for ½R at $",I245,"; Soft stop for ½R at $",P245),IF(AND(LEFT(L245,12)="*Hard stop f",LEFT(Q245,5)=" Soft",D245&lt;=I245,D245&lt;=P245),CONCATENATE("Hit stop for ½R at $",I245,"; Setting hard stop for ½R at $",O245),IF(AND(LEFT(L245,12)="*Hard stop f",LEFT(Q245,5)=" Soft",D245&gt;I245,E245=1),IF(AND(O245&gt;I245,R245&lt;&gt;I245),CONCATENATE("Trail hard stop for ½R to $",O245,"; Soft stop for ½R at $",P245),L245),IF(AND(LEFT(L245,12)="*Hard stop f",LEFT(Q245,5)=" Hard",I245=P245,D245&lt;=I245),"Hit stop",IF(AND(LEFT(L245,12)="*Hard stop f",LEFT(Q245,5)=" Hard",I245=P245,D245&gt;I245,E245=1),IF(AND(O245&gt;I245,R245&lt;&gt;I245),CONCATENATE("Trail hard stop for ½R to $",O245,"; Hard stop for ½R at $",P245),L245),IF(AND(LEFT(L245,12)="*Hard stop f",LEFT(Q245,5)=" Soft",I245=P245,D245&lt;=I245),CONCATENATE("Hit stop for ½R at $",I245,"; Setting hard stop for ½R at $",O245),IF(AND(LEFT(L245,12)="*Hard stop f",LEFT(Q245,5)=" Soft",I245=P245,D245&gt;I245,E245=1),IF(AND(O245&gt;I245,R245&lt;&gt;I245),CONCATENATE("Trail hard stop for ½R to $",O245,"; Soft stop for ½R at $",P245),L245),IF(AND(D245&gt;I245,E245=0,F245=0),L245)))))))))))))))))))</f>
        <v>0</v>
      </c>
      <c r="O245" s="15">
        <f>IF(AND(R245&lt;=S245,R245&gt;U245),T245,R245)</f>
        <v>-0.03</v>
      </c>
      <c r="P245" s="16" t="str">
        <f>IFERROR(VALUE(RIGHT(Q245,LEN(Q245)-FIND("$",Q245,1))),"")</f>
        <v/>
      </c>
      <c r="Q245" s="6" t="str">
        <f>IFERROR(LEFT(RIGHT(L245,FIND("*",L245,2)-FIND(";",L245,1)),FIND("*",RIGHT(L245,FIND("*",L245,2)-FIND(";",L245,1)),2)-1),"")</f>
        <v/>
      </c>
      <c r="R245" s="16">
        <f>IF(F245=1,MIN(ROUNDDOWN(G245*0.995,2)*100/100-VLOOKUP(VALUE(RIGHT(ROUNDDOWN(G245*0.995,2)*100,1)),$Y$2:$Z$11,2)/100,ROUNDDOWN(D245*0.995,2)*100/100-VLOOKUP(VALUE(RIGHT(ROUNDDOWN(D245*0.995,2)*100,1)),$Y$2:$Z$11,2)/100),ROUNDDOWN(D245*0.995,2)*100/100-VLOOKUP(VALUE(RIGHT(ROUNDDOWN(D245*0.995,2)*100,1)),$Y$2:$Z$11,2)/100)</f>
        <v>-0.03</v>
      </c>
      <c r="S245" s="16">
        <f>IF(AND(D245&gt;1,D245&lt;=2),1,IF(AND(D245&gt;2,D245&lt;=3),2,IF(AND(D245&gt;3,D245&lt;=4),3,IF(AND(D245&gt;4,D245&lt;=5),4,IF(AND(D245&gt;5,D245&lt;=6),5,IF(AND(D245&gt;6,D245&lt;=7),6,IF(AND(D245&gt;7,D245&lt;=8),7,IF(AND(D245&gt;8,D245&lt;=10),8,IF(AND(D245&gt;10,D245&lt;=15),10,IF(AND(D245&gt;15,D245&lt;=20),15,IF(AND(D245&gt;20,D245&lt;=25),20,IF(AND(D245&gt;25,D245&lt;=30),25,IF(AND(D245&gt;30,D245&lt;=35),30,IF(AND(D245&gt;35,D245&lt;=40),35,IF(AND(D245&gt;40,D245&lt;=50),40,IF(AND(D245&gt;50,D245&lt;=60),50,IF(AND(D245&gt;60,D245&lt;=70),60,IF(AND(D245&gt;70,D245&lt;=80),70,IF(AND(D245&gt;80,D245&lt;=100),80,IF(AND(D245&gt;100,D245&lt;=120),100,IF(AND(D245&gt;120,D245&lt;=140),120,IF(AND(D245&gt;140,D245&lt;=150),140,IF(AND(D245&gt;150,D245&lt;=200),150,IF(AND(D245&gt;200,D245&lt;=250),200,IF(AND(D245&gt;250,D245&lt;=300),250,IF(AND(D245&gt;300,D245&lt;=350),300,IF(AND(D245&gt;350,D245&lt;=400),350,IF(AND(D245&gt;400,D245&lt;=500),400,IF(AND(D245&gt;500,D245&lt;=600),500,IF(AND(D245&gt;600,D245&lt;=700),600,IF(AND(D245&gt;700,D245&lt;=800),700,IF(AND(D245&gt;800,D245&lt;=1000),800,IF(AND(D245&gt;1000,D245&lt;=1200),1000,IF(AND(D245&gt;1200,D245&lt;=1400),1200,IF(AND(D245&gt;1400,D245&lt;=1500),1400,0.1)))))))))))))))))))))))))))))))))))*1.01</f>
        <v>0.10100000000000001</v>
      </c>
      <c r="T245" s="16">
        <f>U245-V245</f>
        <v>6.9999999999999993E-2</v>
      </c>
      <c r="U245" s="18">
        <f>ROUNDUP(IF(AND(D245&gt;1,D245&lt;=2),1,IF(AND(D245&gt;2,D245&lt;=3),2,IF(AND(D245&gt;3,D245&lt;=4),3,IF(AND(D245&gt;4,D245&lt;=5),4,IF(AND(D245&gt;5,D245&lt;=6),5,IF(AND(D245&gt;6,D245&lt;=7),6,IF(AND(D245&gt;7,D245&lt;=8),7,IF(AND(D245&gt;8,D245&lt;=10),8,IF(AND(D245&gt;10,D245&lt;=15),10,IF(AND(D245&gt;15,D245&lt;=20),15,IF(AND(D245&gt;20,D245&lt;=25),20,IF(AND(D245&gt;25,D245&lt;=30),25,IF(AND(D245&gt;30,D245&lt;=35),30,IF(AND(D245&gt;35,D245&lt;=40),35,IF(AND(D245&gt;40,D245&lt;=50),40,IF(AND(D245&gt;50,D245&lt;=60),50,IF(AND(D245&gt;60,D245&lt;=70),60,IF(AND(D245&gt;70,D245&lt;=80),70,IF(AND(D245&gt;80,D245&lt;=100),80,IF(AND(D245&gt;100,D245&lt;=120),100,IF(AND(D245&gt;120,D245&lt;=140),120,IF(AND(D245&gt;140,D245&lt;=150),140,IF(AND(D245&gt;150,D245&lt;=200),150,IF(AND(D245&gt;200,D245&lt;=250),200,IF(AND(D245&gt;250,D245&lt;=300),250,IF(AND(D245&gt;300,D245&lt;=350),300,IF(AND(D245&gt;350,D245&lt;=400),350,IF(AND(D245&gt;400,D245&lt;=500),400,IF(AND(D245&gt;500,D245&lt;=600),500,IF(AND(D245&gt;600,D245&lt;=700),600,IF(AND(D245&gt;700,D245&lt;=800),700,IF(AND(D245&gt;800,D245&lt;=1000),800,IF(AND(D245&gt;1000,D245&lt;=1200),1000,IF(AND(D245&gt;1200,D245&lt;=1400),1200,IF(AND(D245&gt;1400,D245&lt;=1500),1400,0.1)))))))))))))))))))))))))))))))))))*0.995,2)</f>
        <v>9.9999999999999992E-2</v>
      </c>
      <c r="V245" s="16">
        <f>VLOOKUP(VALUE(RIGHT(U245*100,1)),$Y$2:$Z$11,2)/100</f>
        <v>0.03</v>
      </c>
      <c r="W245" s="19">
        <f ca="1">IFERROR(IF(AVERAGE(SOE_1,SOE_2)-Close&lt;Close-Current_Stop,1,0),0)</f>
        <v>0</v>
      </c>
      <c r="X245" s="29" t="str">
        <f ca="1">IF(RR_Rebal_Test=1,Close-(AVERAGE(SOE_1,SOE_2)-Close),"")</f>
        <v/>
      </c>
      <c r="Y245" s="32"/>
      <c r="Z245" s="32"/>
      <c r="AA245" s="32"/>
      <c r="AB245" s="32"/>
      <c r="AC245" s="32"/>
    </row>
    <row r="246" spans="1:29" x14ac:dyDescent="0.25">
      <c r="A246" s="13"/>
      <c r="B246" s="8"/>
      <c r="C246" s="8"/>
      <c r="D246" s="8"/>
      <c r="E246" s="2"/>
      <c r="F246" s="2"/>
      <c r="G246" s="8"/>
      <c r="H246" s="23"/>
      <c r="I246" s="8"/>
      <c r="J246" s="1"/>
      <c r="K246" s="1"/>
      <c r="L246" s="2"/>
      <c r="M246" s="8">
        <f>IF(EXACT(L246,N246),I246,O246)</f>
        <v>-0.03</v>
      </c>
      <c r="N246" s="14" t="b">
        <f>IF(AND(L246="*Soft stop*",D246&lt;=I246),CONCATENATE("Setting hard stop at $",O246),IF(AND(L246="*Soft stop*",D246&gt;I246,E246=1),CONCATENATE("Setting hard stop for ½R at $",O246,"; Soft stop for ½R at $",I246),IF(AND(L246="*Soft stop*",D246&gt;I246,F246=1),CONCATENATE("Setting hard stop at $",O246),IF(AND(L246="*Hard stop*",D246&lt;=I246),"Hit stop",IF(AND(L246="*Hard stop*",D246&gt;I246,E246=1),IF(AND(O246&gt;I246,R246&lt;&gt;I246),CONCATENATE("Trail hard stop for ½R to $",O246,"; Hard stop for ½R at $",I246),L246),IF(AND(L246="*Hard stop*",D246&gt;I246,F246=1),IF(AND(O246&gt;I246,R246&lt;&gt;I246),CONCATENATE("Trail hard stop to $",O246),L246),IF(AND(LEFT(L246,12)="*Hard stop f",LEFT(Q246,5)=" Hard",D246&gt;I246,F246=1),IF(AND(O246&gt;I246,R246&lt;&gt;I246),CONCATENATE("Trail stop for entire position to $",O246),L246),IF(AND(LEFT(L246,12)="*Hard stop f",LEFT(Q246,5)=" Soft",D246&gt;I246,F246=1),CONCATENATE("Setting hard stop for entire position at $",O246),IF(AND(LEFT(L246,12)="*Hard stop f",LEFT(Q246,5)=" Hard",I246&gt;P246,D246&lt;=I246,D246&gt;P246),CONCATENATE("Hit stop for ½R at $",I246,"; Hard stop for ½R at $",P246),IF(AND(LEFT(L246,12)="*Hard stop f",LEFT(Q246,5)=" Hard",D246&lt;=I246,D246&lt;=P246),"Hit stop",IF(AND(LEFT(L246,12)="*Hard stop f",LEFT(Q246,5)=" Hard",D246&gt;I246,E246=1),IF(AND(O246&gt;I246,R246&lt;&gt;I246),CONCATENATE("Trail hard stop for ½R to $",O246,"; Hard stop for ½R at $",P246),L246),IF(AND(LEFT(L246,12)="*Hard stop f",LEFT(Q246,5)=" Soft",I246&gt;P246,D246&lt;=I246,D246&gt;P246),CONCATENATE("Hit stop for ½R at $",I246,"; Soft stop for ½R at $",P246),IF(AND(LEFT(L246,12)="*Hard stop f",LEFT(Q246,5)=" Soft",D246&lt;=I246,D246&lt;=P246),CONCATENATE("Hit stop for ½R at $",I246,"; Setting hard stop for ½R at $",O246),IF(AND(LEFT(L246,12)="*Hard stop f",LEFT(Q246,5)=" Soft",D246&gt;I246,E246=1),IF(AND(O246&gt;I246,R246&lt;&gt;I246),CONCATENATE("Trail hard stop for ½R to $",O246,"; Soft stop for ½R at $",P246),L246),IF(AND(LEFT(L246,12)="*Hard stop f",LEFT(Q246,5)=" Hard",I246=P246,D246&lt;=I246),"Hit stop",IF(AND(LEFT(L246,12)="*Hard stop f",LEFT(Q246,5)=" Hard",I246=P246,D246&gt;I246,E246=1),IF(AND(O246&gt;I246,R246&lt;&gt;I246),CONCATENATE("Trail hard stop for ½R to $",O246,"; Hard stop for ½R at $",P246),L246),IF(AND(LEFT(L246,12)="*Hard stop f",LEFT(Q246,5)=" Soft",I246=P246,D246&lt;=I246),CONCATENATE("Hit stop for ½R at $",I246,"; Setting hard stop for ½R at $",O246),IF(AND(LEFT(L246,12)="*Hard stop f",LEFT(Q246,5)=" Soft",I246=P246,D246&gt;I246,E246=1),IF(AND(O246&gt;I246,R246&lt;&gt;I246),CONCATENATE("Trail hard stop for ½R to $",O246,"; Soft stop for ½R at $",P246),L246),IF(AND(D246&gt;I246,E246=0,F246=0),L246)))))))))))))))))))</f>
        <v>0</v>
      </c>
      <c r="O246" s="15">
        <f>IF(AND(R246&lt;=S246,R246&gt;U246),T246,R246)</f>
        <v>-0.03</v>
      </c>
      <c r="P246" s="16" t="str">
        <f>IFERROR(VALUE(RIGHT(Q246,LEN(Q246)-FIND("$",Q246,1))),"")</f>
        <v/>
      </c>
      <c r="Q246" s="6" t="str">
        <f>IFERROR(LEFT(RIGHT(L246,FIND("*",L246,2)-FIND(";",L246,1)),FIND("*",RIGHT(L246,FIND("*",L246,2)-FIND(";",L246,1)),2)-1),"")</f>
        <v/>
      </c>
      <c r="R246" s="16">
        <f>IF(F246=1,MIN(ROUNDDOWN(G246*0.995,2)*100/100-VLOOKUP(VALUE(RIGHT(ROUNDDOWN(G246*0.995,2)*100,1)),$Y$2:$Z$11,2)/100,ROUNDDOWN(D246*0.995,2)*100/100-VLOOKUP(VALUE(RIGHT(ROUNDDOWN(D246*0.995,2)*100,1)),$Y$2:$Z$11,2)/100),ROUNDDOWN(D246*0.995,2)*100/100-VLOOKUP(VALUE(RIGHT(ROUNDDOWN(D246*0.995,2)*100,1)),$Y$2:$Z$11,2)/100)</f>
        <v>-0.03</v>
      </c>
      <c r="S246" s="16">
        <f>IF(AND(D246&gt;1,D246&lt;=2),1,IF(AND(D246&gt;2,D246&lt;=3),2,IF(AND(D246&gt;3,D246&lt;=4),3,IF(AND(D246&gt;4,D246&lt;=5),4,IF(AND(D246&gt;5,D246&lt;=6),5,IF(AND(D246&gt;6,D246&lt;=7),6,IF(AND(D246&gt;7,D246&lt;=8),7,IF(AND(D246&gt;8,D246&lt;=10),8,IF(AND(D246&gt;10,D246&lt;=15),10,IF(AND(D246&gt;15,D246&lt;=20),15,IF(AND(D246&gt;20,D246&lt;=25),20,IF(AND(D246&gt;25,D246&lt;=30),25,IF(AND(D246&gt;30,D246&lt;=35),30,IF(AND(D246&gt;35,D246&lt;=40),35,IF(AND(D246&gt;40,D246&lt;=50),40,IF(AND(D246&gt;50,D246&lt;=60),50,IF(AND(D246&gt;60,D246&lt;=70),60,IF(AND(D246&gt;70,D246&lt;=80),70,IF(AND(D246&gt;80,D246&lt;=100),80,IF(AND(D246&gt;100,D246&lt;=120),100,IF(AND(D246&gt;120,D246&lt;=140),120,IF(AND(D246&gt;140,D246&lt;=150),140,IF(AND(D246&gt;150,D246&lt;=200),150,IF(AND(D246&gt;200,D246&lt;=250),200,IF(AND(D246&gt;250,D246&lt;=300),250,IF(AND(D246&gt;300,D246&lt;=350),300,IF(AND(D246&gt;350,D246&lt;=400),350,IF(AND(D246&gt;400,D246&lt;=500),400,IF(AND(D246&gt;500,D246&lt;=600),500,IF(AND(D246&gt;600,D246&lt;=700),600,IF(AND(D246&gt;700,D246&lt;=800),700,IF(AND(D246&gt;800,D246&lt;=1000),800,IF(AND(D246&gt;1000,D246&lt;=1200),1000,IF(AND(D246&gt;1200,D246&lt;=1400),1200,IF(AND(D246&gt;1400,D246&lt;=1500),1400,0.1)))))))))))))))))))))))))))))))))))*1.01</f>
        <v>0.10100000000000001</v>
      </c>
      <c r="T246" s="16">
        <f>U246-V246</f>
        <v>6.9999999999999993E-2</v>
      </c>
      <c r="U246" s="18">
        <f>ROUNDUP(IF(AND(D246&gt;1,D246&lt;=2),1,IF(AND(D246&gt;2,D246&lt;=3),2,IF(AND(D246&gt;3,D246&lt;=4),3,IF(AND(D246&gt;4,D246&lt;=5),4,IF(AND(D246&gt;5,D246&lt;=6),5,IF(AND(D246&gt;6,D246&lt;=7),6,IF(AND(D246&gt;7,D246&lt;=8),7,IF(AND(D246&gt;8,D246&lt;=10),8,IF(AND(D246&gt;10,D246&lt;=15),10,IF(AND(D246&gt;15,D246&lt;=20),15,IF(AND(D246&gt;20,D246&lt;=25),20,IF(AND(D246&gt;25,D246&lt;=30),25,IF(AND(D246&gt;30,D246&lt;=35),30,IF(AND(D246&gt;35,D246&lt;=40),35,IF(AND(D246&gt;40,D246&lt;=50),40,IF(AND(D246&gt;50,D246&lt;=60),50,IF(AND(D246&gt;60,D246&lt;=70),60,IF(AND(D246&gt;70,D246&lt;=80),70,IF(AND(D246&gt;80,D246&lt;=100),80,IF(AND(D246&gt;100,D246&lt;=120),100,IF(AND(D246&gt;120,D246&lt;=140),120,IF(AND(D246&gt;140,D246&lt;=150),140,IF(AND(D246&gt;150,D246&lt;=200),150,IF(AND(D246&gt;200,D246&lt;=250),200,IF(AND(D246&gt;250,D246&lt;=300),250,IF(AND(D246&gt;300,D246&lt;=350),300,IF(AND(D246&gt;350,D246&lt;=400),350,IF(AND(D246&gt;400,D246&lt;=500),400,IF(AND(D246&gt;500,D246&lt;=600),500,IF(AND(D246&gt;600,D246&lt;=700),600,IF(AND(D246&gt;700,D246&lt;=800),700,IF(AND(D246&gt;800,D246&lt;=1000),800,IF(AND(D246&gt;1000,D246&lt;=1200),1000,IF(AND(D246&gt;1200,D246&lt;=1400),1200,IF(AND(D246&gt;1400,D246&lt;=1500),1400,0.1)))))))))))))))))))))))))))))))))))*0.995,2)</f>
        <v>9.9999999999999992E-2</v>
      </c>
      <c r="V246" s="16">
        <f>VLOOKUP(VALUE(RIGHT(U246*100,1)),$Y$2:$Z$11,2)/100</f>
        <v>0.03</v>
      </c>
      <c r="W246" s="19">
        <f ca="1">IFERROR(IF(AVERAGE(SOE_1,SOE_2)-Close&lt;Close-Current_Stop,1,0),0)</f>
        <v>0</v>
      </c>
      <c r="X246" s="29" t="str">
        <f ca="1">IF(RR_Rebal_Test=1,Close-(AVERAGE(SOE_1,SOE_2)-Close),"")</f>
        <v/>
      </c>
      <c r="Y246" s="32"/>
      <c r="Z246" s="32"/>
      <c r="AA246" s="32"/>
      <c r="AB246" s="32"/>
      <c r="AC246" s="32"/>
    </row>
    <row r="247" spans="1:29" x14ac:dyDescent="0.25">
      <c r="A247" s="13"/>
      <c r="B247" s="8"/>
      <c r="C247" s="8"/>
      <c r="D247" s="8"/>
      <c r="E247" s="2"/>
      <c r="F247" s="2"/>
      <c r="G247" s="8"/>
      <c r="H247" s="23"/>
      <c r="I247" s="8"/>
      <c r="J247" s="1"/>
      <c r="K247" s="1"/>
      <c r="L247" s="2"/>
      <c r="M247" s="8">
        <f>IF(EXACT(L247,N247),I247,O247)</f>
        <v>-0.03</v>
      </c>
      <c r="N247" s="14" t="b">
        <f>IF(AND(L247="*Soft stop*",D247&lt;=I247),CONCATENATE("Setting hard stop at $",O247),IF(AND(L247="*Soft stop*",D247&gt;I247,E247=1),CONCATENATE("Setting hard stop for ½R at $",O247,"; Soft stop for ½R at $",I247),IF(AND(L247="*Soft stop*",D247&gt;I247,F247=1),CONCATENATE("Setting hard stop at $",O247),IF(AND(L247="*Hard stop*",D247&lt;=I247),"Hit stop",IF(AND(L247="*Hard stop*",D247&gt;I247,E247=1),IF(AND(O247&gt;I247,R247&lt;&gt;I247),CONCATENATE("Trail hard stop for ½R to $",O247,"; Hard stop for ½R at $",I247),L247),IF(AND(L247="*Hard stop*",D247&gt;I247,F247=1),IF(AND(O247&gt;I247,R247&lt;&gt;I247),CONCATENATE("Trail hard stop to $",O247),L247),IF(AND(LEFT(L247,12)="*Hard stop f",LEFT(Q247,5)=" Hard",D247&gt;I247,F247=1),IF(AND(O247&gt;I247,R247&lt;&gt;I247),CONCATENATE("Trail stop for entire position to $",O247),L247),IF(AND(LEFT(L247,12)="*Hard stop f",LEFT(Q247,5)=" Soft",D247&gt;I247,F247=1),CONCATENATE("Setting hard stop for entire position at $",O247),IF(AND(LEFT(L247,12)="*Hard stop f",LEFT(Q247,5)=" Hard",I247&gt;P247,D247&lt;=I247,D247&gt;P247),CONCATENATE("Hit stop for ½R at $",I247,"; Hard stop for ½R at $",P247),IF(AND(LEFT(L247,12)="*Hard stop f",LEFT(Q247,5)=" Hard",D247&lt;=I247,D247&lt;=P247),"Hit stop",IF(AND(LEFT(L247,12)="*Hard stop f",LEFT(Q247,5)=" Hard",D247&gt;I247,E247=1),IF(AND(O247&gt;I247,R247&lt;&gt;I247),CONCATENATE("Trail hard stop for ½R to $",O247,"; Hard stop for ½R at $",P247),L247),IF(AND(LEFT(L247,12)="*Hard stop f",LEFT(Q247,5)=" Soft",I247&gt;P247,D247&lt;=I247,D247&gt;P247),CONCATENATE("Hit stop for ½R at $",I247,"; Soft stop for ½R at $",P247),IF(AND(LEFT(L247,12)="*Hard stop f",LEFT(Q247,5)=" Soft",D247&lt;=I247,D247&lt;=P247),CONCATENATE("Hit stop for ½R at $",I247,"; Setting hard stop for ½R at $",O247),IF(AND(LEFT(L247,12)="*Hard stop f",LEFT(Q247,5)=" Soft",D247&gt;I247,E247=1),IF(AND(O247&gt;I247,R247&lt;&gt;I247),CONCATENATE("Trail hard stop for ½R to $",O247,"; Soft stop for ½R at $",P247),L247),IF(AND(LEFT(L247,12)="*Hard stop f",LEFT(Q247,5)=" Hard",I247=P247,D247&lt;=I247),"Hit stop",IF(AND(LEFT(L247,12)="*Hard stop f",LEFT(Q247,5)=" Hard",I247=P247,D247&gt;I247,E247=1),IF(AND(O247&gt;I247,R247&lt;&gt;I247),CONCATENATE("Trail hard stop for ½R to $",O247,"; Hard stop for ½R at $",P247),L247),IF(AND(LEFT(L247,12)="*Hard stop f",LEFT(Q247,5)=" Soft",I247=P247,D247&lt;=I247),CONCATENATE("Hit stop for ½R at $",I247,"; Setting hard stop for ½R at $",O247),IF(AND(LEFT(L247,12)="*Hard stop f",LEFT(Q247,5)=" Soft",I247=P247,D247&gt;I247,E247=1),IF(AND(O247&gt;I247,R247&lt;&gt;I247),CONCATENATE("Trail hard stop for ½R to $",O247,"; Soft stop for ½R at $",P247),L247),IF(AND(D247&gt;I247,E247=0,F247=0),L247)))))))))))))))))))</f>
        <v>0</v>
      </c>
      <c r="O247" s="15">
        <f>IF(AND(R247&lt;=S247,R247&gt;U247),T247,R247)</f>
        <v>-0.03</v>
      </c>
      <c r="P247" s="16" t="str">
        <f>IFERROR(VALUE(RIGHT(Q247,LEN(Q247)-FIND("$",Q247,1))),"")</f>
        <v/>
      </c>
      <c r="Q247" s="6" t="str">
        <f>IFERROR(LEFT(RIGHT(L247,FIND("*",L247,2)-FIND(";",L247,1)),FIND("*",RIGHT(L247,FIND("*",L247,2)-FIND(";",L247,1)),2)-1),"")</f>
        <v/>
      </c>
      <c r="R247" s="16">
        <f>IF(F247=1,MIN(ROUNDDOWN(G247*0.995,2)*100/100-VLOOKUP(VALUE(RIGHT(ROUNDDOWN(G247*0.995,2)*100,1)),$Y$2:$Z$11,2)/100,ROUNDDOWN(D247*0.995,2)*100/100-VLOOKUP(VALUE(RIGHT(ROUNDDOWN(D247*0.995,2)*100,1)),$Y$2:$Z$11,2)/100),ROUNDDOWN(D247*0.995,2)*100/100-VLOOKUP(VALUE(RIGHT(ROUNDDOWN(D247*0.995,2)*100,1)),$Y$2:$Z$11,2)/100)</f>
        <v>-0.03</v>
      </c>
      <c r="S247" s="16">
        <f>IF(AND(D247&gt;1,D247&lt;=2),1,IF(AND(D247&gt;2,D247&lt;=3),2,IF(AND(D247&gt;3,D247&lt;=4),3,IF(AND(D247&gt;4,D247&lt;=5),4,IF(AND(D247&gt;5,D247&lt;=6),5,IF(AND(D247&gt;6,D247&lt;=7),6,IF(AND(D247&gt;7,D247&lt;=8),7,IF(AND(D247&gt;8,D247&lt;=10),8,IF(AND(D247&gt;10,D247&lt;=15),10,IF(AND(D247&gt;15,D247&lt;=20),15,IF(AND(D247&gt;20,D247&lt;=25),20,IF(AND(D247&gt;25,D247&lt;=30),25,IF(AND(D247&gt;30,D247&lt;=35),30,IF(AND(D247&gt;35,D247&lt;=40),35,IF(AND(D247&gt;40,D247&lt;=50),40,IF(AND(D247&gt;50,D247&lt;=60),50,IF(AND(D247&gt;60,D247&lt;=70),60,IF(AND(D247&gt;70,D247&lt;=80),70,IF(AND(D247&gt;80,D247&lt;=100),80,IF(AND(D247&gt;100,D247&lt;=120),100,IF(AND(D247&gt;120,D247&lt;=140),120,IF(AND(D247&gt;140,D247&lt;=150),140,IF(AND(D247&gt;150,D247&lt;=200),150,IF(AND(D247&gt;200,D247&lt;=250),200,IF(AND(D247&gt;250,D247&lt;=300),250,IF(AND(D247&gt;300,D247&lt;=350),300,IF(AND(D247&gt;350,D247&lt;=400),350,IF(AND(D247&gt;400,D247&lt;=500),400,IF(AND(D247&gt;500,D247&lt;=600),500,IF(AND(D247&gt;600,D247&lt;=700),600,IF(AND(D247&gt;700,D247&lt;=800),700,IF(AND(D247&gt;800,D247&lt;=1000),800,IF(AND(D247&gt;1000,D247&lt;=1200),1000,IF(AND(D247&gt;1200,D247&lt;=1400),1200,IF(AND(D247&gt;1400,D247&lt;=1500),1400,0.1)))))))))))))))))))))))))))))))))))*1.01</f>
        <v>0.10100000000000001</v>
      </c>
      <c r="T247" s="16">
        <f>U247-V247</f>
        <v>6.9999999999999993E-2</v>
      </c>
      <c r="U247" s="18">
        <f>ROUNDUP(IF(AND(D247&gt;1,D247&lt;=2),1,IF(AND(D247&gt;2,D247&lt;=3),2,IF(AND(D247&gt;3,D247&lt;=4),3,IF(AND(D247&gt;4,D247&lt;=5),4,IF(AND(D247&gt;5,D247&lt;=6),5,IF(AND(D247&gt;6,D247&lt;=7),6,IF(AND(D247&gt;7,D247&lt;=8),7,IF(AND(D247&gt;8,D247&lt;=10),8,IF(AND(D247&gt;10,D247&lt;=15),10,IF(AND(D247&gt;15,D247&lt;=20),15,IF(AND(D247&gt;20,D247&lt;=25),20,IF(AND(D247&gt;25,D247&lt;=30),25,IF(AND(D247&gt;30,D247&lt;=35),30,IF(AND(D247&gt;35,D247&lt;=40),35,IF(AND(D247&gt;40,D247&lt;=50),40,IF(AND(D247&gt;50,D247&lt;=60),50,IF(AND(D247&gt;60,D247&lt;=70),60,IF(AND(D247&gt;70,D247&lt;=80),70,IF(AND(D247&gt;80,D247&lt;=100),80,IF(AND(D247&gt;100,D247&lt;=120),100,IF(AND(D247&gt;120,D247&lt;=140),120,IF(AND(D247&gt;140,D247&lt;=150),140,IF(AND(D247&gt;150,D247&lt;=200),150,IF(AND(D247&gt;200,D247&lt;=250),200,IF(AND(D247&gt;250,D247&lt;=300),250,IF(AND(D247&gt;300,D247&lt;=350),300,IF(AND(D247&gt;350,D247&lt;=400),350,IF(AND(D247&gt;400,D247&lt;=500),400,IF(AND(D247&gt;500,D247&lt;=600),500,IF(AND(D247&gt;600,D247&lt;=700),600,IF(AND(D247&gt;700,D247&lt;=800),700,IF(AND(D247&gt;800,D247&lt;=1000),800,IF(AND(D247&gt;1000,D247&lt;=1200),1000,IF(AND(D247&gt;1200,D247&lt;=1400),1200,IF(AND(D247&gt;1400,D247&lt;=1500),1400,0.1)))))))))))))))))))))))))))))))))))*0.995,2)</f>
        <v>9.9999999999999992E-2</v>
      </c>
      <c r="V247" s="16">
        <f>VLOOKUP(VALUE(RIGHT(U247*100,1)),$Y$2:$Z$11,2)/100</f>
        <v>0.03</v>
      </c>
      <c r="W247" s="19">
        <f ca="1">IFERROR(IF(AVERAGE(SOE_1,SOE_2)-Close&lt;Close-Current_Stop,1,0),0)</f>
        <v>0</v>
      </c>
      <c r="X247" s="29" t="str">
        <f ca="1">IF(RR_Rebal_Test=1,Close-(AVERAGE(SOE_1,SOE_2)-Close),"")</f>
        <v/>
      </c>
      <c r="Y247" s="32"/>
      <c r="Z247" s="32"/>
      <c r="AA247" s="32"/>
      <c r="AB247" s="32"/>
      <c r="AC247" s="32"/>
    </row>
    <row r="248" spans="1:29" x14ac:dyDescent="0.25">
      <c r="A248" s="13"/>
      <c r="B248" s="8"/>
      <c r="C248" s="8"/>
      <c r="D248" s="8"/>
      <c r="E248" s="2"/>
      <c r="F248" s="2"/>
      <c r="G248" s="8"/>
      <c r="H248" s="23"/>
      <c r="I248" s="8"/>
      <c r="J248" s="1"/>
      <c r="K248" s="1"/>
      <c r="L248" s="2"/>
      <c r="M248" s="8">
        <f>IF(EXACT(L248,N248),I248,O248)</f>
        <v>-0.03</v>
      </c>
      <c r="N248" s="14" t="b">
        <f>IF(AND(L248="*Soft stop*",D248&lt;=I248),CONCATENATE("Setting hard stop at $",O248),IF(AND(L248="*Soft stop*",D248&gt;I248,E248=1),CONCATENATE("Setting hard stop for ½R at $",O248,"; Soft stop for ½R at $",I248),IF(AND(L248="*Soft stop*",D248&gt;I248,F248=1),CONCATENATE("Setting hard stop at $",O248),IF(AND(L248="*Hard stop*",D248&lt;=I248),"Hit stop",IF(AND(L248="*Hard stop*",D248&gt;I248,E248=1),IF(AND(O248&gt;I248,R248&lt;&gt;I248),CONCATENATE("Trail hard stop for ½R to $",O248,"; Hard stop for ½R at $",I248),L248),IF(AND(L248="*Hard stop*",D248&gt;I248,F248=1),IF(AND(O248&gt;I248,R248&lt;&gt;I248),CONCATENATE("Trail hard stop to $",O248),L248),IF(AND(LEFT(L248,12)="*Hard stop f",LEFT(Q248,5)=" Hard",D248&gt;I248,F248=1),IF(AND(O248&gt;I248,R248&lt;&gt;I248),CONCATENATE("Trail stop for entire position to $",O248),L248),IF(AND(LEFT(L248,12)="*Hard stop f",LEFT(Q248,5)=" Soft",D248&gt;I248,F248=1),CONCATENATE("Setting hard stop for entire position at $",O248),IF(AND(LEFT(L248,12)="*Hard stop f",LEFT(Q248,5)=" Hard",I248&gt;P248,D248&lt;=I248,D248&gt;P248),CONCATENATE("Hit stop for ½R at $",I248,"; Hard stop for ½R at $",P248),IF(AND(LEFT(L248,12)="*Hard stop f",LEFT(Q248,5)=" Hard",D248&lt;=I248,D248&lt;=P248),"Hit stop",IF(AND(LEFT(L248,12)="*Hard stop f",LEFT(Q248,5)=" Hard",D248&gt;I248,E248=1),IF(AND(O248&gt;I248,R248&lt;&gt;I248),CONCATENATE("Trail hard stop for ½R to $",O248,"; Hard stop for ½R at $",P248),L248),IF(AND(LEFT(L248,12)="*Hard stop f",LEFT(Q248,5)=" Soft",I248&gt;P248,D248&lt;=I248,D248&gt;P248),CONCATENATE("Hit stop for ½R at $",I248,"; Soft stop for ½R at $",P248),IF(AND(LEFT(L248,12)="*Hard stop f",LEFT(Q248,5)=" Soft",D248&lt;=I248,D248&lt;=P248),CONCATENATE("Hit stop for ½R at $",I248,"; Setting hard stop for ½R at $",O248),IF(AND(LEFT(L248,12)="*Hard stop f",LEFT(Q248,5)=" Soft",D248&gt;I248,E248=1),IF(AND(O248&gt;I248,R248&lt;&gt;I248),CONCATENATE("Trail hard stop for ½R to $",O248,"; Soft stop for ½R at $",P248),L248),IF(AND(LEFT(L248,12)="*Hard stop f",LEFT(Q248,5)=" Hard",I248=P248,D248&lt;=I248),"Hit stop",IF(AND(LEFT(L248,12)="*Hard stop f",LEFT(Q248,5)=" Hard",I248=P248,D248&gt;I248,E248=1),IF(AND(O248&gt;I248,R248&lt;&gt;I248),CONCATENATE("Trail hard stop for ½R to $",O248,"; Hard stop for ½R at $",P248),L248),IF(AND(LEFT(L248,12)="*Hard stop f",LEFT(Q248,5)=" Soft",I248=P248,D248&lt;=I248),CONCATENATE("Hit stop for ½R at $",I248,"; Setting hard stop for ½R at $",O248),IF(AND(LEFT(L248,12)="*Hard stop f",LEFT(Q248,5)=" Soft",I248=P248,D248&gt;I248,E248=1),IF(AND(O248&gt;I248,R248&lt;&gt;I248),CONCATENATE("Trail hard stop for ½R to $",O248,"; Soft stop for ½R at $",P248),L248),IF(AND(D248&gt;I248,E248=0,F248=0),L248)))))))))))))))))))</f>
        <v>0</v>
      </c>
      <c r="O248" s="15">
        <f>IF(AND(R248&lt;=S248,R248&gt;U248),T248,R248)</f>
        <v>-0.03</v>
      </c>
      <c r="P248" s="16" t="str">
        <f>IFERROR(VALUE(RIGHT(Q248,LEN(Q248)-FIND("$",Q248,1))),"")</f>
        <v/>
      </c>
      <c r="Q248" s="6" t="str">
        <f>IFERROR(LEFT(RIGHT(L248,FIND("*",L248,2)-FIND(";",L248,1)),FIND("*",RIGHT(L248,FIND("*",L248,2)-FIND(";",L248,1)),2)-1),"")</f>
        <v/>
      </c>
      <c r="R248" s="16">
        <f>IF(F248=1,MIN(ROUNDDOWN(G248*0.995,2)*100/100-VLOOKUP(VALUE(RIGHT(ROUNDDOWN(G248*0.995,2)*100,1)),$Y$2:$Z$11,2)/100,ROUNDDOWN(D248*0.995,2)*100/100-VLOOKUP(VALUE(RIGHT(ROUNDDOWN(D248*0.995,2)*100,1)),$Y$2:$Z$11,2)/100),ROUNDDOWN(D248*0.995,2)*100/100-VLOOKUP(VALUE(RIGHT(ROUNDDOWN(D248*0.995,2)*100,1)),$Y$2:$Z$11,2)/100)</f>
        <v>-0.03</v>
      </c>
      <c r="S248" s="16">
        <f>IF(AND(D248&gt;1,D248&lt;=2),1,IF(AND(D248&gt;2,D248&lt;=3),2,IF(AND(D248&gt;3,D248&lt;=4),3,IF(AND(D248&gt;4,D248&lt;=5),4,IF(AND(D248&gt;5,D248&lt;=6),5,IF(AND(D248&gt;6,D248&lt;=7),6,IF(AND(D248&gt;7,D248&lt;=8),7,IF(AND(D248&gt;8,D248&lt;=10),8,IF(AND(D248&gt;10,D248&lt;=15),10,IF(AND(D248&gt;15,D248&lt;=20),15,IF(AND(D248&gt;20,D248&lt;=25),20,IF(AND(D248&gt;25,D248&lt;=30),25,IF(AND(D248&gt;30,D248&lt;=35),30,IF(AND(D248&gt;35,D248&lt;=40),35,IF(AND(D248&gt;40,D248&lt;=50),40,IF(AND(D248&gt;50,D248&lt;=60),50,IF(AND(D248&gt;60,D248&lt;=70),60,IF(AND(D248&gt;70,D248&lt;=80),70,IF(AND(D248&gt;80,D248&lt;=100),80,IF(AND(D248&gt;100,D248&lt;=120),100,IF(AND(D248&gt;120,D248&lt;=140),120,IF(AND(D248&gt;140,D248&lt;=150),140,IF(AND(D248&gt;150,D248&lt;=200),150,IF(AND(D248&gt;200,D248&lt;=250),200,IF(AND(D248&gt;250,D248&lt;=300),250,IF(AND(D248&gt;300,D248&lt;=350),300,IF(AND(D248&gt;350,D248&lt;=400),350,IF(AND(D248&gt;400,D248&lt;=500),400,IF(AND(D248&gt;500,D248&lt;=600),500,IF(AND(D248&gt;600,D248&lt;=700),600,IF(AND(D248&gt;700,D248&lt;=800),700,IF(AND(D248&gt;800,D248&lt;=1000),800,IF(AND(D248&gt;1000,D248&lt;=1200),1000,IF(AND(D248&gt;1200,D248&lt;=1400),1200,IF(AND(D248&gt;1400,D248&lt;=1500),1400,0.1)))))))))))))))))))))))))))))))))))*1.01</f>
        <v>0.10100000000000001</v>
      </c>
      <c r="T248" s="16">
        <f>U248-V248</f>
        <v>6.9999999999999993E-2</v>
      </c>
      <c r="U248" s="18">
        <f>ROUNDUP(IF(AND(D248&gt;1,D248&lt;=2),1,IF(AND(D248&gt;2,D248&lt;=3),2,IF(AND(D248&gt;3,D248&lt;=4),3,IF(AND(D248&gt;4,D248&lt;=5),4,IF(AND(D248&gt;5,D248&lt;=6),5,IF(AND(D248&gt;6,D248&lt;=7),6,IF(AND(D248&gt;7,D248&lt;=8),7,IF(AND(D248&gt;8,D248&lt;=10),8,IF(AND(D248&gt;10,D248&lt;=15),10,IF(AND(D248&gt;15,D248&lt;=20),15,IF(AND(D248&gt;20,D248&lt;=25),20,IF(AND(D248&gt;25,D248&lt;=30),25,IF(AND(D248&gt;30,D248&lt;=35),30,IF(AND(D248&gt;35,D248&lt;=40),35,IF(AND(D248&gt;40,D248&lt;=50),40,IF(AND(D248&gt;50,D248&lt;=60),50,IF(AND(D248&gt;60,D248&lt;=70),60,IF(AND(D248&gt;70,D248&lt;=80),70,IF(AND(D248&gt;80,D248&lt;=100),80,IF(AND(D248&gt;100,D248&lt;=120),100,IF(AND(D248&gt;120,D248&lt;=140),120,IF(AND(D248&gt;140,D248&lt;=150),140,IF(AND(D248&gt;150,D248&lt;=200),150,IF(AND(D248&gt;200,D248&lt;=250),200,IF(AND(D248&gt;250,D248&lt;=300),250,IF(AND(D248&gt;300,D248&lt;=350),300,IF(AND(D248&gt;350,D248&lt;=400),350,IF(AND(D248&gt;400,D248&lt;=500),400,IF(AND(D248&gt;500,D248&lt;=600),500,IF(AND(D248&gt;600,D248&lt;=700),600,IF(AND(D248&gt;700,D248&lt;=800),700,IF(AND(D248&gt;800,D248&lt;=1000),800,IF(AND(D248&gt;1000,D248&lt;=1200),1000,IF(AND(D248&gt;1200,D248&lt;=1400),1200,IF(AND(D248&gt;1400,D248&lt;=1500),1400,0.1)))))))))))))))))))))))))))))))))))*0.995,2)</f>
        <v>9.9999999999999992E-2</v>
      </c>
      <c r="V248" s="16">
        <f>VLOOKUP(VALUE(RIGHT(U248*100,1)),$Y$2:$Z$11,2)/100</f>
        <v>0.03</v>
      </c>
      <c r="W248" s="19">
        <f ca="1">IFERROR(IF(AVERAGE(SOE_1,SOE_2)-Close&lt;Close-Current_Stop,1,0),0)</f>
        <v>0</v>
      </c>
      <c r="X248" s="29" t="str">
        <f ca="1">IF(RR_Rebal_Test=1,Close-(AVERAGE(SOE_1,SOE_2)-Close),"")</f>
        <v/>
      </c>
      <c r="Y248" s="32"/>
      <c r="Z248" s="32"/>
      <c r="AA248" s="32"/>
      <c r="AB248" s="32"/>
      <c r="AC248" s="32"/>
    </row>
    <row r="249" spans="1:29" x14ac:dyDescent="0.25">
      <c r="A249" s="13"/>
      <c r="B249" s="8"/>
      <c r="C249" s="8"/>
      <c r="D249" s="8"/>
      <c r="E249" s="2"/>
      <c r="F249" s="2"/>
      <c r="G249" s="8"/>
      <c r="H249" s="23"/>
      <c r="I249" s="8"/>
      <c r="J249" s="1"/>
      <c r="K249" s="1"/>
      <c r="L249" s="2"/>
      <c r="M249" s="8">
        <f>IF(EXACT(L249,N249),I249,O249)</f>
        <v>-0.03</v>
      </c>
      <c r="N249" s="14" t="b">
        <f>IF(AND(L249="*Soft stop*",D249&lt;=I249),CONCATENATE("Setting hard stop at $",O249),IF(AND(L249="*Soft stop*",D249&gt;I249,E249=1),CONCATENATE("Setting hard stop for ½R at $",O249,"; Soft stop for ½R at $",I249),IF(AND(L249="*Soft stop*",D249&gt;I249,F249=1),CONCATENATE("Setting hard stop at $",O249),IF(AND(L249="*Hard stop*",D249&lt;=I249),"Hit stop",IF(AND(L249="*Hard stop*",D249&gt;I249,E249=1),IF(AND(O249&gt;I249,R249&lt;&gt;I249),CONCATENATE("Trail hard stop for ½R to $",O249,"; Hard stop for ½R at $",I249),L249),IF(AND(L249="*Hard stop*",D249&gt;I249,F249=1),IF(AND(O249&gt;I249,R249&lt;&gt;I249),CONCATENATE("Trail hard stop to $",O249),L249),IF(AND(LEFT(L249,12)="*Hard stop f",LEFT(Q249,5)=" Hard",D249&gt;I249,F249=1),IF(AND(O249&gt;I249,R249&lt;&gt;I249),CONCATENATE("Trail stop for entire position to $",O249),L249),IF(AND(LEFT(L249,12)="*Hard stop f",LEFT(Q249,5)=" Soft",D249&gt;I249,F249=1),CONCATENATE("Setting hard stop for entire position at $",O249),IF(AND(LEFT(L249,12)="*Hard stop f",LEFT(Q249,5)=" Hard",I249&gt;P249,D249&lt;=I249,D249&gt;P249),CONCATENATE("Hit stop for ½R at $",I249,"; Hard stop for ½R at $",P249),IF(AND(LEFT(L249,12)="*Hard stop f",LEFT(Q249,5)=" Hard",D249&lt;=I249,D249&lt;=P249),"Hit stop",IF(AND(LEFT(L249,12)="*Hard stop f",LEFT(Q249,5)=" Hard",D249&gt;I249,E249=1),IF(AND(O249&gt;I249,R249&lt;&gt;I249),CONCATENATE("Trail hard stop for ½R to $",O249,"; Hard stop for ½R at $",P249),L249),IF(AND(LEFT(L249,12)="*Hard stop f",LEFT(Q249,5)=" Soft",I249&gt;P249,D249&lt;=I249,D249&gt;P249),CONCATENATE("Hit stop for ½R at $",I249,"; Soft stop for ½R at $",P249),IF(AND(LEFT(L249,12)="*Hard stop f",LEFT(Q249,5)=" Soft",D249&lt;=I249,D249&lt;=P249),CONCATENATE("Hit stop for ½R at $",I249,"; Setting hard stop for ½R at $",O249),IF(AND(LEFT(L249,12)="*Hard stop f",LEFT(Q249,5)=" Soft",D249&gt;I249,E249=1),IF(AND(O249&gt;I249,R249&lt;&gt;I249),CONCATENATE("Trail hard stop for ½R to $",O249,"; Soft stop for ½R at $",P249),L249),IF(AND(LEFT(L249,12)="*Hard stop f",LEFT(Q249,5)=" Hard",I249=P249,D249&lt;=I249),"Hit stop",IF(AND(LEFT(L249,12)="*Hard stop f",LEFT(Q249,5)=" Hard",I249=P249,D249&gt;I249,E249=1),IF(AND(O249&gt;I249,R249&lt;&gt;I249),CONCATENATE("Trail hard stop for ½R to $",O249,"; Hard stop for ½R at $",P249),L249),IF(AND(LEFT(L249,12)="*Hard stop f",LEFT(Q249,5)=" Soft",I249=P249,D249&lt;=I249),CONCATENATE("Hit stop for ½R at $",I249,"; Setting hard stop for ½R at $",O249),IF(AND(LEFT(L249,12)="*Hard stop f",LEFT(Q249,5)=" Soft",I249=P249,D249&gt;I249,E249=1),IF(AND(O249&gt;I249,R249&lt;&gt;I249),CONCATENATE("Trail hard stop for ½R to $",O249,"; Soft stop for ½R at $",P249),L249),IF(AND(D249&gt;I249,E249=0,F249=0),L249)))))))))))))))))))</f>
        <v>0</v>
      </c>
      <c r="O249" s="15">
        <f>IF(AND(R249&lt;=S249,R249&gt;U249),T249,R249)</f>
        <v>-0.03</v>
      </c>
      <c r="P249" s="16" t="str">
        <f>IFERROR(VALUE(RIGHT(Q249,LEN(Q249)-FIND("$",Q249,1))),"")</f>
        <v/>
      </c>
      <c r="Q249" s="6" t="str">
        <f>IFERROR(LEFT(RIGHT(L249,FIND("*",L249,2)-FIND(";",L249,1)),FIND("*",RIGHT(L249,FIND("*",L249,2)-FIND(";",L249,1)),2)-1),"")</f>
        <v/>
      </c>
      <c r="R249" s="16">
        <f>IF(F249=1,MIN(ROUNDDOWN(G249*0.995,2)*100/100-VLOOKUP(VALUE(RIGHT(ROUNDDOWN(G249*0.995,2)*100,1)),$Y$2:$Z$11,2)/100,ROUNDDOWN(D249*0.995,2)*100/100-VLOOKUP(VALUE(RIGHT(ROUNDDOWN(D249*0.995,2)*100,1)),$Y$2:$Z$11,2)/100),ROUNDDOWN(D249*0.995,2)*100/100-VLOOKUP(VALUE(RIGHT(ROUNDDOWN(D249*0.995,2)*100,1)),$Y$2:$Z$11,2)/100)</f>
        <v>-0.03</v>
      </c>
      <c r="S249" s="16">
        <f>IF(AND(D249&gt;1,D249&lt;=2),1,IF(AND(D249&gt;2,D249&lt;=3),2,IF(AND(D249&gt;3,D249&lt;=4),3,IF(AND(D249&gt;4,D249&lt;=5),4,IF(AND(D249&gt;5,D249&lt;=6),5,IF(AND(D249&gt;6,D249&lt;=7),6,IF(AND(D249&gt;7,D249&lt;=8),7,IF(AND(D249&gt;8,D249&lt;=10),8,IF(AND(D249&gt;10,D249&lt;=15),10,IF(AND(D249&gt;15,D249&lt;=20),15,IF(AND(D249&gt;20,D249&lt;=25),20,IF(AND(D249&gt;25,D249&lt;=30),25,IF(AND(D249&gt;30,D249&lt;=35),30,IF(AND(D249&gt;35,D249&lt;=40),35,IF(AND(D249&gt;40,D249&lt;=50),40,IF(AND(D249&gt;50,D249&lt;=60),50,IF(AND(D249&gt;60,D249&lt;=70),60,IF(AND(D249&gt;70,D249&lt;=80),70,IF(AND(D249&gt;80,D249&lt;=100),80,IF(AND(D249&gt;100,D249&lt;=120),100,IF(AND(D249&gt;120,D249&lt;=140),120,IF(AND(D249&gt;140,D249&lt;=150),140,IF(AND(D249&gt;150,D249&lt;=200),150,IF(AND(D249&gt;200,D249&lt;=250),200,IF(AND(D249&gt;250,D249&lt;=300),250,IF(AND(D249&gt;300,D249&lt;=350),300,IF(AND(D249&gt;350,D249&lt;=400),350,IF(AND(D249&gt;400,D249&lt;=500),400,IF(AND(D249&gt;500,D249&lt;=600),500,IF(AND(D249&gt;600,D249&lt;=700),600,IF(AND(D249&gt;700,D249&lt;=800),700,IF(AND(D249&gt;800,D249&lt;=1000),800,IF(AND(D249&gt;1000,D249&lt;=1200),1000,IF(AND(D249&gt;1200,D249&lt;=1400),1200,IF(AND(D249&gt;1400,D249&lt;=1500),1400,0.1)))))))))))))))))))))))))))))))))))*1.01</f>
        <v>0.10100000000000001</v>
      </c>
      <c r="T249" s="16">
        <f>U249-V249</f>
        <v>6.9999999999999993E-2</v>
      </c>
      <c r="U249" s="18">
        <f>ROUNDUP(IF(AND(D249&gt;1,D249&lt;=2),1,IF(AND(D249&gt;2,D249&lt;=3),2,IF(AND(D249&gt;3,D249&lt;=4),3,IF(AND(D249&gt;4,D249&lt;=5),4,IF(AND(D249&gt;5,D249&lt;=6),5,IF(AND(D249&gt;6,D249&lt;=7),6,IF(AND(D249&gt;7,D249&lt;=8),7,IF(AND(D249&gt;8,D249&lt;=10),8,IF(AND(D249&gt;10,D249&lt;=15),10,IF(AND(D249&gt;15,D249&lt;=20),15,IF(AND(D249&gt;20,D249&lt;=25),20,IF(AND(D249&gt;25,D249&lt;=30),25,IF(AND(D249&gt;30,D249&lt;=35),30,IF(AND(D249&gt;35,D249&lt;=40),35,IF(AND(D249&gt;40,D249&lt;=50),40,IF(AND(D249&gt;50,D249&lt;=60),50,IF(AND(D249&gt;60,D249&lt;=70),60,IF(AND(D249&gt;70,D249&lt;=80),70,IF(AND(D249&gt;80,D249&lt;=100),80,IF(AND(D249&gt;100,D249&lt;=120),100,IF(AND(D249&gt;120,D249&lt;=140),120,IF(AND(D249&gt;140,D249&lt;=150),140,IF(AND(D249&gt;150,D249&lt;=200),150,IF(AND(D249&gt;200,D249&lt;=250),200,IF(AND(D249&gt;250,D249&lt;=300),250,IF(AND(D249&gt;300,D249&lt;=350),300,IF(AND(D249&gt;350,D249&lt;=400),350,IF(AND(D249&gt;400,D249&lt;=500),400,IF(AND(D249&gt;500,D249&lt;=600),500,IF(AND(D249&gt;600,D249&lt;=700),600,IF(AND(D249&gt;700,D249&lt;=800),700,IF(AND(D249&gt;800,D249&lt;=1000),800,IF(AND(D249&gt;1000,D249&lt;=1200),1000,IF(AND(D249&gt;1200,D249&lt;=1400),1200,IF(AND(D249&gt;1400,D249&lt;=1500),1400,0.1)))))))))))))))))))))))))))))))))))*0.995,2)</f>
        <v>9.9999999999999992E-2</v>
      </c>
      <c r="V249" s="16">
        <f>VLOOKUP(VALUE(RIGHT(U249*100,1)),$Y$2:$Z$11,2)/100</f>
        <v>0.03</v>
      </c>
      <c r="W249" s="19">
        <f ca="1">IFERROR(IF(AVERAGE(SOE_1,SOE_2)-Close&lt;Close-Current_Stop,1,0),0)</f>
        <v>0</v>
      </c>
      <c r="X249" s="29" t="str">
        <f ca="1">IF(RR_Rebal_Test=1,Close-(AVERAGE(SOE_1,SOE_2)-Close),"")</f>
        <v/>
      </c>
      <c r="Y249" s="32"/>
      <c r="Z249" s="32"/>
      <c r="AA249" s="32"/>
      <c r="AB249" s="32"/>
      <c r="AC249" s="32"/>
    </row>
    <row r="250" spans="1:29" x14ac:dyDescent="0.25">
      <c r="A250" s="13"/>
      <c r="B250" s="8"/>
      <c r="C250" s="8"/>
      <c r="D250" s="8"/>
      <c r="E250" s="2"/>
      <c r="F250" s="2"/>
      <c r="G250" s="8"/>
      <c r="H250" s="23"/>
      <c r="I250" s="8"/>
      <c r="J250" s="1"/>
      <c r="K250" s="1"/>
      <c r="L250" s="2"/>
      <c r="M250" s="8">
        <f>IF(EXACT(L250,N250),I250,O250)</f>
        <v>-0.03</v>
      </c>
      <c r="N250" s="14" t="b">
        <f>IF(AND(L250="*Soft stop*",D250&lt;=I250),CONCATENATE("Setting hard stop at $",O250),IF(AND(L250="*Soft stop*",D250&gt;I250,E250=1),CONCATENATE("Setting hard stop for ½R at $",O250,"; Soft stop for ½R at $",I250),IF(AND(L250="*Soft stop*",D250&gt;I250,F250=1),CONCATENATE("Setting hard stop at $",O250),IF(AND(L250="*Hard stop*",D250&lt;=I250),"Hit stop",IF(AND(L250="*Hard stop*",D250&gt;I250,E250=1),IF(AND(O250&gt;I250,R250&lt;&gt;I250),CONCATENATE("Trail hard stop for ½R to $",O250,"; Hard stop for ½R at $",I250),L250),IF(AND(L250="*Hard stop*",D250&gt;I250,F250=1),IF(AND(O250&gt;I250,R250&lt;&gt;I250),CONCATENATE("Trail hard stop to $",O250),L250),IF(AND(LEFT(L250,12)="*Hard stop f",LEFT(Q250,5)=" Hard",D250&gt;I250,F250=1),IF(AND(O250&gt;I250,R250&lt;&gt;I250),CONCATENATE("Trail stop for entire position to $",O250),L250),IF(AND(LEFT(L250,12)="*Hard stop f",LEFT(Q250,5)=" Soft",D250&gt;I250,F250=1),CONCATENATE("Setting hard stop for entire position at $",O250),IF(AND(LEFT(L250,12)="*Hard stop f",LEFT(Q250,5)=" Hard",I250&gt;P250,D250&lt;=I250,D250&gt;P250),CONCATENATE("Hit stop for ½R at $",I250,"; Hard stop for ½R at $",P250),IF(AND(LEFT(L250,12)="*Hard stop f",LEFT(Q250,5)=" Hard",D250&lt;=I250,D250&lt;=P250),"Hit stop",IF(AND(LEFT(L250,12)="*Hard stop f",LEFT(Q250,5)=" Hard",D250&gt;I250,E250=1),IF(AND(O250&gt;I250,R250&lt;&gt;I250),CONCATENATE("Trail hard stop for ½R to $",O250,"; Hard stop for ½R at $",P250),L250),IF(AND(LEFT(L250,12)="*Hard stop f",LEFT(Q250,5)=" Soft",I250&gt;P250,D250&lt;=I250,D250&gt;P250),CONCATENATE("Hit stop for ½R at $",I250,"; Soft stop for ½R at $",P250),IF(AND(LEFT(L250,12)="*Hard stop f",LEFT(Q250,5)=" Soft",D250&lt;=I250,D250&lt;=P250),CONCATENATE("Hit stop for ½R at $",I250,"; Setting hard stop for ½R at $",O250),IF(AND(LEFT(L250,12)="*Hard stop f",LEFT(Q250,5)=" Soft",D250&gt;I250,E250=1),IF(AND(O250&gt;I250,R250&lt;&gt;I250),CONCATENATE("Trail hard stop for ½R to $",O250,"; Soft stop for ½R at $",P250),L250),IF(AND(LEFT(L250,12)="*Hard stop f",LEFT(Q250,5)=" Hard",I250=P250,D250&lt;=I250),"Hit stop",IF(AND(LEFT(L250,12)="*Hard stop f",LEFT(Q250,5)=" Hard",I250=P250,D250&gt;I250,E250=1),IF(AND(O250&gt;I250,R250&lt;&gt;I250),CONCATENATE("Trail hard stop for ½R to $",O250,"; Hard stop for ½R at $",P250),L250),IF(AND(LEFT(L250,12)="*Hard stop f",LEFT(Q250,5)=" Soft",I250=P250,D250&lt;=I250),CONCATENATE("Hit stop for ½R at $",I250,"; Setting hard stop for ½R at $",O250),IF(AND(LEFT(L250,12)="*Hard stop f",LEFT(Q250,5)=" Soft",I250=P250,D250&gt;I250,E250=1),IF(AND(O250&gt;I250,R250&lt;&gt;I250),CONCATENATE("Trail hard stop for ½R to $",O250,"; Soft stop for ½R at $",P250),L250),IF(AND(D250&gt;I250,E250=0,F250=0),L250)))))))))))))))))))</f>
        <v>0</v>
      </c>
      <c r="O250" s="15">
        <f>IF(AND(R250&lt;=S250,R250&gt;U250),T250,R250)</f>
        <v>-0.03</v>
      </c>
      <c r="P250" s="16" t="str">
        <f>IFERROR(VALUE(RIGHT(Q250,LEN(Q250)-FIND("$",Q250,1))),"")</f>
        <v/>
      </c>
      <c r="Q250" s="6" t="str">
        <f>IFERROR(LEFT(RIGHT(L250,FIND("*",L250,2)-FIND(";",L250,1)),FIND("*",RIGHT(L250,FIND("*",L250,2)-FIND(";",L250,1)),2)-1),"")</f>
        <v/>
      </c>
      <c r="R250" s="16">
        <f>IF(F250=1,MIN(ROUNDDOWN(G250*0.995,2)*100/100-VLOOKUP(VALUE(RIGHT(ROUNDDOWN(G250*0.995,2)*100,1)),$Y$2:$Z$11,2)/100,ROUNDDOWN(D250*0.995,2)*100/100-VLOOKUP(VALUE(RIGHT(ROUNDDOWN(D250*0.995,2)*100,1)),$Y$2:$Z$11,2)/100),ROUNDDOWN(D250*0.995,2)*100/100-VLOOKUP(VALUE(RIGHT(ROUNDDOWN(D250*0.995,2)*100,1)),$Y$2:$Z$11,2)/100)</f>
        <v>-0.03</v>
      </c>
      <c r="S250" s="16">
        <f>IF(AND(D250&gt;1,D250&lt;=2),1,IF(AND(D250&gt;2,D250&lt;=3),2,IF(AND(D250&gt;3,D250&lt;=4),3,IF(AND(D250&gt;4,D250&lt;=5),4,IF(AND(D250&gt;5,D250&lt;=6),5,IF(AND(D250&gt;6,D250&lt;=7),6,IF(AND(D250&gt;7,D250&lt;=8),7,IF(AND(D250&gt;8,D250&lt;=10),8,IF(AND(D250&gt;10,D250&lt;=15),10,IF(AND(D250&gt;15,D250&lt;=20),15,IF(AND(D250&gt;20,D250&lt;=25),20,IF(AND(D250&gt;25,D250&lt;=30),25,IF(AND(D250&gt;30,D250&lt;=35),30,IF(AND(D250&gt;35,D250&lt;=40),35,IF(AND(D250&gt;40,D250&lt;=50),40,IF(AND(D250&gt;50,D250&lt;=60),50,IF(AND(D250&gt;60,D250&lt;=70),60,IF(AND(D250&gt;70,D250&lt;=80),70,IF(AND(D250&gt;80,D250&lt;=100),80,IF(AND(D250&gt;100,D250&lt;=120),100,IF(AND(D250&gt;120,D250&lt;=140),120,IF(AND(D250&gt;140,D250&lt;=150),140,IF(AND(D250&gt;150,D250&lt;=200),150,IF(AND(D250&gt;200,D250&lt;=250),200,IF(AND(D250&gt;250,D250&lt;=300),250,IF(AND(D250&gt;300,D250&lt;=350),300,IF(AND(D250&gt;350,D250&lt;=400),350,IF(AND(D250&gt;400,D250&lt;=500),400,IF(AND(D250&gt;500,D250&lt;=600),500,IF(AND(D250&gt;600,D250&lt;=700),600,IF(AND(D250&gt;700,D250&lt;=800),700,IF(AND(D250&gt;800,D250&lt;=1000),800,IF(AND(D250&gt;1000,D250&lt;=1200),1000,IF(AND(D250&gt;1200,D250&lt;=1400),1200,IF(AND(D250&gt;1400,D250&lt;=1500),1400,0.1)))))))))))))))))))))))))))))))))))*1.01</f>
        <v>0.10100000000000001</v>
      </c>
      <c r="T250" s="16">
        <f>U250-V250</f>
        <v>6.9999999999999993E-2</v>
      </c>
      <c r="U250" s="18">
        <f>ROUNDUP(IF(AND(D250&gt;1,D250&lt;=2),1,IF(AND(D250&gt;2,D250&lt;=3),2,IF(AND(D250&gt;3,D250&lt;=4),3,IF(AND(D250&gt;4,D250&lt;=5),4,IF(AND(D250&gt;5,D250&lt;=6),5,IF(AND(D250&gt;6,D250&lt;=7),6,IF(AND(D250&gt;7,D250&lt;=8),7,IF(AND(D250&gt;8,D250&lt;=10),8,IF(AND(D250&gt;10,D250&lt;=15),10,IF(AND(D250&gt;15,D250&lt;=20),15,IF(AND(D250&gt;20,D250&lt;=25),20,IF(AND(D250&gt;25,D250&lt;=30),25,IF(AND(D250&gt;30,D250&lt;=35),30,IF(AND(D250&gt;35,D250&lt;=40),35,IF(AND(D250&gt;40,D250&lt;=50),40,IF(AND(D250&gt;50,D250&lt;=60),50,IF(AND(D250&gt;60,D250&lt;=70),60,IF(AND(D250&gt;70,D250&lt;=80),70,IF(AND(D250&gt;80,D250&lt;=100),80,IF(AND(D250&gt;100,D250&lt;=120),100,IF(AND(D250&gt;120,D250&lt;=140),120,IF(AND(D250&gt;140,D250&lt;=150),140,IF(AND(D250&gt;150,D250&lt;=200),150,IF(AND(D250&gt;200,D250&lt;=250),200,IF(AND(D250&gt;250,D250&lt;=300),250,IF(AND(D250&gt;300,D250&lt;=350),300,IF(AND(D250&gt;350,D250&lt;=400),350,IF(AND(D250&gt;400,D250&lt;=500),400,IF(AND(D250&gt;500,D250&lt;=600),500,IF(AND(D250&gt;600,D250&lt;=700),600,IF(AND(D250&gt;700,D250&lt;=800),700,IF(AND(D250&gt;800,D250&lt;=1000),800,IF(AND(D250&gt;1000,D250&lt;=1200),1000,IF(AND(D250&gt;1200,D250&lt;=1400),1200,IF(AND(D250&gt;1400,D250&lt;=1500),1400,0.1)))))))))))))))))))))))))))))))))))*0.995,2)</f>
        <v>9.9999999999999992E-2</v>
      </c>
      <c r="V250" s="16">
        <f>VLOOKUP(VALUE(RIGHT(U250*100,1)),$Y$2:$Z$11,2)/100</f>
        <v>0.03</v>
      </c>
      <c r="W250" s="19">
        <f ca="1">IFERROR(IF(AVERAGE(SOE_1,SOE_2)-Close&lt;Close-Current_Stop,1,0),0)</f>
        <v>0</v>
      </c>
      <c r="X250" s="29" t="str">
        <f ca="1">IF(RR_Rebal_Test=1,Close-(AVERAGE(SOE_1,SOE_2)-Close),"")</f>
        <v/>
      </c>
      <c r="Y250" s="32"/>
      <c r="Z250" s="32"/>
      <c r="AA250" s="32"/>
      <c r="AB250" s="32"/>
      <c r="AC250" s="32"/>
    </row>
    <row r="251" spans="1:29" x14ac:dyDescent="0.25">
      <c r="A251" s="13"/>
      <c r="B251" s="8"/>
      <c r="C251" s="8"/>
      <c r="D251" s="8"/>
      <c r="E251" s="2"/>
      <c r="F251" s="2"/>
      <c r="G251" s="8"/>
      <c r="H251" s="23"/>
      <c r="I251" s="8"/>
      <c r="J251" s="1"/>
      <c r="K251" s="1"/>
      <c r="L251" s="2"/>
      <c r="M251" s="8">
        <f>IF(EXACT(L251,N251),I251,O251)</f>
        <v>-0.03</v>
      </c>
      <c r="N251" s="14" t="b">
        <f>IF(AND(L251="*Soft stop*",D251&lt;=I251),CONCATENATE("Setting hard stop at $",O251),IF(AND(L251="*Soft stop*",D251&gt;I251,E251=1),CONCATENATE("Setting hard stop for ½R at $",O251,"; Soft stop for ½R at $",I251),IF(AND(L251="*Soft stop*",D251&gt;I251,F251=1),CONCATENATE("Setting hard stop at $",O251),IF(AND(L251="*Hard stop*",D251&lt;=I251),"Hit stop",IF(AND(L251="*Hard stop*",D251&gt;I251,E251=1),IF(AND(O251&gt;I251,R251&lt;&gt;I251),CONCATENATE("Trail hard stop for ½R to $",O251,"; Hard stop for ½R at $",I251),L251),IF(AND(L251="*Hard stop*",D251&gt;I251,F251=1),IF(AND(O251&gt;I251,R251&lt;&gt;I251),CONCATENATE("Trail hard stop to $",O251),L251),IF(AND(LEFT(L251,12)="*Hard stop f",LEFT(Q251,5)=" Hard",D251&gt;I251,F251=1),IF(AND(O251&gt;I251,R251&lt;&gt;I251),CONCATENATE("Trail stop for entire position to $",O251),L251),IF(AND(LEFT(L251,12)="*Hard stop f",LEFT(Q251,5)=" Soft",D251&gt;I251,F251=1),CONCATENATE("Setting hard stop for entire position at $",O251),IF(AND(LEFT(L251,12)="*Hard stop f",LEFT(Q251,5)=" Hard",I251&gt;P251,D251&lt;=I251,D251&gt;P251),CONCATENATE("Hit stop for ½R at $",I251,"; Hard stop for ½R at $",P251),IF(AND(LEFT(L251,12)="*Hard stop f",LEFT(Q251,5)=" Hard",D251&lt;=I251,D251&lt;=P251),"Hit stop",IF(AND(LEFT(L251,12)="*Hard stop f",LEFT(Q251,5)=" Hard",D251&gt;I251,E251=1),IF(AND(O251&gt;I251,R251&lt;&gt;I251),CONCATENATE("Trail hard stop for ½R to $",O251,"; Hard stop for ½R at $",P251),L251),IF(AND(LEFT(L251,12)="*Hard stop f",LEFT(Q251,5)=" Soft",I251&gt;P251,D251&lt;=I251,D251&gt;P251),CONCATENATE("Hit stop for ½R at $",I251,"; Soft stop for ½R at $",P251),IF(AND(LEFT(L251,12)="*Hard stop f",LEFT(Q251,5)=" Soft",D251&lt;=I251,D251&lt;=P251),CONCATENATE("Hit stop for ½R at $",I251,"; Setting hard stop for ½R at $",O251),IF(AND(LEFT(L251,12)="*Hard stop f",LEFT(Q251,5)=" Soft",D251&gt;I251,E251=1),IF(AND(O251&gt;I251,R251&lt;&gt;I251),CONCATENATE("Trail hard stop for ½R to $",O251,"; Soft stop for ½R at $",P251),L251),IF(AND(LEFT(L251,12)="*Hard stop f",LEFT(Q251,5)=" Hard",I251=P251,D251&lt;=I251),"Hit stop",IF(AND(LEFT(L251,12)="*Hard stop f",LEFT(Q251,5)=" Hard",I251=P251,D251&gt;I251,E251=1),IF(AND(O251&gt;I251,R251&lt;&gt;I251),CONCATENATE("Trail hard stop for ½R to $",O251,"; Hard stop for ½R at $",P251),L251),IF(AND(LEFT(L251,12)="*Hard stop f",LEFT(Q251,5)=" Soft",I251=P251,D251&lt;=I251),CONCATENATE("Hit stop for ½R at $",I251,"; Setting hard stop for ½R at $",O251),IF(AND(LEFT(L251,12)="*Hard stop f",LEFT(Q251,5)=" Soft",I251=P251,D251&gt;I251,E251=1),IF(AND(O251&gt;I251,R251&lt;&gt;I251),CONCATENATE("Trail hard stop for ½R to $",O251,"; Soft stop for ½R at $",P251),L251),IF(AND(D251&gt;I251,E251=0,F251=0),L251)))))))))))))))))))</f>
        <v>0</v>
      </c>
      <c r="O251" s="15">
        <f>IF(AND(R251&lt;=S251,R251&gt;U251),T251,R251)</f>
        <v>-0.03</v>
      </c>
      <c r="P251" s="16" t="str">
        <f>IFERROR(VALUE(RIGHT(Q251,LEN(Q251)-FIND("$",Q251,1))),"")</f>
        <v/>
      </c>
      <c r="Q251" s="6" t="str">
        <f>IFERROR(LEFT(RIGHT(L251,FIND("*",L251,2)-FIND(";",L251,1)),FIND("*",RIGHT(L251,FIND("*",L251,2)-FIND(";",L251,1)),2)-1),"")</f>
        <v/>
      </c>
      <c r="R251" s="16">
        <f>IF(F251=1,MIN(ROUNDDOWN(G251*0.995,2)*100/100-VLOOKUP(VALUE(RIGHT(ROUNDDOWN(G251*0.995,2)*100,1)),$Y$2:$Z$11,2)/100,ROUNDDOWN(D251*0.995,2)*100/100-VLOOKUP(VALUE(RIGHT(ROUNDDOWN(D251*0.995,2)*100,1)),$Y$2:$Z$11,2)/100),ROUNDDOWN(D251*0.995,2)*100/100-VLOOKUP(VALUE(RIGHT(ROUNDDOWN(D251*0.995,2)*100,1)),$Y$2:$Z$11,2)/100)</f>
        <v>-0.03</v>
      </c>
      <c r="S251" s="16">
        <f>IF(AND(D251&gt;1,D251&lt;=2),1,IF(AND(D251&gt;2,D251&lt;=3),2,IF(AND(D251&gt;3,D251&lt;=4),3,IF(AND(D251&gt;4,D251&lt;=5),4,IF(AND(D251&gt;5,D251&lt;=6),5,IF(AND(D251&gt;6,D251&lt;=7),6,IF(AND(D251&gt;7,D251&lt;=8),7,IF(AND(D251&gt;8,D251&lt;=10),8,IF(AND(D251&gt;10,D251&lt;=15),10,IF(AND(D251&gt;15,D251&lt;=20),15,IF(AND(D251&gt;20,D251&lt;=25),20,IF(AND(D251&gt;25,D251&lt;=30),25,IF(AND(D251&gt;30,D251&lt;=35),30,IF(AND(D251&gt;35,D251&lt;=40),35,IF(AND(D251&gt;40,D251&lt;=50),40,IF(AND(D251&gt;50,D251&lt;=60),50,IF(AND(D251&gt;60,D251&lt;=70),60,IF(AND(D251&gt;70,D251&lt;=80),70,IF(AND(D251&gt;80,D251&lt;=100),80,IF(AND(D251&gt;100,D251&lt;=120),100,IF(AND(D251&gt;120,D251&lt;=140),120,IF(AND(D251&gt;140,D251&lt;=150),140,IF(AND(D251&gt;150,D251&lt;=200),150,IF(AND(D251&gt;200,D251&lt;=250),200,IF(AND(D251&gt;250,D251&lt;=300),250,IF(AND(D251&gt;300,D251&lt;=350),300,IF(AND(D251&gt;350,D251&lt;=400),350,IF(AND(D251&gt;400,D251&lt;=500),400,IF(AND(D251&gt;500,D251&lt;=600),500,IF(AND(D251&gt;600,D251&lt;=700),600,IF(AND(D251&gt;700,D251&lt;=800),700,IF(AND(D251&gt;800,D251&lt;=1000),800,IF(AND(D251&gt;1000,D251&lt;=1200),1000,IF(AND(D251&gt;1200,D251&lt;=1400),1200,IF(AND(D251&gt;1400,D251&lt;=1500),1400,0.1)))))))))))))))))))))))))))))))))))*1.01</f>
        <v>0.10100000000000001</v>
      </c>
      <c r="T251" s="16">
        <f>U251-V251</f>
        <v>6.9999999999999993E-2</v>
      </c>
      <c r="U251" s="18">
        <f>ROUNDUP(IF(AND(D251&gt;1,D251&lt;=2),1,IF(AND(D251&gt;2,D251&lt;=3),2,IF(AND(D251&gt;3,D251&lt;=4),3,IF(AND(D251&gt;4,D251&lt;=5),4,IF(AND(D251&gt;5,D251&lt;=6),5,IF(AND(D251&gt;6,D251&lt;=7),6,IF(AND(D251&gt;7,D251&lt;=8),7,IF(AND(D251&gt;8,D251&lt;=10),8,IF(AND(D251&gt;10,D251&lt;=15),10,IF(AND(D251&gt;15,D251&lt;=20),15,IF(AND(D251&gt;20,D251&lt;=25),20,IF(AND(D251&gt;25,D251&lt;=30),25,IF(AND(D251&gt;30,D251&lt;=35),30,IF(AND(D251&gt;35,D251&lt;=40),35,IF(AND(D251&gt;40,D251&lt;=50),40,IF(AND(D251&gt;50,D251&lt;=60),50,IF(AND(D251&gt;60,D251&lt;=70),60,IF(AND(D251&gt;70,D251&lt;=80),70,IF(AND(D251&gt;80,D251&lt;=100),80,IF(AND(D251&gt;100,D251&lt;=120),100,IF(AND(D251&gt;120,D251&lt;=140),120,IF(AND(D251&gt;140,D251&lt;=150),140,IF(AND(D251&gt;150,D251&lt;=200),150,IF(AND(D251&gt;200,D251&lt;=250),200,IF(AND(D251&gt;250,D251&lt;=300),250,IF(AND(D251&gt;300,D251&lt;=350),300,IF(AND(D251&gt;350,D251&lt;=400),350,IF(AND(D251&gt;400,D251&lt;=500),400,IF(AND(D251&gt;500,D251&lt;=600),500,IF(AND(D251&gt;600,D251&lt;=700),600,IF(AND(D251&gt;700,D251&lt;=800),700,IF(AND(D251&gt;800,D251&lt;=1000),800,IF(AND(D251&gt;1000,D251&lt;=1200),1000,IF(AND(D251&gt;1200,D251&lt;=1400),1200,IF(AND(D251&gt;1400,D251&lt;=1500),1400,0.1)))))))))))))))))))))))))))))))))))*0.995,2)</f>
        <v>9.9999999999999992E-2</v>
      </c>
      <c r="V251" s="16">
        <f>VLOOKUP(VALUE(RIGHT(U251*100,1)),$Y$2:$Z$11,2)/100</f>
        <v>0.03</v>
      </c>
      <c r="W251" s="19">
        <f ca="1">IFERROR(IF(AVERAGE(SOE_1,SOE_2)-Close&lt;Close-Current_Stop,1,0),0)</f>
        <v>0</v>
      </c>
      <c r="X251" s="29" t="str">
        <f ca="1">IF(RR_Rebal_Test=1,Close-(AVERAGE(SOE_1,SOE_2)-Close),"")</f>
        <v/>
      </c>
      <c r="Y251" s="32"/>
      <c r="Z251" s="32"/>
      <c r="AA251" s="32"/>
      <c r="AB251" s="32"/>
      <c r="AC251" s="32"/>
    </row>
    <row r="252" spans="1:29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</row>
    <row r="253" spans="1:29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</row>
    <row r="254" spans="1:29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</row>
    <row r="255" spans="1:29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</row>
    <row r="256" spans="1:29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</row>
    <row r="257" spans="1:29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</row>
    <row r="258" spans="1:29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</row>
    <row r="259" spans="1:29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</row>
    <row r="260" spans="1:29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</row>
    <row r="261" spans="1:29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</row>
    <row r="262" spans="1:29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</row>
    <row r="263" spans="1:29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</row>
    <row r="264" spans="1:29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</row>
    <row r="265" spans="1:29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</row>
    <row r="266" spans="1:29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</row>
    <row r="267" spans="1:29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</row>
    <row r="268" spans="1:29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</row>
    <row r="269" spans="1:29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</row>
    <row r="270" spans="1:29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</row>
    <row r="271" spans="1:29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</row>
    <row r="272" spans="1:29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</row>
    <row r="273" spans="1:29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</row>
    <row r="274" spans="1:29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</row>
    <row r="275" spans="1:29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</row>
    <row r="276" spans="1:29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</row>
    <row r="277" spans="1:29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</row>
    <row r="278" spans="1:29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</row>
    <row r="279" spans="1:29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</row>
    <row r="280" spans="1:29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</row>
    <row r="281" spans="1:29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</row>
    <row r="282" spans="1:29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</row>
    <row r="283" spans="1:29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</row>
    <row r="284" spans="1:29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</row>
    <row r="285" spans="1:29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</row>
    <row r="286" spans="1:29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</row>
    <row r="287" spans="1:29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</row>
  </sheetData>
  <mergeCells count="2">
    <mergeCell ref="Y1:Z1"/>
    <mergeCell ref="AA1:AC1"/>
  </mergeCells>
  <conditionalFormatting sqref="A2:A251">
    <cfRule type="expression" dxfId="6" priority="4">
      <formula>IF(RR_Rebal_Test=1,TRUE,FALSE)</formula>
    </cfRule>
  </conditionalFormatting>
  <conditionalFormatting sqref="H2:H251">
    <cfRule type="expression" dxfId="5" priority="3">
      <formula>OR($C2&gt;$J2,C2&gt;$K2)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8"/>
  <sheetViews>
    <sheetView showGridLines="0" showRowColHeaders="0" tabSelected="1" workbookViewId="0">
      <selection activeCell="H2" sqref="H2"/>
    </sheetView>
  </sheetViews>
  <sheetFormatPr defaultRowHeight="15" x14ac:dyDescent="0.25"/>
  <cols>
    <col min="1" max="1" width="47.140625" customWidth="1"/>
    <col min="2" max="2" width="9.140625" customWidth="1"/>
    <col min="6" max="6" width="33.42578125" bestFit="1" customWidth="1"/>
    <col min="7" max="7" width="10.140625" hidden="1" customWidth="1"/>
  </cols>
  <sheetData>
    <row r="1" spans="1:11" ht="42.75" customHeight="1" x14ac:dyDescent="0.25">
      <c r="A1" s="24" t="s">
        <v>79</v>
      </c>
      <c r="B1" s="24" t="s">
        <v>85</v>
      </c>
      <c r="C1" s="24" t="s">
        <v>87</v>
      </c>
      <c r="D1" s="24" t="s">
        <v>86</v>
      </c>
      <c r="E1" s="24" t="s">
        <v>80</v>
      </c>
      <c r="F1" s="24" t="s">
        <v>81</v>
      </c>
      <c r="G1" s="24"/>
      <c r="H1" s="24" t="s">
        <v>82</v>
      </c>
      <c r="I1" s="24" t="s">
        <v>83</v>
      </c>
      <c r="J1" s="24" t="s">
        <v>84</v>
      </c>
      <c r="K1" s="24" t="s">
        <v>98</v>
      </c>
    </row>
    <row r="2" spans="1:11" x14ac:dyDescent="0.25">
      <c r="C2" s="25"/>
      <c r="D2" s="25"/>
      <c r="I2" s="27"/>
      <c r="J2" s="25">
        <f>IF($K$2=1,IF(B2&gt;=I2,2,IF(OR(C2=0,D2=1),1,"")),IF(B2&lt;=I2,2,IF(OR(C2=0,D2=1),1,"")))</f>
        <v>2</v>
      </c>
      <c r="K2">
        <v>1</v>
      </c>
    </row>
    <row r="3" spans="1:11" x14ac:dyDescent="0.25">
      <c r="C3" s="25"/>
      <c r="D3" s="25"/>
      <c r="I3" s="27"/>
      <c r="J3" s="25">
        <f t="shared" ref="J3:J66" si="0">IF($K$2=1,IF(B3&gt;=I3,2,IF(OR(C3=0,D3=1),1,"")),IF(B3&lt;=I3,2,IF(OR(C3=0,D3=1),1,"")))</f>
        <v>2</v>
      </c>
    </row>
    <row r="4" spans="1:11" x14ac:dyDescent="0.25">
      <c r="C4" s="25"/>
      <c r="D4" s="25"/>
      <c r="I4" s="27"/>
      <c r="J4" s="25">
        <f t="shared" si="0"/>
        <v>2</v>
      </c>
    </row>
    <row r="5" spans="1:11" x14ac:dyDescent="0.25">
      <c r="C5" s="25"/>
      <c r="D5" s="25"/>
      <c r="I5" s="27"/>
      <c r="J5" s="25">
        <f t="shared" si="0"/>
        <v>2</v>
      </c>
    </row>
    <row r="6" spans="1:11" x14ac:dyDescent="0.25">
      <c r="C6" s="25"/>
      <c r="D6" s="25"/>
      <c r="I6" s="27"/>
      <c r="J6" s="25">
        <f t="shared" si="0"/>
        <v>2</v>
      </c>
    </row>
    <row r="7" spans="1:11" x14ac:dyDescent="0.25">
      <c r="C7" s="25"/>
      <c r="D7" s="25"/>
      <c r="I7" s="27"/>
      <c r="J7" s="25">
        <f t="shared" si="0"/>
        <v>2</v>
      </c>
    </row>
    <row r="8" spans="1:11" x14ac:dyDescent="0.25">
      <c r="C8" s="25"/>
      <c r="D8" s="25"/>
      <c r="I8" s="27"/>
      <c r="J8" s="25">
        <f t="shared" si="0"/>
        <v>2</v>
      </c>
    </row>
    <row r="9" spans="1:11" x14ac:dyDescent="0.25">
      <c r="C9" s="25"/>
      <c r="D9" s="25"/>
      <c r="I9" s="27"/>
      <c r="J9" s="25">
        <f t="shared" si="0"/>
        <v>2</v>
      </c>
    </row>
    <row r="10" spans="1:11" x14ac:dyDescent="0.25">
      <c r="C10" s="25"/>
      <c r="D10" s="25"/>
      <c r="I10" s="27"/>
      <c r="J10" s="25">
        <f t="shared" si="0"/>
        <v>2</v>
      </c>
    </row>
    <row r="11" spans="1:11" x14ac:dyDescent="0.25">
      <c r="C11" s="25"/>
      <c r="D11" s="25"/>
      <c r="I11" s="27"/>
      <c r="J11" s="25">
        <f t="shared" si="0"/>
        <v>2</v>
      </c>
    </row>
    <row r="12" spans="1:11" x14ac:dyDescent="0.25">
      <c r="C12" s="25"/>
      <c r="D12" s="25"/>
      <c r="I12" s="27"/>
      <c r="J12" s="25">
        <f t="shared" si="0"/>
        <v>2</v>
      </c>
    </row>
    <row r="13" spans="1:11" x14ac:dyDescent="0.25">
      <c r="C13" s="25"/>
      <c r="D13" s="25"/>
      <c r="I13" s="27"/>
      <c r="J13" s="25">
        <f t="shared" si="0"/>
        <v>2</v>
      </c>
    </row>
    <row r="14" spans="1:11" x14ac:dyDescent="0.25">
      <c r="C14" s="25"/>
      <c r="D14" s="25"/>
      <c r="I14" s="27"/>
      <c r="J14" s="25">
        <f t="shared" si="0"/>
        <v>2</v>
      </c>
    </row>
    <row r="15" spans="1:11" x14ac:dyDescent="0.25">
      <c r="C15" s="25"/>
      <c r="D15" s="25"/>
      <c r="I15" s="27"/>
      <c r="J15" s="25">
        <f t="shared" si="0"/>
        <v>2</v>
      </c>
    </row>
    <row r="16" spans="1:11" x14ac:dyDescent="0.25">
      <c r="C16" s="25"/>
      <c r="D16" s="25"/>
      <c r="I16" s="27"/>
      <c r="J16" s="25">
        <f t="shared" si="0"/>
        <v>2</v>
      </c>
    </row>
    <row r="17" spans="3:10" x14ac:dyDescent="0.25">
      <c r="C17" s="25"/>
      <c r="D17" s="25"/>
      <c r="I17" s="27"/>
      <c r="J17" s="25">
        <f t="shared" si="0"/>
        <v>2</v>
      </c>
    </row>
    <row r="18" spans="3:10" x14ac:dyDescent="0.25">
      <c r="C18" s="25"/>
      <c r="D18" s="25"/>
      <c r="I18" s="27"/>
      <c r="J18" s="25">
        <f t="shared" si="0"/>
        <v>2</v>
      </c>
    </row>
    <row r="19" spans="3:10" x14ac:dyDescent="0.25">
      <c r="C19" s="25"/>
      <c r="D19" s="25"/>
      <c r="I19" s="27"/>
      <c r="J19" s="25">
        <f t="shared" si="0"/>
        <v>2</v>
      </c>
    </row>
    <row r="20" spans="3:10" x14ac:dyDescent="0.25">
      <c r="C20" s="25"/>
      <c r="D20" s="25"/>
      <c r="I20" s="27"/>
      <c r="J20" s="25">
        <f t="shared" si="0"/>
        <v>2</v>
      </c>
    </row>
    <row r="21" spans="3:10" x14ac:dyDescent="0.25">
      <c r="C21" s="25"/>
      <c r="D21" s="25"/>
      <c r="I21" s="27"/>
      <c r="J21" s="25">
        <f t="shared" si="0"/>
        <v>2</v>
      </c>
    </row>
    <row r="22" spans="3:10" x14ac:dyDescent="0.25">
      <c r="C22" s="25"/>
      <c r="D22" s="25"/>
      <c r="I22" s="27"/>
      <c r="J22" s="25">
        <f t="shared" si="0"/>
        <v>2</v>
      </c>
    </row>
    <row r="23" spans="3:10" x14ac:dyDescent="0.25">
      <c r="C23" s="25"/>
      <c r="D23" s="25"/>
      <c r="I23" s="27"/>
      <c r="J23" s="25">
        <f t="shared" si="0"/>
        <v>2</v>
      </c>
    </row>
    <row r="24" spans="3:10" x14ac:dyDescent="0.25">
      <c r="C24" s="25"/>
      <c r="D24" s="25"/>
      <c r="J24" s="25">
        <f t="shared" si="0"/>
        <v>2</v>
      </c>
    </row>
    <row r="25" spans="3:10" x14ac:dyDescent="0.25">
      <c r="C25" s="25"/>
      <c r="D25" s="25"/>
      <c r="J25" s="25">
        <f t="shared" si="0"/>
        <v>2</v>
      </c>
    </row>
    <row r="26" spans="3:10" x14ac:dyDescent="0.25">
      <c r="C26" s="25"/>
      <c r="D26" s="25"/>
      <c r="J26" s="25">
        <f t="shared" si="0"/>
        <v>2</v>
      </c>
    </row>
    <row r="27" spans="3:10" x14ac:dyDescent="0.25">
      <c r="C27" s="25"/>
      <c r="D27" s="25"/>
      <c r="J27" s="25">
        <f t="shared" si="0"/>
        <v>2</v>
      </c>
    </row>
    <row r="28" spans="3:10" x14ac:dyDescent="0.25">
      <c r="C28" s="25"/>
      <c r="D28" s="25"/>
      <c r="J28" s="25">
        <f t="shared" si="0"/>
        <v>2</v>
      </c>
    </row>
    <row r="29" spans="3:10" x14ac:dyDescent="0.25">
      <c r="C29" s="25"/>
      <c r="D29" s="25"/>
      <c r="J29" s="25">
        <f t="shared" si="0"/>
        <v>2</v>
      </c>
    </row>
    <row r="30" spans="3:10" x14ac:dyDescent="0.25">
      <c r="C30" s="25"/>
      <c r="D30" s="25"/>
      <c r="J30" s="25">
        <f t="shared" si="0"/>
        <v>2</v>
      </c>
    </row>
    <row r="31" spans="3:10" x14ac:dyDescent="0.25">
      <c r="C31" s="25"/>
      <c r="D31" s="25"/>
      <c r="J31" s="25">
        <f t="shared" si="0"/>
        <v>2</v>
      </c>
    </row>
    <row r="32" spans="3:10" x14ac:dyDescent="0.25">
      <c r="C32" s="25"/>
      <c r="D32" s="25"/>
      <c r="J32" s="25">
        <f t="shared" si="0"/>
        <v>2</v>
      </c>
    </row>
    <row r="33" spans="3:10" x14ac:dyDescent="0.25">
      <c r="C33" s="25"/>
      <c r="D33" s="25"/>
      <c r="J33" s="25">
        <f t="shared" si="0"/>
        <v>2</v>
      </c>
    </row>
    <row r="34" spans="3:10" x14ac:dyDescent="0.25">
      <c r="C34" s="25"/>
      <c r="D34" s="25"/>
      <c r="J34" s="25">
        <f t="shared" si="0"/>
        <v>2</v>
      </c>
    </row>
    <row r="35" spans="3:10" x14ac:dyDescent="0.25">
      <c r="C35" s="25"/>
      <c r="D35" s="25"/>
      <c r="J35" s="25">
        <f t="shared" si="0"/>
        <v>2</v>
      </c>
    </row>
    <row r="36" spans="3:10" x14ac:dyDescent="0.25">
      <c r="C36" s="25"/>
      <c r="D36" s="25"/>
      <c r="J36" s="25">
        <f t="shared" si="0"/>
        <v>2</v>
      </c>
    </row>
    <row r="37" spans="3:10" x14ac:dyDescent="0.25">
      <c r="C37" s="25"/>
      <c r="D37" s="25"/>
      <c r="J37" s="25">
        <f t="shared" si="0"/>
        <v>2</v>
      </c>
    </row>
    <row r="38" spans="3:10" x14ac:dyDescent="0.25">
      <c r="C38" s="25"/>
      <c r="D38" s="25"/>
      <c r="J38" s="25">
        <f t="shared" si="0"/>
        <v>2</v>
      </c>
    </row>
    <row r="39" spans="3:10" x14ac:dyDescent="0.25">
      <c r="C39" s="25"/>
      <c r="D39" s="25"/>
      <c r="J39" s="25">
        <f t="shared" si="0"/>
        <v>2</v>
      </c>
    </row>
    <row r="40" spans="3:10" x14ac:dyDescent="0.25">
      <c r="C40" s="25"/>
      <c r="D40" s="25"/>
      <c r="J40" s="25">
        <f t="shared" si="0"/>
        <v>2</v>
      </c>
    </row>
    <row r="41" spans="3:10" x14ac:dyDescent="0.25">
      <c r="C41" s="25"/>
      <c r="D41" s="25"/>
      <c r="J41" s="25">
        <f t="shared" si="0"/>
        <v>2</v>
      </c>
    </row>
    <row r="42" spans="3:10" x14ac:dyDescent="0.25">
      <c r="C42" s="25"/>
      <c r="D42" s="25"/>
      <c r="J42" s="25">
        <f t="shared" si="0"/>
        <v>2</v>
      </c>
    </row>
    <row r="43" spans="3:10" x14ac:dyDescent="0.25">
      <c r="C43" s="25"/>
      <c r="D43" s="25"/>
      <c r="J43" s="25">
        <f t="shared" si="0"/>
        <v>2</v>
      </c>
    </row>
    <row r="44" spans="3:10" x14ac:dyDescent="0.25">
      <c r="C44" s="25"/>
      <c r="D44" s="25"/>
      <c r="J44" s="25">
        <f t="shared" si="0"/>
        <v>2</v>
      </c>
    </row>
    <row r="45" spans="3:10" x14ac:dyDescent="0.25">
      <c r="C45" s="25"/>
      <c r="D45" s="25"/>
      <c r="J45" s="25">
        <f t="shared" si="0"/>
        <v>2</v>
      </c>
    </row>
    <row r="46" spans="3:10" x14ac:dyDescent="0.25">
      <c r="C46" s="25"/>
      <c r="D46" s="25"/>
      <c r="J46" s="25">
        <f t="shared" si="0"/>
        <v>2</v>
      </c>
    </row>
    <row r="47" spans="3:10" x14ac:dyDescent="0.25">
      <c r="C47" s="25"/>
      <c r="D47" s="25"/>
      <c r="J47" s="25">
        <f t="shared" si="0"/>
        <v>2</v>
      </c>
    </row>
    <row r="48" spans="3:10" x14ac:dyDescent="0.25">
      <c r="C48" s="25"/>
      <c r="D48" s="25"/>
      <c r="J48" s="25">
        <f t="shared" si="0"/>
        <v>2</v>
      </c>
    </row>
    <row r="49" spans="3:10" x14ac:dyDescent="0.25">
      <c r="C49" s="25"/>
      <c r="D49" s="25"/>
      <c r="J49" s="25">
        <f t="shared" si="0"/>
        <v>2</v>
      </c>
    </row>
    <row r="50" spans="3:10" x14ac:dyDescent="0.25">
      <c r="C50" s="25"/>
      <c r="D50" s="25"/>
      <c r="J50" s="25">
        <f t="shared" si="0"/>
        <v>2</v>
      </c>
    </row>
    <row r="51" spans="3:10" x14ac:dyDescent="0.25">
      <c r="C51" s="25"/>
      <c r="D51" s="25"/>
      <c r="J51" s="25">
        <f t="shared" si="0"/>
        <v>2</v>
      </c>
    </row>
    <row r="52" spans="3:10" x14ac:dyDescent="0.25">
      <c r="C52" s="25"/>
      <c r="D52" s="25"/>
      <c r="J52" s="25">
        <f t="shared" si="0"/>
        <v>2</v>
      </c>
    </row>
    <row r="53" spans="3:10" x14ac:dyDescent="0.25">
      <c r="C53" s="25"/>
      <c r="D53" s="25"/>
      <c r="J53" s="25">
        <f t="shared" si="0"/>
        <v>2</v>
      </c>
    </row>
    <row r="54" spans="3:10" x14ac:dyDescent="0.25">
      <c r="C54" s="25"/>
      <c r="D54" s="25"/>
      <c r="J54" s="25">
        <f t="shared" si="0"/>
        <v>2</v>
      </c>
    </row>
    <row r="55" spans="3:10" x14ac:dyDescent="0.25">
      <c r="C55" s="25"/>
      <c r="D55" s="25"/>
      <c r="J55" s="25">
        <f t="shared" si="0"/>
        <v>2</v>
      </c>
    </row>
    <row r="56" spans="3:10" x14ac:dyDescent="0.25">
      <c r="C56" s="25"/>
      <c r="D56" s="25"/>
      <c r="J56" s="25">
        <f t="shared" si="0"/>
        <v>2</v>
      </c>
    </row>
    <row r="57" spans="3:10" x14ac:dyDescent="0.25">
      <c r="C57" s="25"/>
      <c r="D57" s="25"/>
      <c r="J57" s="25">
        <f t="shared" si="0"/>
        <v>2</v>
      </c>
    </row>
    <row r="58" spans="3:10" x14ac:dyDescent="0.25">
      <c r="C58" s="25"/>
      <c r="D58" s="25"/>
      <c r="J58" s="25">
        <f t="shared" si="0"/>
        <v>2</v>
      </c>
    </row>
    <row r="59" spans="3:10" x14ac:dyDescent="0.25">
      <c r="C59" s="25"/>
      <c r="D59" s="25"/>
      <c r="J59" s="25">
        <f t="shared" si="0"/>
        <v>2</v>
      </c>
    </row>
    <row r="60" spans="3:10" x14ac:dyDescent="0.25">
      <c r="C60" s="25"/>
      <c r="D60" s="25"/>
      <c r="J60" s="25">
        <f t="shared" si="0"/>
        <v>2</v>
      </c>
    </row>
    <row r="61" spans="3:10" x14ac:dyDescent="0.25">
      <c r="C61" s="25"/>
      <c r="D61" s="25"/>
      <c r="J61" s="25">
        <f t="shared" si="0"/>
        <v>2</v>
      </c>
    </row>
    <row r="62" spans="3:10" x14ac:dyDescent="0.25">
      <c r="C62" s="25"/>
      <c r="D62" s="25"/>
      <c r="J62" s="25">
        <f t="shared" si="0"/>
        <v>2</v>
      </c>
    </row>
    <row r="63" spans="3:10" x14ac:dyDescent="0.25">
      <c r="C63" s="25"/>
      <c r="D63" s="25"/>
      <c r="J63" s="25">
        <f t="shared" si="0"/>
        <v>2</v>
      </c>
    </row>
    <row r="64" spans="3:10" x14ac:dyDescent="0.25">
      <c r="C64" s="25"/>
      <c r="D64" s="25"/>
      <c r="J64" s="25">
        <f t="shared" si="0"/>
        <v>2</v>
      </c>
    </row>
    <row r="65" spans="3:10" x14ac:dyDescent="0.25">
      <c r="C65" s="25"/>
      <c r="D65" s="25"/>
      <c r="J65" s="25">
        <f t="shared" si="0"/>
        <v>2</v>
      </c>
    </row>
    <row r="66" spans="3:10" x14ac:dyDescent="0.25">
      <c r="C66" s="25"/>
      <c r="D66" s="25"/>
      <c r="J66" s="25">
        <f t="shared" si="0"/>
        <v>2</v>
      </c>
    </row>
    <row r="67" spans="3:10" x14ac:dyDescent="0.25">
      <c r="C67" s="25"/>
      <c r="D67" s="25"/>
      <c r="J67" s="25">
        <f t="shared" ref="J67:J72" si="1">IF($K$2=1,IF(B67&gt;=I67,2,IF(OR(C67=0,D67=1),1,"")),IF(B67&lt;=I67,2,IF(OR(C67=0,D67=1),1,"")))</f>
        <v>2</v>
      </c>
    </row>
    <row r="68" spans="3:10" x14ac:dyDescent="0.25">
      <c r="C68" s="25"/>
      <c r="D68" s="25"/>
      <c r="J68" s="25">
        <f t="shared" si="1"/>
        <v>2</v>
      </c>
    </row>
    <row r="69" spans="3:10" x14ac:dyDescent="0.25">
      <c r="C69" s="25"/>
      <c r="D69" s="25"/>
      <c r="J69" s="25">
        <f t="shared" si="1"/>
        <v>2</v>
      </c>
    </row>
    <row r="70" spans="3:10" x14ac:dyDescent="0.25">
      <c r="C70" s="25"/>
      <c r="D70" s="25"/>
      <c r="J70" s="25">
        <f t="shared" si="1"/>
        <v>2</v>
      </c>
    </row>
    <row r="71" spans="3:10" x14ac:dyDescent="0.25">
      <c r="C71" s="25"/>
      <c r="D71" s="25"/>
      <c r="J71" s="25">
        <f t="shared" si="1"/>
        <v>2</v>
      </c>
    </row>
    <row r="72" spans="3:10" x14ac:dyDescent="0.25">
      <c r="C72" s="25"/>
      <c r="D72" s="25"/>
      <c r="J72" s="25">
        <f t="shared" si="1"/>
        <v>2</v>
      </c>
    </row>
    <row r="73" spans="3:10" x14ac:dyDescent="0.25">
      <c r="C73" s="25"/>
      <c r="D73" s="25"/>
    </row>
    <row r="74" spans="3:10" x14ac:dyDescent="0.25">
      <c r="C74" s="25"/>
      <c r="D74" s="25"/>
    </row>
    <row r="75" spans="3:10" x14ac:dyDescent="0.25">
      <c r="C75" s="25"/>
      <c r="D75" s="25"/>
    </row>
    <row r="76" spans="3:10" x14ac:dyDescent="0.25">
      <c r="C76" s="25"/>
      <c r="D76" s="25"/>
    </row>
    <row r="77" spans="3:10" x14ac:dyDescent="0.25">
      <c r="C77" s="25"/>
      <c r="D77" s="25"/>
    </row>
    <row r="78" spans="3:10" x14ac:dyDescent="0.25">
      <c r="C78" s="25"/>
      <c r="D78" s="25"/>
    </row>
    <row r="79" spans="3:10" x14ac:dyDescent="0.25">
      <c r="C79" s="25"/>
      <c r="D79" s="25"/>
    </row>
    <row r="80" spans="3:10" x14ac:dyDescent="0.25">
      <c r="C80" s="25"/>
      <c r="D80" s="25"/>
    </row>
    <row r="81" spans="3:4" x14ac:dyDescent="0.25">
      <c r="C81" s="25"/>
      <c r="D81" s="25"/>
    </row>
    <row r="82" spans="3:4" x14ac:dyDescent="0.25">
      <c r="C82" s="25"/>
      <c r="D82" s="25"/>
    </row>
    <row r="83" spans="3:4" x14ac:dyDescent="0.25">
      <c r="C83" s="25"/>
      <c r="D83" s="25"/>
    </row>
    <row r="84" spans="3:4" x14ac:dyDescent="0.25">
      <c r="C84" s="25"/>
      <c r="D84" s="25"/>
    </row>
    <row r="85" spans="3:4" x14ac:dyDescent="0.25">
      <c r="C85" s="25"/>
      <c r="D85" s="25"/>
    </row>
    <row r="86" spans="3:4" x14ac:dyDescent="0.25">
      <c r="C86" s="25"/>
      <c r="D86" s="25"/>
    </row>
    <row r="87" spans="3:4" x14ac:dyDescent="0.25">
      <c r="C87" s="25"/>
      <c r="D87" s="25"/>
    </row>
    <row r="88" spans="3:4" x14ac:dyDescent="0.25">
      <c r="C88" s="25"/>
      <c r="D88" s="25"/>
    </row>
    <row r="89" spans="3:4" x14ac:dyDescent="0.25">
      <c r="C89" s="25"/>
      <c r="D89" s="25"/>
    </row>
    <row r="90" spans="3:4" x14ac:dyDescent="0.25">
      <c r="C90" s="25"/>
      <c r="D90" s="25"/>
    </row>
    <row r="91" spans="3:4" x14ac:dyDescent="0.25">
      <c r="C91" s="25"/>
      <c r="D91" s="25"/>
    </row>
    <row r="92" spans="3:4" x14ac:dyDescent="0.25">
      <c r="C92" s="25"/>
      <c r="D92" s="25"/>
    </row>
    <row r="93" spans="3:4" x14ac:dyDescent="0.25">
      <c r="C93" s="25"/>
      <c r="D93" s="25"/>
    </row>
    <row r="94" spans="3:4" x14ac:dyDescent="0.25">
      <c r="C94" s="25"/>
      <c r="D94" s="25"/>
    </row>
    <row r="95" spans="3:4" x14ac:dyDescent="0.25">
      <c r="C95" s="25"/>
      <c r="D95" s="25"/>
    </row>
    <row r="96" spans="3:4" x14ac:dyDescent="0.25">
      <c r="C96" s="25"/>
      <c r="D96" s="25"/>
    </row>
    <row r="97" spans="3:4" x14ac:dyDescent="0.25">
      <c r="C97" s="25"/>
      <c r="D97" s="25"/>
    </row>
    <row r="98" spans="3:4" x14ac:dyDescent="0.25">
      <c r="C98" s="25"/>
      <c r="D98" s="25"/>
    </row>
    <row r="99" spans="3:4" x14ac:dyDescent="0.25">
      <c r="C99" s="25"/>
      <c r="D99" s="25"/>
    </row>
    <row r="100" spans="3:4" x14ac:dyDescent="0.25">
      <c r="C100" s="25"/>
      <c r="D100" s="25"/>
    </row>
    <row r="101" spans="3:4" x14ac:dyDescent="0.25">
      <c r="C101" s="25"/>
      <c r="D101" s="25"/>
    </row>
    <row r="102" spans="3:4" x14ac:dyDescent="0.25">
      <c r="C102" s="25"/>
      <c r="D102" s="25"/>
    </row>
    <row r="103" spans="3:4" x14ac:dyDescent="0.25">
      <c r="C103" s="25"/>
      <c r="D103" s="25"/>
    </row>
    <row r="104" spans="3:4" x14ac:dyDescent="0.25">
      <c r="C104" s="25"/>
      <c r="D104" s="25"/>
    </row>
    <row r="105" spans="3:4" x14ac:dyDescent="0.25">
      <c r="C105" s="25"/>
      <c r="D105" s="25"/>
    </row>
    <row r="106" spans="3:4" x14ac:dyDescent="0.25">
      <c r="C106" s="25"/>
      <c r="D106" s="25"/>
    </row>
    <row r="107" spans="3:4" x14ac:dyDescent="0.25">
      <c r="C107" s="25"/>
      <c r="D107" s="25"/>
    </row>
    <row r="108" spans="3:4" x14ac:dyDescent="0.25">
      <c r="C108" s="25"/>
      <c r="D108" s="25"/>
    </row>
  </sheetData>
  <conditionalFormatting sqref="H1:H1048576 E1:E1048576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1"/>
  <sheetViews>
    <sheetView showGridLines="0" showRowColHeaders="0" workbookViewId="0">
      <selection activeCell="A2" sqref="A2"/>
    </sheetView>
  </sheetViews>
  <sheetFormatPr defaultRowHeight="15" x14ac:dyDescent="0.25"/>
  <cols>
    <col min="2" max="5" width="12.7109375" customWidth="1"/>
    <col min="6" max="6" width="56.7109375" customWidth="1"/>
    <col min="7" max="7" width="49.85546875" hidden="1" customWidth="1"/>
    <col min="8" max="8" width="77.140625" customWidth="1"/>
    <col min="9" max="9" width="22.140625" bestFit="1" customWidth="1"/>
    <col min="13" max="13" width="22.140625" hidden="1" customWidth="1"/>
  </cols>
  <sheetData>
    <row r="1" spans="1:13" ht="42.75" customHeight="1" x14ac:dyDescent="0.25">
      <c r="A1" s="24" t="s">
        <v>5</v>
      </c>
      <c r="B1" s="24" t="s">
        <v>88</v>
      </c>
      <c r="C1" s="24" t="s">
        <v>89</v>
      </c>
      <c r="D1" s="24" t="s">
        <v>90</v>
      </c>
      <c r="E1" s="24" t="s">
        <v>91</v>
      </c>
      <c r="F1" s="24" t="s">
        <v>95</v>
      </c>
      <c r="G1" s="24" t="s">
        <v>96</v>
      </c>
      <c r="H1" s="24" t="s">
        <v>97</v>
      </c>
      <c r="M1" s="25" t="s">
        <v>92</v>
      </c>
    </row>
    <row r="2" spans="1:13" x14ac:dyDescent="0.25">
      <c r="B2" s="26"/>
      <c r="C2" s="26"/>
      <c r="D2" s="26"/>
      <c r="E2" s="26"/>
      <c r="F2" s="25"/>
      <c r="G2" s="25">
        <f t="shared" ref="G2:G33" ca="1" si="0">IFERROR(LEFT(RIGHT(Old_Comment,LEN(Old_Comment)-FIND("*",Old_Comment,1)),LEN(Old_Comment)-2),Old_Comment)</f>
        <v>0</v>
      </c>
      <c r="H2" s="25">
        <f t="shared" ref="H2:H33" ca="1" si="1">IF(Old_Comment="Hit stop",Old_Comment,IF(AND(New_SOE_1&lt;&gt;Old_SOE_1,New_SOE_2=Old_SOE_2),CONCATENATE(Amending_SOE1,"; ",Old_Comment_Hide),IF(AND(New_SOE_1=Old_SOE_1,New_SOE_2&lt;&gt;Old_SOE_2),CONCATENATE(Amending_SOE2,"; ",Old_Comment_Hide),IF(AND(New_SOE_1&lt;&gt;Old_SOE_1,New_SOE_2&lt;&gt;Old_SOE_2),CONCATENATE(Amending_SOE1_SOE2,"; ",Old_Comment_Hide),IF(AND(New_SOE_1=Old_SOE_1,New_SOE_2=Old_SOE_2), Old_Comment,"")))))</f>
        <v>0</v>
      </c>
      <c r="M2" s="25" t="s">
        <v>93</v>
      </c>
    </row>
    <row r="3" spans="1:13" x14ac:dyDescent="0.25">
      <c r="B3" s="26"/>
      <c r="C3" s="26"/>
      <c r="D3" s="26"/>
      <c r="E3" s="26"/>
      <c r="F3" s="25"/>
      <c r="G3" s="25">
        <f t="shared" ca="1" si="0"/>
        <v>0</v>
      </c>
      <c r="H3" s="25">
        <f t="shared" ca="1" si="1"/>
        <v>0</v>
      </c>
      <c r="M3" s="25" t="s">
        <v>94</v>
      </c>
    </row>
    <row r="4" spans="1:13" x14ac:dyDescent="0.25">
      <c r="B4" s="26"/>
      <c r="C4" s="26"/>
      <c r="D4" s="26"/>
      <c r="E4" s="26"/>
      <c r="F4" s="25"/>
      <c r="G4" s="25">
        <f t="shared" ca="1" si="0"/>
        <v>0</v>
      </c>
      <c r="H4" s="25">
        <f t="shared" ca="1" si="1"/>
        <v>0</v>
      </c>
    </row>
    <row r="5" spans="1:13" x14ac:dyDescent="0.25">
      <c r="B5" s="26"/>
      <c r="C5" s="26"/>
      <c r="D5" s="26"/>
      <c r="E5" s="26"/>
      <c r="F5" s="25"/>
      <c r="G5" s="25">
        <f t="shared" ca="1" si="0"/>
        <v>0</v>
      </c>
      <c r="H5" s="25">
        <f t="shared" ca="1" si="1"/>
        <v>0</v>
      </c>
    </row>
    <row r="6" spans="1:13" x14ac:dyDescent="0.25">
      <c r="B6" s="26"/>
      <c r="C6" s="26"/>
      <c r="D6" s="26"/>
      <c r="E6" s="26"/>
      <c r="F6" s="25"/>
      <c r="G6" s="25">
        <f t="shared" ca="1" si="0"/>
        <v>0</v>
      </c>
      <c r="H6" s="25">
        <f t="shared" ca="1" si="1"/>
        <v>0</v>
      </c>
    </row>
    <row r="7" spans="1:13" x14ac:dyDescent="0.25">
      <c r="B7" s="26"/>
      <c r="C7" s="26"/>
      <c r="D7" s="26"/>
      <c r="E7" s="26"/>
      <c r="F7" s="25"/>
      <c r="G7" s="25">
        <f t="shared" ca="1" si="0"/>
        <v>0</v>
      </c>
      <c r="H7" s="25">
        <f t="shared" ca="1" si="1"/>
        <v>0</v>
      </c>
    </row>
    <row r="8" spans="1:13" x14ac:dyDescent="0.25">
      <c r="B8" s="26"/>
      <c r="C8" s="26"/>
      <c r="D8" s="26"/>
      <c r="E8" s="26"/>
      <c r="F8" s="25"/>
      <c r="G8" s="25">
        <f t="shared" ca="1" si="0"/>
        <v>0</v>
      </c>
      <c r="H8" s="25">
        <f t="shared" ca="1" si="1"/>
        <v>0</v>
      </c>
    </row>
    <row r="9" spans="1:13" x14ac:dyDescent="0.25">
      <c r="B9" s="26"/>
      <c r="C9" s="26"/>
      <c r="D9" s="26"/>
      <c r="E9" s="26"/>
      <c r="F9" s="25"/>
      <c r="G9" s="25">
        <f t="shared" ca="1" si="0"/>
        <v>0</v>
      </c>
      <c r="H9" s="25">
        <f t="shared" ca="1" si="1"/>
        <v>0</v>
      </c>
    </row>
    <row r="10" spans="1:13" x14ac:dyDescent="0.25">
      <c r="B10" s="26"/>
      <c r="C10" s="26"/>
      <c r="D10" s="26"/>
      <c r="E10" s="26"/>
      <c r="F10" s="25"/>
      <c r="G10" s="25">
        <f t="shared" ca="1" si="0"/>
        <v>0</v>
      </c>
      <c r="H10" s="25">
        <f t="shared" ca="1" si="1"/>
        <v>0</v>
      </c>
    </row>
    <row r="11" spans="1:13" x14ac:dyDescent="0.25">
      <c r="B11" s="26"/>
      <c r="C11" s="26"/>
      <c r="D11" s="26"/>
      <c r="E11" s="26"/>
      <c r="F11" s="25"/>
      <c r="G11" s="25">
        <f t="shared" ca="1" si="0"/>
        <v>0</v>
      </c>
      <c r="H11" s="25">
        <f t="shared" ca="1" si="1"/>
        <v>0</v>
      </c>
    </row>
    <row r="12" spans="1:13" x14ac:dyDescent="0.25">
      <c r="B12" s="26"/>
      <c r="C12" s="26"/>
      <c r="D12" s="26"/>
      <c r="E12" s="26"/>
      <c r="F12" s="25"/>
      <c r="G12" s="25">
        <f t="shared" ca="1" si="0"/>
        <v>0</v>
      </c>
      <c r="H12" s="25">
        <f t="shared" ca="1" si="1"/>
        <v>0</v>
      </c>
    </row>
    <row r="13" spans="1:13" x14ac:dyDescent="0.25">
      <c r="B13" s="26"/>
      <c r="C13" s="26"/>
      <c r="D13" s="26"/>
      <c r="E13" s="26"/>
      <c r="F13" s="25"/>
      <c r="G13" s="25">
        <f t="shared" ca="1" si="0"/>
        <v>0</v>
      </c>
      <c r="H13" s="25">
        <f t="shared" ca="1" si="1"/>
        <v>0</v>
      </c>
    </row>
    <row r="14" spans="1:13" x14ac:dyDescent="0.25">
      <c r="B14" s="26"/>
      <c r="C14" s="26"/>
      <c r="D14" s="26"/>
      <c r="E14" s="26"/>
      <c r="F14" s="25"/>
      <c r="G14" s="25">
        <f t="shared" ca="1" si="0"/>
        <v>0</v>
      </c>
      <c r="H14" s="25">
        <f t="shared" ca="1" si="1"/>
        <v>0</v>
      </c>
    </row>
    <row r="15" spans="1:13" x14ac:dyDescent="0.25">
      <c r="B15" s="26"/>
      <c r="C15" s="26"/>
      <c r="D15" s="26"/>
      <c r="E15" s="26"/>
      <c r="F15" s="25"/>
      <c r="G15" s="25">
        <f t="shared" ca="1" si="0"/>
        <v>0</v>
      </c>
      <c r="H15" s="25">
        <f t="shared" ca="1" si="1"/>
        <v>0</v>
      </c>
    </row>
    <row r="16" spans="1:13" x14ac:dyDescent="0.25">
      <c r="B16" s="26"/>
      <c r="C16" s="26"/>
      <c r="D16" s="26"/>
      <c r="E16" s="26"/>
      <c r="F16" s="25"/>
      <c r="G16" s="25">
        <f t="shared" ca="1" si="0"/>
        <v>0</v>
      </c>
      <c r="H16" s="25">
        <f t="shared" ca="1" si="1"/>
        <v>0</v>
      </c>
    </row>
    <row r="17" spans="2:8" x14ac:dyDescent="0.25">
      <c r="B17" s="26"/>
      <c r="C17" s="26"/>
      <c r="D17" s="26"/>
      <c r="E17" s="26"/>
      <c r="F17" s="25"/>
      <c r="G17" s="25">
        <f t="shared" ca="1" si="0"/>
        <v>0</v>
      </c>
      <c r="H17" s="25">
        <f t="shared" ca="1" si="1"/>
        <v>0</v>
      </c>
    </row>
    <row r="18" spans="2:8" x14ac:dyDescent="0.25">
      <c r="B18" s="26"/>
      <c r="C18" s="26"/>
      <c r="D18" s="26"/>
      <c r="E18" s="26"/>
      <c r="F18" s="25"/>
      <c r="G18" s="25">
        <f t="shared" ca="1" si="0"/>
        <v>0</v>
      </c>
      <c r="H18" s="25">
        <f t="shared" ca="1" si="1"/>
        <v>0</v>
      </c>
    </row>
    <row r="19" spans="2:8" x14ac:dyDescent="0.25">
      <c r="B19" s="26"/>
      <c r="C19" s="26"/>
      <c r="D19" s="26"/>
      <c r="E19" s="26"/>
      <c r="F19" s="25"/>
      <c r="G19" s="25">
        <f t="shared" ca="1" si="0"/>
        <v>0</v>
      </c>
      <c r="H19" s="25">
        <f t="shared" ca="1" si="1"/>
        <v>0</v>
      </c>
    </row>
    <row r="20" spans="2:8" x14ac:dyDescent="0.25">
      <c r="B20" s="26"/>
      <c r="C20" s="26"/>
      <c r="D20" s="26"/>
      <c r="E20" s="26"/>
      <c r="F20" s="25"/>
      <c r="G20" s="25">
        <f t="shared" ca="1" si="0"/>
        <v>0</v>
      </c>
      <c r="H20" s="25">
        <f t="shared" ca="1" si="1"/>
        <v>0</v>
      </c>
    </row>
    <row r="21" spans="2:8" x14ac:dyDescent="0.25">
      <c r="B21" s="26"/>
      <c r="C21" s="26"/>
      <c r="D21" s="26"/>
      <c r="E21" s="26"/>
      <c r="F21" s="25"/>
      <c r="G21" s="25">
        <f t="shared" ca="1" si="0"/>
        <v>0</v>
      </c>
      <c r="H21" s="25">
        <f t="shared" ca="1" si="1"/>
        <v>0</v>
      </c>
    </row>
    <row r="22" spans="2:8" x14ac:dyDescent="0.25">
      <c r="B22" s="26"/>
      <c r="C22" s="26"/>
      <c r="D22" s="26"/>
      <c r="E22" s="26"/>
      <c r="F22" s="25"/>
      <c r="G22" s="25">
        <f t="shared" ca="1" si="0"/>
        <v>0</v>
      </c>
      <c r="H22" s="25">
        <f t="shared" ca="1" si="1"/>
        <v>0</v>
      </c>
    </row>
    <row r="23" spans="2:8" x14ac:dyDescent="0.25">
      <c r="B23" s="26"/>
      <c r="C23" s="26"/>
      <c r="D23" s="26"/>
      <c r="E23" s="26"/>
      <c r="F23" s="25"/>
      <c r="G23" s="25">
        <f t="shared" ca="1" si="0"/>
        <v>0</v>
      </c>
      <c r="H23" s="25">
        <f t="shared" ca="1" si="1"/>
        <v>0</v>
      </c>
    </row>
    <row r="24" spans="2:8" x14ac:dyDescent="0.25">
      <c r="B24" s="26"/>
      <c r="C24" s="26"/>
      <c r="D24" s="26"/>
      <c r="E24" s="26"/>
      <c r="F24" s="25"/>
      <c r="G24" s="25">
        <f t="shared" ca="1" si="0"/>
        <v>0</v>
      </c>
      <c r="H24" s="25">
        <f t="shared" ca="1" si="1"/>
        <v>0</v>
      </c>
    </row>
    <row r="25" spans="2:8" x14ac:dyDescent="0.25">
      <c r="B25" s="26"/>
      <c r="C25" s="26"/>
      <c r="D25" s="26"/>
      <c r="E25" s="26"/>
      <c r="F25" s="25"/>
      <c r="G25" s="25">
        <f t="shared" ca="1" si="0"/>
        <v>0</v>
      </c>
      <c r="H25" s="25">
        <f t="shared" ca="1" si="1"/>
        <v>0</v>
      </c>
    </row>
    <row r="26" spans="2:8" x14ac:dyDescent="0.25">
      <c r="B26" s="26"/>
      <c r="C26" s="26"/>
      <c r="D26" s="26"/>
      <c r="E26" s="26"/>
      <c r="F26" s="25"/>
      <c r="G26" s="25">
        <f t="shared" ca="1" si="0"/>
        <v>0</v>
      </c>
      <c r="H26" s="25">
        <f t="shared" ca="1" si="1"/>
        <v>0</v>
      </c>
    </row>
    <row r="27" spans="2:8" x14ac:dyDescent="0.25">
      <c r="B27" s="26"/>
      <c r="C27" s="26"/>
      <c r="D27" s="26"/>
      <c r="E27" s="26"/>
      <c r="F27" s="25"/>
      <c r="G27" s="25">
        <f t="shared" ca="1" si="0"/>
        <v>0</v>
      </c>
      <c r="H27" s="25">
        <f t="shared" ca="1" si="1"/>
        <v>0</v>
      </c>
    </row>
    <row r="28" spans="2:8" x14ac:dyDescent="0.25">
      <c r="B28" s="26"/>
      <c r="C28" s="26"/>
      <c r="D28" s="26"/>
      <c r="E28" s="26"/>
      <c r="F28" s="25"/>
      <c r="G28" s="25">
        <f t="shared" ca="1" si="0"/>
        <v>0</v>
      </c>
      <c r="H28" s="25">
        <f t="shared" ca="1" si="1"/>
        <v>0</v>
      </c>
    </row>
    <row r="29" spans="2:8" x14ac:dyDescent="0.25">
      <c r="B29" s="26"/>
      <c r="C29" s="26"/>
      <c r="D29" s="26"/>
      <c r="E29" s="26"/>
      <c r="F29" s="25"/>
      <c r="G29" s="25">
        <f t="shared" ca="1" si="0"/>
        <v>0</v>
      </c>
      <c r="H29" s="25">
        <f t="shared" ca="1" si="1"/>
        <v>0</v>
      </c>
    </row>
    <row r="30" spans="2:8" x14ac:dyDescent="0.25">
      <c r="B30" s="26"/>
      <c r="C30" s="26"/>
      <c r="D30" s="26"/>
      <c r="E30" s="26"/>
      <c r="F30" s="25"/>
      <c r="G30" s="25">
        <f t="shared" ca="1" si="0"/>
        <v>0</v>
      </c>
      <c r="H30" s="25">
        <f t="shared" ca="1" si="1"/>
        <v>0</v>
      </c>
    </row>
    <row r="31" spans="2:8" x14ac:dyDescent="0.25">
      <c r="B31" s="26"/>
      <c r="C31" s="26"/>
      <c r="D31" s="26"/>
      <c r="E31" s="26"/>
      <c r="F31" s="25"/>
      <c r="G31" s="25">
        <f t="shared" ca="1" si="0"/>
        <v>0</v>
      </c>
      <c r="H31" s="25">
        <f t="shared" ca="1" si="1"/>
        <v>0</v>
      </c>
    </row>
    <row r="32" spans="2:8" x14ac:dyDescent="0.25">
      <c r="B32" s="26"/>
      <c r="C32" s="26"/>
      <c r="D32" s="26"/>
      <c r="E32" s="26"/>
      <c r="F32" s="25"/>
      <c r="G32" s="25">
        <f t="shared" ca="1" si="0"/>
        <v>0</v>
      </c>
      <c r="H32" s="25">
        <f t="shared" ca="1" si="1"/>
        <v>0</v>
      </c>
    </row>
    <row r="33" spans="2:8" x14ac:dyDescent="0.25">
      <c r="B33" s="26"/>
      <c r="C33" s="26"/>
      <c r="D33" s="26"/>
      <c r="E33" s="26"/>
      <c r="F33" s="25"/>
      <c r="G33" s="25">
        <f t="shared" ca="1" si="0"/>
        <v>0</v>
      </c>
      <c r="H33" s="25">
        <f t="shared" ca="1" si="1"/>
        <v>0</v>
      </c>
    </row>
    <row r="34" spans="2:8" x14ac:dyDescent="0.25">
      <c r="B34" s="26"/>
      <c r="C34" s="26"/>
      <c r="D34" s="26"/>
      <c r="E34" s="26"/>
      <c r="F34" s="25"/>
      <c r="G34" s="25">
        <f t="shared" ref="G34:G65" ca="1" si="2">IFERROR(LEFT(RIGHT(Old_Comment,LEN(Old_Comment)-FIND("*",Old_Comment,1)),LEN(Old_Comment)-2),Old_Comment)</f>
        <v>0</v>
      </c>
      <c r="H34" s="25">
        <f t="shared" ref="H34:H65" ca="1" si="3">IF(Old_Comment="Hit stop",Old_Comment,IF(AND(New_SOE_1&lt;&gt;Old_SOE_1,New_SOE_2=Old_SOE_2),CONCATENATE(Amending_SOE1,"; ",Old_Comment_Hide),IF(AND(New_SOE_1=Old_SOE_1,New_SOE_2&lt;&gt;Old_SOE_2),CONCATENATE(Amending_SOE2,"; ",Old_Comment_Hide),IF(AND(New_SOE_1&lt;&gt;Old_SOE_1,New_SOE_2&lt;&gt;Old_SOE_2),CONCATENATE(Amending_SOE1_SOE2,"; ",Old_Comment_Hide),IF(AND(New_SOE_1=Old_SOE_1,New_SOE_2=Old_SOE_2), Old_Comment,"")))))</f>
        <v>0</v>
      </c>
    </row>
    <row r="35" spans="2:8" x14ac:dyDescent="0.25">
      <c r="B35" s="26"/>
      <c r="C35" s="26"/>
      <c r="D35" s="26"/>
      <c r="E35" s="26"/>
      <c r="F35" s="25"/>
      <c r="G35" s="25">
        <f t="shared" ca="1" si="2"/>
        <v>0</v>
      </c>
      <c r="H35" s="25">
        <f t="shared" ca="1" si="3"/>
        <v>0</v>
      </c>
    </row>
    <row r="36" spans="2:8" x14ac:dyDescent="0.25">
      <c r="B36" s="26"/>
      <c r="C36" s="26"/>
      <c r="D36" s="26"/>
      <c r="E36" s="26"/>
      <c r="F36" s="25"/>
      <c r="G36" s="25">
        <f t="shared" ca="1" si="2"/>
        <v>0</v>
      </c>
      <c r="H36" s="25">
        <f t="shared" ca="1" si="3"/>
        <v>0</v>
      </c>
    </row>
    <row r="37" spans="2:8" x14ac:dyDescent="0.25">
      <c r="B37" s="26"/>
      <c r="C37" s="26"/>
      <c r="D37" s="26"/>
      <c r="E37" s="26"/>
      <c r="F37" s="25"/>
      <c r="G37" s="25">
        <f t="shared" ca="1" si="2"/>
        <v>0</v>
      </c>
      <c r="H37" s="25">
        <f t="shared" ca="1" si="3"/>
        <v>0</v>
      </c>
    </row>
    <row r="38" spans="2:8" x14ac:dyDescent="0.25">
      <c r="B38" s="26"/>
      <c r="C38" s="26"/>
      <c r="D38" s="26"/>
      <c r="E38" s="26"/>
      <c r="F38" s="25"/>
      <c r="G38" s="25">
        <f t="shared" ca="1" si="2"/>
        <v>0</v>
      </c>
      <c r="H38" s="25">
        <f t="shared" ca="1" si="3"/>
        <v>0</v>
      </c>
    </row>
    <row r="39" spans="2:8" x14ac:dyDescent="0.25">
      <c r="B39" s="26"/>
      <c r="C39" s="26"/>
      <c r="D39" s="26"/>
      <c r="E39" s="26"/>
      <c r="F39" s="25"/>
      <c r="G39" s="25">
        <f t="shared" ca="1" si="2"/>
        <v>0</v>
      </c>
      <c r="H39" s="25">
        <f t="shared" ca="1" si="3"/>
        <v>0</v>
      </c>
    </row>
    <row r="40" spans="2:8" x14ac:dyDescent="0.25">
      <c r="B40" s="26"/>
      <c r="C40" s="26"/>
      <c r="D40" s="26"/>
      <c r="E40" s="26"/>
      <c r="F40" s="25"/>
      <c r="G40" s="25">
        <f t="shared" ca="1" si="2"/>
        <v>0</v>
      </c>
      <c r="H40" s="25">
        <f t="shared" ca="1" si="3"/>
        <v>0</v>
      </c>
    </row>
    <row r="41" spans="2:8" x14ac:dyDescent="0.25">
      <c r="B41" s="26"/>
      <c r="C41" s="26"/>
      <c r="D41" s="26"/>
      <c r="E41" s="26"/>
      <c r="F41" s="25"/>
      <c r="G41" s="25">
        <f t="shared" ca="1" si="2"/>
        <v>0</v>
      </c>
      <c r="H41" s="25">
        <f t="shared" ca="1" si="3"/>
        <v>0</v>
      </c>
    </row>
    <row r="42" spans="2:8" x14ac:dyDescent="0.25">
      <c r="B42" s="26"/>
      <c r="C42" s="26"/>
      <c r="D42" s="26"/>
      <c r="E42" s="26"/>
      <c r="F42" s="25"/>
      <c r="G42" s="25">
        <f t="shared" ca="1" si="2"/>
        <v>0</v>
      </c>
      <c r="H42" s="25">
        <f t="shared" ca="1" si="3"/>
        <v>0</v>
      </c>
    </row>
    <row r="43" spans="2:8" x14ac:dyDescent="0.25">
      <c r="B43" s="26"/>
      <c r="C43" s="26"/>
      <c r="D43" s="26"/>
      <c r="E43" s="26"/>
      <c r="F43" s="25"/>
      <c r="G43" s="25">
        <f t="shared" ca="1" si="2"/>
        <v>0</v>
      </c>
      <c r="H43" s="25">
        <f t="shared" ca="1" si="3"/>
        <v>0</v>
      </c>
    </row>
    <row r="44" spans="2:8" x14ac:dyDescent="0.25">
      <c r="B44" s="26"/>
      <c r="C44" s="26"/>
      <c r="D44" s="26"/>
      <c r="E44" s="26"/>
      <c r="F44" s="25"/>
      <c r="G44" s="25">
        <f t="shared" ca="1" si="2"/>
        <v>0</v>
      </c>
      <c r="H44" s="25">
        <f t="shared" ca="1" si="3"/>
        <v>0</v>
      </c>
    </row>
    <row r="45" spans="2:8" x14ac:dyDescent="0.25">
      <c r="B45" s="26"/>
      <c r="C45" s="26"/>
      <c r="D45" s="26"/>
      <c r="E45" s="26"/>
      <c r="F45" s="25"/>
      <c r="G45" s="25">
        <f t="shared" ca="1" si="2"/>
        <v>0</v>
      </c>
      <c r="H45" s="25">
        <f t="shared" ca="1" si="3"/>
        <v>0</v>
      </c>
    </row>
    <row r="46" spans="2:8" x14ac:dyDescent="0.25">
      <c r="B46" s="26"/>
      <c r="C46" s="26"/>
      <c r="D46" s="26"/>
      <c r="E46" s="26"/>
      <c r="F46" s="25"/>
      <c r="G46" s="25">
        <f t="shared" ca="1" si="2"/>
        <v>0</v>
      </c>
      <c r="H46" s="25">
        <f t="shared" ca="1" si="3"/>
        <v>0</v>
      </c>
    </row>
    <row r="47" spans="2:8" x14ac:dyDescent="0.25">
      <c r="B47" s="26"/>
      <c r="C47" s="26"/>
      <c r="D47" s="26"/>
      <c r="E47" s="26"/>
      <c r="F47" s="25"/>
      <c r="G47" s="25">
        <f t="shared" ca="1" si="2"/>
        <v>0</v>
      </c>
      <c r="H47" s="25">
        <f t="shared" ca="1" si="3"/>
        <v>0</v>
      </c>
    </row>
    <row r="48" spans="2:8" x14ac:dyDescent="0.25">
      <c r="B48" s="26"/>
      <c r="C48" s="26"/>
      <c r="D48" s="26"/>
      <c r="E48" s="26"/>
      <c r="F48" s="25"/>
      <c r="G48" s="25">
        <f t="shared" ca="1" si="2"/>
        <v>0</v>
      </c>
      <c r="H48" s="25">
        <f t="shared" ca="1" si="3"/>
        <v>0</v>
      </c>
    </row>
    <row r="49" spans="2:8" x14ac:dyDescent="0.25">
      <c r="B49" s="26"/>
      <c r="C49" s="26"/>
      <c r="D49" s="26"/>
      <c r="E49" s="26"/>
      <c r="F49" s="25"/>
      <c r="G49" s="25">
        <f t="shared" ca="1" si="2"/>
        <v>0</v>
      </c>
      <c r="H49" s="25">
        <f t="shared" ca="1" si="3"/>
        <v>0</v>
      </c>
    </row>
    <row r="50" spans="2:8" x14ac:dyDescent="0.25">
      <c r="B50" s="26"/>
      <c r="C50" s="26"/>
      <c r="D50" s="26"/>
      <c r="E50" s="26"/>
      <c r="F50" s="25"/>
      <c r="G50" s="25">
        <f t="shared" ca="1" si="2"/>
        <v>0</v>
      </c>
      <c r="H50" s="25">
        <f t="shared" ca="1" si="3"/>
        <v>0</v>
      </c>
    </row>
    <row r="51" spans="2:8" x14ac:dyDescent="0.25">
      <c r="B51" s="26"/>
      <c r="C51" s="26"/>
      <c r="D51" s="26"/>
      <c r="E51" s="26"/>
      <c r="F51" s="25"/>
      <c r="G51" s="25">
        <f t="shared" ca="1" si="2"/>
        <v>0</v>
      </c>
      <c r="H51" s="25">
        <f t="shared" ca="1" si="3"/>
        <v>0</v>
      </c>
    </row>
    <row r="52" spans="2:8" x14ac:dyDescent="0.25">
      <c r="B52" s="26"/>
      <c r="C52" s="26"/>
      <c r="D52" s="26"/>
      <c r="E52" s="26"/>
      <c r="F52" s="25"/>
      <c r="G52" s="25">
        <f t="shared" ca="1" si="2"/>
        <v>0</v>
      </c>
      <c r="H52" s="25">
        <f t="shared" ca="1" si="3"/>
        <v>0</v>
      </c>
    </row>
    <row r="53" spans="2:8" x14ac:dyDescent="0.25">
      <c r="B53" s="26"/>
      <c r="C53" s="26"/>
      <c r="D53" s="26"/>
      <c r="E53" s="26"/>
      <c r="F53" s="25"/>
      <c r="G53" s="25">
        <f t="shared" ca="1" si="2"/>
        <v>0</v>
      </c>
      <c r="H53" s="25">
        <f t="shared" ca="1" si="3"/>
        <v>0</v>
      </c>
    </row>
    <row r="54" spans="2:8" x14ac:dyDescent="0.25">
      <c r="B54" s="26"/>
      <c r="C54" s="26"/>
      <c r="D54" s="26"/>
      <c r="E54" s="26"/>
      <c r="F54" s="25"/>
      <c r="G54" s="25">
        <f t="shared" ca="1" si="2"/>
        <v>0</v>
      </c>
      <c r="H54" s="25">
        <f t="shared" ca="1" si="3"/>
        <v>0</v>
      </c>
    </row>
    <row r="55" spans="2:8" x14ac:dyDescent="0.25">
      <c r="B55" s="26"/>
      <c r="C55" s="26"/>
      <c r="D55" s="26"/>
      <c r="E55" s="26"/>
      <c r="F55" s="25"/>
      <c r="G55" s="25">
        <f t="shared" ca="1" si="2"/>
        <v>0</v>
      </c>
      <c r="H55" s="25">
        <f t="shared" ca="1" si="3"/>
        <v>0</v>
      </c>
    </row>
    <row r="56" spans="2:8" x14ac:dyDescent="0.25">
      <c r="B56" s="26"/>
      <c r="C56" s="26"/>
      <c r="D56" s="26"/>
      <c r="E56" s="26"/>
      <c r="F56" s="25"/>
      <c r="G56" s="25">
        <f t="shared" ca="1" si="2"/>
        <v>0</v>
      </c>
      <c r="H56" s="25">
        <f t="shared" ca="1" si="3"/>
        <v>0</v>
      </c>
    </row>
    <row r="57" spans="2:8" x14ac:dyDescent="0.25">
      <c r="B57" s="26"/>
      <c r="C57" s="26"/>
      <c r="D57" s="26"/>
      <c r="E57" s="26"/>
      <c r="F57" s="25"/>
      <c r="G57" s="25">
        <f t="shared" ca="1" si="2"/>
        <v>0</v>
      </c>
      <c r="H57" s="25">
        <f t="shared" ca="1" si="3"/>
        <v>0</v>
      </c>
    </row>
    <row r="58" spans="2:8" x14ac:dyDescent="0.25">
      <c r="B58" s="26"/>
      <c r="C58" s="26"/>
      <c r="D58" s="26"/>
      <c r="E58" s="26"/>
      <c r="F58" s="25"/>
      <c r="G58" s="25">
        <f t="shared" ca="1" si="2"/>
        <v>0</v>
      </c>
      <c r="H58" s="25">
        <f t="shared" ca="1" si="3"/>
        <v>0</v>
      </c>
    </row>
    <row r="59" spans="2:8" x14ac:dyDescent="0.25">
      <c r="B59" s="26"/>
      <c r="C59" s="26"/>
      <c r="D59" s="26"/>
      <c r="E59" s="26"/>
      <c r="F59" s="25"/>
      <c r="G59" s="25">
        <f t="shared" ca="1" si="2"/>
        <v>0</v>
      </c>
      <c r="H59" s="25">
        <f t="shared" ca="1" si="3"/>
        <v>0</v>
      </c>
    </row>
    <row r="60" spans="2:8" x14ac:dyDescent="0.25">
      <c r="B60" s="26"/>
      <c r="C60" s="26"/>
      <c r="D60" s="26"/>
      <c r="E60" s="26"/>
      <c r="F60" s="25"/>
      <c r="G60" s="25">
        <f t="shared" ca="1" si="2"/>
        <v>0</v>
      </c>
      <c r="H60" s="25">
        <f t="shared" ca="1" si="3"/>
        <v>0</v>
      </c>
    </row>
    <row r="61" spans="2:8" x14ac:dyDescent="0.25">
      <c r="B61" s="26"/>
      <c r="C61" s="26"/>
      <c r="D61" s="26"/>
      <c r="E61" s="26"/>
      <c r="F61" s="25"/>
      <c r="G61" s="25">
        <f t="shared" ca="1" si="2"/>
        <v>0</v>
      </c>
      <c r="H61" s="25">
        <f t="shared" ca="1" si="3"/>
        <v>0</v>
      </c>
    </row>
    <row r="62" spans="2:8" x14ac:dyDescent="0.25">
      <c r="B62" s="26"/>
      <c r="C62" s="26"/>
      <c r="D62" s="26"/>
      <c r="E62" s="26"/>
      <c r="F62" s="25"/>
      <c r="G62" s="25">
        <f t="shared" ca="1" si="2"/>
        <v>0</v>
      </c>
      <c r="H62" s="25">
        <f t="shared" ca="1" si="3"/>
        <v>0</v>
      </c>
    </row>
    <row r="63" spans="2:8" x14ac:dyDescent="0.25">
      <c r="B63" s="26"/>
      <c r="C63" s="26"/>
      <c r="D63" s="26"/>
      <c r="E63" s="26"/>
      <c r="F63" s="25"/>
      <c r="G63" s="25">
        <f t="shared" ca="1" si="2"/>
        <v>0</v>
      </c>
      <c r="H63" s="25">
        <f t="shared" ca="1" si="3"/>
        <v>0</v>
      </c>
    </row>
    <row r="64" spans="2:8" x14ac:dyDescent="0.25">
      <c r="B64" s="26"/>
      <c r="C64" s="26"/>
      <c r="D64" s="26"/>
      <c r="E64" s="26"/>
      <c r="F64" s="25"/>
      <c r="G64" s="25">
        <f t="shared" ca="1" si="2"/>
        <v>0</v>
      </c>
      <c r="H64" s="25">
        <f t="shared" ca="1" si="3"/>
        <v>0</v>
      </c>
    </row>
    <row r="65" spans="2:8" x14ac:dyDescent="0.25">
      <c r="B65" s="26"/>
      <c r="C65" s="26"/>
      <c r="D65" s="26"/>
      <c r="E65" s="26"/>
      <c r="F65" s="25"/>
      <c r="G65" s="25">
        <f t="shared" ca="1" si="2"/>
        <v>0</v>
      </c>
      <c r="H65" s="25">
        <f t="shared" ca="1" si="3"/>
        <v>0</v>
      </c>
    </row>
    <row r="66" spans="2:8" x14ac:dyDescent="0.25">
      <c r="B66" s="26"/>
      <c r="C66" s="26"/>
      <c r="D66" s="26"/>
      <c r="E66" s="26"/>
      <c r="F66" s="25"/>
      <c r="G66" s="25">
        <f t="shared" ref="G66:G97" ca="1" si="4">IFERROR(LEFT(RIGHT(Old_Comment,LEN(Old_Comment)-FIND("*",Old_Comment,1)),LEN(Old_Comment)-2),Old_Comment)</f>
        <v>0</v>
      </c>
      <c r="H66" s="25">
        <f t="shared" ref="H66:H97" ca="1" si="5">IF(Old_Comment="Hit stop",Old_Comment,IF(AND(New_SOE_1&lt;&gt;Old_SOE_1,New_SOE_2=Old_SOE_2),CONCATENATE(Amending_SOE1,"; ",Old_Comment_Hide),IF(AND(New_SOE_1=Old_SOE_1,New_SOE_2&lt;&gt;Old_SOE_2),CONCATENATE(Amending_SOE2,"; ",Old_Comment_Hide),IF(AND(New_SOE_1&lt;&gt;Old_SOE_1,New_SOE_2&lt;&gt;Old_SOE_2),CONCATENATE(Amending_SOE1_SOE2,"; ",Old_Comment_Hide),IF(AND(New_SOE_1=Old_SOE_1,New_SOE_2=Old_SOE_2), Old_Comment,"")))))</f>
        <v>0</v>
      </c>
    </row>
    <row r="67" spans="2:8" x14ac:dyDescent="0.25">
      <c r="B67" s="26"/>
      <c r="C67" s="26"/>
      <c r="D67" s="26"/>
      <c r="E67" s="26"/>
      <c r="F67" s="25"/>
      <c r="G67" s="25">
        <f t="shared" ca="1" si="4"/>
        <v>0</v>
      </c>
      <c r="H67" s="25">
        <f t="shared" ca="1" si="5"/>
        <v>0</v>
      </c>
    </row>
    <row r="68" spans="2:8" x14ac:dyDescent="0.25">
      <c r="B68" s="26"/>
      <c r="C68" s="26"/>
      <c r="D68" s="26"/>
      <c r="E68" s="26"/>
      <c r="F68" s="25"/>
      <c r="G68" s="25">
        <f t="shared" ca="1" si="4"/>
        <v>0</v>
      </c>
      <c r="H68" s="25">
        <f t="shared" ca="1" si="5"/>
        <v>0</v>
      </c>
    </row>
    <row r="69" spans="2:8" x14ac:dyDescent="0.25">
      <c r="B69" s="26"/>
      <c r="C69" s="26"/>
      <c r="D69" s="26"/>
      <c r="E69" s="26"/>
      <c r="F69" s="25"/>
      <c r="G69" s="25">
        <f t="shared" ca="1" si="4"/>
        <v>0</v>
      </c>
      <c r="H69" s="25">
        <f t="shared" ca="1" si="5"/>
        <v>0</v>
      </c>
    </row>
    <row r="70" spans="2:8" x14ac:dyDescent="0.25">
      <c r="B70" s="26"/>
      <c r="C70" s="26"/>
      <c r="D70" s="26"/>
      <c r="E70" s="26"/>
      <c r="F70" s="25"/>
      <c r="G70" s="25">
        <f t="shared" ca="1" si="4"/>
        <v>0</v>
      </c>
      <c r="H70" s="25">
        <f t="shared" ca="1" si="5"/>
        <v>0</v>
      </c>
    </row>
    <row r="71" spans="2:8" x14ac:dyDescent="0.25">
      <c r="B71" s="26"/>
      <c r="C71" s="26"/>
      <c r="D71" s="26"/>
      <c r="E71" s="26"/>
      <c r="F71" s="25"/>
      <c r="G71" s="25">
        <f t="shared" ca="1" si="4"/>
        <v>0</v>
      </c>
      <c r="H71" s="25">
        <f t="shared" ca="1" si="5"/>
        <v>0</v>
      </c>
    </row>
    <row r="72" spans="2:8" x14ac:dyDescent="0.25">
      <c r="B72" s="26"/>
      <c r="C72" s="26"/>
      <c r="D72" s="26"/>
      <c r="E72" s="26"/>
      <c r="F72" s="25"/>
      <c r="G72" s="25">
        <f t="shared" ca="1" si="4"/>
        <v>0</v>
      </c>
      <c r="H72" s="25">
        <f t="shared" ca="1" si="5"/>
        <v>0</v>
      </c>
    </row>
    <row r="73" spans="2:8" x14ac:dyDescent="0.25">
      <c r="B73" s="26"/>
      <c r="C73" s="26"/>
      <c r="D73" s="26"/>
      <c r="E73" s="26"/>
      <c r="F73" s="25"/>
      <c r="G73" s="25">
        <f t="shared" ca="1" si="4"/>
        <v>0</v>
      </c>
      <c r="H73" s="25">
        <f t="shared" ca="1" si="5"/>
        <v>0</v>
      </c>
    </row>
    <row r="74" spans="2:8" x14ac:dyDescent="0.25">
      <c r="B74" s="26"/>
      <c r="C74" s="26"/>
      <c r="D74" s="26"/>
      <c r="E74" s="26"/>
      <c r="F74" s="25"/>
      <c r="G74" s="25">
        <f t="shared" ca="1" si="4"/>
        <v>0</v>
      </c>
      <c r="H74" s="25">
        <f t="shared" ca="1" si="5"/>
        <v>0</v>
      </c>
    </row>
    <row r="75" spans="2:8" x14ac:dyDescent="0.25">
      <c r="B75" s="26"/>
      <c r="C75" s="26"/>
      <c r="D75" s="26"/>
      <c r="E75" s="26"/>
      <c r="F75" s="25"/>
      <c r="G75" s="25">
        <f t="shared" ca="1" si="4"/>
        <v>0</v>
      </c>
      <c r="H75" s="25">
        <f t="shared" ca="1" si="5"/>
        <v>0</v>
      </c>
    </row>
    <row r="76" spans="2:8" x14ac:dyDescent="0.25">
      <c r="B76" s="26"/>
      <c r="C76" s="26"/>
      <c r="D76" s="26"/>
      <c r="E76" s="26"/>
      <c r="F76" s="25"/>
      <c r="G76" s="25">
        <f t="shared" ca="1" si="4"/>
        <v>0</v>
      </c>
      <c r="H76" s="25">
        <f t="shared" ca="1" si="5"/>
        <v>0</v>
      </c>
    </row>
    <row r="77" spans="2:8" x14ac:dyDescent="0.25">
      <c r="B77" s="26"/>
      <c r="C77" s="26"/>
      <c r="D77" s="26"/>
      <c r="E77" s="26"/>
      <c r="F77" s="25"/>
      <c r="G77" s="25">
        <f t="shared" ca="1" si="4"/>
        <v>0</v>
      </c>
      <c r="H77" s="25">
        <f t="shared" ca="1" si="5"/>
        <v>0</v>
      </c>
    </row>
    <row r="78" spans="2:8" x14ac:dyDescent="0.25">
      <c r="B78" s="26"/>
      <c r="C78" s="26"/>
      <c r="D78" s="26"/>
      <c r="E78" s="26"/>
      <c r="F78" s="25"/>
      <c r="G78" s="25">
        <f t="shared" ca="1" si="4"/>
        <v>0</v>
      </c>
      <c r="H78" s="25">
        <f t="shared" ca="1" si="5"/>
        <v>0</v>
      </c>
    </row>
    <row r="79" spans="2:8" x14ac:dyDescent="0.25">
      <c r="B79" s="26"/>
      <c r="C79" s="26"/>
      <c r="D79" s="26"/>
      <c r="E79" s="26"/>
      <c r="F79" s="25"/>
      <c r="G79" s="25">
        <f t="shared" ca="1" si="4"/>
        <v>0</v>
      </c>
      <c r="H79" s="25">
        <f t="shared" ca="1" si="5"/>
        <v>0</v>
      </c>
    </row>
    <row r="80" spans="2:8" x14ac:dyDescent="0.25">
      <c r="B80" s="26"/>
      <c r="C80" s="26"/>
      <c r="D80" s="26"/>
      <c r="E80" s="26"/>
      <c r="F80" s="25"/>
      <c r="G80" s="25">
        <f t="shared" ca="1" si="4"/>
        <v>0</v>
      </c>
      <c r="H80" s="25">
        <f t="shared" ca="1" si="5"/>
        <v>0</v>
      </c>
    </row>
    <row r="81" spans="2:8" x14ac:dyDescent="0.25">
      <c r="B81" s="26"/>
      <c r="C81" s="26"/>
      <c r="D81" s="26"/>
      <c r="E81" s="26"/>
      <c r="F81" s="25"/>
      <c r="G81" s="25">
        <f t="shared" ca="1" si="4"/>
        <v>0</v>
      </c>
      <c r="H81" s="25">
        <f t="shared" ca="1" si="5"/>
        <v>0</v>
      </c>
    </row>
    <row r="82" spans="2:8" x14ac:dyDescent="0.25">
      <c r="B82" s="26"/>
      <c r="C82" s="26"/>
      <c r="D82" s="26"/>
      <c r="E82" s="26"/>
      <c r="F82" s="25"/>
      <c r="G82" s="25">
        <f t="shared" ca="1" si="4"/>
        <v>0</v>
      </c>
      <c r="H82" s="25">
        <f t="shared" ca="1" si="5"/>
        <v>0</v>
      </c>
    </row>
    <row r="83" spans="2:8" x14ac:dyDescent="0.25">
      <c r="B83" s="26"/>
      <c r="C83" s="26"/>
      <c r="D83" s="26"/>
      <c r="E83" s="26"/>
      <c r="F83" s="25"/>
      <c r="G83" s="25">
        <f t="shared" ca="1" si="4"/>
        <v>0</v>
      </c>
      <c r="H83" s="25">
        <f t="shared" ca="1" si="5"/>
        <v>0</v>
      </c>
    </row>
    <row r="84" spans="2:8" x14ac:dyDescent="0.25">
      <c r="B84" s="26"/>
      <c r="C84" s="26"/>
      <c r="D84" s="26"/>
      <c r="E84" s="26"/>
      <c r="F84" s="25"/>
      <c r="G84" s="25">
        <f t="shared" ca="1" si="4"/>
        <v>0</v>
      </c>
      <c r="H84" s="25">
        <f t="shared" ca="1" si="5"/>
        <v>0</v>
      </c>
    </row>
    <row r="85" spans="2:8" x14ac:dyDescent="0.25">
      <c r="B85" s="26"/>
      <c r="C85" s="26"/>
      <c r="D85" s="26"/>
      <c r="E85" s="26"/>
      <c r="F85" s="25"/>
      <c r="G85" s="25">
        <f t="shared" ca="1" si="4"/>
        <v>0</v>
      </c>
      <c r="H85" s="25">
        <f t="shared" ca="1" si="5"/>
        <v>0</v>
      </c>
    </row>
    <row r="86" spans="2:8" x14ac:dyDescent="0.25">
      <c r="B86" s="26"/>
      <c r="C86" s="26"/>
      <c r="D86" s="26"/>
      <c r="E86" s="26"/>
      <c r="F86" s="25"/>
      <c r="G86" s="25">
        <f t="shared" ca="1" si="4"/>
        <v>0</v>
      </c>
      <c r="H86" s="25">
        <f t="shared" ca="1" si="5"/>
        <v>0</v>
      </c>
    </row>
    <row r="87" spans="2:8" x14ac:dyDescent="0.25">
      <c r="B87" s="26"/>
      <c r="C87" s="26"/>
      <c r="D87" s="26"/>
      <c r="E87" s="26"/>
      <c r="F87" s="25"/>
      <c r="G87" s="25">
        <f t="shared" ca="1" si="4"/>
        <v>0</v>
      </c>
      <c r="H87" s="25">
        <f t="shared" ca="1" si="5"/>
        <v>0</v>
      </c>
    </row>
    <row r="88" spans="2:8" x14ac:dyDescent="0.25">
      <c r="B88" s="26"/>
      <c r="C88" s="26"/>
      <c r="D88" s="26"/>
      <c r="E88" s="26"/>
      <c r="F88" s="25"/>
      <c r="G88" s="25">
        <f t="shared" ca="1" si="4"/>
        <v>0</v>
      </c>
      <c r="H88" s="25">
        <f t="shared" ca="1" si="5"/>
        <v>0</v>
      </c>
    </row>
    <row r="89" spans="2:8" x14ac:dyDescent="0.25">
      <c r="B89" s="26"/>
      <c r="C89" s="26"/>
      <c r="D89" s="26"/>
      <c r="E89" s="26"/>
      <c r="F89" s="25"/>
      <c r="G89" s="25">
        <f t="shared" ca="1" si="4"/>
        <v>0</v>
      </c>
      <c r="H89" s="25">
        <f t="shared" ca="1" si="5"/>
        <v>0</v>
      </c>
    </row>
    <row r="90" spans="2:8" x14ac:dyDescent="0.25">
      <c r="B90" s="26"/>
      <c r="C90" s="26"/>
      <c r="D90" s="26"/>
      <c r="E90" s="26"/>
      <c r="F90" s="25"/>
      <c r="G90" s="25">
        <f t="shared" ca="1" si="4"/>
        <v>0</v>
      </c>
      <c r="H90" s="25">
        <f t="shared" ca="1" si="5"/>
        <v>0</v>
      </c>
    </row>
    <row r="91" spans="2:8" x14ac:dyDescent="0.25">
      <c r="B91" s="26"/>
      <c r="C91" s="26"/>
      <c r="D91" s="26"/>
      <c r="E91" s="26"/>
      <c r="F91" s="25"/>
      <c r="G91" s="25">
        <f t="shared" ca="1" si="4"/>
        <v>0</v>
      </c>
      <c r="H91" s="25">
        <f t="shared" ca="1" si="5"/>
        <v>0</v>
      </c>
    </row>
    <row r="92" spans="2:8" x14ac:dyDescent="0.25">
      <c r="B92" s="26"/>
      <c r="C92" s="26"/>
      <c r="D92" s="26"/>
      <c r="E92" s="26"/>
      <c r="F92" s="25"/>
      <c r="G92" s="25">
        <f t="shared" ca="1" si="4"/>
        <v>0</v>
      </c>
      <c r="H92" s="25">
        <f t="shared" ca="1" si="5"/>
        <v>0</v>
      </c>
    </row>
    <row r="93" spans="2:8" x14ac:dyDescent="0.25">
      <c r="B93" s="26"/>
      <c r="C93" s="26"/>
      <c r="D93" s="26"/>
      <c r="E93" s="26"/>
      <c r="F93" s="25"/>
      <c r="G93" s="25">
        <f t="shared" ca="1" si="4"/>
        <v>0</v>
      </c>
      <c r="H93" s="25">
        <f t="shared" ca="1" si="5"/>
        <v>0</v>
      </c>
    </row>
    <row r="94" spans="2:8" x14ac:dyDescent="0.25">
      <c r="B94" s="26"/>
      <c r="C94" s="26"/>
      <c r="D94" s="26"/>
      <c r="E94" s="26"/>
      <c r="F94" s="25"/>
      <c r="G94" s="25">
        <f t="shared" ca="1" si="4"/>
        <v>0</v>
      </c>
      <c r="H94" s="25">
        <f t="shared" ca="1" si="5"/>
        <v>0</v>
      </c>
    </row>
    <row r="95" spans="2:8" x14ac:dyDescent="0.25">
      <c r="B95" s="26"/>
      <c r="C95" s="26"/>
      <c r="D95" s="26"/>
      <c r="E95" s="26"/>
      <c r="F95" s="25"/>
      <c r="G95" s="25">
        <f t="shared" ca="1" si="4"/>
        <v>0</v>
      </c>
      <c r="H95" s="25">
        <f t="shared" ca="1" si="5"/>
        <v>0</v>
      </c>
    </row>
    <row r="96" spans="2:8" x14ac:dyDescent="0.25">
      <c r="B96" s="26"/>
      <c r="C96" s="26"/>
      <c r="D96" s="26"/>
      <c r="E96" s="26"/>
      <c r="F96" s="25"/>
      <c r="G96" s="25">
        <f t="shared" ca="1" si="4"/>
        <v>0</v>
      </c>
      <c r="H96" s="25">
        <f t="shared" ca="1" si="5"/>
        <v>0</v>
      </c>
    </row>
    <row r="97" spans="2:8" x14ac:dyDescent="0.25">
      <c r="B97" s="26"/>
      <c r="C97" s="26"/>
      <c r="D97" s="26"/>
      <c r="E97" s="26"/>
      <c r="F97" s="25"/>
      <c r="G97" s="25">
        <f t="shared" ca="1" si="4"/>
        <v>0</v>
      </c>
      <c r="H97" s="25">
        <f t="shared" ca="1" si="5"/>
        <v>0</v>
      </c>
    </row>
    <row r="98" spans="2:8" x14ac:dyDescent="0.25">
      <c r="B98" s="26"/>
      <c r="C98" s="26"/>
      <c r="D98" s="26"/>
      <c r="E98" s="26"/>
      <c r="F98" s="25"/>
      <c r="G98" s="25">
        <f t="shared" ref="G98:G129" ca="1" si="6">IFERROR(LEFT(RIGHT(Old_Comment,LEN(Old_Comment)-FIND("*",Old_Comment,1)),LEN(Old_Comment)-2),Old_Comment)</f>
        <v>0</v>
      </c>
      <c r="H98" s="25">
        <f t="shared" ref="H98:H129" ca="1" si="7">IF(Old_Comment="Hit stop",Old_Comment,IF(AND(New_SOE_1&lt;&gt;Old_SOE_1,New_SOE_2=Old_SOE_2),CONCATENATE(Amending_SOE1,"; ",Old_Comment_Hide),IF(AND(New_SOE_1=Old_SOE_1,New_SOE_2&lt;&gt;Old_SOE_2),CONCATENATE(Amending_SOE2,"; ",Old_Comment_Hide),IF(AND(New_SOE_1&lt;&gt;Old_SOE_1,New_SOE_2&lt;&gt;Old_SOE_2),CONCATENATE(Amending_SOE1_SOE2,"; ",Old_Comment_Hide),IF(AND(New_SOE_1=Old_SOE_1,New_SOE_2=Old_SOE_2), Old_Comment,"")))))</f>
        <v>0</v>
      </c>
    </row>
    <row r="99" spans="2:8" x14ac:dyDescent="0.25">
      <c r="B99" s="26"/>
      <c r="C99" s="26"/>
      <c r="D99" s="26"/>
      <c r="E99" s="26"/>
      <c r="F99" s="25"/>
      <c r="G99" s="25">
        <f t="shared" ca="1" si="6"/>
        <v>0</v>
      </c>
      <c r="H99" s="25">
        <f t="shared" ca="1" si="7"/>
        <v>0</v>
      </c>
    </row>
    <row r="100" spans="2:8" x14ac:dyDescent="0.25">
      <c r="B100" s="26"/>
      <c r="C100" s="26"/>
      <c r="D100" s="26"/>
      <c r="E100" s="26"/>
      <c r="F100" s="25"/>
      <c r="G100" s="25">
        <f t="shared" ca="1" si="6"/>
        <v>0</v>
      </c>
      <c r="H100" s="25">
        <f t="shared" ca="1" si="7"/>
        <v>0</v>
      </c>
    </row>
    <row r="101" spans="2:8" x14ac:dyDescent="0.25">
      <c r="B101" s="26"/>
      <c r="C101" s="26"/>
      <c r="D101" s="26"/>
      <c r="E101" s="26"/>
      <c r="F101" s="25"/>
      <c r="G101" s="25">
        <f t="shared" ca="1" si="6"/>
        <v>0</v>
      </c>
      <c r="H101" s="25">
        <f t="shared" ca="1" si="7"/>
        <v>0</v>
      </c>
    </row>
    <row r="102" spans="2:8" x14ac:dyDescent="0.25">
      <c r="B102" s="26"/>
      <c r="C102" s="26"/>
      <c r="D102" s="26"/>
      <c r="E102" s="26"/>
      <c r="F102" s="25"/>
      <c r="G102" s="25">
        <f t="shared" ca="1" si="6"/>
        <v>0</v>
      </c>
      <c r="H102" s="25">
        <f t="shared" ca="1" si="7"/>
        <v>0</v>
      </c>
    </row>
    <row r="103" spans="2:8" x14ac:dyDescent="0.25">
      <c r="B103" s="26"/>
      <c r="C103" s="26"/>
      <c r="D103" s="26"/>
      <c r="E103" s="26"/>
      <c r="F103" s="25"/>
      <c r="G103" s="25">
        <f t="shared" ca="1" si="6"/>
        <v>0</v>
      </c>
      <c r="H103" s="25">
        <f t="shared" ca="1" si="7"/>
        <v>0</v>
      </c>
    </row>
    <row r="104" spans="2:8" x14ac:dyDescent="0.25">
      <c r="B104" s="26"/>
      <c r="C104" s="26"/>
      <c r="D104" s="26"/>
      <c r="E104" s="26"/>
      <c r="F104" s="25"/>
      <c r="G104" s="25">
        <f t="shared" ca="1" si="6"/>
        <v>0</v>
      </c>
      <c r="H104" s="25">
        <f t="shared" ca="1" si="7"/>
        <v>0</v>
      </c>
    </row>
    <row r="105" spans="2:8" x14ac:dyDescent="0.25">
      <c r="B105" s="26"/>
      <c r="C105" s="26"/>
      <c r="D105" s="26"/>
      <c r="E105" s="26"/>
      <c r="F105" s="25"/>
      <c r="G105" s="25">
        <f t="shared" ca="1" si="6"/>
        <v>0</v>
      </c>
      <c r="H105" s="25">
        <f t="shared" ca="1" si="7"/>
        <v>0</v>
      </c>
    </row>
    <row r="106" spans="2:8" x14ac:dyDescent="0.25">
      <c r="B106" s="26"/>
      <c r="C106" s="26"/>
      <c r="D106" s="26"/>
      <c r="E106" s="26"/>
      <c r="F106" s="25"/>
      <c r="G106" s="25">
        <f t="shared" ca="1" si="6"/>
        <v>0</v>
      </c>
      <c r="H106" s="25">
        <f t="shared" ca="1" si="7"/>
        <v>0</v>
      </c>
    </row>
    <row r="107" spans="2:8" x14ac:dyDescent="0.25">
      <c r="B107" s="26"/>
      <c r="C107" s="26"/>
      <c r="D107" s="26"/>
      <c r="E107" s="26"/>
      <c r="F107" s="25"/>
      <c r="G107" s="25">
        <f t="shared" ca="1" si="6"/>
        <v>0</v>
      </c>
      <c r="H107" s="25">
        <f t="shared" ca="1" si="7"/>
        <v>0</v>
      </c>
    </row>
    <row r="108" spans="2:8" x14ac:dyDescent="0.25">
      <c r="B108" s="26"/>
      <c r="C108" s="26"/>
      <c r="D108" s="26"/>
      <c r="E108" s="26"/>
      <c r="F108" s="25"/>
      <c r="G108" s="25">
        <f t="shared" ca="1" si="6"/>
        <v>0</v>
      </c>
      <c r="H108" s="25">
        <f t="shared" ca="1" si="7"/>
        <v>0</v>
      </c>
    </row>
    <row r="109" spans="2:8" x14ac:dyDescent="0.25">
      <c r="B109" s="26"/>
      <c r="C109" s="26"/>
      <c r="D109" s="26"/>
      <c r="E109" s="26"/>
      <c r="F109" s="25"/>
      <c r="G109" s="25">
        <f t="shared" ca="1" si="6"/>
        <v>0</v>
      </c>
      <c r="H109" s="25">
        <f t="shared" ca="1" si="7"/>
        <v>0</v>
      </c>
    </row>
    <row r="110" spans="2:8" x14ac:dyDescent="0.25">
      <c r="B110" s="26"/>
      <c r="C110" s="26"/>
      <c r="D110" s="26"/>
      <c r="E110" s="26"/>
      <c r="F110" s="25"/>
      <c r="G110" s="25">
        <f t="shared" ca="1" si="6"/>
        <v>0</v>
      </c>
      <c r="H110" s="25">
        <f t="shared" ca="1" si="7"/>
        <v>0</v>
      </c>
    </row>
    <row r="111" spans="2:8" x14ac:dyDescent="0.25">
      <c r="B111" s="26"/>
      <c r="C111" s="26"/>
      <c r="D111" s="26"/>
      <c r="E111" s="26"/>
      <c r="F111" s="25"/>
      <c r="G111" s="25">
        <f t="shared" ca="1" si="6"/>
        <v>0</v>
      </c>
      <c r="H111" s="25">
        <f t="shared" ca="1" si="7"/>
        <v>0</v>
      </c>
    </row>
    <row r="112" spans="2:8" x14ac:dyDescent="0.25">
      <c r="B112" s="26"/>
      <c r="C112" s="26"/>
      <c r="D112" s="26"/>
      <c r="E112" s="26"/>
      <c r="F112" s="25"/>
      <c r="G112" s="25">
        <f t="shared" ca="1" si="6"/>
        <v>0</v>
      </c>
      <c r="H112" s="25">
        <f t="shared" ca="1" si="7"/>
        <v>0</v>
      </c>
    </row>
    <row r="113" spans="2:8" x14ac:dyDescent="0.25">
      <c r="B113" s="26"/>
      <c r="C113" s="26"/>
      <c r="D113" s="26"/>
      <c r="E113" s="26"/>
      <c r="F113" s="25"/>
      <c r="G113" s="25">
        <f t="shared" ca="1" si="6"/>
        <v>0</v>
      </c>
      <c r="H113" s="25">
        <f t="shared" ca="1" si="7"/>
        <v>0</v>
      </c>
    </row>
    <row r="114" spans="2:8" x14ac:dyDescent="0.25">
      <c r="B114" s="26"/>
      <c r="C114" s="26"/>
      <c r="D114" s="26"/>
      <c r="E114" s="26"/>
      <c r="F114" s="25"/>
      <c r="G114" s="25">
        <f t="shared" ca="1" si="6"/>
        <v>0</v>
      </c>
      <c r="H114" s="25">
        <f t="shared" ca="1" si="7"/>
        <v>0</v>
      </c>
    </row>
    <row r="115" spans="2:8" x14ac:dyDescent="0.25">
      <c r="B115" s="26"/>
      <c r="C115" s="26"/>
      <c r="D115" s="26"/>
      <c r="E115" s="26"/>
      <c r="F115" s="25"/>
      <c r="G115" s="25">
        <f t="shared" ca="1" si="6"/>
        <v>0</v>
      </c>
      <c r="H115" s="25">
        <f t="shared" ca="1" si="7"/>
        <v>0</v>
      </c>
    </row>
    <row r="116" spans="2:8" x14ac:dyDescent="0.25">
      <c r="B116" s="26"/>
      <c r="C116" s="26"/>
      <c r="D116" s="26"/>
      <c r="E116" s="26"/>
      <c r="F116" s="25"/>
      <c r="G116" s="25">
        <f t="shared" ca="1" si="6"/>
        <v>0</v>
      </c>
      <c r="H116" s="25">
        <f t="shared" ca="1" si="7"/>
        <v>0</v>
      </c>
    </row>
    <row r="117" spans="2:8" x14ac:dyDescent="0.25">
      <c r="B117" s="26"/>
      <c r="C117" s="26"/>
      <c r="D117" s="26"/>
      <c r="E117" s="26"/>
      <c r="F117" s="25"/>
      <c r="G117" s="25">
        <f t="shared" ca="1" si="6"/>
        <v>0</v>
      </c>
      <c r="H117" s="25">
        <f t="shared" ca="1" si="7"/>
        <v>0</v>
      </c>
    </row>
    <row r="118" spans="2:8" x14ac:dyDescent="0.25">
      <c r="B118" s="26"/>
      <c r="C118" s="26"/>
      <c r="D118" s="26"/>
      <c r="E118" s="26"/>
      <c r="F118" s="25"/>
      <c r="G118" s="25">
        <f t="shared" ca="1" si="6"/>
        <v>0</v>
      </c>
      <c r="H118" s="25">
        <f t="shared" ca="1" si="7"/>
        <v>0</v>
      </c>
    </row>
    <row r="119" spans="2:8" x14ac:dyDescent="0.25">
      <c r="B119" s="26"/>
      <c r="C119" s="26"/>
      <c r="D119" s="26"/>
      <c r="E119" s="26"/>
      <c r="F119" s="25"/>
      <c r="G119" s="25">
        <f t="shared" ca="1" si="6"/>
        <v>0</v>
      </c>
      <c r="H119" s="25">
        <f t="shared" ca="1" si="7"/>
        <v>0</v>
      </c>
    </row>
    <row r="120" spans="2:8" x14ac:dyDescent="0.25">
      <c r="B120" s="26"/>
      <c r="C120" s="26"/>
      <c r="D120" s="26"/>
      <c r="E120" s="26"/>
      <c r="F120" s="25"/>
      <c r="G120" s="25">
        <f t="shared" ca="1" si="6"/>
        <v>0</v>
      </c>
      <c r="H120" s="25">
        <f t="shared" ca="1" si="7"/>
        <v>0</v>
      </c>
    </row>
    <row r="121" spans="2:8" x14ac:dyDescent="0.25">
      <c r="B121" s="26"/>
      <c r="C121" s="26"/>
      <c r="D121" s="26"/>
      <c r="E121" s="26"/>
      <c r="F121" s="25"/>
      <c r="G121" s="25">
        <f t="shared" ca="1" si="6"/>
        <v>0</v>
      </c>
      <c r="H121" s="25">
        <f t="shared" ca="1" si="7"/>
        <v>0</v>
      </c>
    </row>
    <row r="122" spans="2:8" x14ac:dyDescent="0.25">
      <c r="B122" s="26"/>
      <c r="C122" s="26"/>
      <c r="D122" s="26"/>
      <c r="E122" s="26"/>
      <c r="F122" s="25"/>
      <c r="G122" s="25">
        <f t="shared" ca="1" si="6"/>
        <v>0</v>
      </c>
      <c r="H122" s="25">
        <f t="shared" ca="1" si="7"/>
        <v>0</v>
      </c>
    </row>
    <row r="123" spans="2:8" x14ac:dyDescent="0.25">
      <c r="B123" s="26"/>
      <c r="C123" s="26"/>
      <c r="D123" s="26"/>
      <c r="E123" s="26"/>
      <c r="F123" s="25"/>
      <c r="G123" s="25">
        <f t="shared" ca="1" si="6"/>
        <v>0</v>
      </c>
      <c r="H123" s="25">
        <f t="shared" ca="1" si="7"/>
        <v>0</v>
      </c>
    </row>
    <row r="124" spans="2:8" x14ac:dyDescent="0.25">
      <c r="B124" s="26"/>
      <c r="C124" s="26"/>
      <c r="D124" s="26"/>
      <c r="E124" s="26"/>
      <c r="F124" s="25"/>
      <c r="G124" s="25">
        <f t="shared" ca="1" si="6"/>
        <v>0</v>
      </c>
      <c r="H124" s="25">
        <f t="shared" ca="1" si="7"/>
        <v>0</v>
      </c>
    </row>
    <row r="125" spans="2:8" x14ac:dyDescent="0.25">
      <c r="B125" s="26"/>
      <c r="C125" s="26"/>
      <c r="D125" s="26"/>
      <c r="E125" s="26"/>
      <c r="F125" s="25"/>
      <c r="G125" s="25">
        <f t="shared" ca="1" si="6"/>
        <v>0</v>
      </c>
      <c r="H125" s="25">
        <f t="shared" ca="1" si="7"/>
        <v>0</v>
      </c>
    </row>
    <row r="126" spans="2:8" x14ac:dyDescent="0.25">
      <c r="B126" s="26"/>
      <c r="C126" s="26"/>
      <c r="D126" s="26"/>
      <c r="E126" s="26"/>
      <c r="F126" s="25"/>
      <c r="G126" s="25">
        <f t="shared" ca="1" si="6"/>
        <v>0</v>
      </c>
      <c r="H126" s="25">
        <f t="shared" ca="1" si="7"/>
        <v>0</v>
      </c>
    </row>
    <row r="127" spans="2:8" x14ac:dyDescent="0.25">
      <c r="B127" s="26"/>
      <c r="C127" s="26"/>
      <c r="D127" s="26"/>
      <c r="E127" s="26"/>
      <c r="F127" s="25"/>
      <c r="G127" s="25">
        <f t="shared" ca="1" si="6"/>
        <v>0</v>
      </c>
      <c r="H127" s="25">
        <f t="shared" ca="1" si="7"/>
        <v>0</v>
      </c>
    </row>
    <row r="128" spans="2:8" x14ac:dyDescent="0.25">
      <c r="B128" s="26"/>
      <c r="C128" s="26"/>
      <c r="D128" s="26"/>
      <c r="E128" s="26"/>
      <c r="F128" s="25"/>
      <c r="G128" s="25">
        <f t="shared" ca="1" si="6"/>
        <v>0</v>
      </c>
      <c r="H128" s="25">
        <f t="shared" ca="1" si="7"/>
        <v>0</v>
      </c>
    </row>
    <row r="129" spans="2:8" x14ac:dyDescent="0.25">
      <c r="B129" s="26"/>
      <c r="C129" s="26"/>
      <c r="D129" s="26"/>
      <c r="E129" s="26"/>
      <c r="F129" s="25"/>
      <c r="G129" s="25">
        <f t="shared" ca="1" si="6"/>
        <v>0</v>
      </c>
      <c r="H129" s="25">
        <f t="shared" ca="1" si="7"/>
        <v>0</v>
      </c>
    </row>
    <row r="130" spans="2:8" x14ac:dyDescent="0.25">
      <c r="B130" s="26"/>
      <c r="C130" s="26"/>
      <c r="D130" s="26"/>
      <c r="E130" s="26"/>
      <c r="F130" s="25"/>
      <c r="G130" s="25">
        <f t="shared" ref="G130:G148" ca="1" si="8">IFERROR(LEFT(RIGHT(Old_Comment,LEN(Old_Comment)-FIND("*",Old_Comment,1)),LEN(Old_Comment)-2),Old_Comment)</f>
        <v>0</v>
      </c>
      <c r="H130" s="25">
        <f t="shared" ref="H130:H161" ca="1" si="9">IF(Old_Comment="Hit stop",Old_Comment,IF(AND(New_SOE_1&lt;&gt;Old_SOE_1,New_SOE_2=Old_SOE_2),CONCATENATE(Amending_SOE1,"; ",Old_Comment_Hide),IF(AND(New_SOE_1=Old_SOE_1,New_SOE_2&lt;&gt;Old_SOE_2),CONCATENATE(Amending_SOE2,"; ",Old_Comment_Hide),IF(AND(New_SOE_1&lt;&gt;Old_SOE_1,New_SOE_2&lt;&gt;Old_SOE_2),CONCATENATE(Amending_SOE1_SOE2,"; ",Old_Comment_Hide),IF(AND(New_SOE_1=Old_SOE_1,New_SOE_2=Old_SOE_2), Old_Comment,"")))))</f>
        <v>0</v>
      </c>
    </row>
    <row r="131" spans="2:8" x14ac:dyDescent="0.25">
      <c r="B131" s="26"/>
      <c r="C131" s="26"/>
      <c r="D131" s="26"/>
      <c r="E131" s="26"/>
      <c r="F131" s="25"/>
      <c r="G131" s="25">
        <f t="shared" ca="1" si="8"/>
        <v>0</v>
      </c>
      <c r="H131" s="25">
        <f t="shared" ca="1" si="9"/>
        <v>0</v>
      </c>
    </row>
    <row r="132" spans="2:8" x14ac:dyDescent="0.25">
      <c r="B132" s="26"/>
      <c r="C132" s="26"/>
      <c r="D132" s="26"/>
      <c r="E132" s="26"/>
      <c r="F132" s="25"/>
      <c r="G132" s="25">
        <f t="shared" ca="1" si="8"/>
        <v>0</v>
      </c>
      <c r="H132" s="25">
        <f t="shared" ca="1" si="9"/>
        <v>0</v>
      </c>
    </row>
    <row r="133" spans="2:8" x14ac:dyDescent="0.25">
      <c r="B133" s="26"/>
      <c r="C133" s="26"/>
      <c r="D133" s="26"/>
      <c r="E133" s="26"/>
      <c r="F133" s="25"/>
      <c r="G133" s="25">
        <f t="shared" ca="1" si="8"/>
        <v>0</v>
      </c>
      <c r="H133" s="25">
        <f t="shared" ca="1" si="9"/>
        <v>0</v>
      </c>
    </row>
    <row r="134" spans="2:8" x14ac:dyDescent="0.25">
      <c r="B134" s="26"/>
      <c r="C134" s="26"/>
      <c r="D134" s="26"/>
      <c r="E134" s="26"/>
      <c r="F134" s="25"/>
      <c r="G134" s="25">
        <f t="shared" ca="1" si="8"/>
        <v>0</v>
      </c>
      <c r="H134" s="25">
        <f t="shared" ca="1" si="9"/>
        <v>0</v>
      </c>
    </row>
    <row r="135" spans="2:8" x14ac:dyDescent="0.25">
      <c r="B135" s="26"/>
      <c r="C135" s="26"/>
      <c r="D135" s="26"/>
      <c r="E135" s="26"/>
      <c r="F135" s="25"/>
      <c r="G135" s="25">
        <f t="shared" ca="1" si="8"/>
        <v>0</v>
      </c>
      <c r="H135" s="25">
        <f t="shared" ca="1" si="9"/>
        <v>0</v>
      </c>
    </row>
    <row r="136" spans="2:8" x14ac:dyDescent="0.25">
      <c r="B136" s="26"/>
      <c r="C136" s="26"/>
      <c r="D136" s="26"/>
      <c r="E136" s="26"/>
      <c r="F136" s="25"/>
      <c r="G136" s="25">
        <f t="shared" ca="1" si="8"/>
        <v>0</v>
      </c>
      <c r="H136" s="25">
        <f t="shared" ca="1" si="9"/>
        <v>0</v>
      </c>
    </row>
    <row r="137" spans="2:8" x14ac:dyDescent="0.25">
      <c r="B137" s="26"/>
      <c r="C137" s="26"/>
      <c r="D137" s="26"/>
      <c r="E137" s="26"/>
      <c r="F137" s="25"/>
      <c r="G137" s="25">
        <f t="shared" ca="1" si="8"/>
        <v>0</v>
      </c>
      <c r="H137" s="25">
        <f t="shared" ca="1" si="9"/>
        <v>0</v>
      </c>
    </row>
    <row r="138" spans="2:8" x14ac:dyDescent="0.25">
      <c r="B138" s="26"/>
      <c r="C138" s="26"/>
      <c r="D138" s="26"/>
      <c r="E138" s="26"/>
      <c r="F138" s="25"/>
      <c r="G138" s="25">
        <f t="shared" ca="1" si="8"/>
        <v>0</v>
      </c>
      <c r="H138" s="25">
        <f t="shared" ca="1" si="9"/>
        <v>0</v>
      </c>
    </row>
    <row r="139" spans="2:8" x14ac:dyDescent="0.25">
      <c r="B139" s="26"/>
      <c r="C139" s="26"/>
      <c r="D139" s="26"/>
      <c r="E139" s="26"/>
      <c r="F139" s="25"/>
      <c r="G139" s="25">
        <f t="shared" ca="1" si="8"/>
        <v>0</v>
      </c>
      <c r="H139" s="25">
        <f t="shared" ca="1" si="9"/>
        <v>0</v>
      </c>
    </row>
    <row r="140" spans="2:8" x14ac:dyDescent="0.25">
      <c r="B140" s="26"/>
      <c r="C140" s="26"/>
      <c r="D140" s="26"/>
      <c r="E140" s="26"/>
      <c r="F140" s="25"/>
      <c r="G140" s="25">
        <f t="shared" ca="1" si="8"/>
        <v>0</v>
      </c>
      <c r="H140" s="25">
        <f t="shared" ca="1" si="9"/>
        <v>0</v>
      </c>
    </row>
    <row r="141" spans="2:8" x14ac:dyDescent="0.25">
      <c r="B141" s="26"/>
      <c r="C141" s="26"/>
      <c r="D141" s="26"/>
      <c r="E141" s="26"/>
      <c r="F141" s="25"/>
      <c r="G141" s="25">
        <f t="shared" ca="1" si="8"/>
        <v>0</v>
      </c>
      <c r="H141" s="25">
        <f t="shared" ca="1" si="9"/>
        <v>0</v>
      </c>
    </row>
    <row r="142" spans="2:8" x14ac:dyDescent="0.25">
      <c r="B142" s="26"/>
      <c r="C142" s="26"/>
      <c r="D142" s="26"/>
      <c r="E142" s="26"/>
      <c r="F142" s="25"/>
      <c r="G142" s="25">
        <f t="shared" ca="1" si="8"/>
        <v>0</v>
      </c>
      <c r="H142" s="25">
        <f t="shared" ca="1" si="9"/>
        <v>0</v>
      </c>
    </row>
    <row r="143" spans="2:8" x14ac:dyDescent="0.25">
      <c r="B143" s="26"/>
      <c r="C143" s="26"/>
      <c r="D143" s="26"/>
      <c r="E143" s="26"/>
      <c r="F143" s="25"/>
      <c r="G143" s="25">
        <f t="shared" ca="1" si="8"/>
        <v>0</v>
      </c>
      <c r="H143" s="25">
        <f t="shared" ca="1" si="9"/>
        <v>0</v>
      </c>
    </row>
    <row r="144" spans="2:8" x14ac:dyDescent="0.25">
      <c r="B144" s="26"/>
      <c r="C144" s="26"/>
      <c r="D144" s="26"/>
      <c r="E144" s="26"/>
      <c r="F144" s="25"/>
      <c r="G144" s="25">
        <f t="shared" ca="1" si="8"/>
        <v>0</v>
      </c>
      <c r="H144" s="25">
        <f t="shared" ca="1" si="9"/>
        <v>0</v>
      </c>
    </row>
    <row r="145" spans="2:8" x14ac:dyDescent="0.25">
      <c r="B145" s="26"/>
      <c r="C145" s="26"/>
      <c r="D145" s="26"/>
      <c r="E145" s="26"/>
      <c r="F145" s="25"/>
      <c r="G145" s="25">
        <f t="shared" ca="1" si="8"/>
        <v>0</v>
      </c>
      <c r="H145" s="25">
        <f t="shared" ca="1" si="9"/>
        <v>0</v>
      </c>
    </row>
    <row r="146" spans="2:8" x14ac:dyDescent="0.25">
      <c r="B146" s="26"/>
      <c r="C146" s="26"/>
      <c r="D146" s="26"/>
      <c r="E146" s="26"/>
      <c r="F146" s="25"/>
      <c r="G146" s="25">
        <f t="shared" ca="1" si="8"/>
        <v>0</v>
      </c>
      <c r="H146" s="25">
        <f t="shared" ca="1" si="9"/>
        <v>0</v>
      </c>
    </row>
    <row r="147" spans="2:8" x14ac:dyDescent="0.25">
      <c r="B147" s="26"/>
      <c r="C147" s="26"/>
      <c r="D147" s="26"/>
      <c r="E147" s="26"/>
      <c r="F147" s="25"/>
      <c r="G147" s="25">
        <f t="shared" ca="1" si="8"/>
        <v>0</v>
      </c>
      <c r="H147" s="25">
        <f t="shared" ca="1" si="9"/>
        <v>0</v>
      </c>
    </row>
    <row r="148" spans="2:8" x14ac:dyDescent="0.25">
      <c r="B148" s="26"/>
      <c r="C148" s="26"/>
      <c r="D148" s="26"/>
      <c r="E148" s="26"/>
      <c r="F148" s="25"/>
      <c r="G148" s="25">
        <f t="shared" ca="1" si="8"/>
        <v>0</v>
      </c>
      <c r="H148" s="25">
        <f t="shared" ca="1" si="9"/>
        <v>0</v>
      </c>
    </row>
    <row r="149" spans="2:8" x14ac:dyDescent="0.25">
      <c r="B149" s="26"/>
      <c r="C149" s="26"/>
      <c r="D149" s="26"/>
      <c r="E149" s="26"/>
      <c r="F149" s="25"/>
      <c r="G149" s="25"/>
      <c r="H149" s="25">
        <f t="shared" ca="1" si="9"/>
        <v>0</v>
      </c>
    </row>
    <row r="150" spans="2:8" x14ac:dyDescent="0.25">
      <c r="B150" s="26"/>
      <c r="C150" s="26"/>
      <c r="D150" s="26"/>
      <c r="E150" s="26"/>
      <c r="F150" s="25"/>
      <c r="G150" s="25"/>
      <c r="H150" s="25">
        <f t="shared" ca="1" si="9"/>
        <v>0</v>
      </c>
    </row>
    <row r="151" spans="2:8" x14ac:dyDescent="0.25">
      <c r="B151" s="26"/>
      <c r="C151" s="26"/>
      <c r="D151" s="26"/>
      <c r="E151" s="26"/>
      <c r="F151" s="25"/>
      <c r="G151" s="25"/>
      <c r="H151" s="25">
        <f t="shared" ca="1" si="9"/>
        <v>0</v>
      </c>
    </row>
    <row r="152" spans="2:8" x14ac:dyDescent="0.25">
      <c r="B152" s="26"/>
      <c r="C152" s="26"/>
      <c r="D152" s="26"/>
      <c r="E152" s="26"/>
      <c r="F152" s="25"/>
      <c r="G152" s="25"/>
      <c r="H152" s="25">
        <f t="shared" ca="1" si="9"/>
        <v>0</v>
      </c>
    </row>
    <row r="153" spans="2:8" x14ac:dyDescent="0.25">
      <c r="B153" s="26"/>
      <c r="C153" s="26"/>
      <c r="D153" s="26"/>
      <c r="E153" s="26"/>
      <c r="F153" s="25"/>
      <c r="G153" s="25"/>
      <c r="H153" s="25">
        <f t="shared" ca="1" si="9"/>
        <v>0</v>
      </c>
    </row>
    <row r="154" spans="2:8" x14ac:dyDescent="0.25">
      <c r="B154" s="26"/>
      <c r="C154" s="26"/>
      <c r="D154" s="26"/>
      <c r="E154" s="26"/>
      <c r="F154" s="25"/>
      <c r="G154" s="25"/>
      <c r="H154" s="25">
        <f t="shared" ca="1" si="9"/>
        <v>0</v>
      </c>
    </row>
    <row r="155" spans="2:8" x14ac:dyDescent="0.25">
      <c r="B155" s="26"/>
      <c r="C155" s="26"/>
      <c r="D155" s="26"/>
      <c r="E155" s="26"/>
      <c r="F155" s="25"/>
      <c r="G155" s="25"/>
      <c r="H155" s="25">
        <f t="shared" ca="1" si="9"/>
        <v>0</v>
      </c>
    </row>
    <row r="156" spans="2:8" x14ac:dyDescent="0.25">
      <c r="B156" s="26"/>
      <c r="C156" s="26"/>
      <c r="D156" s="26"/>
      <c r="E156" s="26"/>
      <c r="F156" s="25"/>
      <c r="G156" s="25"/>
      <c r="H156" s="25">
        <f t="shared" ca="1" si="9"/>
        <v>0</v>
      </c>
    </row>
    <row r="157" spans="2:8" x14ac:dyDescent="0.25">
      <c r="B157" s="26"/>
      <c r="C157" s="26"/>
      <c r="D157" s="26"/>
      <c r="E157" s="26"/>
      <c r="F157" s="25"/>
      <c r="G157" s="25"/>
      <c r="H157" s="25">
        <f t="shared" ca="1" si="9"/>
        <v>0</v>
      </c>
    </row>
    <row r="158" spans="2:8" x14ac:dyDescent="0.25">
      <c r="B158" s="26"/>
      <c r="C158" s="26"/>
      <c r="D158" s="26"/>
      <c r="E158" s="26"/>
      <c r="F158" s="25"/>
      <c r="G158" s="25"/>
      <c r="H158" s="25">
        <f t="shared" ca="1" si="9"/>
        <v>0</v>
      </c>
    </row>
    <row r="159" spans="2:8" x14ac:dyDescent="0.25">
      <c r="B159" s="26"/>
      <c r="C159" s="26"/>
      <c r="D159" s="26"/>
      <c r="E159" s="26"/>
      <c r="F159" s="25"/>
      <c r="G159" s="25"/>
      <c r="H159" s="25">
        <f t="shared" ca="1" si="9"/>
        <v>0</v>
      </c>
    </row>
    <row r="160" spans="2:8" x14ac:dyDescent="0.25">
      <c r="B160" s="26"/>
      <c r="C160" s="26"/>
      <c r="D160" s="26"/>
      <c r="E160" s="26"/>
      <c r="F160" s="25"/>
      <c r="G160" s="25"/>
      <c r="H160" s="25">
        <f t="shared" ca="1" si="9"/>
        <v>0</v>
      </c>
    </row>
    <row r="161" spans="2:8" x14ac:dyDescent="0.25">
      <c r="B161" s="26"/>
      <c r="C161" s="26"/>
      <c r="D161" s="26"/>
      <c r="E161" s="26"/>
      <c r="F161" s="25"/>
      <c r="G161" s="25"/>
      <c r="H161" s="25">
        <f t="shared" ca="1" si="9"/>
        <v>0</v>
      </c>
    </row>
    <row r="162" spans="2:8" x14ac:dyDescent="0.25">
      <c r="B162" s="26"/>
      <c r="C162" s="26"/>
      <c r="D162" s="26"/>
      <c r="E162" s="26"/>
      <c r="F162" s="25"/>
      <c r="G162" s="25"/>
      <c r="H162" s="25">
        <f t="shared" ref="H162:H193" ca="1" si="10">IF(Old_Comment="Hit stop",Old_Comment,IF(AND(New_SOE_1&lt;&gt;Old_SOE_1,New_SOE_2=Old_SOE_2),CONCATENATE(Amending_SOE1,"; ",Old_Comment_Hide),IF(AND(New_SOE_1=Old_SOE_1,New_SOE_2&lt;&gt;Old_SOE_2),CONCATENATE(Amending_SOE2,"; ",Old_Comment_Hide),IF(AND(New_SOE_1&lt;&gt;Old_SOE_1,New_SOE_2&lt;&gt;Old_SOE_2),CONCATENATE(Amending_SOE1_SOE2,"; ",Old_Comment_Hide),IF(AND(New_SOE_1=Old_SOE_1,New_SOE_2=Old_SOE_2), Old_Comment,"")))))</f>
        <v>0</v>
      </c>
    </row>
    <row r="163" spans="2:8" x14ac:dyDescent="0.25">
      <c r="B163" s="26"/>
      <c r="C163" s="26"/>
      <c r="D163" s="26"/>
      <c r="E163" s="26"/>
      <c r="F163" s="25"/>
      <c r="G163" s="25"/>
      <c r="H163" s="25">
        <f t="shared" ca="1" si="10"/>
        <v>0</v>
      </c>
    </row>
    <row r="164" spans="2:8" x14ac:dyDescent="0.25">
      <c r="B164" s="26"/>
      <c r="C164" s="26"/>
      <c r="D164" s="26"/>
      <c r="E164" s="26"/>
      <c r="F164" s="25"/>
      <c r="G164" s="25"/>
      <c r="H164" s="25">
        <f t="shared" ca="1" si="10"/>
        <v>0</v>
      </c>
    </row>
    <row r="165" spans="2:8" x14ac:dyDescent="0.25">
      <c r="B165" s="26"/>
      <c r="C165" s="26"/>
      <c r="D165" s="26"/>
      <c r="E165" s="26"/>
      <c r="F165" s="25"/>
      <c r="G165" s="25"/>
      <c r="H165" s="25">
        <f t="shared" ca="1" si="10"/>
        <v>0</v>
      </c>
    </row>
    <row r="166" spans="2:8" x14ac:dyDescent="0.25">
      <c r="B166" s="26"/>
      <c r="C166" s="26"/>
      <c r="D166" s="26"/>
      <c r="E166" s="26"/>
      <c r="F166" s="25"/>
      <c r="G166" s="25"/>
      <c r="H166" s="25">
        <f t="shared" ca="1" si="10"/>
        <v>0</v>
      </c>
    </row>
    <row r="167" spans="2:8" x14ac:dyDescent="0.25">
      <c r="B167" s="26"/>
      <c r="C167" s="26"/>
      <c r="D167" s="26"/>
      <c r="E167" s="26"/>
      <c r="F167" s="25"/>
      <c r="G167" s="25"/>
      <c r="H167" s="25">
        <f t="shared" ca="1" si="10"/>
        <v>0</v>
      </c>
    </row>
    <row r="168" spans="2:8" x14ac:dyDescent="0.25">
      <c r="B168" s="26"/>
      <c r="C168" s="26"/>
      <c r="D168" s="26"/>
      <c r="E168" s="26"/>
      <c r="F168" s="25"/>
      <c r="G168" s="25"/>
      <c r="H168" s="25">
        <f t="shared" ca="1" si="10"/>
        <v>0</v>
      </c>
    </row>
    <row r="169" spans="2:8" x14ac:dyDescent="0.25">
      <c r="B169" s="26"/>
      <c r="C169" s="26"/>
      <c r="D169" s="26"/>
      <c r="E169" s="26"/>
      <c r="F169" s="25"/>
      <c r="G169" s="25"/>
      <c r="H169" s="25">
        <f t="shared" ca="1" si="10"/>
        <v>0</v>
      </c>
    </row>
    <row r="170" spans="2:8" x14ac:dyDescent="0.25">
      <c r="B170" s="26"/>
      <c r="C170" s="26"/>
      <c r="D170" s="26"/>
      <c r="E170" s="26"/>
      <c r="F170" s="25"/>
      <c r="G170" s="25"/>
      <c r="H170" s="25">
        <f t="shared" ca="1" si="10"/>
        <v>0</v>
      </c>
    </row>
    <row r="171" spans="2:8" x14ac:dyDescent="0.25">
      <c r="B171" s="26"/>
      <c r="C171" s="26"/>
      <c r="D171" s="26"/>
      <c r="E171" s="26"/>
      <c r="F171" s="25"/>
      <c r="G171" s="25"/>
      <c r="H171" s="25">
        <f t="shared" ca="1" si="10"/>
        <v>0</v>
      </c>
    </row>
    <row r="172" spans="2:8" x14ac:dyDescent="0.25">
      <c r="B172" s="26"/>
      <c r="C172" s="26"/>
      <c r="D172" s="26"/>
      <c r="E172" s="26"/>
      <c r="F172" s="25"/>
      <c r="G172" s="25"/>
      <c r="H172" s="25">
        <f t="shared" ca="1" si="10"/>
        <v>0</v>
      </c>
    </row>
    <row r="173" spans="2:8" x14ac:dyDescent="0.25">
      <c r="B173" s="26"/>
      <c r="C173" s="26"/>
      <c r="D173" s="26"/>
      <c r="E173" s="26"/>
      <c r="F173" s="25"/>
      <c r="G173" s="25"/>
      <c r="H173" s="25">
        <f t="shared" ca="1" si="10"/>
        <v>0</v>
      </c>
    </row>
    <row r="174" spans="2:8" x14ac:dyDescent="0.25">
      <c r="B174" s="26"/>
      <c r="C174" s="26"/>
      <c r="D174" s="26"/>
      <c r="E174" s="26"/>
      <c r="F174" s="25"/>
      <c r="G174" s="25"/>
      <c r="H174" s="25">
        <f t="shared" ca="1" si="10"/>
        <v>0</v>
      </c>
    </row>
    <row r="175" spans="2:8" x14ac:dyDescent="0.25">
      <c r="B175" s="26"/>
      <c r="C175" s="26"/>
      <c r="D175" s="26"/>
      <c r="E175" s="26"/>
      <c r="F175" s="25"/>
      <c r="G175" s="25"/>
      <c r="H175" s="25">
        <f t="shared" ca="1" si="10"/>
        <v>0</v>
      </c>
    </row>
    <row r="176" spans="2:8" x14ac:dyDescent="0.25">
      <c r="B176" s="26"/>
      <c r="C176" s="26"/>
      <c r="D176" s="26"/>
      <c r="E176" s="26"/>
      <c r="F176" s="25"/>
      <c r="G176" s="25"/>
      <c r="H176" s="25">
        <f t="shared" ca="1" si="10"/>
        <v>0</v>
      </c>
    </row>
    <row r="177" spans="2:8" x14ac:dyDescent="0.25">
      <c r="B177" s="26"/>
      <c r="C177" s="26"/>
      <c r="D177" s="26"/>
      <c r="E177" s="26"/>
      <c r="F177" s="25"/>
      <c r="G177" s="25"/>
      <c r="H177" s="25">
        <f t="shared" ca="1" si="10"/>
        <v>0</v>
      </c>
    </row>
    <row r="178" spans="2:8" x14ac:dyDescent="0.25">
      <c r="B178" s="26"/>
      <c r="C178" s="26"/>
      <c r="D178" s="26"/>
      <c r="E178" s="26"/>
      <c r="F178" s="25"/>
      <c r="G178" s="25"/>
      <c r="H178" s="25">
        <f t="shared" ca="1" si="10"/>
        <v>0</v>
      </c>
    </row>
    <row r="179" spans="2:8" x14ac:dyDescent="0.25">
      <c r="B179" s="26"/>
      <c r="C179" s="26"/>
      <c r="D179" s="26"/>
      <c r="E179" s="26"/>
      <c r="F179" s="25"/>
      <c r="G179" s="25"/>
      <c r="H179" s="25">
        <f t="shared" ca="1" si="10"/>
        <v>0</v>
      </c>
    </row>
    <row r="180" spans="2:8" x14ac:dyDescent="0.25">
      <c r="B180" s="26"/>
      <c r="C180" s="26"/>
      <c r="D180" s="26"/>
      <c r="E180" s="26"/>
      <c r="F180" s="25"/>
      <c r="G180" s="25"/>
      <c r="H180" s="25">
        <f t="shared" ca="1" si="10"/>
        <v>0</v>
      </c>
    </row>
    <row r="181" spans="2:8" x14ac:dyDescent="0.25">
      <c r="B181" s="26"/>
      <c r="C181" s="26"/>
      <c r="D181" s="26"/>
      <c r="E181" s="26"/>
      <c r="F181" s="25"/>
      <c r="G181" s="25"/>
      <c r="H181" s="25">
        <f t="shared" ca="1" si="10"/>
        <v>0</v>
      </c>
    </row>
    <row r="182" spans="2:8" x14ac:dyDescent="0.25">
      <c r="B182" s="26"/>
      <c r="C182" s="26"/>
      <c r="D182" s="26"/>
      <c r="E182" s="26"/>
      <c r="F182" s="25"/>
      <c r="G182" s="25"/>
      <c r="H182" s="25">
        <f t="shared" ca="1" si="10"/>
        <v>0</v>
      </c>
    </row>
    <row r="183" spans="2:8" x14ac:dyDescent="0.25">
      <c r="B183" s="26"/>
      <c r="C183" s="26"/>
      <c r="D183" s="26"/>
      <c r="E183" s="26"/>
      <c r="F183" s="25"/>
      <c r="G183" s="25"/>
      <c r="H183" s="25">
        <f t="shared" ca="1" si="10"/>
        <v>0</v>
      </c>
    </row>
    <row r="184" spans="2:8" x14ac:dyDescent="0.25">
      <c r="B184" s="26"/>
      <c r="C184" s="26"/>
      <c r="D184" s="26"/>
      <c r="E184" s="26"/>
      <c r="F184" s="25"/>
      <c r="G184" s="25"/>
      <c r="H184" s="25">
        <f t="shared" ca="1" si="10"/>
        <v>0</v>
      </c>
    </row>
    <row r="185" spans="2:8" x14ac:dyDescent="0.25">
      <c r="B185" s="26"/>
      <c r="C185" s="26"/>
      <c r="D185" s="26"/>
      <c r="E185" s="26"/>
      <c r="F185" s="25"/>
      <c r="G185" s="25"/>
      <c r="H185" s="25">
        <f t="shared" ca="1" si="10"/>
        <v>0</v>
      </c>
    </row>
    <row r="186" spans="2:8" x14ac:dyDescent="0.25">
      <c r="B186" s="26"/>
      <c r="C186" s="26"/>
      <c r="D186" s="26"/>
      <c r="E186" s="26"/>
      <c r="F186" s="25"/>
      <c r="G186" s="25"/>
      <c r="H186" s="25">
        <f t="shared" ca="1" si="10"/>
        <v>0</v>
      </c>
    </row>
    <row r="187" spans="2:8" x14ac:dyDescent="0.25">
      <c r="B187" s="26"/>
      <c r="C187" s="26"/>
      <c r="D187" s="26"/>
      <c r="E187" s="26"/>
      <c r="F187" s="25"/>
      <c r="G187" s="25"/>
      <c r="H187" s="25">
        <f t="shared" ca="1" si="10"/>
        <v>0</v>
      </c>
    </row>
    <row r="188" spans="2:8" x14ac:dyDescent="0.25">
      <c r="B188" s="26"/>
      <c r="C188" s="26"/>
      <c r="D188" s="26"/>
      <c r="E188" s="26"/>
      <c r="F188" s="25"/>
      <c r="G188" s="25"/>
      <c r="H188" s="25">
        <f t="shared" ca="1" si="10"/>
        <v>0</v>
      </c>
    </row>
    <row r="189" spans="2:8" x14ac:dyDescent="0.25">
      <c r="B189" s="26"/>
      <c r="C189" s="26"/>
      <c r="D189" s="26"/>
      <c r="E189" s="26"/>
      <c r="F189" s="25"/>
      <c r="G189" s="25"/>
      <c r="H189" s="25">
        <f t="shared" ca="1" si="10"/>
        <v>0</v>
      </c>
    </row>
    <row r="190" spans="2:8" x14ac:dyDescent="0.25">
      <c r="B190" s="26"/>
      <c r="C190" s="26"/>
      <c r="D190" s="26"/>
      <c r="E190" s="26"/>
      <c r="F190" s="25"/>
      <c r="G190" s="25"/>
      <c r="H190" s="25">
        <f t="shared" ca="1" si="10"/>
        <v>0</v>
      </c>
    </row>
    <row r="191" spans="2:8" x14ac:dyDescent="0.25">
      <c r="B191" s="26"/>
      <c r="C191" s="26"/>
      <c r="D191" s="26"/>
      <c r="E191" s="26"/>
      <c r="F191" s="25"/>
      <c r="G191" s="25"/>
      <c r="H191" s="25">
        <f t="shared" ca="1" si="10"/>
        <v>0</v>
      </c>
    </row>
    <row r="192" spans="2:8" x14ac:dyDescent="0.25">
      <c r="B192" s="26"/>
      <c r="C192" s="26"/>
      <c r="D192" s="26"/>
      <c r="E192" s="26"/>
      <c r="F192" s="25"/>
      <c r="G192" s="25"/>
      <c r="H192" s="25">
        <f t="shared" ca="1" si="10"/>
        <v>0</v>
      </c>
    </row>
    <row r="193" spans="2:8" x14ac:dyDescent="0.25">
      <c r="B193" s="26"/>
      <c r="C193" s="26"/>
      <c r="D193" s="26"/>
      <c r="E193" s="26"/>
      <c r="F193" s="25"/>
      <c r="G193" s="25"/>
      <c r="H193" s="25">
        <f t="shared" ca="1" si="10"/>
        <v>0</v>
      </c>
    </row>
    <row r="194" spans="2:8" x14ac:dyDescent="0.25">
      <c r="B194" s="26"/>
      <c r="C194" s="26"/>
      <c r="D194" s="26"/>
      <c r="E194" s="26"/>
      <c r="F194" s="25"/>
      <c r="G194" s="25"/>
      <c r="H194" s="25">
        <f t="shared" ref="H194:H201" ca="1" si="11">IF(Old_Comment="Hit stop",Old_Comment,IF(AND(New_SOE_1&lt;&gt;Old_SOE_1,New_SOE_2=Old_SOE_2),CONCATENATE(Amending_SOE1,"; ",Old_Comment_Hide),IF(AND(New_SOE_1=Old_SOE_1,New_SOE_2&lt;&gt;Old_SOE_2),CONCATENATE(Amending_SOE2,"; ",Old_Comment_Hide),IF(AND(New_SOE_1&lt;&gt;Old_SOE_1,New_SOE_2&lt;&gt;Old_SOE_2),CONCATENATE(Amending_SOE1_SOE2,"; ",Old_Comment_Hide),IF(AND(New_SOE_1=Old_SOE_1,New_SOE_2=Old_SOE_2), Old_Comment,"")))))</f>
        <v>0</v>
      </c>
    </row>
    <row r="195" spans="2:8" x14ac:dyDescent="0.25">
      <c r="B195" s="26"/>
      <c r="C195" s="26"/>
      <c r="D195" s="26"/>
      <c r="E195" s="26"/>
      <c r="F195" s="25"/>
      <c r="G195" s="25"/>
      <c r="H195" s="25">
        <f t="shared" ca="1" si="11"/>
        <v>0</v>
      </c>
    </row>
    <row r="196" spans="2:8" x14ac:dyDescent="0.25">
      <c r="B196" s="26"/>
      <c r="C196" s="26"/>
      <c r="D196" s="26"/>
      <c r="E196" s="26"/>
      <c r="F196" s="25"/>
      <c r="G196" s="25"/>
      <c r="H196" s="25">
        <f t="shared" ca="1" si="11"/>
        <v>0</v>
      </c>
    </row>
    <row r="197" spans="2:8" x14ac:dyDescent="0.25">
      <c r="B197" s="26"/>
      <c r="C197" s="26"/>
      <c r="D197" s="26"/>
      <c r="E197" s="26"/>
      <c r="F197" s="25"/>
      <c r="G197" s="25"/>
      <c r="H197" s="25">
        <f t="shared" ca="1" si="11"/>
        <v>0</v>
      </c>
    </row>
    <row r="198" spans="2:8" x14ac:dyDescent="0.25">
      <c r="B198" s="26"/>
      <c r="C198" s="26"/>
      <c r="D198" s="26"/>
      <c r="E198" s="26"/>
      <c r="F198" s="25"/>
      <c r="G198" s="25"/>
      <c r="H198" s="25">
        <f t="shared" ca="1" si="11"/>
        <v>0</v>
      </c>
    </row>
    <row r="199" spans="2:8" x14ac:dyDescent="0.25">
      <c r="H199" s="25">
        <f t="shared" ca="1" si="11"/>
        <v>0</v>
      </c>
    </row>
    <row r="200" spans="2:8" x14ac:dyDescent="0.25">
      <c r="H200" s="25">
        <f t="shared" ca="1" si="11"/>
        <v>0</v>
      </c>
    </row>
    <row r="201" spans="2:8" x14ac:dyDescent="0.25">
      <c r="H201" s="25">
        <f t="shared" ca="1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Opens</vt:lpstr>
      <vt:lpstr>Pendings</vt:lpstr>
      <vt:lpstr>VarRR Change</vt:lpstr>
      <vt:lpstr>Opens!Adjust_7s_VLU_Table</vt:lpstr>
      <vt:lpstr>Amending_SOE1</vt:lpstr>
      <vt:lpstr>Amending_SOE1_SOE2</vt:lpstr>
      <vt:lpstr>Amending_SOE2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Capolingua</dc:creator>
  <cp:lastModifiedBy>Carl Capolingua</cp:lastModifiedBy>
  <dcterms:created xsi:type="dcterms:W3CDTF">2014-08-02T12:11:25Z</dcterms:created>
  <dcterms:modified xsi:type="dcterms:W3CDTF">2014-12-06T08:13:44Z</dcterms:modified>
</cp:coreProperties>
</file>