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\OneDrive\Dokumente\GitHub\METLAB_News\Organisation\Aufwandserfassung\"/>
    </mc:Choice>
  </mc:AlternateContent>
  <bookViews>
    <workbookView xWindow="0" yWindow="0" windowWidth="27876" windowHeight="12792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F85" i="1"/>
  <c r="G85" i="1"/>
  <c r="E85" i="1"/>
  <c r="B86" i="1"/>
  <c r="B87" i="1"/>
  <c r="B88" i="1"/>
  <c r="B89" i="1"/>
  <c r="B90" i="1"/>
  <c r="B91" i="1"/>
  <c r="B92" i="1"/>
  <c r="B93" i="1"/>
  <c r="B94" i="1"/>
  <c r="B95" i="1"/>
  <c r="B96" i="1"/>
  <c r="B97" i="1"/>
  <c r="B85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68" i="1"/>
  <c r="G68" i="1"/>
  <c r="E6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52" i="1" l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51" i="1"/>
  <c r="G51" i="1"/>
  <c r="E51" i="1"/>
  <c r="B52" i="1"/>
  <c r="B53" i="1"/>
  <c r="B54" i="1"/>
  <c r="B55" i="1"/>
  <c r="B56" i="1"/>
  <c r="B57" i="1"/>
  <c r="B58" i="1"/>
  <c r="B59" i="1"/>
  <c r="B60" i="1"/>
  <c r="B61" i="1"/>
  <c r="B62" i="1"/>
  <c r="B63" i="1"/>
  <c r="B51" i="1"/>
  <c r="B36" i="1"/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5" i="1"/>
  <c r="B37" i="1"/>
  <c r="B38" i="1"/>
  <c r="B39" i="1"/>
  <c r="B40" i="1"/>
  <c r="B41" i="1"/>
  <c r="B42" i="1"/>
  <c r="B43" i="1"/>
  <c r="B44" i="1"/>
  <c r="B45" i="1"/>
  <c r="B46" i="1"/>
  <c r="B34" i="1"/>
  <c r="D34" i="7" l="1"/>
  <c r="D33" i="7"/>
  <c r="B6" i="7"/>
  <c r="B5" i="7"/>
  <c r="D35" i="7" l="1"/>
  <c r="D36" i="7"/>
  <c r="D37" i="7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E35" i="1"/>
  <c r="E36" i="1"/>
  <c r="E37" i="1"/>
  <c r="E38" i="1"/>
  <c r="E39" i="1"/>
  <c r="E40" i="1"/>
  <c r="E41" i="1"/>
  <c r="E42" i="1"/>
  <c r="E43" i="1"/>
  <c r="E44" i="1"/>
  <c r="E45" i="1"/>
  <c r="E46" i="1"/>
  <c r="E34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4" i="6"/>
  <c r="D33" i="6"/>
  <c r="D37" i="6" s="1"/>
  <c r="B6" i="6"/>
  <c r="B5" i="6"/>
  <c r="D36" i="6" l="1"/>
  <c r="D35" i="6"/>
  <c r="D34" i="5" l="1"/>
  <c r="D33" i="5"/>
  <c r="D37" i="5" s="1"/>
  <c r="B6" i="5"/>
  <c r="B5" i="5"/>
  <c r="D35" i="5" l="1"/>
  <c r="D36" i="5"/>
  <c r="D34" i="4" l="1"/>
  <c r="D33" i="4"/>
  <c r="D36" i="4" s="1"/>
  <c r="B6" i="4"/>
  <c r="B5" i="4"/>
  <c r="D35" i="4" l="1"/>
  <c r="D37" i="4"/>
  <c r="D34" i="3" l="1"/>
  <c r="D35" i="3" s="1"/>
  <c r="D33" i="3"/>
  <c r="D37" i="3" s="1"/>
  <c r="B6" i="3"/>
  <c r="B5" i="3"/>
  <c r="D36" i="3" l="1"/>
  <c r="D34" i="2"/>
  <c r="D33" i="2"/>
  <c r="D37" i="2" s="1"/>
  <c r="B6" i="2"/>
  <c r="B5" i="2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N26" i="1" l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<sst xmlns="http://schemas.openxmlformats.org/spreadsheetml/2006/main" count="360" uniqueCount="79">
  <si>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</si>
  <si>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</si>
  <si>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</si>
  <si>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</si>
  <si>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</si>
  <si>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</si>
  <si>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</si>
  <si>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</si>
  <si>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</si>
  <si>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</si>
  <si>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</si>
  <si>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</si>
  <si>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</si>
  <si>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</si>
  <si>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</si>
  <si>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</si>
  <si>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</si>
  <si>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</si>
  <si>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</si>
  <si>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</si>
  <si>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</si>
  <si>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</si>
  <si>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</si>
  <si>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</si>
  <si>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</si>
  <si>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</si>
  <si>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</si>
  <si>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</si>
  <si>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</si>
  <si>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</si>
  <si>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</si>
  <si>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</si>
  <si>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</si>
  <si>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</si>
  <si>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</si>
  <si>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</si>
  <si>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</si>
  <si>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</si>
  <si>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</si>
  <si>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</si>
  <si>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</si>
  <si>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</si>
  <si>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</si>
  <si>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</si>
  <si>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</si>
  <si>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</si>
  <si>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Erstes Gruppenmeeting: Aufgaben verteilen, Überblick verschaffen</t>
  </si>
  <si>
    <t>Risikoanalyse erstellen</t>
  </si>
  <si>
    <t>Rollenverteilung erstellen</t>
  </si>
  <si>
    <t>Internetpräsenz ersrtellen (Homepage)</t>
  </si>
  <si>
    <t>Arbeitsrichtlinien und Qualitätsstandards definieren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</si>
  <si>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</si>
  <si>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</si>
  <si>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</si>
  <si>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</si>
  <si>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</si>
  <si>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</si>
  <si>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Projektplan erstellen</t>
  </si>
  <si>
    <t>Meeting: Grundlagen Planung, Aufgabe kennenlernen</t>
  </si>
  <si>
    <t>Terminplan erstellen</t>
  </si>
  <si>
    <t>Organisation</t>
  </si>
  <si>
    <t>Meeting: Projektbeginn</t>
  </si>
  <si>
    <t>Meeting: Aufgabenverteilung, Lösungsansatz</t>
  </si>
  <si>
    <t>Projektzielsetzung</t>
  </si>
  <si>
    <t>Absprache+Einrichtung Tools</t>
  </si>
  <si>
    <t>Initiales Kundengespräch</t>
  </si>
  <si>
    <t>Aufwandserfassung zentralisieren</t>
  </si>
  <si>
    <t>*läuft noch oder wird iterativ durchgeführt</t>
  </si>
  <si>
    <t>Erarbeitung der notwendigen Softwarekomponenten*</t>
  </si>
  <si>
    <t>Recherche von Franworks und Tools*</t>
  </si>
  <si>
    <t>Diskussionen</t>
  </si>
  <si>
    <t>Allgemeine Organisation und Diskussionen</t>
  </si>
  <si>
    <t>Meeting: Aufgabenverteilung, Struktur</t>
  </si>
  <si>
    <t>Vorlesung</t>
  </si>
  <si>
    <t>GitHub erstellen und zur Nutzung vorbereiten</t>
  </si>
  <si>
    <t>Erstellen eines Discord Servers und vorbereiten der Projektwebsite</t>
  </si>
  <si>
    <t>Erstellen und vorbereiten des Webspace für Produktwebsite</t>
  </si>
  <si>
    <t>Suche nach Tool für Projektmanagement</t>
  </si>
  <si>
    <t>Erstellung Workload 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</si>
</sst>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quotePrefix="1" applyBorder="1" applyAlignment="1"/>
  </cellXfs>
  <cellStyles count="1"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3"/>
  <sheetViews>
    <sheetView showZeros="0" tabSelected="1" workbookViewId="0">
      <selection activeCell="B87" sqref="B87:D87"/>
    </sheetView>
  </sheetViews>
  <sheetFormatPr baseColWidth="10" defaultRowHeight="14.4" x14ac:dyDescent="0.3"/>
  <cols>
    <col min="1" max="1" width="2.109375" customWidth="1"/>
    <col min="2" max="2" width="15.109375" customWidth="1"/>
    <col min="3" max="3" width="15.6640625" customWidth="1"/>
    <col min="4" max="4" width="29.21875" customWidth="1"/>
    <col min="5" max="5" width="11.44140625" customWidth="1"/>
    <col min="6" max="6" width="13.88671875" customWidth="1"/>
    <col min="7" max="7" width="13.6640625" customWidth="1"/>
    <col min="8" max="8" width="11.44140625" customWidth="1"/>
    <col min="9" max="9" width="7.6640625" customWidth="1"/>
    <col min="12" max="12" width="7.5546875" bestFit="1" customWidth="1"/>
    <col min="13" max="13" width="13.5546875" customWidth="1"/>
  </cols>
  <sheetData>
    <row r="1" spans="2:15" ht="11.4" customHeight="1" x14ac:dyDescent="0.3"/>
    <row r="2" spans="2:15" x14ac:dyDescent="0.3">
      <c r="B2" s="29" t="s">
        <v>0</v>
      </c>
      <c r="C2" s="29"/>
      <c r="D2" s="29"/>
      <c r="E2" s="29"/>
      <c r="F2" s="29"/>
      <c r="G2" s="29"/>
      <c r="H2" s="29"/>
    </row>
    <row r="3" spans="2:15" x14ac:dyDescent="0.3">
      <c r="B3" s="29"/>
      <c r="C3" s="29"/>
      <c r="D3" s="29"/>
      <c r="E3" s="29"/>
      <c r="F3" s="29"/>
      <c r="G3" s="29"/>
      <c r="H3" s="29"/>
      <c r="I3" s="16"/>
      <c r="J3" s="16"/>
      <c r="K3" s="16"/>
      <c r="L3" s="16"/>
      <c r="M3" s="16"/>
      <c r="N3" s="16"/>
      <c r="O3" s="16"/>
    </row>
    <row r="4" spans="2:15" x14ac:dyDescent="0.3">
      <c r="I4" s="16"/>
      <c r="J4" s="16"/>
      <c r="K4" s="16"/>
      <c r="L4" s="16"/>
      <c r="M4" s="16"/>
      <c r="N4" s="16"/>
      <c r="O4" s="16"/>
    </row>
    <row r="5" spans="2:15" x14ac:dyDescent="0.3">
      <c r="B5" s="3" t="s">
        <v>25</v>
      </c>
      <c r="C5" s="4" t="s">
        <v>39</v>
      </c>
      <c r="E5" s="3" t="s">
        <v>5</v>
      </c>
      <c r="F5" s="3"/>
      <c r="G5" s="3"/>
      <c r="I5" s="23" t="s">
        <v>27</v>
      </c>
      <c r="J5" s="23"/>
      <c r="K5" s="23"/>
      <c r="L5" s="23"/>
      <c r="M5" s="16"/>
      <c r="N5" s="16"/>
      <c r="O5" s="16"/>
    </row>
    <row r="6" spans="2:15" x14ac:dyDescent="0.3">
      <c r="E6" t="s">
        <v>6</v>
      </c>
      <c r="F6" t="s">
        <v>7</v>
      </c>
      <c r="G6" s="5" t="s">
        <v>12</v>
      </c>
      <c r="I6" s="22" t="str">
        <f>C13</f>
        <v>Erik Hennig</v>
      </c>
      <c r="J6" s="22"/>
      <c r="K6" s="16">
        <v>0</v>
      </c>
      <c r="L6" s="16" t="s">
        <v>26</v>
      </c>
      <c r="M6" s="16" t="s">
        <v>31</v>
      </c>
      <c r="N6" s="16">
        <f>(C7-1)*N16</f>
        <v>0</v>
      </c>
      <c r="O6" s="16"/>
    </row>
    <row r="7" spans="2:15" x14ac:dyDescent="0.3">
      <c r="B7" s="1" t="s">
        <v>30</v>
      </c>
      <c r="C7">
        <v>1</v>
      </c>
      <c r="F7" t="s">
        <v>8</v>
      </c>
      <c r="G7" s="5" t="s">
        <v>13</v>
      </c>
      <c r="I7" s="22" t="str">
        <f>C32</f>
        <v>Marco Rempfer</v>
      </c>
      <c r="J7" s="22"/>
      <c r="K7" s="16">
        <v>0</v>
      </c>
      <c r="L7" s="16" t="s">
        <v>26</v>
      </c>
      <c r="M7" s="16"/>
      <c r="N7" s="16"/>
      <c r="O7" s="16"/>
    </row>
    <row r="8" spans="2:15" x14ac:dyDescent="0.3">
      <c r="F8" t="s">
        <v>9</v>
      </c>
      <c r="G8" s="5" t="s">
        <v>14</v>
      </c>
      <c r="I8" s="22" t="str">
        <f>C49</f>
        <v>Achim Groß</v>
      </c>
      <c r="J8" s="22"/>
      <c r="K8" s="16">
        <v>0</v>
      </c>
      <c r="L8" s="16" t="s">
        <v>26</v>
      </c>
      <c r="M8" s="16"/>
      <c r="N8" s="16"/>
      <c r="O8" s="16"/>
    </row>
    <row r="9" spans="2:15" x14ac:dyDescent="0.3">
      <c r="B9" s="23" t="s">
        <v>1</v>
      </c>
      <c r="C9" s="23"/>
      <c r="F9" t="s">
        <v>10</v>
      </c>
      <c r="G9" s="5" t="s">
        <v>15</v>
      </c>
      <c r="I9" s="22" t="str">
        <f>C66</f>
        <v>Benny Gerlach</v>
      </c>
      <c r="J9" s="22"/>
      <c r="K9" s="16">
        <v>0</v>
      </c>
      <c r="L9" s="16" t="s">
        <v>26</v>
      </c>
      <c r="M9" s="16"/>
      <c r="N9" s="16"/>
      <c r="O9" s="16"/>
    </row>
    <row r="10" spans="2:15" x14ac:dyDescent="0.3">
      <c r="B10" t="s">
        <v>2</v>
      </c>
      <c r="C10" s="2">
        <v>43164</v>
      </c>
      <c r="F10" t="s">
        <v>11</v>
      </c>
      <c r="G10" s="5" t="s">
        <v>16</v>
      </c>
      <c r="I10" s="22" t="str">
        <f>C83</f>
        <v>Lukas Niedergriese</v>
      </c>
      <c r="J10" s="22"/>
      <c r="K10" s="16">
        <v>0</v>
      </c>
      <c r="L10" s="16" t="s">
        <v>26</v>
      </c>
      <c r="M10" s="16"/>
      <c r="N10" s="16"/>
      <c r="O10" s="16"/>
    </row>
    <row r="11" spans="2:15" x14ac:dyDescent="0.3">
      <c r="B11" t="s">
        <v>3</v>
      </c>
      <c r="C11" s="2">
        <f>C10+6</f>
        <v>43170</v>
      </c>
      <c r="D11" s="5"/>
      <c r="E11" s="5"/>
      <c r="I11" s="22" t="str">
        <f>C99</f>
        <v>Tobias Reis</v>
      </c>
      <c r="J11" s="22"/>
      <c r="K11" s="16">
        <v>0</v>
      </c>
      <c r="L11" s="16" t="s">
        <v>26</v>
      </c>
      <c r="M11" s="16"/>
      <c r="N11" s="16"/>
      <c r="O11" s="16"/>
    </row>
    <row r="12" spans="2:15" ht="15" thickBot="1" x14ac:dyDescent="0.35">
      <c r="I12" s="22" t="s">
        <v>28</v>
      </c>
      <c r="J12" s="22"/>
      <c r="K12" s="16">
        <f>SUM(K6:K11)</f>
        <v>0</v>
      </c>
      <c r="L12" s="16" t="s">
        <v>26</v>
      </c>
      <c r="M12" s="16" t="s">
        <v>31</v>
      </c>
      <c r="N12" s="16">
        <f>N6*6</f>
        <v>0</v>
      </c>
      <c r="O12" s="16"/>
    </row>
    <row r="13" spans="2:15" ht="15" thickBot="1" x14ac:dyDescent="0.35">
      <c r="B13" s="17" t="s">
        <v>21</v>
      </c>
      <c r="C13" s="26" t="s">
        <v>33</v>
      </c>
      <c r="D13" s="26"/>
      <c r="E13" s="18" t="s">
        <v>22</v>
      </c>
      <c r="F13" s="26" t="s">
        <v>4</v>
      </c>
      <c r="G13" s="27"/>
      <c r="I13" s="16"/>
      <c r="J13" s="16"/>
      <c r="K13" s="16"/>
      <c r="L13" s="16"/>
      <c r="M13" s="16"/>
      <c r="N13" s="16"/>
      <c r="O13" s="16"/>
    </row>
    <row r="14" spans="2:15" x14ac:dyDescent="0.3">
      <c r="B14" s="28" t="s">
        <v>17</v>
      </c>
      <c r="C14" s="28"/>
      <c r="D14" s="28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3">
      <c r="B15" s="24" t="str">
        <f>'Erik Hennig'!A12</f>
        <v>Projektplan erstellen</v>
      </c>
      <c r="C15" s="24"/>
      <c r="D15" s="24"/>
      <c r="E15" s="15" t="str">
        <f>'Erik Hennig'!D12</f>
        <v>b</v>
      </c>
      <c r="F15" s="15" t="str">
        <f>'Erik Hennig'!E12</f>
        <v>c</v>
      </c>
      <c r="G15" s="15">
        <f>'Erik Hennig'!F12</f>
        <v>5</v>
      </c>
      <c r="I15" s="23" t="s">
        <v>29</v>
      </c>
      <c r="J15" s="23"/>
      <c r="K15" s="23"/>
      <c r="L15" s="23"/>
      <c r="M15" s="16"/>
      <c r="N15" s="16"/>
      <c r="O15" s="16"/>
    </row>
    <row r="16" spans="2:15" x14ac:dyDescent="0.3">
      <c r="B16" s="24" t="str">
        <f>'Erik Hennig'!A13</f>
        <v>Meeting: Grundlagen Planung, Aufgabe kennenlernen</v>
      </c>
      <c r="C16" s="24"/>
      <c r="D16" s="24"/>
      <c r="E16" s="15" t="str">
        <f>'Erik Hennig'!D13</f>
        <v>c</v>
      </c>
      <c r="F16" s="15" t="str">
        <f>'Erik Hennig'!E13</f>
        <v>d</v>
      </c>
      <c r="G16" s="15">
        <f>'Erik Hennig'!F13</f>
        <v>3.5</v>
      </c>
      <c r="I16" s="22" t="str">
        <f>C13</f>
        <v>Erik Hennig</v>
      </c>
      <c r="J16" s="22"/>
      <c r="K16" s="16">
        <f>SUM(G15:G29)</f>
        <v>13.5</v>
      </c>
      <c r="L16" s="16" t="s">
        <v>26</v>
      </c>
      <c r="M16" s="16" t="s">
        <v>31</v>
      </c>
      <c r="N16" s="16">
        <v>10</v>
      </c>
      <c r="O16" s="16"/>
    </row>
    <row r="17" spans="2:15" x14ac:dyDescent="0.3">
      <c r="B17" s="24" t="str">
        <f>'Erik Hennig'!A14</f>
        <v>Terminplan erstellen</v>
      </c>
      <c r="C17" s="24"/>
      <c r="D17" s="24"/>
      <c r="E17" s="15" t="str">
        <f>'Erik Hennig'!D14</f>
        <v>c</v>
      </c>
      <c r="F17" s="15" t="str">
        <f>'Erik Hennig'!E14</f>
        <v>d</v>
      </c>
      <c r="G17" s="15">
        <f>'Erik Hennig'!F14</f>
        <v>1</v>
      </c>
      <c r="I17" s="22" t="str">
        <f>C32</f>
        <v>Marco Rempfer</v>
      </c>
      <c r="J17" s="22"/>
      <c r="K17" s="16">
        <f>SUM(G34:G46)</f>
        <v>9</v>
      </c>
      <c r="L17" s="16" t="s">
        <v>26</v>
      </c>
      <c r="M17" s="16"/>
      <c r="N17" s="16"/>
      <c r="O17" s="16"/>
    </row>
    <row r="18" spans="2:15" x14ac:dyDescent="0.3">
      <c r="B18" s="24" t="str">
        <f>'Erik Hennig'!A15</f>
        <v>Allgemeine Organisation und Diskussionen</v>
      </c>
      <c r="C18" s="24"/>
      <c r="D18" s="24"/>
      <c r="E18" s="15" t="str">
        <f>'Erik Hennig'!D15</f>
        <v>c</v>
      </c>
      <c r="F18" s="15" t="str">
        <f>'Erik Hennig'!E15</f>
        <v>c</v>
      </c>
      <c r="G18" s="15">
        <f>'Erik Hennig'!F15</f>
        <v>3</v>
      </c>
      <c r="I18" s="22" t="str">
        <f>C49</f>
        <v>Achim Groß</v>
      </c>
      <c r="J18" s="22"/>
      <c r="K18" s="16">
        <f>SUM(G51:G63)</f>
        <v>7</v>
      </c>
      <c r="L18" s="16" t="s">
        <v>26</v>
      </c>
      <c r="M18" s="16"/>
      <c r="N18" s="16"/>
      <c r="O18" s="16"/>
    </row>
    <row r="19" spans="2:15" x14ac:dyDescent="0.3">
      <c r="B19" s="24" t="str">
        <f>'Erik Hennig'!A16</f>
        <v>Organisation</v>
      </c>
      <c r="C19" s="24"/>
      <c r="D19" s="24"/>
      <c r="E19" s="15">
        <f>'Erik Hennig'!D16</f>
        <v>0</v>
      </c>
      <c r="F19" s="15">
        <f>'Erik Hennig'!E16</f>
        <v>0</v>
      </c>
      <c r="G19" s="15">
        <f>'Erik Hennig'!F16</f>
        <v>1</v>
      </c>
      <c r="I19" s="22" t="str">
        <f>C66</f>
        <v>Benny Gerlach</v>
      </c>
      <c r="J19" s="22"/>
      <c r="K19" s="16">
        <f>SUM(G68:G80)</f>
        <v>11</v>
      </c>
      <c r="L19" s="16" t="s">
        <v>26</v>
      </c>
      <c r="M19" s="16"/>
      <c r="N19" s="16"/>
      <c r="O19" s="16"/>
    </row>
    <row r="20" spans="2:15" x14ac:dyDescent="0.3">
      <c r="B20" s="24">
        <f>'Erik Hennig'!A17</f>
        <v>0</v>
      </c>
      <c r="C20" s="24"/>
      <c r="D20" s="24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22" t="str">
        <f>C83</f>
        <v>Lukas Niedergriese</v>
      </c>
      <c r="J20" s="22"/>
      <c r="K20" s="16">
        <f>SUM(G85:G97)</f>
        <v>8</v>
      </c>
      <c r="L20" s="16" t="s">
        <v>26</v>
      </c>
      <c r="M20" s="16"/>
      <c r="N20" s="16"/>
      <c r="O20" s="16"/>
    </row>
    <row r="21" spans="2:15" x14ac:dyDescent="0.3">
      <c r="B21" s="24">
        <f>'Erik Hennig'!A18</f>
        <v>0</v>
      </c>
      <c r="C21" s="24"/>
      <c r="D21" s="24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22" t="str">
        <f>C99</f>
        <v>Tobias Reis</v>
      </c>
      <c r="J21" s="22"/>
      <c r="K21" s="16">
        <f>SUM(G101:G113)</f>
        <v>15</v>
      </c>
      <c r="L21" s="16" t="s">
        <v>26</v>
      </c>
      <c r="M21" s="16"/>
      <c r="N21" s="16"/>
      <c r="O21" s="16"/>
    </row>
    <row r="22" spans="2:15" x14ac:dyDescent="0.3">
      <c r="B22" s="24">
        <f>'Erik Hennig'!A19</f>
        <v>0</v>
      </c>
      <c r="C22" s="24"/>
      <c r="D22" s="24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22" t="s">
        <v>28</v>
      </c>
      <c r="J22" s="22"/>
      <c r="K22" s="16">
        <f>SUM(K16:K21)</f>
        <v>63.5</v>
      </c>
      <c r="L22" s="16" t="s">
        <v>26</v>
      </c>
      <c r="M22" s="16" t="s">
        <v>31</v>
      </c>
      <c r="N22" s="16">
        <v>60</v>
      </c>
      <c r="O22" s="16"/>
    </row>
    <row r="23" spans="2:15" x14ac:dyDescent="0.3">
      <c r="B23" s="24">
        <f>'Erik Hennig'!A20</f>
        <v>0</v>
      </c>
      <c r="C23" s="24"/>
      <c r="D23" s="24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3">
      <c r="B24" s="24">
        <f>'Erik Hennig'!A21</f>
        <v>0</v>
      </c>
      <c r="C24" s="24"/>
      <c r="D24" s="24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3">
      <c r="B25" s="24">
        <f>'Erik Hennig'!A22</f>
        <v>0</v>
      </c>
      <c r="C25" s="24"/>
      <c r="D25" s="24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3" t="s">
        <v>32</v>
      </c>
      <c r="J25" s="23"/>
      <c r="K25" s="23"/>
      <c r="L25" s="23"/>
      <c r="M25" s="16"/>
      <c r="N25" s="16"/>
      <c r="O25" s="16"/>
    </row>
    <row r="26" spans="2:15" x14ac:dyDescent="0.3">
      <c r="B26" s="24">
        <f>'Erik Hennig'!A23</f>
        <v>0</v>
      </c>
      <c r="C26" s="24"/>
      <c r="D26" s="24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22" t="str">
        <f>C13</f>
        <v>Erik Hennig</v>
      </c>
      <c r="J26" s="22"/>
      <c r="K26" s="16">
        <f t="shared" ref="K26:K32" si="0">K6+K16</f>
        <v>13.5</v>
      </c>
      <c r="L26" s="16" t="s">
        <v>26</v>
      </c>
      <c r="M26" s="16" t="s">
        <v>31</v>
      </c>
      <c r="N26" s="16">
        <f>C7*N16</f>
        <v>10</v>
      </c>
      <c r="O26" s="16"/>
    </row>
    <row r="27" spans="2:15" x14ac:dyDescent="0.3">
      <c r="B27" s="24">
        <f>'Erik Hennig'!A24</f>
        <v>0</v>
      </c>
      <c r="C27" s="24"/>
      <c r="D27" s="24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22" t="str">
        <f>C32</f>
        <v>Marco Rempfer</v>
      </c>
      <c r="J27" s="22"/>
      <c r="K27" s="16">
        <f t="shared" si="0"/>
        <v>9</v>
      </c>
      <c r="L27" s="16" t="s">
        <v>26</v>
      </c>
      <c r="M27" s="16"/>
      <c r="N27" s="16"/>
      <c r="O27" s="16"/>
    </row>
    <row r="28" spans="2:15" x14ac:dyDescent="0.3">
      <c r="B28" s="24">
        <f>'Erik Hennig'!A25</f>
        <v>0</v>
      </c>
      <c r="C28" s="24"/>
      <c r="D28" s="24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22" t="str">
        <f>C49</f>
        <v>Achim Groß</v>
      </c>
      <c r="J28" s="22"/>
      <c r="K28" s="16">
        <f t="shared" si="0"/>
        <v>7</v>
      </c>
      <c r="L28" s="16" t="s">
        <v>26</v>
      </c>
      <c r="M28" s="16"/>
      <c r="N28" s="16"/>
      <c r="O28" s="16"/>
    </row>
    <row r="29" spans="2:15" x14ac:dyDescent="0.3">
      <c r="B29" s="24">
        <f>'Erik Hennig'!A26</f>
        <v>0</v>
      </c>
      <c r="C29" s="24"/>
      <c r="D29" s="24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22" t="str">
        <f>C66</f>
        <v>Benny Gerlach</v>
      </c>
      <c r="J29" s="22"/>
      <c r="K29" s="16">
        <f t="shared" si="0"/>
        <v>11</v>
      </c>
      <c r="L29" s="16" t="s">
        <v>26</v>
      </c>
      <c r="M29" s="16"/>
      <c r="N29" s="16"/>
      <c r="O29" s="16"/>
    </row>
    <row r="30" spans="2:15" x14ac:dyDescent="0.3">
      <c r="I30" s="22" t="str">
        <f>C83</f>
        <v>Lukas Niedergriese</v>
      </c>
      <c r="J30" s="22"/>
      <c r="K30" s="16">
        <f t="shared" si="0"/>
        <v>8</v>
      </c>
      <c r="L30" s="16" t="s">
        <v>26</v>
      </c>
      <c r="M30" s="16"/>
      <c r="N30" s="16"/>
      <c r="O30" s="16"/>
    </row>
    <row r="31" spans="2:15" ht="15" thickBot="1" x14ac:dyDescent="0.35">
      <c r="I31" s="22" t="str">
        <f>C99</f>
        <v>Tobias Reis</v>
      </c>
      <c r="J31" s="22"/>
      <c r="K31" s="16">
        <f t="shared" si="0"/>
        <v>15</v>
      </c>
      <c r="L31" s="16" t="s">
        <v>26</v>
      </c>
      <c r="M31" s="16"/>
      <c r="N31" s="16"/>
      <c r="O31" s="16"/>
    </row>
    <row r="32" spans="2:15" ht="15" thickBot="1" x14ac:dyDescent="0.35">
      <c r="B32" s="17" t="s">
        <v>21</v>
      </c>
      <c r="C32" s="26" t="s">
        <v>34</v>
      </c>
      <c r="D32" s="26"/>
      <c r="E32" s="18" t="s">
        <v>22</v>
      </c>
      <c r="F32" s="26" t="s">
        <v>40</v>
      </c>
      <c r="G32" s="27"/>
      <c r="I32" s="22" t="s">
        <v>28</v>
      </c>
      <c r="J32" s="22"/>
      <c r="K32" s="16">
        <f t="shared" si="0"/>
        <v>63.5</v>
      </c>
      <c r="L32" s="16" t="s">
        <v>26</v>
      </c>
      <c r="M32" s="16" t="s">
        <v>31</v>
      </c>
      <c r="N32" s="16">
        <f>N26*6</f>
        <v>60</v>
      </c>
      <c r="O32" s="16"/>
    </row>
    <row r="33" spans="2:15" x14ac:dyDescent="0.3">
      <c r="B33" s="28" t="s">
        <v>17</v>
      </c>
      <c r="C33" s="28"/>
      <c r="D33" s="28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3">
      <c r="B34" s="24" t="str">
        <f>'Marco Rempfer'!A12</f>
        <v>Initiales Kundengespräch</v>
      </c>
      <c r="C34" s="24"/>
      <c r="D34" s="24"/>
      <c r="E34" s="15" t="str">
        <f>'Marco Rempfer'!D12</f>
        <v>c</v>
      </c>
      <c r="F34" s="15" t="str">
        <f>'Marco Rempfer'!E12</f>
        <v>c</v>
      </c>
      <c r="G34" s="15">
        <f>'Marco Rempfer'!F12</f>
        <v>2</v>
      </c>
      <c r="I34" s="16"/>
      <c r="J34" s="16"/>
      <c r="K34" s="16"/>
      <c r="L34" s="16"/>
      <c r="M34" s="16"/>
      <c r="N34" s="16"/>
      <c r="O34" s="16"/>
    </row>
    <row r="35" spans="2:15" x14ac:dyDescent="0.3">
      <c r="B35" s="24" t="str">
        <f>'Marco Rempfer'!A13</f>
        <v>Erarbeitung der notwendigen Softwarekomponenten*</v>
      </c>
      <c r="C35" s="24"/>
      <c r="D35" s="24"/>
      <c r="E35" s="15" t="str">
        <f>'Marco Rempfer'!D13</f>
        <v>c</v>
      </c>
      <c r="F35" s="15" t="str">
        <f>'Marco Rempfer'!E13</f>
        <v>c</v>
      </c>
      <c r="G35" s="15">
        <f>'Marco Rempfer'!F13</f>
        <v>3</v>
      </c>
      <c r="I35" s="16"/>
      <c r="J35" s="16"/>
      <c r="K35" s="16"/>
      <c r="L35" s="16"/>
      <c r="M35" s="16"/>
      <c r="N35" s="16"/>
      <c r="O35" s="16"/>
    </row>
    <row r="36" spans="2:15" x14ac:dyDescent="0.3">
      <c r="B36" s="24" t="str">
        <f>'Achim Groß'!A14</f>
        <v>Projektzielsetzung</v>
      </c>
      <c r="C36" s="24"/>
      <c r="D36" s="24"/>
      <c r="E36" s="15" t="str">
        <f>'Marco Rempfer'!D14</f>
        <v>c</v>
      </c>
      <c r="F36" s="15" t="str">
        <f>'Marco Rempfer'!E14</f>
        <v>c</v>
      </c>
      <c r="G36" s="15">
        <f>'Marco Rempfer'!F14</f>
        <v>3</v>
      </c>
      <c r="I36" s="16"/>
      <c r="J36" s="16"/>
      <c r="K36" s="16"/>
      <c r="L36" s="16"/>
      <c r="M36" s="16"/>
      <c r="N36" s="16"/>
      <c r="O36" s="16"/>
    </row>
    <row r="37" spans="2:15" x14ac:dyDescent="0.3">
      <c r="B37" s="24" t="str">
        <f>'Marco Rempfer'!A15</f>
        <v>Diskussionen</v>
      </c>
      <c r="C37" s="24"/>
      <c r="D37" s="24"/>
      <c r="E37" s="15" t="str">
        <f>'Marco Rempfer'!D15</f>
        <v>c</v>
      </c>
      <c r="F37" s="15" t="str">
        <f>'Marco Rempfer'!E15</f>
        <v>c</v>
      </c>
      <c r="G37" s="15">
        <f>'Marco Rempfer'!F15</f>
        <v>1</v>
      </c>
    </row>
    <row r="38" spans="2:15" x14ac:dyDescent="0.3">
      <c r="B38" s="24">
        <f>'Marco Rempfer'!A16</f>
        <v>0</v>
      </c>
      <c r="C38" s="24"/>
      <c r="D38" s="24"/>
      <c r="E38" s="15">
        <f>'Marco Rempfer'!D16</f>
        <v>0</v>
      </c>
      <c r="F38" s="15">
        <f>'Marco Rempfer'!E16</f>
        <v>0</v>
      </c>
      <c r="G38" s="15">
        <f>'Marco Rempfer'!F16</f>
        <v>0</v>
      </c>
    </row>
    <row r="39" spans="2:15" x14ac:dyDescent="0.3">
      <c r="B39" s="24">
        <f>'Marco Rempfer'!A17</f>
        <v>0</v>
      </c>
      <c r="C39" s="24"/>
      <c r="D39" s="24"/>
      <c r="E39" s="15">
        <f>'Marco Rempfer'!D17</f>
        <v>0</v>
      </c>
      <c r="F39" s="15">
        <f>'Marco Rempfer'!E17</f>
        <v>0</v>
      </c>
      <c r="G39" s="15">
        <f>'Marco Rempfer'!F17</f>
        <v>0</v>
      </c>
    </row>
    <row r="40" spans="2:15" x14ac:dyDescent="0.3">
      <c r="B40" s="24">
        <f>'Marco Rempfer'!A18</f>
        <v>0</v>
      </c>
      <c r="C40" s="24"/>
      <c r="D40" s="24"/>
      <c r="E40" s="15">
        <f>'Marco Rempfer'!D18</f>
        <v>0</v>
      </c>
      <c r="F40" s="15">
        <f>'Marco Rempfer'!E18</f>
        <v>0</v>
      </c>
      <c r="G40" s="15">
        <f>'Marco Rempfer'!F18</f>
        <v>0</v>
      </c>
    </row>
    <row r="41" spans="2:15" x14ac:dyDescent="0.3">
      <c r="B41" s="24">
        <f>'Marco Rempfer'!A19</f>
        <v>0</v>
      </c>
      <c r="C41" s="24"/>
      <c r="D41" s="24"/>
      <c r="E41" s="15">
        <f>'Marco Rempfer'!D19</f>
        <v>0</v>
      </c>
      <c r="F41" s="15">
        <f>'Marco Rempfer'!E19</f>
        <v>0</v>
      </c>
      <c r="G41" s="15">
        <f>'Marco Rempfer'!F19</f>
        <v>0</v>
      </c>
    </row>
    <row r="42" spans="2:15" x14ac:dyDescent="0.3">
      <c r="B42" s="24">
        <f>'Marco Rempfer'!A20</f>
        <v>0</v>
      </c>
      <c r="C42" s="24"/>
      <c r="D42" s="24"/>
      <c r="E42" s="15">
        <f>'Marco Rempfer'!D20</f>
        <v>0</v>
      </c>
      <c r="F42" s="15">
        <f>'Marco Rempfer'!E20</f>
        <v>0</v>
      </c>
      <c r="G42" s="15">
        <f>'Marco Rempfer'!F20</f>
        <v>0</v>
      </c>
    </row>
    <row r="43" spans="2:15" x14ac:dyDescent="0.3">
      <c r="B43" s="24">
        <f>'Marco Rempfer'!A21</f>
        <v>0</v>
      </c>
      <c r="C43" s="24"/>
      <c r="D43" s="24"/>
      <c r="E43" s="15">
        <f>'Marco Rempfer'!D21</f>
        <v>0</v>
      </c>
      <c r="F43" s="15">
        <f>'Marco Rempfer'!E21</f>
        <v>0</v>
      </c>
      <c r="G43" s="15">
        <f>'Marco Rempfer'!F21</f>
        <v>0</v>
      </c>
    </row>
    <row r="44" spans="2:15" x14ac:dyDescent="0.3">
      <c r="B44" s="24">
        <f>'Marco Rempfer'!A22</f>
        <v>0</v>
      </c>
      <c r="C44" s="24"/>
      <c r="D44" s="24"/>
      <c r="E44" s="15">
        <f>'Marco Rempfer'!D22</f>
        <v>0</v>
      </c>
      <c r="F44" s="15">
        <f>'Marco Rempfer'!E22</f>
        <v>0</v>
      </c>
      <c r="G44" s="15">
        <f>'Marco Rempfer'!F22</f>
        <v>0</v>
      </c>
    </row>
    <row r="45" spans="2:15" x14ac:dyDescent="0.3">
      <c r="B45" s="24">
        <f>'Marco Rempfer'!A23</f>
        <v>0</v>
      </c>
      <c r="C45" s="24"/>
      <c r="D45" s="24"/>
      <c r="E45" s="15">
        <f>'Marco Rempfer'!D23</f>
        <v>0</v>
      </c>
      <c r="F45" s="15">
        <f>'Marco Rempfer'!E23</f>
        <v>0</v>
      </c>
      <c r="G45" s="15">
        <f>'Marco Rempfer'!F23</f>
        <v>0</v>
      </c>
    </row>
    <row r="46" spans="2:15" x14ac:dyDescent="0.3">
      <c r="B46" s="24">
        <f>'Marco Rempfer'!A24</f>
        <v>0</v>
      </c>
      <c r="C46" s="24"/>
      <c r="D46" s="24"/>
      <c r="E46" s="15">
        <f>'Marco Rempfer'!D24</f>
        <v>0</v>
      </c>
      <c r="F46" s="15">
        <f>'Marco Rempfer'!E24</f>
        <v>0</v>
      </c>
      <c r="G46" s="15">
        <f>'Marco Rempfer'!F24</f>
        <v>0</v>
      </c>
    </row>
    <row r="47" spans="2:15" x14ac:dyDescent="0.3">
      <c r="B47" s="7"/>
      <c r="C47" s="7"/>
      <c r="D47" s="7"/>
      <c r="E47" s="8"/>
      <c r="F47" s="8"/>
      <c r="G47" s="8"/>
    </row>
    <row r="48" spans="2:15" ht="15" thickBot="1" x14ac:dyDescent="0.35"/>
    <row r="49" spans="2:7" ht="15" thickBot="1" x14ac:dyDescent="0.35">
      <c r="B49" s="17" t="s">
        <v>21</v>
      </c>
      <c r="C49" s="26" t="s">
        <v>41</v>
      </c>
      <c r="D49" s="26"/>
      <c r="E49" s="18" t="s">
        <v>22</v>
      </c>
      <c r="F49" s="26" t="s">
        <v>42</v>
      </c>
      <c r="G49" s="27"/>
    </row>
    <row r="50" spans="2:7" x14ac:dyDescent="0.3">
      <c r="B50" s="28" t="s">
        <v>17</v>
      </c>
      <c r="C50" s="28"/>
      <c r="D50" s="28"/>
      <c r="E50" s="19" t="s">
        <v>18</v>
      </c>
      <c r="F50" s="19" t="s">
        <v>19</v>
      </c>
      <c r="G50" s="19" t="s">
        <v>20</v>
      </c>
    </row>
    <row r="51" spans="2:7" x14ac:dyDescent="0.3">
      <c r="B51" s="24" t="str">
        <f>'Achim Groß'!A12</f>
        <v>Meeting: Projektbeginn</v>
      </c>
      <c r="C51" s="24"/>
      <c r="D51" s="24"/>
      <c r="E51" s="20" t="str">
        <f>'Achim Groß'!D12</f>
        <v>c</v>
      </c>
      <c r="F51" s="21" t="str">
        <f>'Achim Groß'!E12</f>
        <v>d</v>
      </c>
      <c r="G51" s="21">
        <f>'Achim Groß'!F12</f>
        <v>4</v>
      </c>
    </row>
    <row r="52" spans="2:7" x14ac:dyDescent="0.3">
      <c r="B52" s="24" t="str">
        <f>'Achim Groß'!A13</f>
        <v>Meeting: Aufgabenverteilung, Lösungsansatz</v>
      </c>
      <c r="C52" s="24"/>
      <c r="D52" s="24"/>
      <c r="E52" s="21" t="str">
        <f>'Achim Groß'!D13</f>
        <v>d</v>
      </c>
      <c r="F52" s="21" t="str">
        <f>'Achim Groß'!E13</f>
        <v>c</v>
      </c>
      <c r="G52" s="21">
        <f>'Achim Groß'!F13</f>
        <v>1</v>
      </c>
    </row>
    <row r="53" spans="2:7" x14ac:dyDescent="0.3">
      <c r="B53" s="24" t="str">
        <f>'Achim Groß'!A14</f>
        <v>Projektzielsetzung</v>
      </c>
      <c r="C53" s="24"/>
      <c r="D53" s="24"/>
      <c r="E53" s="21" t="str">
        <f>'Achim Groß'!D14</f>
        <v>b</v>
      </c>
      <c r="F53" s="21" t="str">
        <f>'Achim Groß'!E14</f>
        <v>d</v>
      </c>
      <c r="G53" s="21">
        <f>'Achim Groß'!F14</f>
        <v>1</v>
      </c>
    </row>
    <row r="54" spans="2:7" x14ac:dyDescent="0.3">
      <c r="B54" s="24" t="str">
        <f>'Achim Groß'!A15</f>
        <v>Absprache+Einrichtung Tools</v>
      </c>
      <c r="C54" s="24"/>
      <c r="D54" s="24"/>
      <c r="E54" s="21" t="str">
        <f>'Achim Groß'!D15</f>
        <v>c</v>
      </c>
      <c r="F54" s="21" t="str">
        <f>'Achim Groß'!E15</f>
        <v>c</v>
      </c>
      <c r="G54" s="21">
        <f>'Achim Groß'!F15</f>
        <v>1</v>
      </c>
    </row>
    <row r="55" spans="2:7" x14ac:dyDescent="0.3">
      <c r="B55" s="24">
        <f>'Achim Groß'!A16</f>
        <v>0</v>
      </c>
      <c r="C55" s="24"/>
      <c r="D55" s="24"/>
      <c r="E55" s="21">
        <f>'Achim Groß'!D16</f>
        <v>0</v>
      </c>
      <c r="F55" s="21">
        <f>'Achim Groß'!E16</f>
        <v>0</v>
      </c>
      <c r="G55" s="21">
        <f>'Achim Groß'!F16</f>
        <v>0</v>
      </c>
    </row>
    <row r="56" spans="2:7" x14ac:dyDescent="0.3">
      <c r="B56" s="24">
        <f>'Achim Groß'!A17</f>
        <v>0</v>
      </c>
      <c r="C56" s="24"/>
      <c r="D56" s="24"/>
      <c r="E56" s="21">
        <f>'Achim Groß'!D17</f>
        <v>0</v>
      </c>
      <c r="F56" s="21">
        <f>'Achim Groß'!E17</f>
        <v>0</v>
      </c>
      <c r="G56" s="21">
        <f>'Achim Groß'!F17</f>
        <v>0</v>
      </c>
    </row>
    <row r="57" spans="2:7" x14ac:dyDescent="0.3">
      <c r="B57" s="24">
        <f>'Achim Groß'!A18</f>
        <v>0</v>
      </c>
      <c r="C57" s="24"/>
      <c r="D57" s="24"/>
      <c r="E57" s="21">
        <f>'Achim Groß'!D18</f>
        <v>0</v>
      </c>
      <c r="F57" s="21">
        <f>'Achim Groß'!E18</f>
        <v>0</v>
      </c>
      <c r="G57" s="21">
        <f>'Achim Groß'!F18</f>
        <v>0</v>
      </c>
    </row>
    <row r="58" spans="2:7" x14ac:dyDescent="0.3">
      <c r="B58" s="24">
        <f>'Achim Groß'!A19</f>
        <v>0</v>
      </c>
      <c r="C58" s="24"/>
      <c r="D58" s="24"/>
      <c r="E58" s="21">
        <f>'Achim Groß'!D19</f>
        <v>0</v>
      </c>
      <c r="F58" s="21">
        <f>'Achim Groß'!E19</f>
        <v>0</v>
      </c>
      <c r="G58" s="21">
        <f>'Achim Groß'!F19</f>
        <v>0</v>
      </c>
    </row>
    <row r="59" spans="2:7" x14ac:dyDescent="0.3">
      <c r="B59" s="24">
        <f>'Achim Groß'!A20</f>
        <v>0</v>
      </c>
      <c r="C59" s="24"/>
      <c r="D59" s="24"/>
      <c r="E59" s="21">
        <f>'Achim Groß'!D20</f>
        <v>0</v>
      </c>
      <c r="F59" s="21">
        <f>'Achim Groß'!E20</f>
        <v>0</v>
      </c>
      <c r="G59" s="21">
        <f>'Achim Groß'!F20</f>
        <v>0</v>
      </c>
    </row>
    <row r="60" spans="2:7" x14ac:dyDescent="0.3">
      <c r="B60" s="24">
        <f>'Achim Groß'!A21</f>
        <v>0</v>
      </c>
      <c r="C60" s="24"/>
      <c r="D60" s="24"/>
      <c r="E60" s="21">
        <f>'Achim Groß'!D21</f>
        <v>0</v>
      </c>
      <c r="F60" s="21">
        <f>'Achim Groß'!E21</f>
        <v>0</v>
      </c>
      <c r="G60" s="21">
        <f>'Achim Groß'!F21</f>
        <v>0</v>
      </c>
    </row>
    <row r="61" spans="2:7" x14ac:dyDescent="0.3">
      <c r="B61" s="24">
        <f>'Achim Groß'!A22</f>
        <v>0</v>
      </c>
      <c r="C61" s="24"/>
      <c r="D61" s="24"/>
      <c r="E61" s="21">
        <f>'Achim Groß'!D22</f>
        <v>0</v>
      </c>
      <c r="F61" s="21">
        <f>'Achim Groß'!E22</f>
        <v>0</v>
      </c>
      <c r="G61" s="21">
        <f>'Achim Groß'!F22</f>
        <v>0</v>
      </c>
    </row>
    <row r="62" spans="2:7" x14ac:dyDescent="0.3">
      <c r="B62" s="24">
        <f>'Achim Groß'!A23</f>
        <v>0</v>
      </c>
      <c r="C62" s="24"/>
      <c r="D62" s="24"/>
      <c r="E62" s="21">
        <f>'Achim Groß'!D23</f>
        <v>0</v>
      </c>
      <c r="F62" s="21">
        <f>'Achim Groß'!E23</f>
        <v>0</v>
      </c>
      <c r="G62" s="21">
        <f>'Achim Groß'!F23</f>
        <v>0</v>
      </c>
    </row>
    <row r="63" spans="2:7" x14ac:dyDescent="0.3">
      <c r="B63" s="24">
        <f>'Achim Groß'!A24</f>
        <v>0</v>
      </c>
      <c r="C63" s="24"/>
      <c r="D63" s="24"/>
      <c r="E63" s="21">
        <f>'Achim Groß'!D24</f>
        <v>0</v>
      </c>
      <c r="F63" s="21">
        <f>'Achim Groß'!E24</f>
        <v>0</v>
      </c>
      <c r="G63" s="21">
        <f>'Achim Groß'!F24</f>
        <v>0</v>
      </c>
    </row>
    <row r="64" spans="2:7" x14ac:dyDescent="0.3">
      <c r="B64" s="7"/>
      <c r="C64" s="7"/>
      <c r="D64" s="7"/>
      <c r="E64" s="8"/>
      <c r="F64" s="8"/>
      <c r="G64" s="8"/>
    </row>
    <row r="65" spans="2:7" ht="15" thickBot="1" x14ac:dyDescent="0.35"/>
    <row r="66" spans="2:7" ht="15" thickBot="1" x14ac:dyDescent="0.35">
      <c r="B66" s="17" t="s">
        <v>21</v>
      </c>
      <c r="C66" s="26" t="s">
        <v>35</v>
      </c>
      <c r="D66" s="26"/>
      <c r="E66" s="18" t="s">
        <v>22</v>
      </c>
      <c r="F66" s="26" t="s">
        <v>23</v>
      </c>
      <c r="G66" s="27"/>
    </row>
    <row r="67" spans="2:7" x14ac:dyDescent="0.3">
      <c r="B67" s="28" t="s">
        <v>17</v>
      </c>
      <c r="C67" s="28"/>
      <c r="D67" s="28"/>
      <c r="E67" s="19" t="s">
        <v>18</v>
      </c>
      <c r="F67" s="19" t="s">
        <v>19</v>
      </c>
      <c r="G67" s="19" t="s">
        <v>20</v>
      </c>
    </row>
    <row r="68" spans="2:7" x14ac:dyDescent="0.3">
      <c r="B68" s="24" t="str">
        <f>'Benny Gerlach'!A12</f>
        <v>Meeting: Projektbeginn</v>
      </c>
      <c r="C68" s="24"/>
      <c r="D68" s="24"/>
      <c r="E68" s="21" t="str">
        <f>'Benny Gerlach'!D12</f>
        <v>c</v>
      </c>
      <c r="F68" s="21" t="str">
        <f>'Benny Gerlach'!E12</f>
        <v>d</v>
      </c>
      <c r="G68" s="21">
        <f>'Benny Gerlach'!F12</f>
        <v>4</v>
      </c>
    </row>
    <row r="69" spans="2:7" x14ac:dyDescent="0.3">
      <c r="B69" s="24" t="str">
        <f>'Benny Gerlach'!A13</f>
        <v>Meeting: Aufgabenverteilung, Struktur</v>
      </c>
      <c r="C69" s="24"/>
      <c r="D69" s="24"/>
      <c r="E69" s="21" t="str">
        <f>'Benny Gerlach'!D13</f>
        <v>d</v>
      </c>
      <c r="F69" s="21" t="str">
        <f>'Benny Gerlach'!E13</f>
        <v>c</v>
      </c>
      <c r="G69" s="21">
        <f>'Benny Gerlach'!F13</f>
        <v>1</v>
      </c>
    </row>
    <row r="70" spans="2:7" x14ac:dyDescent="0.3">
      <c r="B70" s="24" t="str">
        <f>'Benny Gerlach'!A14</f>
        <v>Projektzielsetzung</v>
      </c>
      <c r="C70" s="24"/>
      <c r="D70" s="24"/>
      <c r="E70" s="21" t="str">
        <f>'Benny Gerlach'!D14</f>
        <v>b</v>
      </c>
      <c r="F70" s="21" t="str">
        <f>'Benny Gerlach'!E14</f>
        <v>d</v>
      </c>
      <c r="G70" s="21">
        <f>'Benny Gerlach'!F14</f>
        <v>1</v>
      </c>
    </row>
    <row r="71" spans="2:7" x14ac:dyDescent="0.3">
      <c r="B71" s="24" t="str">
        <f>'Benny Gerlach'!A15</f>
        <v>Absprache+Einrichtung Tools</v>
      </c>
      <c r="C71" s="24"/>
      <c r="D71" s="24"/>
      <c r="E71" s="21" t="str">
        <f>'Benny Gerlach'!D15</f>
        <v>c</v>
      </c>
      <c r="F71" s="21" t="str">
        <f>'Benny Gerlach'!E15</f>
        <v>c</v>
      </c>
      <c r="G71" s="21">
        <f>'Benny Gerlach'!F15</f>
        <v>1</v>
      </c>
    </row>
    <row r="72" spans="2:7" x14ac:dyDescent="0.3">
      <c r="B72" s="24" t="str">
        <f>'Benny Gerlach'!A16</f>
        <v>Erstellung Workload Diagramm</v>
      </c>
      <c r="C72" s="24"/>
      <c r="D72" s="24"/>
      <c r="E72" s="21" t="str">
        <f>'Benny Gerlach'!D16</f>
        <v>b</v>
      </c>
      <c r="F72" s="21" t="str">
        <f>'Benny Gerlach'!E16</f>
        <v>c</v>
      </c>
      <c r="G72" s="21">
        <f>'Benny Gerlach'!F16</f>
        <v>4</v>
      </c>
    </row>
    <row r="73" spans="2:7" x14ac:dyDescent="0.3">
      <c r="B73" s="24">
        <f>'Benny Gerlach'!A17</f>
        <v>0</v>
      </c>
      <c r="C73" s="24"/>
      <c r="D73" s="24"/>
      <c r="E73" s="21">
        <f>'Benny Gerlach'!D17</f>
        <v>0</v>
      </c>
      <c r="F73" s="21">
        <f>'Benny Gerlach'!E17</f>
        <v>0</v>
      </c>
      <c r="G73" s="21">
        <f>'Benny Gerlach'!F17</f>
        <v>0</v>
      </c>
    </row>
    <row r="74" spans="2:7" x14ac:dyDescent="0.3">
      <c r="B74" s="24">
        <f>'Benny Gerlach'!A18</f>
        <v>0</v>
      </c>
      <c r="C74" s="24"/>
      <c r="D74" s="24"/>
      <c r="E74" s="21">
        <f>'Benny Gerlach'!D18</f>
        <v>0</v>
      </c>
      <c r="F74" s="21">
        <f>'Benny Gerlach'!E18</f>
        <v>0</v>
      </c>
      <c r="G74" s="21">
        <f>'Benny Gerlach'!F18</f>
        <v>0</v>
      </c>
    </row>
    <row r="75" spans="2:7" x14ac:dyDescent="0.3">
      <c r="B75" s="24">
        <f>'Benny Gerlach'!A19</f>
        <v>0</v>
      </c>
      <c r="C75" s="24"/>
      <c r="D75" s="24"/>
      <c r="E75" s="21">
        <f>'Benny Gerlach'!D19</f>
        <v>0</v>
      </c>
      <c r="F75" s="21">
        <f>'Benny Gerlach'!E19</f>
        <v>0</v>
      </c>
      <c r="G75" s="21">
        <f>'Benny Gerlach'!F19</f>
        <v>0</v>
      </c>
    </row>
    <row r="76" spans="2:7" x14ac:dyDescent="0.3">
      <c r="B76" s="24">
        <f>'Benny Gerlach'!A20</f>
        <v>0</v>
      </c>
      <c r="C76" s="24"/>
      <c r="D76" s="24"/>
      <c r="E76" s="21">
        <f>'Benny Gerlach'!D20</f>
        <v>0</v>
      </c>
      <c r="F76" s="21">
        <f>'Benny Gerlach'!E20</f>
        <v>0</v>
      </c>
      <c r="G76" s="21">
        <f>'Benny Gerlach'!F20</f>
        <v>0</v>
      </c>
    </row>
    <row r="77" spans="2:7" x14ac:dyDescent="0.3">
      <c r="B77" s="24">
        <f>'Benny Gerlach'!A21</f>
        <v>0</v>
      </c>
      <c r="C77" s="24"/>
      <c r="D77" s="24"/>
      <c r="E77" s="21">
        <f>'Benny Gerlach'!D21</f>
        <v>0</v>
      </c>
      <c r="F77" s="21">
        <f>'Benny Gerlach'!E21</f>
        <v>0</v>
      </c>
      <c r="G77" s="21">
        <f>'Benny Gerlach'!F21</f>
        <v>0</v>
      </c>
    </row>
    <row r="78" spans="2:7" x14ac:dyDescent="0.3">
      <c r="B78" s="24">
        <f>'Benny Gerlach'!A22</f>
        <v>0</v>
      </c>
      <c r="C78" s="24"/>
      <c r="D78" s="24"/>
      <c r="E78" s="21">
        <f>'Benny Gerlach'!D22</f>
        <v>0</v>
      </c>
      <c r="F78" s="21">
        <f>'Benny Gerlach'!E22</f>
        <v>0</v>
      </c>
      <c r="G78" s="21">
        <f>'Benny Gerlach'!F22</f>
        <v>0</v>
      </c>
    </row>
    <row r="79" spans="2:7" x14ac:dyDescent="0.3">
      <c r="B79" s="24">
        <f>'Benny Gerlach'!A23</f>
        <v>0</v>
      </c>
      <c r="C79" s="24"/>
      <c r="D79" s="24"/>
      <c r="E79" s="21">
        <f>'Benny Gerlach'!D23</f>
        <v>0</v>
      </c>
      <c r="F79" s="21">
        <f>'Benny Gerlach'!E23</f>
        <v>0</v>
      </c>
      <c r="G79" s="21">
        <f>'Benny Gerlach'!F23</f>
        <v>0</v>
      </c>
    </row>
    <row r="80" spans="2:7" x14ac:dyDescent="0.3">
      <c r="B80" s="24">
        <f>'Benny Gerlach'!A24</f>
        <v>0</v>
      </c>
      <c r="C80" s="24"/>
      <c r="D80" s="24"/>
      <c r="E80" s="21">
        <f>'Benny Gerlach'!D24</f>
        <v>0</v>
      </c>
      <c r="F80" s="21">
        <f>'Benny Gerlach'!E24</f>
        <v>0</v>
      </c>
      <c r="G80" s="21">
        <f>'Benny Gerlach'!F24</f>
        <v>0</v>
      </c>
    </row>
    <row r="82" spans="2:7" ht="15" thickBot="1" x14ac:dyDescent="0.35"/>
    <row r="83" spans="2:7" ht="15" thickBot="1" x14ac:dyDescent="0.35">
      <c r="B83" s="17" t="s">
        <v>21</v>
      </c>
      <c r="C83" s="26" t="s">
        <v>36</v>
      </c>
      <c r="D83" s="26"/>
      <c r="E83" s="18" t="s">
        <v>22</v>
      </c>
      <c r="F83" s="26" t="s">
        <v>37</v>
      </c>
      <c r="G83" s="27"/>
    </row>
    <row r="84" spans="2:7" x14ac:dyDescent="0.3">
      <c r="B84" s="28" t="s">
        <v>17</v>
      </c>
      <c r="C84" s="28"/>
      <c r="D84" s="28"/>
      <c r="E84" s="19" t="s">
        <v>18</v>
      </c>
      <c r="F84" s="19" t="s">
        <v>19</v>
      </c>
      <c r="G84" s="19" t="s">
        <v>20</v>
      </c>
    </row>
    <row r="85" spans="2:7" x14ac:dyDescent="0.3">
      <c r="B85" s="41" t="str">
        <f>'Lukas Niedergriese'!A12</f>
        <v>Vorlesung</v>
      </c>
      <c r="C85" s="25"/>
      <c r="D85" s="25"/>
      <c r="E85" s="6" t="str">
        <f>'Lukas Niedergriese'!D12</f>
        <v>c</v>
      </c>
      <c r="F85" s="6" t="str">
        <f>'Lukas Niedergriese'!E12</f>
        <v>c</v>
      </c>
      <c r="G85" s="6">
        <f>'Lukas Niedergriese'!F12</f>
        <v>4</v>
      </c>
    </row>
    <row r="86" spans="2:7" x14ac:dyDescent="0.3">
      <c r="B86" s="41" t="str">
        <f>'Lukas Niedergriese'!A13</f>
        <v>GitHub erstellen und zur Nutzung vorbereiten</v>
      </c>
      <c r="C86" s="25"/>
      <c r="D86" s="25"/>
      <c r="E86" s="6" t="str">
        <f>'Lukas Niedergriese'!D13</f>
        <v>c</v>
      </c>
      <c r="F86" s="6" t="str">
        <f>'Lukas Niedergriese'!E13</f>
        <v>c</v>
      </c>
      <c r="G86" s="6">
        <f>'Lukas Niedergriese'!F13</f>
        <v>1</v>
      </c>
    </row>
    <row r="87" spans="2:7" x14ac:dyDescent="0.3">
      <c r="B87" s="41" t="str">
        <f>'Lukas Niedergriese'!A14</f>
        <v>Erstellen eines Discord Servers und vorbereiten der Projektwebsite</v>
      </c>
      <c r="C87" s="25"/>
      <c r="D87" s="25"/>
      <c r="E87" s="6" t="str">
        <f>'Lukas Niedergriese'!D14</f>
        <v>c</v>
      </c>
      <c r="F87" s="6" t="str">
        <f>'Lukas Niedergriese'!E14</f>
        <v>c</v>
      </c>
      <c r="G87" s="6">
        <f>'Lukas Niedergriese'!F14</f>
        <v>1</v>
      </c>
    </row>
    <row r="88" spans="2:7" x14ac:dyDescent="0.3">
      <c r="B88" s="41" t="str">
        <f>'Lukas Niedergriese'!A15</f>
        <v>Erstellen und vorbereiten des Webspace für Produktwebsite</v>
      </c>
      <c r="C88" s="25"/>
      <c r="D88" s="25"/>
      <c r="E88" s="6" t="str">
        <f>'Lukas Niedergriese'!D15</f>
        <v>c</v>
      </c>
      <c r="F88" s="6" t="str">
        <f>'Lukas Niedergriese'!E15</f>
        <v>c</v>
      </c>
      <c r="G88" s="6">
        <f>'Lukas Niedergriese'!F15</f>
        <v>1</v>
      </c>
    </row>
    <row r="89" spans="2:7" x14ac:dyDescent="0.3">
      <c r="B89" s="41" t="str">
        <f>'Lukas Niedergriese'!A16</f>
        <v>Suche nach Tool für Projektmanagement</v>
      </c>
      <c r="C89" s="25"/>
      <c r="D89" s="25"/>
      <c r="E89" s="6" t="str">
        <f>'Lukas Niedergriese'!D16</f>
        <v>c</v>
      </c>
      <c r="F89" s="6" t="str">
        <f>'Lukas Niedergriese'!E16</f>
        <v>c</v>
      </c>
      <c r="G89" s="6">
        <f>'Lukas Niedergriese'!F16</f>
        <v>1</v>
      </c>
    </row>
    <row r="90" spans="2:7" x14ac:dyDescent="0.3">
      <c r="B90" s="41">
        <f>'Lukas Niedergriese'!A17</f>
        <v>0</v>
      </c>
      <c r="C90" s="25"/>
      <c r="D90" s="25"/>
      <c r="E90" s="6">
        <f>'Lukas Niedergriese'!D17</f>
        <v>0</v>
      </c>
      <c r="F90" s="6">
        <f>'Lukas Niedergriese'!E17</f>
        <v>0</v>
      </c>
      <c r="G90" s="6">
        <f>'Lukas Niedergriese'!F17</f>
        <v>0</v>
      </c>
    </row>
    <row r="91" spans="2:7" x14ac:dyDescent="0.3">
      <c r="B91" s="41">
        <f>'Lukas Niedergriese'!A18</f>
        <v>0</v>
      </c>
      <c r="C91" s="25"/>
      <c r="D91" s="25"/>
      <c r="E91" s="6">
        <f>'Lukas Niedergriese'!D18</f>
        <v>0</v>
      </c>
      <c r="F91" s="6">
        <f>'Lukas Niedergriese'!E18</f>
        <v>0</v>
      </c>
      <c r="G91" s="6">
        <f>'Lukas Niedergriese'!F18</f>
        <v>0</v>
      </c>
    </row>
    <row r="92" spans="2:7" x14ac:dyDescent="0.3">
      <c r="B92" s="41">
        <f>'Lukas Niedergriese'!A19</f>
        <v>0</v>
      </c>
      <c r="C92" s="25"/>
      <c r="D92" s="25"/>
      <c r="E92" s="6">
        <f>'Lukas Niedergriese'!D19</f>
        <v>0</v>
      </c>
      <c r="F92" s="6">
        <f>'Lukas Niedergriese'!E19</f>
        <v>0</v>
      </c>
      <c r="G92" s="6">
        <f>'Lukas Niedergriese'!F19</f>
        <v>0</v>
      </c>
    </row>
    <row r="93" spans="2:7" x14ac:dyDescent="0.3">
      <c r="B93" s="41">
        <f>'Lukas Niedergriese'!A20</f>
        <v>0</v>
      </c>
      <c r="C93" s="25"/>
      <c r="D93" s="25"/>
      <c r="E93" s="6">
        <f>'Lukas Niedergriese'!D20</f>
        <v>0</v>
      </c>
      <c r="F93" s="6">
        <f>'Lukas Niedergriese'!E20</f>
        <v>0</v>
      </c>
      <c r="G93" s="6">
        <f>'Lukas Niedergriese'!F20</f>
        <v>0</v>
      </c>
    </row>
    <row r="94" spans="2:7" x14ac:dyDescent="0.3">
      <c r="B94" s="41">
        <f>'Lukas Niedergriese'!A21</f>
        <v>0</v>
      </c>
      <c r="C94" s="25"/>
      <c r="D94" s="25"/>
      <c r="E94" s="6">
        <f>'Lukas Niedergriese'!D21</f>
        <v>0</v>
      </c>
      <c r="F94" s="6">
        <f>'Lukas Niedergriese'!E21</f>
        <v>0</v>
      </c>
      <c r="G94" s="6">
        <f>'Lukas Niedergriese'!F21</f>
        <v>0</v>
      </c>
    </row>
    <row r="95" spans="2:7" x14ac:dyDescent="0.3">
      <c r="B95" s="41">
        <f>'Lukas Niedergriese'!A22</f>
        <v>0</v>
      </c>
      <c r="C95" s="25"/>
      <c r="D95" s="25"/>
      <c r="E95" s="6">
        <f>'Lukas Niedergriese'!D22</f>
        <v>0</v>
      </c>
      <c r="F95" s="6">
        <f>'Lukas Niedergriese'!E22</f>
        <v>0</v>
      </c>
      <c r="G95" s="6">
        <f>'Lukas Niedergriese'!F22</f>
        <v>0</v>
      </c>
    </row>
    <row r="96" spans="2:7" x14ac:dyDescent="0.3">
      <c r="B96" s="41">
        <f>'Lukas Niedergriese'!A23</f>
        <v>0</v>
      </c>
      <c r="C96" s="25"/>
      <c r="D96" s="25"/>
      <c r="E96" s="6">
        <f>'Lukas Niedergriese'!D23</f>
        <v>0</v>
      </c>
      <c r="F96" s="6">
        <f>'Lukas Niedergriese'!E23</f>
        <v>0</v>
      </c>
      <c r="G96" s="6">
        <f>'Lukas Niedergriese'!F23</f>
        <v>0</v>
      </c>
    </row>
    <row r="97" spans="2:7" x14ac:dyDescent="0.3">
      <c r="B97" s="41">
        <f>'Lukas Niedergriese'!A24</f>
        <v>0</v>
      </c>
      <c r="C97" s="25"/>
      <c r="D97" s="25"/>
      <c r="E97" s="6">
        <f>'Lukas Niedergriese'!D24</f>
        <v>0</v>
      </c>
      <c r="F97" s="6">
        <f>'Lukas Niedergriese'!E24</f>
        <v>0</v>
      </c>
      <c r="G97" s="6">
        <f>'Lukas Niedergriese'!F24</f>
        <v>0</v>
      </c>
    </row>
    <row r="98" spans="2:7" ht="15" thickBot="1" x14ac:dyDescent="0.35"/>
    <row r="99" spans="2:7" ht="15" thickBot="1" x14ac:dyDescent="0.35">
      <c r="B99" s="17" t="s">
        <v>21</v>
      </c>
      <c r="C99" s="26" t="s">
        <v>38</v>
      </c>
      <c r="D99" s="26"/>
      <c r="E99" s="18" t="s">
        <v>22</v>
      </c>
      <c r="F99" s="26" t="s">
        <v>24</v>
      </c>
      <c r="G99" s="27"/>
    </row>
    <row r="100" spans="2:7" x14ac:dyDescent="0.3">
      <c r="B100" s="28" t="s">
        <v>17</v>
      </c>
      <c r="C100" s="28"/>
      <c r="D100" s="28"/>
      <c r="E100" s="19" t="s">
        <v>18</v>
      </c>
      <c r="F100" s="19" t="s">
        <v>19</v>
      </c>
      <c r="G100" s="19" t="s">
        <v>20</v>
      </c>
    </row>
    <row r="101" spans="2:7" x14ac:dyDescent="0.3">
      <c r="B101" s="24" t="str">
        <f>'Tobias Reis'!A12</f>
        <v>Erstes Gruppenmeeting: Aufgaben verteilen, Überblick verschaffen</v>
      </c>
      <c r="C101" s="24"/>
      <c r="D101" s="24"/>
      <c r="E101" s="15" t="str">
        <f>'Tobias Reis'!D12</f>
        <v>c</v>
      </c>
      <c r="F101" s="15" t="str">
        <f>'Tobias Reis'!E12</f>
        <v>d</v>
      </c>
      <c r="G101" s="15">
        <f>'Tobias Reis'!F12</f>
        <v>3</v>
      </c>
    </row>
    <row r="102" spans="2:7" x14ac:dyDescent="0.3">
      <c r="B102" s="24" t="str">
        <f>'Tobias Reis'!A13</f>
        <v>Risikoanalyse erstellen</v>
      </c>
      <c r="C102" s="24"/>
      <c r="D102" s="24"/>
      <c r="E102" s="15" t="str">
        <f>'Tobias Reis'!D13</f>
        <v>c</v>
      </c>
      <c r="F102" s="15" t="str">
        <f>'Tobias Reis'!E13</f>
        <v>d</v>
      </c>
      <c r="G102" s="15">
        <f>'Tobias Reis'!F13</f>
        <v>1.5</v>
      </c>
    </row>
    <row r="103" spans="2:7" x14ac:dyDescent="0.3">
      <c r="B103" s="24" t="str">
        <f>'Tobias Reis'!A14</f>
        <v>Rollenverteilung erstellen</v>
      </c>
      <c r="C103" s="24"/>
      <c r="D103" s="24"/>
      <c r="E103" s="15" t="str">
        <f>'Tobias Reis'!D14</f>
        <v>e</v>
      </c>
      <c r="F103" s="15" t="str">
        <f>'Tobias Reis'!E14</f>
        <v>e</v>
      </c>
      <c r="G103" s="15">
        <f>'Tobias Reis'!F14</f>
        <v>0.5</v>
      </c>
    </row>
    <row r="104" spans="2:7" x14ac:dyDescent="0.3">
      <c r="B104" s="24" t="str">
        <f>'Tobias Reis'!A15</f>
        <v>Internetpräsenz ersrtellen (Homepage)</v>
      </c>
      <c r="C104" s="24"/>
      <c r="D104" s="24"/>
      <c r="E104" s="15" t="str">
        <f>'Tobias Reis'!D15</f>
        <v>c</v>
      </c>
      <c r="F104" s="15" t="str">
        <f>'Tobias Reis'!E15</f>
        <v>c</v>
      </c>
      <c r="G104" s="15">
        <f>'Tobias Reis'!F15</f>
        <v>5</v>
      </c>
    </row>
    <row r="105" spans="2:7" x14ac:dyDescent="0.3">
      <c r="B105" s="24" t="str">
        <f>'Tobias Reis'!A16</f>
        <v>Arbeitsrichtlinien und Qualitätsstandards definieren</v>
      </c>
      <c r="C105" s="24"/>
      <c r="D105" s="24"/>
      <c r="E105" s="15" t="str">
        <f>'Tobias Reis'!D16</f>
        <v>c</v>
      </c>
      <c r="F105" s="15" t="str">
        <f>'Tobias Reis'!E16</f>
        <v>d</v>
      </c>
      <c r="G105" s="15">
        <f>'Tobias Reis'!F16</f>
        <v>3</v>
      </c>
    </row>
    <row r="106" spans="2:7" x14ac:dyDescent="0.3">
      <c r="B106" s="24" t="str">
        <f>'Tobias Reis'!A17</f>
        <v>Aufwandserfassung zentralisieren</v>
      </c>
      <c r="C106" s="24"/>
      <c r="D106" s="24"/>
      <c r="E106" s="15" t="str">
        <f>'Tobias Reis'!D17</f>
        <v>c</v>
      </c>
      <c r="F106" s="15" t="str">
        <f>'Tobias Reis'!E17</f>
        <v>d</v>
      </c>
      <c r="G106" s="15">
        <f>'Tobias Reis'!F17</f>
        <v>2</v>
      </c>
    </row>
    <row r="107" spans="2:7" x14ac:dyDescent="0.3">
      <c r="B107" s="24">
        <f>'Tobias Reis'!A18</f>
        <v>0</v>
      </c>
      <c r="C107" s="24"/>
      <c r="D107" s="24"/>
      <c r="E107" s="15">
        <f>'Tobias Reis'!D18</f>
        <v>0</v>
      </c>
      <c r="F107" s="15">
        <f>'Tobias Reis'!E18</f>
        <v>0</v>
      </c>
      <c r="G107" s="15">
        <f>'Tobias Reis'!F18</f>
        <v>0</v>
      </c>
    </row>
    <row r="108" spans="2:7" x14ac:dyDescent="0.3">
      <c r="B108" s="24">
        <f>'Tobias Reis'!A19</f>
        <v>0</v>
      </c>
      <c r="C108" s="24"/>
      <c r="D108" s="24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3">
      <c r="B109" s="24">
        <f>'Tobias Reis'!A20</f>
        <v>0</v>
      </c>
      <c r="C109" s="24"/>
      <c r="D109" s="24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3">
      <c r="B110" s="24">
        <f>'Tobias Reis'!A21</f>
        <v>0</v>
      </c>
      <c r="C110" s="24"/>
      <c r="D110" s="24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3">
      <c r="B111" s="24">
        <f>'Tobias Reis'!A22</f>
        <v>0</v>
      </c>
      <c r="C111" s="24"/>
      <c r="D111" s="24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3">
      <c r="B112" s="24">
        <f>'Tobias Reis'!A23</f>
        <v>0</v>
      </c>
      <c r="C112" s="24"/>
      <c r="D112" s="24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3">
      <c r="B113" s="24">
        <f>'Tobias Reis'!A24</f>
        <v>0</v>
      </c>
      <c r="C113" s="24"/>
      <c r="D113" s="24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mergeCells count="124"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25" sqref="A25:C25"/>
    </sheetView>
  </sheetViews>
  <sheetFormatPr baseColWidth="10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1" t="s">
        <v>43</v>
      </c>
      <c r="B1" s="32"/>
      <c r="C1" s="32"/>
      <c r="D1" s="32"/>
      <c r="E1" s="32"/>
      <c r="F1" s="32"/>
      <c r="G1" s="32"/>
    </row>
    <row r="2" spans="1:7" x14ac:dyDescent="0.3">
      <c r="A2" s="32"/>
      <c r="B2" s="32"/>
      <c r="C2" s="32"/>
      <c r="D2" s="32"/>
      <c r="E2" s="32"/>
      <c r="F2" s="32"/>
      <c r="G2" s="32"/>
    </row>
    <row r="4" spans="1:7" x14ac:dyDescent="0.3">
      <c r="A4" s="23" t="s">
        <v>44</v>
      </c>
      <c r="B4" s="23"/>
      <c r="D4" s="23" t="s">
        <v>5</v>
      </c>
      <c r="E4" s="23"/>
      <c r="F4" s="23"/>
    </row>
    <row r="5" spans="1:7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22" t="s">
        <v>12</v>
      </c>
      <c r="G5" s="22"/>
    </row>
    <row r="6" spans="1:7" x14ac:dyDescent="0.3">
      <c r="A6" t="s">
        <v>3</v>
      </c>
      <c r="B6" s="2">
        <f ca="1">TODAY()</f>
        <v>43170</v>
      </c>
      <c r="E6" t="s">
        <v>8</v>
      </c>
      <c r="F6" s="22" t="s">
        <v>13</v>
      </c>
      <c r="G6" s="22"/>
    </row>
    <row r="7" spans="1:7" x14ac:dyDescent="0.3">
      <c r="E7" t="s">
        <v>9</v>
      </c>
      <c r="F7" s="22" t="s">
        <v>14</v>
      </c>
      <c r="G7" s="22"/>
    </row>
    <row r="8" spans="1:7" x14ac:dyDescent="0.3">
      <c r="A8" s="23" t="s">
        <v>45</v>
      </c>
      <c r="B8" s="23"/>
      <c r="E8" t="s">
        <v>10</v>
      </c>
      <c r="F8" s="22" t="s">
        <v>15</v>
      </c>
      <c r="G8" s="22"/>
    </row>
    <row r="9" spans="1:7" x14ac:dyDescent="0.3">
      <c r="A9" s="22" t="s">
        <v>36</v>
      </c>
      <c r="B9" s="22"/>
      <c r="E9" t="s">
        <v>11</v>
      </c>
      <c r="F9" s="22" t="s">
        <v>16</v>
      </c>
      <c r="G9" s="22"/>
    </row>
    <row r="11" spans="1:7" x14ac:dyDescent="0.3">
      <c r="A11" s="33" t="s">
        <v>17</v>
      </c>
      <c r="B11" s="33"/>
      <c r="C11" s="33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5" t="s">
        <v>73</v>
      </c>
      <c r="B12" s="25"/>
      <c r="C12" s="25"/>
      <c r="D12" s="6" t="s">
        <v>9</v>
      </c>
      <c r="E12" s="6" t="s">
        <v>9</v>
      </c>
      <c r="F12" s="6">
        <v>4</v>
      </c>
    </row>
    <row r="13" spans="1:7" x14ac:dyDescent="0.3">
      <c r="A13" s="25" t="s">
        <v>74</v>
      </c>
      <c r="B13" s="25"/>
      <c r="C13" s="25"/>
      <c r="D13" s="6" t="s">
        <v>9</v>
      </c>
      <c r="E13" s="6" t="s">
        <v>9</v>
      </c>
      <c r="F13" s="6">
        <v>1</v>
      </c>
    </row>
    <row r="14" spans="1:7" x14ac:dyDescent="0.3">
      <c r="A14" s="25" t="s">
        <v>75</v>
      </c>
      <c r="B14" s="25"/>
      <c r="C14" s="25"/>
      <c r="D14" s="6" t="s">
        <v>9</v>
      </c>
      <c r="E14" s="6" t="s">
        <v>9</v>
      </c>
      <c r="F14" s="6">
        <v>1</v>
      </c>
    </row>
    <row r="15" spans="1:7" x14ac:dyDescent="0.3">
      <c r="A15" s="25" t="s">
        <v>76</v>
      </c>
      <c r="B15" s="25"/>
      <c r="C15" s="25"/>
      <c r="D15" s="6" t="s">
        <v>9</v>
      </c>
      <c r="E15" s="6" t="s">
        <v>9</v>
      </c>
      <c r="F15" s="6">
        <v>1</v>
      </c>
    </row>
    <row r="16" spans="1:7" x14ac:dyDescent="0.3">
      <c r="A16" s="25" t="s">
        <v>77</v>
      </c>
      <c r="B16" s="25"/>
      <c r="C16" s="25"/>
      <c r="D16" s="6" t="s">
        <v>9</v>
      </c>
      <c r="E16" s="6" t="s">
        <v>9</v>
      </c>
      <c r="F16" s="6">
        <v>1</v>
      </c>
    </row>
    <row r="17" spans="1:6" x14ac:dyDescent="0.3">
      <c r="A17" s="30"/>
      <c r="B17" s="30"/>
      <c r="C17" s="30"/>
      <c r="D17" s="6"/>
      <c r="E17" s="6"/>
      <c r="F17" s="6"/>
    </row>
    <row r="18" spans="1:6" x14ac:dyDescent="0.3">
      <c r="A18" s="30"/>
      <c r="B18" s="30"/>
      <c r="C18" s="30"/>
      <c r="D18" s="6"/>
      <c r="E18" s="6"/>
      <c r="F18" s="6"/>
    </row>
    <row r="19" spans="1:6" x14ac:dyDescent="0.3">
      <c r="A19" s="30"/>
      <c r="B19" s="30"/>
      <c r="C19" s="30"/>
      <c r="D19" s="6"/>
      <c r="E19" s="6"/>
      <c r="F19" s="6"/>
    </row>
    <row r="20" spans="1:6" x14ac:dyDescent="0.3">
      <c r="A20" s="30"/>
      <c r="B20" s="30"/>
      <c r="C20" s="30"/>
      <c r="D20" s="6"/>
      <c r="E20" s="6"/>
      <c r="F20" s="6"/>
    </row>
    <row r="21" spans="1:6" x14ac:dyDescent="0.3">
      <c r="A21" s="30"/>
      <c r="B21" s="30"/>
      <c r="C21" s="30"/>
      <c r="D21" s="6"/>
      <c r="E21" s="6"/>
      <c r="F21" s="6"/>
    </row>
    <row r="22" spans="1:6" x14ac:dyDescent="0.3">
      <c r="A22" s="30"/>
      <c r="B22" s="30"/>
      <c r="C22" s="30"/>
      <c r="D22" s="6"/>
      <c r="E22" s="6"/>
      <c r="F22" s="6"/>
    </row>
    <row r="23" spans="1:6" x14ac:dyDescent="0.3">
      <c r="A23" s="30"/>
      <c r="B23" s="30"/>
      <c r="C23" s="30"/>
      <c r="D23" s="6"/>
      <c r="E23" s="6"/>
      <c r="F23" s="6"/>
    </row>
    <row r="24" spans="1:6" x14ac:dyDescent="0.3">
      <c r="A24" s="30"/>
      <c r="B24" s="30"/>
      <c r="C24" s="30"/>
      <c r="D24" s="6"/>
      <c r="E24" s="6"/>
      <c r="F24" s="6"/>
    </row>
    <row r="25" spans="1:6" x14ac:dyDescent="0.3">
      <c r="A25" s="30"/>
      <c r="B25" s="30"/>
      <c r="C25" s="30"/>
      <c r="D25" s="6"/>
      <c r="E25" s="6"/>
      <c r="F25" s="6"/>
    </row>
    <row r="26" spans="1:6" x14ac:dyDescent="0.3">
      <c r="A26" s="30"/>
      <c r="B26" s="30"/>
      <c r="C26" s="30"/>
      <c r="D26" s="6"/>
      <c r="E26" s="6"/>
      <c r="F26" s="6"/>
    </row>
    <row r="27" spans="1:6" x14ac:dyDescent="0.3">
      <c r="A27" s="30"/>
      <c r="B27" s="30"/>
      <c r="C27" s="30"/>
      <c r="D27" s="6"/>
      <c r="E27" s="6"/>
      <c r="F27" s="6"/>
    </row>
    <row r="28" spans="1:6" x14ac:dyDescent="0.3">
      <c r="A28" s="30"/>
      <c r="B28" s="30"/>
      <c r="C28" s="30"/>
      <c r="D28" s="6"/>
      <c r="E28" s="6"/>
      <c r="F28" s="6"/>
    </row>
    <row r="29" spans="1:6" x14ac:dyDescent="0.3">
      <c r="A29" s="30"/>
      <c r="B29" s="30"/>
      <c r="C29" s="30"/>
      <c r="D29" s="6"/>
      <c r="E29" s="6"/>
      <c r="F29" s="6"/>
    </row>
    <row r="30" spans="1:6" x14ac:dyDescent="0.3">
      <c r="A30" s="30"/>
      <c r="B30" s="30"/>
      <c r="C30" s="30"/>
      <c r="D30" s="6"/>
      <c r="E30" s="6"/>
      <c r="F30" s="6"/>
    </row>
    <row r="31" spans="1:6" x14ac:dyDescent="0.3">
      <c r="A31" s="30"/>
      <c r="B31" s="30"/>
      <c r="C31" s="30"/>
      <c r="D31" s="6"/>
      <c r="E31" s="6"/>
      <c r="F31" s="6"/>
    </row>
    <row r="33" spans="1:5" x14ac:dyDescent="0.3">
      <c r="A33" s="34" t="s">
        <v>51</v>
      </c>
      <c r="B33" s="34"/>
      <c r="C33" s="34"/>
      <c r="D33" s="10">
        <f>SUM(F12:F31)</f>
        <v>8</v>
      </c>
      <c r="E33" s="9" t="s">
        <v>26</v>
      </c>
    </row>
    <row r="34" spans="1:5" x14ac:dyDescent="0.3">
      <c r="A34" s="34" t="s">
        <v>52</v>
      </c>
      <c r="B34" s="34"/>
      <c r="C34" s="34"/>
      <c r="D34" s="10">
        <f>COUNT(F12:F31)</f>
        <v>5</v>
      </c>
      <c r="E34" s="9"/>
    </row>
    <row r="35" spans="1:5" x14ac:dyDescent="0.3">
      <c r="A35" s="34" t="s">
        <v>53</v>
      </c>
      <c r="B35" s="34"/>
      <c r="C35" s="34"/>
      <c r="D35" s="10">
        <f>D33/D34</f>
        <v>1.6</v>
      </c>
      <c r="E35" s="9" t="s">
        <v>54</v>
      </c>
    </row>
    <row r="36" spans="1:5" x14ac:dyDescent="0.3">
      <c r="A36" s="34" t="s">
        <v>55</v>
      </c>
      <c r="B36" s="34"/>
      <c r="C36" s="34"/>
      <c r="D36" s="13" t="str">
        <f>IF(D33&gt;=10, "Ja!","Nein!")</f>
        <v>Nein!</v>
      </c>
    </row>
    <row r="37" spans="1:5" x14ac:dyDescent="0.3">
      <c r="A37" s="34" t="s">
        <v>56</v>
      </c>
      <c r="B37" s="34"/>
      <c r="C37" s="34"/>
      <c r="D37">
        <f>D33-10</f>
        <v>-2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17" sqref="E17"/>
    </sheetView>
  </sheetViews>
  <sheetFormatPr baseColWidth="10" defaultColWidth="10.88671875" defaultRowHeight="14.4" x14ac:dyDescent="0.3"/>
  <cols>
    <col min="2" max="2" width="13.21875" customWidth="1"/>
    <col min="3" max="3" width="12.5546875" customWidth="1"/>
    <col min="4" max="4" width="13" customWidth="1"/>
    <col min="5" max="5" width="14.5546875" customWidth="1"/>
    <col min="6" max="6" width="13.77734375" customWidth="1"/>
    <col min="7" max="7" width="12.21875" customWidth="1"/>
  </cols>
  <sheetData>
    <row r="1" spans="1:7" x14ac:dyDescent="0.3">
      <c r="A1" s="31" t="s">
        <v>43</v>
      </c>
      <c r="B1" s="32"/>
      <c r="C1" s="32"/>
      <c r="D1" s="32"/>
      <c r="E1" s="32"/>
      <c r="F1" s="32"/>
      <c r="G1" s="32"/>
    </row>
    <row r="2" spans="1:7" x14ac:dyDescent="0.3">
      <c r="A2" s="32"/>
      <c r="B2" s="32"/>
      <c r="C2" s="32"/>
      <c r="D2" s="32"/>
      <c r="E2" s="32"/>
      <c r="F2" s="32"/>
      <c r="G2" s="32"/>
    </row>
    <row r="4" spans="1:7" x14ac:dyDescent="0.3">
      <c r="A4" s="23" t="s">
        <v>44</v>
      </c>
      <c r="B4" s="23"/>
      <c r="D4" s="23" t="s">
        <v>5</v>
      </c>
      <c r="E4" s="23"/>
      <c r="F4" s="23"/>
    </row>
    <row r="5" spans="1:7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22" t="s">
        <v>12</v>
      </c>
      <c r="G5" s="22"/>
    </row>
    <row r="6" spans="1:7" x14ac:dyDescent="0.3">
      <c r="A6" t="s">
        <v>3</v>
      </c>
      <c r="B6" s="2">
        <f ca="1">TODAY()</f>
        <v>43170</v>
      </c>
      <c r="E6" t="s">
        <v>8</v>
      </c>
      <c r="F6" s="22" t="s">
        <v>13</v>
      </c>
      <c r="G6" s="22"/>
    </row>
    <row r="7" spans="1:7" x14ac:dyDescent="0.3">
      <c r="E7" t="s">
        <v>9</v>
      </c>
      <c r="F7" s="22" t="s">
        <v>14</v>
      </c>
      <c r="G7" s="22"/>
    </row>
    <row r="8" spans="1:7" x14ac:dyDescent="0.3">
      <c r="A8" s="23" t="s">
        <v>45</v>
      </c>
      <c r="B8" s="23"/>
      <c r="E8" t="s">
        <v>10</v>
      </c>
      <c r="F8" s="22" t="s">
        <v>15</v>
      </c>
      <c r="G8" s="22"/>
    </row>
    <row r="9" spans="1:7" x14ac:dyDescent="0.3">
      <c r="A9" s="22" t="s">
        <v>41</v>
      </c>
      <c r="B9" s="22"/>
      <c r="E9" t="s">
        <v>11</v>
      </c>
      <c r="F9" s="22" t="s">
        <v>16</v>
      </c>
      <c r="G9" s="22"/>
    </row>
    <row r="11" spans="1:7" x14ac:dyDescent="0.3">
      <c r="A11" s="33" t="s">
        <v>17</v>
      </c>
      <c r="B11" s="33"/>
      <c r="C11" s="33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30" t="s">
        <v>61</v>
      </c>
      <c r="B12" s="30"/>
      <c r="C12" s="30"/>
      <c r="D12" s="6" t="s">
        <v>9</v>
      </c>
      <c r="E12" s="6" t="s">
        <v>10</v>
      </c>
      <c r="F12" s="6">
        <v>4</v>
      </c>
    </row>
    <row r="13" spans="1:7" x14ac:dyDescent="0.3">
      <c r="A13" s="30" t="s">
        <v>62</v>
      </c>
      <c r="B13" s="30"/>
      <c r="C13" s="30"/>
      <c r="D13" s="6" t="s">
        <v>10</v>
      </c>
      <c r="E13" s="6" t="s">
        <v>9</v>
      </c>
      <c r="F13" s="6">
        <v>1</v>
      </c>
    </row>
    <row r="14" spans="1:7" x14ac:dyDescent="0.3">
      <c r="A14" s="30" t="s">
        <v>63</v>
      </c>
      <c r="B14" s="30"/>
      <c r="C14" s="30"/>
      <c r="D14" s="6" t="s">
        <v>8</v>
      </c>
      <c r="E14" s="6" t="s">
        <v>10</v>
      </c>
      <c r="F14" s="6">
        <v>1</v>
      </c>
    </row>
    <row r="15" spans="1:7" x14ac:dyDescent="0.3">
      <c r="A15" s="30" t="s">
        <v>64</v>
      </c>
      <c r="B15" s="30"/>
      <c r="C15" s="30"/>
      <c r="D15" s="6" t="s">
        <v>9</v>
      </c>
      <c r="E15" s="6" t="s">
        <v>9</v>
      </c>
      <c r="F15" s="6">
        <v>1</v>
      </c>
    </row>
    <row r="16" spans="1:7" x14ac:dyDescent="0.3">
      <c r="A16" s="30"/>
      <c r="B16" s="30"/>
      <c r="C16" s="30"/>
      <c r="D16" s="6"/>
      <c r="E16" s="6"/>
      <c r="F16" s="6"/>
    </row>
    <row r="17" spans="1:6" x14ac:dyDescent="0.3">
      <c r="A17" s="30"/>
      <c r="B17" s="30"/>
      <c r="C17" s="30"/>
      <c r="D17" s="6"/>
      <c r="E17" s="6"/>
      <c r="F17" s="6"/>
    </row>
    <row r="18" spans="1:6" x14ac:dyDescent="0.3">
      <c r="A18" s="30"/>
      <c r="B18" s="30"/>
      <c r="C18" s="30"/>
      <c r="D18" s="6"/>
      <c r="E18" s="6"/>
      <c r="F18" s="6"/>
    </row>
    <row r="19" spans="1:6" x14ac:dyDescent="0.3">
      <c r="A19" s="30"/>
      <c r="B19" s="30"/>
      <c r="C19" s="30"/>
      <c r="D19" s="6"/>
      <c r="E19" s="6"/>
      <c r="F19" s="6"/>
    </row>
    <row r="20" spans="1:6" x14ac:dyDescent="0.3">
      <c r="A20" s="30"/>
      <c r="B20" s="30"/>
      <c r="C20" s="30"/>
      <c r="D20" s="6"/>
      <c r="E20" s="6"/>
      <c r="F20" s="6"/>
    </row>
    <row r="21" spans="1:6" x14ac:dyDescent="0.3">
      <c r="A21" s="30"/>
      <c r="B21" s="30"/>
      <c r="C21" s="30"/>
      <c r="D21" s="6"/>
      <c r="E21" s="6"/>
      <c r="F21" s="6"/>
    </row>
    <row r="22" spans="1:6" x14ac:dyDescent="0.3">
      <c r="A22" s="30"/>
      <c r="B22" s="30"/>
      <c r="C22" s="30"/>
      <c r="D22" s="6"/>
      <c r="E22" s="6"/>
      <c r="F22" s="6"/>
    </row>
    <row r="23" spans="1:6" x14ac:dyDescent="0.3">
      <c r="A23" s="30"/>
      <c r="B23" s="30"/>
      <c r="C23" s="30"/>
      <c r="D23" s="6"/>
      <c r="E23" s="6"/>
      <c r="F23" s="6"/>
    </row>
    <row r="24" spans="1:6" x14ac:dyDescent="0.3">
      <c r="A24" s="30"/>
      <c r="B24" s="30"/>
      <c r="C24" s="30"/>
      <c r="D24" s="6"/>
      <c r="E24" s="6"/>
      <c r="F24" s="6"/>
    </row>
    <row r="25" spans="1:6" x14ac:dyDescent="0.3">
      <c r="A25" s="30"/>
      <c r="B25" s="30"/>
      <c r="C25" s="30"/>
      <c r="D25" s="6"/>
      <c r="E25" s="6"/>
      <c r="F25" s="6"/>
    </row>
    <row r="26" spans="1:6" x14ac:dyDescent="0.3">
      <c r="A26" s="30"/>
      <c r="B26" s="30"/>
      <c r="C26" s="30"/>
      <c r="D26" s="6"/>
      <c r="E26" s="6"/>
      <c r="F26" s="6"/>
    </row>
    <row r="27" spans="1:6" x14ac:dyDescent="0.3">
      <c r="A27" s="30"/>
      <c r="B27" s="30"/>
      <c r="C27" s="30"/>
      <c r="D27" s="6"/>
      <c r="E27" s="6"/>
      <c r="F27" s="6"/>
    </row>
    <row r="28" spans="1:6" x14ac:dyDescent="0.3">
      <c r="A28" s="30"/>
      <c r="B28" s="30"/>
      <c r="C28" s="30"/>
      <c r="D28" s="6"/>
      <c r="E28" s="6"/>
      <c r="F28" s="6"/>
    </row>
    <row r="29" spans="1:6" x14ac:dyDescent="0.3">
      <c r="A29" s="30"/>
      <c r="B29" s="30"/>
      <c r="C29" s="30"/>
      <c r="D29" s="6"/>
      <c r="E29" s="6"/>
      <c r="F29" s="6"/>
    </row>
    <row r="30" spans="1:6" x14ac:dyDescent="0.3">
      <c r="A30" s="30"/>
      <c r="B30" s="30"/>
      <c r="C30" s="30"/>
      <c r="D30" s="6"/>
      <c r="E30" s="6"/>
      <c r="F30" s="6"/>
    </row>
    <row r="31" spans="1:6" x14ac:dyDescent="0.3">
      <c r="A31" s="30"/>
      <c r="B31" s="30"/>
      <c r="C31" s="30"/>
      <c r="D31" s="6"/>
      <c r="E31" s="6"/>
      <c r="F31" s="6"/>
    </row>
    <row r="33" spans="1:5" x14ac:dyDescent="0.3">
      <c r="A33" s="34" t="s">
        <v>51</v>
      </c>
      <c r="B33" s="34"/>
      <c r="C33" s="34"/>
      <c r="D33" s="10">
        <f>SUM(F12:F31)</f>
        <v>7</v>
      </c>
      <c r="E33" s="9" t="s">
        <v>26</v>
      </c>
    </row>
    <row r="34" spans="1:5" x14ac:dyDescent="0.3">
      <c r="A34" s="34" t="s">
        <v>52</v>
      </c>
      <c r="B34" s="34"/>
      <c r="C34" s="34"/>
      <c r="D34" s="10">
        <f>COUNT(F12:F31)</f>
        <v>4</v>
      </c>
      <c r="E34" s="9"/>
    </row>
    <row r="35" spans="1:5" x14ac:dyDescent="0.3">
      <c r="A35" s="34" t="s">
        <v>53</v>
      </c>
      <c r="B35" s="34"/>
      <c r="C35" s="34"/>
      <c r="D35" s="10">
        <f>D33/D34</f>
        <v>1.75</v>
      </c>
      <c r="E35" s="9" t="s">
        <v>54</v>
      </c>
    </row>
    <row r="36" spans="1:5" x14ac:dyDescent="0.3">
      <c r="A36" s="34" t="s">
        <v>55</v>
      </c>
      <c r="B36" s="34"/>
      <c r="C36" s="34"/>
      <c r="D36" s="13" t="str">
        <f>IF(D33&gt;=10, "Ja!","Nein!")</f>
        <v>Nein!</v>
      </c>
    </row>
    <row r="37" spans="1:5" x14ac:dyDescent="0.3">
      <c r="A37" s="34" t="s">
        <v>56</v>
      </c>
      <c r="B37" s="34"/>
      <c r="C37" s="34"/>
      <c r="D37">
        <f>D33-10</f>
        <v>-3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19" sqref="A19:C19"/>
    </sheetView>
  </sheetViews>
  <sheetFormatPr baseColWidth="10" defaultColWidth="10.6640625" defaultRowHeight="14.4" x14ac:dyDescent="0.3"/>
  <cols>
    <col min="2" max="2" width="13.109375" customWidth="1"/>
    <col min="3" max="3" width="19.5546875" customWidth="1"/>
    <col min="4" max="4" width="13" customWidth="1"/>
    <col min="5" max="5" width="14.5546875" customWidth="1"/>
    <col min="6" max="6" width="13.88671875" customWidth="1"/>
    <col min="7" max="7" width="12.21875" customWidth="1"/>
  </cols>
  <sheetData>
    <row r="1" spans="1:8" x14ac:dyDescent="0.3">
      <c r="A1" s="31" t="s">
        <v>43</v>
      </c>
      <c r="B1" s="32"/>
      <c r="C1" s="32"/>
      <c r="D1" s="32"/>
      <c r="E1" s="32"/>
      <c r="F1" s="32"/>
      <c r="G1" s="32"/>
    </row>
    <row r="2" spans="1:8" x14ac:dyDescent="0.3">
      <c r="A2" s="32"/>
      <c r="B2" s="32"/>
      <c r="C2" s="32"/>
      <c r="D2" s="32"/>
      <c r="E2" s="32"/>
      <c r="F2" s="32"/>
      <c r="G2" s="32"/>
    </row>
    <row r="4" spans="1:8" x14ac:dyDescent="0.3">
      <c r="A4" s="23" t="s">
        <v>44</v>
      </c>
      <c r="B4" s="23"/>
      <c r="D4" s="23" t="s">
        <v>5</v>
      </c>
      <c r="E4" s="23"/>
      <c r="F4" s="23"/>
    </row>
    <row r="5" spans="1:8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22" t="s">
        <v>12</v>
      </c>
      <c r="G5" s="22"/>
    </row>
    <row r="6" spans="1:8" x14ac:dyDescent="0.3">
      <c r="A6" t="s">
        <v>3</v>
      </c>
      <c r="B6" s="2">
        <f ca="1">TODAY()</f>
        <v>43170</v>
      </c>
      <c r="E6" t="s">
        <v>8</v>
      </c>
      <c r="F6" s="22" t="s">
        <v>13</v>
      </c>
      <c r="G6" s="22"/>
    </row>
    <row r="7" spans="1:8" x14ac:dyDescent="0.3">
      <c r="E7" t="s">
        <v>9</v>
      </c>
      <c r="F7" s="22" t="s">
        <v>14</v>
      </c>
      <c r="G7" s="22"/>
    </row>
    <row r="8" spans="1:8" x14ac:dyDescent="0.3">
      <c r="A8" s="23" t="s">
        <v>45</v>
      </c>
      <c r="B8" s="23"/>
      <c r="E8" t="s">
        <v>10</v>
      </c>
      <c r="F8" s="22" t="s">
        <v>15</v>
      </c>
      <c r="G8" s="22"/>
    </row>
    <row r="9" spans="1:8" x14ac:dyDescent="0.3">
      <c r="A9" s="22" t="s">
        <v>34</v>
      </c>
      <c r="B9" s="22"/>
      <c r="E9" t="s">
        <v>11</v>
      </c>
      <c r="F9" s="22" t="s">
        <v>16</v>
      </c>
      <c r="G9" s="22"/>
    </row>
    <row r="11" spans="1:8" x14ac:dyDescent="0.3">
      <c r="A11" s="33" t="s">
        <v>17</v>
      </c>
      <c r="B11" s="33"/>
      <c r="C11" s="33"/>
      <c r="D11" s="11" t="s">
        <v>18</v>
      </c>
      <c r="E11" s="11" t="s">
        <v>19</v>
      </c>
      <c r="F11" s="11" t="s">
        <v>20</v>
      </c>
      <c r="G11" s="12"/>
    </row>
    <row r="12" spans="1:8" x14ac:dyDescent="0.3">
      <c r="A12" s="30" t="s">
        <v>65</v>
      </c>
      <c r="B12" s="30"/>
      <c r="C12" s="30"/>
      <c r="D12" s="6" t="s">
        <v>9</v>
      </c>
      <c r="E12" s="6" t="s">
        <v>9</v>
      </c>
      <c r="F12" s="6">
        <v>2</v>
      </c>
      <c r="H12" t="s">
        <v>67</v>
      </c>
    </row>
    <row r="13" spans="1:8" x14ac:dyDescent="0.3">
      <c r="A13" s="35" t="s">
        <v>68</v>
      </c>
      <c r="B13" s="36"/>
      <c r="C13" s="37"/>
      <c r="D13" s="6" t="s">
        <v>9</v>
      </c>
      <c r="E13" s="6" t="s">
        <v>9</v>
      </c>
      <c r="F13" s="6">
        <v>3</v>
      </c>
    </row>
    <row r="14" spans="1:8" x14ac:dyDescent="0.3">
      <c r="A14" s="35" t="s">
        <v>69</v>
      </c>
      <c r="B14" s="36"/>
      <c r="C14" s="37"/>
      <c r="D14" s="6" t="s">
        <v>9</v>
      </c>
      <c r="E14" s="6" t="s">
        <v>9</v>
      </c>
      <c r="F14" s="6">
        <v>3</v>
      </c>
    </row>
    <row r="15" spans="1:8" x14ac:dyDescent="0.3">
      <c r="A15" s="30" t="s">
        <v>70</v>
      </c>
      <c r="B15" s="30"/>
      <c r="C15" s="30"/>
      <c r="D15" s="6" t="s">
        <v>9</v>
      </c>
      <c r="E15" s="6" t="s">
        <v>9</v>
      </c>
      <c r="F15" s="6">
        <v>1</v>
      </c>
    </row>
    <row r="16" spans="1:8" x14ac:dyDescent="0.3">
      <c r="A16" s="30"/>
      <c r="B16" s="30"/>
      <c r="C16" s="30"/>
      <c r="D16" s="6"/>
      <c r="E16" s="6"/>
      <c r="F16" s="6"/>
    </row>
    <row r="17" spans="1:6" x14ac:dyDescent="0.3">
      <c r="A17" s="30"/>
      <c r="B17" s="30"/>
      <c r="C17" s="30"/>
      <c r="D17" s="6"/>
      <c r="E17" s="6"/>
      <c r="F17" s="6"/>
    </row>
    <row r="18" spans="1:6" x14ac:dyDescent="0.3">
      <c r="A18" s="30"/>
      <c r="B18" s="30"/>
      <c r="C18" s="30"/>
      <c r="D18" s="6"/>
      <c r="E18" s="6"/>
      <c r="F18" s="6"/>
    </row>
    <row r="19" spans="1:6" x14ac:dyDescent="0.3">
      <c r="A19" s="30"/>
      <c r="B19" s="30"/>
      <c r="C19" s="30"/>
      <c r="D19" s="6"/>
      <c r="E19" s="6"/>
      <c r="F19" s="6"/>
    </row>
    <row r="20" spans="1:6" x14ac:dyDescent="0.3">
      <c r="A20" s="30"/>
      <c r="B20" s="30"/>
      <c r="C20" s="30"/>
      <c r="D20" s="6"/>
      <c r="E20" s="6"/>
      <c r="F20" s="6"/>
    </row>
    <row r="21" spans="1:6" x14ac:dyDescent="0.3">
      <c r="A21" s="30"/>
      <c r="B21" s="30"/>
      <c r="C21" s="30"/>
      <c r="D21" s="6"/>
      <c r="E21" s="6"/>
      <c r="F21" s="6"/>
    </row>
    <row r="22" spans="1:6" x14ac:dyDescent="0.3">
      <c r="A22" s="30"/>
      <c r="B22" s="30"/>
      <c r="C22" s="30"/>
      <c r="D22" s="6"/>
      <c r="E22" s="6"/>
      <c r="F22" s="6"/>
    </row>
    <row r="23" spans="1:6" x14ac:dyDescent="0.3">
      <c r="A23" s="30"/>
      <c r="B23" s="30"/>
      <c r="C23" s="30"/>
      <c r="D23" s="6"/>
      <c r="E23" s="6"/>
      <c r="F23" s="6"/>
    </row>
    <row r="24" spans="1:6" x14ac:dyDescent="0.3">
      <c r="A24" s="30"/>
      <c r="B24" s="30"/>
      <c r="C24" s="30"/>
      <c r="D24" s="6"/>
      <c r="E24" s="6"/>
      <c r="F24" s="6"/>
    </row>
    <row r="25" spans="1:6" x14ac:dyDescent="0.3">
      <c r="A25" s="30"/>
      <c r="B25" s="30"/>
      <c r="C25" s="30"/>
      <c r="D25" s="6"/>
      <c r="E25" s="6"/>
      <c r="F25" s="6"/>
    </row>
    <row r="26" spans="1:6" x14ac:dyDescent="0.3">
      <c r="A26" s="30"/>
      <c r="B26" s="30"/>
      <c r="C26" s="30"/>
      <c r="D26" s="6"/>
      <c r="E26" s="6"/>
      <c r="F26" s="6"/>
    </row>
    <row r="27" spans="1:6" x14ac:dyDescent="0.3">
      <c r="A27" s="30"/>
      <c r="B27" s="30"/>
      <c r="C27" s="30"/>
      <c r="D27" s="6"/>
      <c r="E27" s="6"/>
      <c r="F27" s="6"/>
    </row>
    <row r="28" spans="1:6" x14ac:dyDescent="0.3">
      <c r="A28" s="30"/>
      <c r="B28" s="30"/>
      <c r="C28" s="30"/>
      <c r="D28" s="6"/>
      <c r="E28" s="6"/>
      <c r="F28" s="6"/>
    </row>
    <row r="29" spans="1:6" x14ac:dyDescent="0.3">
      <c r="A29" s="30"/>
      <c r="B29" s="30"/>
      <c r="C29" s="30"/>
      <c r="D29" s="6"/>
      <c r="E29" s="6"/>
      <c r="F29" s="6"/>
    </row>
    <row r="30" spans="1:6" x14ac:dyDescent="0.3">
      <c r="A30" s="30"/>
      <c r="B30" s="30"/>
      <c r="C30" s="30"/>
      <c r="D30" s="6"/>
      <c r="E30" s="6"/>
      <c r="F30" s="6"/>
    </row>
    <row r="31" spans="1:6" x14ac:dyDescent="0.3">
      <c r="A31" s="30"/>
      <c r="B31" s="30"/>
      <c r="C31" s="30"/>
      <c r="D31" s="6"/>
      <c r="E31" s="6"/>
      <c r="F31" s="6"/>
    </row>
    <row r="33" spans="1:5" x14ac:dyDescent="0.3">
      <c r="A33" s="34" t="s">
        <v>51</v>
      </c>
      <c r="B33" s="34"/>
      <c r="C33" s="34"/>
      <c r="D33" s="10">
        <f>SUM(F12:F31)</f>
        <v>9</v>
      </c>
      <c r="E33" s="9" t="s">
        <v>26</v>
      </c>
    </row>
    <row r="34" spans="1:5" x14ac:dyDescent="0.3">
      <c r="A34" s="34" t="s">
        <v>52</v>
      </c>
      <c r="B34" s="34"/>
      <c r="C34" s="34"/>
      <c r="D34" s="10">
        <f>COUNT(F12:F31)</f>
        <v>4</v>
      </c>
      <c r="E34" s="9"/>
    </row>
    <row r="35" spans="1:5" x14ac:dyDescent="0.3">
      <c r="A35" s="34" t="s">
        <v>53</v>
      </c>
      <c r="B35" s="34"/>
      <c r="C35" s="34"/>
      <c r="D35" s="10">
        <f>D33/D34</f>
        <v>2.25</v>
      </c>
      <c r="E35" s="9" t="s">
        <v>54</v>
      </c>
    </row>
    <row r="36" spans="1:5" x14ac:dyDescent="0.3">
      <c r="A36" s="34" t="s">
        <v>55</v>
      </c>
      <c r="B36" s="34"/>
      <c r="C36" s="34"/>
      <c r="D36" s="13" t="str">
        <f>IF(D33&gt;=10, "Ja!","Nein!")</f>
        <v>Nein!</v>
      </c>
    </row>
    <row r="37" spans="1:5" x14ac:dyDescent="0.3">
      <c r="A37" s="34" t="s">
        <v>56</v>
      </c>
      <c r="B37" s="34"/>
      <c r="C37" s="34"/>
      <c r="D37">
        <f>D33-10</f>
        <v>-1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12" sqref="A12:F16"/>
    </sheetView>
  </sheetViews>
  <sheetFormatPr baseColWidth="10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1" t="s">
        <v>43</v>
      </c>
      <c r="B1" s="32"/>
      <c r="C1" s="32"/>
      <c r="D1" s="32"/>
      <c r="E1" s="32"/>
      <c r="F1" s="32"/>
      <c r="G1" s="32"/>
    </row>
    <row r="2" spans="1:7" x14ac:dyDescent="0.3">
      <c r="A2" s="32"/>
      <c r="B2" s="32"/>
      <c r="C2" s="32"/>
      <c r="D2" s="32"/>
      <c r="E2" s="32"/>
      <c r="F2" s="32"/>
      <c r="G2" s="32"/>
    </row>
    <row r="4" spans="1:7" x14ac:dyDescent="0.3">
      <c r="A4" s="23" t="s">
        <v>44</v>
      </c>
      <c r="B4" s="23"/>
      <c r="D4" s="23" t="s">
        <v>5</v>
      </c>
      <c r="E4" s="23"/>
      <c r="F4" s="23"/>
    </row>
    <row r="5" spans="1:7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22" t="s">
        <v>12</v>
      </c>
      <c r="G5" s="22"/>
    </row>
    <row r="6" spans="1:7" x14ac:dyDescent="0.3">
      <c r="A6" t="s">
        <v>3</v>
      </c>
      <c r="B6" s="2">
        <f ca="1">TODAY()</f>
        <v>43170</v>
      </c>
      <c r="E6" t="s">
        <v>8</v>
      </c>
      <c r="F6" s="22" t="s">
        <v>13</v>
      </c>
      <c r="G6" s="22"/>
    </row>
    <row r="7" spans="1:7" x14ac:dyDescent="0.3">
      <c r="E7" t="s">
        <v>9</v>
      </c>
      <c r="F7" s="22" t="s">
        <v>14</v>
      </c>
      <c r="G7" s="22"/>
    </row>
    <row r="8" spans="1:7" x14ac:dyDescent="0.3">
      <c r="A8" s="23" t="s">
        <v>45</v>
      </c>
      <c r="B8" s="23"/>
      <c r="E8" t="s">
        <v>10</v>
      </c>
      <c r="F8" s="22" t="s">
        <v>15</v>
      </c>
      <c r="G8" s="22"/>
    </row>
    <row r="9" spans="1:7" x14ac:dyDescent="0.3">
      <c r="A9" s="22" t="s">
        <v>35</v>
      </c>
      <c r="B9" s="22"/>
      <c r="E9" t="s">
        <v>11</v>
      </c>
      <c r="F9" s="22" t="s">
        <v>16</v>
      </c>
      <c r="G9" s="22"/>
    </row>
    <row r="11" spans="1:7" x14ac:dyDescent="0.3">
      <c r="A11" s="33" t="s">
        <v>17</v>
      </c>
      <c r="B11" s="33"/>
      <c r="C11" s="33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4" t="s">
        <v>61</v>
      </c>
      <c r="B12" s="24"/>
      <c r="C12" s="24"/>
      <c r="D12" s="21" t="s">
        <v>9</v>
      </c>
      <c r="E12" s="21" t="s">
        <v>10</v>
      </c>
      <c r="F12" s="21">
        <v>4</v>
      </c>
    </row>
    <row r="13" spans="1:7" x14ac:dyDescent="0.3">
      <c r="A13" s="24" t="s">
        <v>72</v>
      </c>
      <c r="B13" s="24"/>
      <c r="C13" s="24"/>
      <c r="D13" s="21" t="s">
        <v>10</v>
      </c>
      <c r="E13" s="21" t="s">
        <v>9</v>
      </c>
      <c r="F13" s="21">
        <v>1</v>
      </c>
    </row>
    <row r="14" spans="1:7" x14ac:dyDescent="0.3">
      <c r="A14" s="24" t="s">
        <v>63</v>
      </c>
      <c r="B14" s="24"/>
      <c r="C14" s="24"/>
      <c r="D14" s="21" t="s">
        <v>8</v>
      </c>
      <c r="E14" s="21" t="s">
        <v>10</v>
      </c>
      <c r="F14" s="21">
        <v>1</v>
      </c>
    </row>
    <row r="15" spans="1:7" x14ac:dyDescent="0.3">
      <c r="A15" s="24" t="s">
        <v>64</v>
      </c>
      <c r="B15" s="24"/>
      <c r="C15" s="24"/>
      <c r="D15" s="21" t="s">
        <v>9</v>
      </c>
      <c r="E15" s="21" t="s">
        <v>9</v>
      </c>
      <c r="F15" s="21">
        <v>1</v>
      </c>
    </row>
    <row r="16" spans="1:7" x14ac:dyDescent="0.3">
      <c r="A16" s="24" t="s">
        <v>78</v>
      </c>
      <c r="B16" s="24"/>
      <c r="C16" s="24"/>
      <c r="D16" s="21" t="s">
        <v>8</v>
      </c>
      <c r="E16" s="21" t="s">
        <v>9</v>
      </c>
      <c r="F16" s="21">
        <v>4</v>
      </c>
    </row>
    <row r="17" spans="1:6" x14ac:dyDescent="0.3">
      <c r="A17" s="30"/>
      <c r="B17" s="30"/>
      <c r="C17" s="30"/>
      <c r="D17" s="6"/>
      <c r="E17" s="6"/>
      <c r="F17" s="6"/>
    </row>
    <row r="18" spans="1:6" x14ac:dyDescent="0.3">
      <c r="A18" s="30"/>
      <c r="B18" s="30"/>
      <c r="C18" s="30"/>
      <c r="D18" s="6"/>
      <c r="E18" s="6"/>
      <c r="F18" s="6"/>
    </row>
    <row r="19" spans="1:6" x14ac:dyDescent="0.3">
      <c r="A19" s="30"/>
      <c r="B19" s="30"/>
      <c r="C19" s="30"/>
      <c r="D19" s="6"/>
      <c r="E19" s="6"/>
      <c r="F19" s="6"/>
    </row>
    <row r="20" spans="1:6" x14ac:dyDescent="0.3">
      <c r="A20" s="30"/>
      <c r="B20" s="30"/>
      <c r="C20" s="30"/>
      <c r="D20" s="6"/>
      <c r="E20" s="6"/>
      <c r="F20" s="6"/>
    </row>
    <row r="21" spans="1:6" x14ac:dyDescent="0.3">
      <c r="A21" s="30"/>
      <c r="B21" s="30"/>
      <c r="C21" s="30"/>
      <c r="D21" s="6"/>
      <c r="E21" s="6"/>
      <c r="F21" s="6"/>
    </row>
    <row r="22" spans="1:6" x14ac:dyDescent="0.3">
      <c r="A22" s="30"/>
      <c r="B22" s="30"/>
      <c r="C22" s="30"/>
      <c r="D22" s="6"/>
      <c r="E22" s="6"/>
      <c r="F22" s="6"/>
    </row>
    <row r="23" spans="1:6" x14ac:dyDescent="0.3">
      <c r="A23" s="30"/>
      <c r="B23" s="30"/>
      <c r="C23" s="30"/>
      <c r="D23" s="6"/>
      <c r="E23" s="6"/>
      <c r="F23" s="6"/>
    </row>
    <row r="24" spans="1:6" x14ac:dyDescent="0.3">
      <c r="A24" s="30"/>
      <c r="B24" s="30"/>
      <c r="C24" s="30"/>
      <c r="D24" s="6"/>
      <c r="E24" s="6"/>
      <c r="F24" s="6"/>
    </row>
    <row r="25" spans="1:6" x14ac:dyDescent="0.3">
      <c r="A25" s="30"/>
      <c r="B25" s="30"/>
      <c r="C25" s="30"/>
      <c r="D25" s="6"/>
      <c r="E25" s="6"/>
      <c r="F25" s="6"/>
    </row>
    <row r="26" spans="1:6" x14ac:dyDescent="0.3">
      <c r="A26" s="30"/>
      <c r="B26" s="30"/>
      <c r="C26" s="30"/>
      <c r="D26" s="6"/>
      <c r="E26" s="6"/>
      <c r="F26" s="6"/>
    </row>
    <row r="27" spans="1:6" x14ac:dyDescent="0.3">
      <c r="A27" s="30"/>
      <c r="B27" s="30"/>
      <c r="C27" s="30"/>
      <c r="D27" s="6"/>
      <c r="E27" s="6"/>
      <c r="F27" s="6"/>
    </row>
    <row r="28" spans="1:6" x14ac:dyDescent="0.3">
      <c r="A28" s="30"/>
      <c r="B28" s="30"/>
      <c r="C28" s="30"/>
      <c r="D28" s="6"/>
      <c r="E28" s="6"/>
      <c r="F28" s="6"/>
    </row>
    <row r="29" spans="1:6" x14ac:dyDescent="0.3">
      <c r="A29" s="30"/>
      <c r="B29" s="30"/>
      <c r="C29" s="30"/>
      <c r="D29" s="6"/>
      <c r="E29" s="6"/>
      <c r="F29" s="6"/>
    </row>
    <row r="30" spans="1:6" x14ac:dyDescent="0.3">
      <c r="A30" s="30"/>
      <c r="B30" s="30"/>
      <c r="C30" s="30"/>
      <c r="D30" s="6"/>
      <c r="E30" s="6"/>
      <c r="F30" s="6"/>
    </row>
    <row r="31" spans="1:6" x14ac:dyDescent="0.3">
      <c r="A31" s="30"/>
      <c r="B31" s="30"/>
      <c r="C31" s="30"/>
      <c r="D31" s="6"/>
      <c r="E31" s="6"/>
      <c r="F31" s="6"/>
    </row>
    <row r="33" spans="1:5" x14ac:dyDescent="0.3">
      <c r="A33" s="34" t="s">
        <v>51</v>
      </c>
      <c r="B33" s="34"/>
      <c r="C33" s="34"/>
      <c r="D33" s="10">
        <f>SUM(F12:F31)</f>
        <v>11</v>
      </c>
      <c r="E33" s="9" t="s">
        <v>26</v>
      </c>
    </row>
    <row r="34" spans="1:5" x14ac:dyDescent="0.3">
      <c r="A34" s="34" t="s">
        <v>52</v>
      </c>
      <c r="B34" s="34"/>
      <c r="C34" s="34"/>
      <c r="D34" s="10">
        <f>COUNT(F12:F31)</f>
        <v>5</v>
      </c>
      <c r="E34" s="9"/>
    </row>
    <row r="35" spans="1:5" x14ac:dyDescent="0.3">
      <c r="A35" s="34" t="s">
        <v>53</v>
      </c>
      <c r="B35" s="34"/>
      <c r="C35" s="34"/>
      <c r="D35" s="10">
        <f>D33/D34</f>
        <v>2.2000000000000002</v>
      </c>
      <c r="E35" s="9" t="s">
        <v>54</v>
      </c>
    </row>
    <row r="36" spans="1:5" x14ac:dyDescent="0.3">
      <c r="A36" s="34" t="s">
        <v>55</v>
      </c>
      <c r="B36" s="34"/>
      <c r="C36" s="34"/>
      <c r="D36" s="13" t="str">
        <f>IF(D33&gt;=10, "Ja!","Nein!")</f>
        <v>Ja!</v>
      </c>
    </row>
    <row r="37" spans="1:5" x14ac:dyDescent="0.3">
      <c r="A37" s="34" t="s">
        <v>56</v>
      </c>
      <c r="B37" s="34"/>
      <c r="C37" s="34"/>
      <c r="D37">
        <f>D33-10</f>
        <v>1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4" sqref="D4:F4"/>
    </sheetView>
  </sheetViews>
  <sheetFormatPr baseColWidth="10" defaultRowHeight="14.4" x14ac:dyDescent="0.3"/>
  <cols>
    <col min="2" max="2" width="13.109375" customWidth="1"/>
    <col min="3" max="3" width="12.554687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1" t="s">
        <v>43</v>
      </c>
      <c r="B1" s="32"/>
      <c r="C1" s="32"/>
      <c r="D1" s="32"/>
      <c r="E1" s="32"/>
      <c r="F1" s="32"/>
      <c r="G1" s="32"/>
    </row>
    <row r="2" spans="1:7" x14ac:dyDescent="0.3">
      <c r="A2" s="32"/>
      <c r="B2" s="32"/>
      <c r="C2" s="32"/>
      <c r="D2" s="32"/>
      <c r="E2" s="32"/>
      <c r="F2" s="32"/>
      <c r="G2" s="32"/>
    </row>
    <row r="4" spans="1:7" x14ac:dyDescent="0.3">
      <c r="A4" s="23" t="s">
        <v>44</v>
      </c>
      <c r="B4" s="23"/>
      <c r="D4" s="23" t="s">
        <v>5</v>
      </c>
      <c r="E4" s="23"/>
      <c r="F4" s="23"/>
    </row>
    <row r="5" spans="1:7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22" t="s">
        <v>12</v>
      </c>
      <c r="G5" s="22"/>
    </row>
    <row r="6" spans="1:7" x14ac:dyDescent="0.3">
      <c r="A6" t="s">
        <v>3</v>
      </c>
      <c r="B6" s="2">
        <f ca="1">TODAY()</f>
        <v>43170</v>
      </c>
      <c r="E6" t="s">
        <v>8</v>
      </c>
      <c r="F6" s="22" t="s">
        <v>13</v>
      </c>
      <c r="G6" s="22"/>
    </row>
    <row r="7" spans="1:7" x14ac:dyDescent="0.3">
      <c r="E7" t="s">
        <v>9</v>
      </c>
      <c r="F7" s="22" t="s">
        <v>14</v>
      </c>
      <c r="G7" s="22"/>
    </row>
    <row r="8" spans="1:7" x14ac:dyDescent="0.3">
      <c r="A8" s="23" t="s">
        <v>45</v>
      </c>
      <c r="B8" s="23"/>
      <c r="E8" t="s">
        <v>10</v>
      </c>
      <c r="F8" s="22" t="s">
        <v>15</v>
      </c>
      <c r="G8" s="22"/>
    </row>
    <row r="9" spans="1:7" x14ac:dyDescent="0.3">
      <c r="A9" s="22" t="s">
        <v>33</v>
      </c>
      <c r="B9" s="22"/>
      <c r="E9" t="s">
        <v>11</v>
      </c>
      <c r="F9" s="22" t="s">
        <v>16</v>
      </c>
      <c r="G9" s="22"/>
    </row>
    <row r="11" spans="1:7" x14ac:dyDescent="0.3">
      <c r="A11" s="33" t="s">
        <v>17</v>
      </c>
      <c r="B11" s="33"/>
      <c r="C11" s="33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24" t="s">
        <v>57</v>
      </c>
      <c r="B12" s="24"/>
      <c r="C12" s="24"/>
      <c r="D12" s="6" t="s">
        <v>8</v>
      </c>
      <c r="E12" s="6" t="s">
        <v>9</v>
      </c>
      <c r="F12" s="6">
        <v>5</v>
      </c>
    </row>
    <row r="13" spans="1:7" x14ac:dyDescent="0.3">
      <c r="A13" s="24" t="s">
        <v>58</v>
      </c>
      <c r="B13" s="24"/>
      <c r="C13" s="24"/>
      <c r="D13" s="14" t="s">
        <v>9</v>
      </c>
      <c r="E13" s="14" t="s">
        <v>10</v>
      </c>
      <c r="F13" s="14">
        <v>3.5</v>
      </c>
    </row>
    <row r="14" spans="1:7" s="5" customFormat="1" x14ac:dyDescent="0.3">
      <c r="A14" s="24" t="s">
        <v>59</v>
      </c>
      <c r="B14" s="24"/>
      <c r="C14" s="24"/>
      <c r="D14" s="6" t="s">
        <v>9</v>
      </c>
      <c r="E14" s="6" t="s">
        <v>10</v>
      </c>
      <c r="F14" s="6">
        <v>1</v>
      </c>
    </row>
    <row r="15" spans="1:7" x14ac:dyDescent="0.3">
      <c r="A15" s="24" t="s">
        <v>71</v>
      </c>
      <c r="B15" s="24"/>
      <c r="C15" s="24"/>
      <c r="D15" s="6" t="s">
        <v>9</v>
      </c>
      <c r="E15" s="6" t="s">
        <v>9</v>
      </c>
      <c r="F15" s="6">
        <v>3</v>
      </c>
    </row>
    <row r="16" spans="1:7" x14ac:dyDescent="0.3">
      <c r="A16" s="24" t="s">
        <v>60</v>
      </c>
      <c r="B16" s="24"/>
      <c r="C16" s="24"/>
      <c r="D16" s="6"/>
      <c r="E16" s="6"/>
      <c r="F16" s="6">
        <v>1</v>
      </c>
    </row>
    <row r="17" spans="1:6" x14ac:dyDescent="0.3">
      <c r="A17" s="30"/>
      <c r="B17" s="30"/>
      <c r="C17" s="30"/>
      <c r="D17" s="6"/>
      <c r="E17" s="6"/>
      <c r="F17" s="6"/>
    </row>
    <row r="18" spans="1:6" x14ac:dyDescent="0.3">
      <c r="A18" s="30"/>
      <c r="B18" s="30"/>
      <c r="C18" s="30"/>
      <c r="D18" s="6"/>
      <c r="E18" s="6"/>
      <c r="F18" s="6"/>
    </row>
    <row r="19" spans="1:6" x14ac:dyDescent="0.3">
      <c r="A19" s="30"/>
      <c r="B19" s="30"/>
      <c r="C19" s="30"/>
      <c r="D19" s="6"/>
      <c r="E19" s="6"/>
      <c r="F19" s="6"/>
    </row>
    <row r="20" spans="1:6" x14ac:dyDescent="0.3">
      <c r="A20" s="30"/>
      <c r="B20" s="30"/>
      <c r="C20" s="30"/>
      <c r="D20" s="6"/>
      <c r="E20" s="6"/>
      <c r="F20" s="6"/>
    </row>
    <row r="21" spans="1:6" x14ac:dyDescent="0.3">
      <c r="A21" s="30"/>
      <c r="B21" s="30"/>
      <c r="C21" s="30"/>
      <c r="D21" s="6"/>
      <c r="E21" s="6"/>
      <c r="F21" s="6"/>
    </row>
    <row r="22" spans="1:6" x14ac:dyDescent="0.3">
      <c r="A22" s="30"/>
      <c r="B22" s="30"/>
      <c r="C22" s="30"/>
      <c r="D22" s="6"/>
      <c r="E22" s="6"/>
      <c r="F22" s="6"/>
    </row>
    <row r="23" spans="1:6" x14ac:dyDescent="0.3">
      <c r="A23" s="30"/>
      <c r="B23" s="30"/>
      <c r="C23" s="30"/>
      <c r="D23" s="6"/>
      <c r="E23" s="6"/>
      <c r="F23" s="6"/>
    </row>
    <row r="24" spans="1:6" x14ac:dyDescent="0.3">
      <c r="A24" s="30"/>
      <c r="B24" s="30"/>
      <c r="C24" s="30"/>
      <c r="D24" s="6"/>
      <c r="E24" s="6"/>
      <c r="F24" s="6"/>
    </row>
    <row r="25" spans="1:6" x14ac:dyDescent="0.3">
      <c r="A25" s="30"/>
      <c r="B25" s="30"/>
      <c r="C25" s="30"/>
      <c r="D25" s="6"/>
      <c r="E25" s="6"/>
      <c r="F25" s="6"/>
    </row>
    <row r="26" spans="1:6" x14ac:dyDescent="0.3">
      <c r="A26" s="30"/>
      <c r="B26" s="30"/>
      <c r="C26" s="30"/>
      <c r="D26" s="6"/>
      <c r="E26" s="6"/>
      <c r="F26" s="6"/>
    </row>
    <row r="27" spans="1:6" x14ac:dyDescent="0.3">
      <c r="A27" s="30"/>
      <c r="B27" s="30"/>
      <c r="C27" s="30"/>
      <c r="D27" s="6"/>
      <c r="E27" s="6"/>
      <c r="F27" s="6"/>
    </row>
    <row r="28" spans="1:6" x14ac:dyDescent="0.3">
      <c r="A28" s="30"/>
      <c r="B28" s="30"/>
      <c r="C28" s="30"/>
      <c r="D28" s="6"/>
      <c r="E28" s="6"/>
      <c r="F28" s="6"/>
    </row>
    <row r="29" spans="1:6" x14ac:dyDescent="0.3">
      <c r="A29" s="30"/>
      <c r="B29" s="30"/>
      <c r="C29" s="30"/>
      <c r="D29" s="6"/>
      <c r="E29" s="6"/>
      <c r="F29" s="6"/>
    </row>
    <row r="30" spans="1:6" x14ac:dyDescent="0.3">
      <c r="A30" s="30"/>
      <c r="B30" s="30"/>
      <c r="C30" s="30"/>
      <c r="D30" s="6"/>
      <c r="E30" s="6"/>
      <c r="F30" s="6"/>
    </row>
    <row r="31" spans="1:6" x14ac:dyDescent="0.3">
      <c r="A31" s="30"/>
      <c r="B31" s="30"/>
      <c r="C31" s="30"/>
      <c r="D31" s="6"/>
      <c r="E31" s="6"/>
      <c r="F31" s="6"/>
    </row>
    <row r="33" spans="1:5" x14ac:dyDescent="0.3">
      <c r="A33" s="34" t="s">
        <v>51</v>
      </c>
      <c r="B33" s="34"/>
      <c r="C33" s="34"/>
      <c r="D33" s="10">
        <f>SUM(F12:F31)</f>
        <v>13.5</v>
      </c>
      <c r="E33" s="9" t="s">
        <v>26</v>
      </c>
    </row>
    <row r="34" spans="1:5" x14ac:dyDescent="0.3">
      <c r="A34" s="34" t="s">
        <v>52</v>
      </c>
      <c r="B34" s="34"/>
      <c r="C34" s="34"/>
      <c r="D34" s="10">
        <f>COUNT(F12:F31)</f>
        <v>5</v>
      </c>
      <c r="E34" s="9"/>
    </row>
    <row r="35" spans="1:5" x14ac:dyDescent="0.3">
      <c r="A35" s="34" t="s">
        <v>53</v>
      </c>
      <c r="B35" s="34"/>
      <c r="C35" s="34"/>
      <c r="D35" s="10">
        <f>D33/D34</f>
        <v>2.7</v>
      </c>
      <c r="E35" s="9" t="s">
        <v>54</v>
      </c>
    </row>
    <row r="36" spans="1:5" x14ac:dyDescent="0.3">
      <c r="A36" s="34" t="s">
        <v>55</v>
      </c>
      <c r="B36" s="34"/>
      <c r="C36" s="34"/>
      <c r="D36" s="13" t="str">
        <f>IF(D33&gt;=10, "Ja!","Nein!")</f>
        <v>Ja!</v>
      </c>
    </row>
    <row r="37" spans="1:5" x14ac:dyDescent="0.3">
      <c r="A37" s="34" t="s">
        <v>56</v>
      </c>
      <c r="B37" s="34"/>
      <c r="C37" s="34"/>
      <c r="D37">
        <f>D33-10</f>
        <v>3.5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23" sqref="A23:C23"/>
    </sheetView>
  </sheetViews>
  <sheetFormatPr baseColWidth="10" defaultRowHeight="14.4" x14ac:dyDescent="0.3"/>
  <cols>
    <col min="2" max="2" width="13.109375" customWidth="1"/>
    <col min="3" max="3" width="31.44140625" customWidth="1"/>
    <col min="4" max="4" width="13" customWidth="1"/>
    <col min="5" max="5" width="14.5546875" customWidth="1"/>
    <col min="6" max="6" width="13.88671875" customWidth="1"/>
    <col min="7" max="7" width="12.33203125" customWidth="1"/>
  </cols>
  <sheetData>
    <row r="1" spans="1:7" x14ac:dyDescent="0.3">
      <c r="A1" s="31" t="s">
        <v>43</v>
      </c>
      <c r="B1" s="32"/>
      <c r="C1" s="32"/>
      <c r="D1" s="32"/>
      <c r="E1" s="32"/>
      <c r="F1" s="32"/>
      <c r="G1" s="32"/>
    </row>
    <row r="2" spans="1:7" x14ac:dyDescent="0.3">
      <c r="A2" s="32"/>
      <c r="B2" s="32"/>
      <c r="C2" s="32"/>
      <c r="D2" s="32"/>
      <c r="E2" s="32"/>
      <c r="F2" s="32"/>
      <c r="G2" s="32"/>
    </row>
    <row r="4" spans="1:7" x14ac:dyDescent="0.3">
      <c r="A4" s="23" t="s">
        <v>44</v>
      </c>
      <c r="B4" s="23"/>
      <c r="D4" s="23" t="s">
        <v>5</v>
      </c>
      <c r="E4" s="23"/>
      <c r="F4" s="23"/>
    </row>
    <row r="5" spans="1:7" x14ac:dyDescent="0.3">
      <c r="A5" t="s">
        <v>2</v>
      </c>
      <c r="B5" s="2">
        <f ca="1">TODAY()-6</f>
        <v>43164</v>
      </c>
      <c r="D5" t="s">
        <v>6</v>
      </c>
      <c r="E5" t="s">
        <v>7</v>
      </c>
      <c r="F5" s="22" t="s">
        <v>12</v>
      </c>
      <c r="G5" s="22"/>
    </row>
    <row r="6" spans="1:7" x14ac:dyDescent="0.3">
      <c r="A6" t="s">
        <v>3</v>
      </c>
      <c r="B6" s="2">
        <f ca="1">TODAY()</f>
        <v>43170</v>
      </c>
      <c r="E6" t="s">
        <v>8</v>
      </c>
      <c r="F6" s="22" t="s">
        <v>13</v>
      </c>
      <c r="G6" s="22"/>
    </row>
    <row r="7" spans="1:7" x14ac:dyDescent="0.3">
      <c r="E7" t="s">
        <v>9</v>
      </c>
      <c r="F7" s="22" t="s">
        <v>14</v>
      </c>
      <c r="G7" s="22"/>
    </row>
    <row r="8" spans="1:7" x14ac:dyDescent="0.3">
      <c r="A8" s="23" t="s">
        <v>45</v>
      </c>
      <c r="B8" s="23"/>
      <c r="E8" t="s">
        <v>10</v>
      </c>
      <c r="F8" s="22" t="s">
        <v>15</v>
      </c>
      <c r="G8" s="22"/>
    </row>
    <row r="9" spans="1:7" x14ac:dyDescent="0.3">
      <c r="A9" s="22" t="s">
        <v>38</v>
      </c>
      <c r="B9" s="22"/>
      <c r="E9" t="s">
        <v>11</v>
      </c>
      <c r="F9" s="22" t="s">
        <v>16</v>
      </c>
      <c r="G9" s="22"/>
    </row>
    <row r="11" spans="1:7" x14ac:dyDescent="0.3">
      <c r="A11" s="33" t="s">
        <v>17</v>
      </c>
      <c r="B11" s="33"/>
      <c r="C11" s="33"/>
      <c r="D11" s="11" t="s">
        <v>18</v>
      </c>
      <c r="E11" s="11" t="s">
        <v>19</v>
      </c>
      <c r="F11" s="11" t="s">
        <v>20</v>
      </c>
      <c r="G11" s="12"/>
    </row>
    <row r="12" spans="1:7" x14ac:dyDescent="0.3">
      <c r="A12" s="38" t="s">
        <v>46</v>
      </c>
      <c r="B12" s="39"/>
      <c r="C12" s="40"/>
      <c r="D12" s="6" t="s">
        <v>9</v>
      </c>
      <c r="E12" s="6" t="s">
        <v>10</v>
      </c>
      <c r="F12" s="6">
        <v>3</v>
      </c>
    </row>
    <row r="13" spans="1:7" x14ac:dyDescent="0.3">
      <c r="A13" s="35" t="s">
        <v>47</v>
      </c>
      <c r="B13" s="36"/>
      <c r="C13" s="37"/>
      <c r="D13" s="6" t="s">
        <v>9</v>
      </c>
      <c r="E13" s="6" t="s">
        <v>10</v>
      </c>
      <c r="F13" s="6">
        <v>1.5</v>
      </c>
    </row>
    <row r="14" spans="1:7" x14ac:dyDescent="0.3">
      <c r="A14" s="35" t="s">
        <v>48</v>
      </c>
      <c r="B14" s="36"/>
      <c r="C14" s="37"/>
      <c r="D14" s="6" t="s">
        <v>11</v>
      </c>
      <c r="E14" s="6" t="s">
        <v>11</v>
      </c>
      <c r="F14" s="6">
        <v>0.5</v>
      </c>
    </row>
    <row r="15" spans="1:7" x14ac:dyDescent="0.3">
      <c r="A15" s="35" t="s">
        <v>49</v>
      </c>
      <c r="B15" s="36"/>
      <c r="C15" s="37"/>
      <c r="D15" s="6" t="s">
        <v>9</v>
      </c>
      <c r="E15" s="6" t="s">
        <v>9</v>
      </c>
      <c r="F15" s="6">
        <v>5</v>
      </c>
    </row>
    <row r="16" spans="1:7" x14ac:dyDescent="0.3">
      <c r="A16" s="35" t="s">
        <v>50</v>
      </c>
      <c r="B16" s="36"/>
      <c r="C16" s="37"/>
      <c r="D16" s="6" t="s">
        <v>9</v>
      </c>
      <c r="E16" s="6" t="s">
        <v>10</v>
      </c>
      <c r="F16" s="6">
        <v>3</v>
      </c>
    </row>
    <row r="17" spans="1:6" x14ac:dyDescent="0.3">
      <c r="A17" s="35" t="s">
        <v>66</v>
      </c>
      <c r="B17" s="36"/>
      <c r="C17" s="37"/>
      <c r="D17" s="6" t="s">
        <v>9</v>
      </c>
      <c r="E17" s="6" t="s">
        <v>10</v>
      </c>
      <c r="F17" s="6">
        <v>2</v>
      </c>
    </row>
    <row r="18" spans="1:6" x14ac:dyDescent="0.3">
      <c r="A18" s="30"/>
      <c r="B18" s="30"/>
      <c r="C18" s="30"/>
      <c r="D18" s="6"/>
      <c r="E18" s="6"/>
      <c r="F18" s="6"/>
    </row>
    <row r="19" spans="1:6" x14ac:dyDescent="0.3">
      <c r="A19" s="30"/>
      <c r="B19" s="30"/>
      <c r="C19" s="30"/>
      <c r="D19" s="6"/>
      <c r="E19" s="6"/>
      <c r="F19" s="6"/>
    </row>
    <row r="20" spans="1:6" x14ac:dyDescent="0.3">
      <c r="A20" s="30"/>
      <c r="B20" s="30"/>
      <c r="C20" s="30"/>
      <c r="D20" s="6"/>
      <c r="E20" s="6"/>
      <c r="F20" s="6"/>
    </row>
    <row r="21" spans="1:6" x14ac:dyDescent="0.3">
      <c r="A21" s="30"/>
      <c r="B21" s="30"/>
      <c r="C21" s="30"/>
      <c r="D21" s="6"/>
      <c r="E21" s="6"/>
      <c r="F21" s="6"/>
    </row>
    <row r="22" spans="1:6" x14ac:dyDescent="0.3">
      <c r="A22" s="30"/>
      <c r="B22" s="30"/>
      <c r="C22" s="30"/>
      <c r="D22" s="6"/>
      <c r="E22" s="6"/>
      <c r="F22" s="6"/>
    </row>
    <row r="23" spans="1:6" x14ac:dyDescent="0.3">
      <c r="A23" s="30"/>
      <c r="B23" s="30"/>
      <c r="C23" s="30"/>
      <c r="D23" s="6"/>
      <c r="E23" s="6"/>
      <c r="F23" s="6"/>
    </row>
    <row r="24" spans="1:6" x14ac:dyDescent="0.3">
      <c r="A24" s="30"/>
      <c r="B24" s="30"/>
      <c r="C24" s="30"/>
      <c r="D24" s="6"/>
      <c r="E24" s="6"/>
      <c r="F24" s="6"/>
    </row>
    <row r="25" spans="1:6" x14ac:dyDescent="0.3">
      <c r="A25" s="30"/>
      <c r="B25" s="30"/>
      <c r="C25" s="30"/>
      <c r="D25" s="6"/>
      <c r="E25" s="6"/>
      <c r="F25" s="6"/>
    </row>
    <row r="26" spans="1:6" x14ac:dyDescent="0.3">
      <c r="A26" s="30"/>
      <c r="B26" s="30"/>
      <c r="C26" s="30"/>
      <c r="D26" s="6"/>
      <c r="E26" s="6"/>
      <c r="F26" s="6"/>
    </row>
    <row r="27" spans="1:6" x14ac:dyDescent="0.3">
      <c r="A27" s="30"/>
      <c r="B27" s="30"/>
      <c r="C27" s="30"/>
      <c r="D27" s="6"/>
      <c r="E27" s="6"/>
      <c r="F27" s="6"/>
    </row>
    <row r="28" spans="1:6" x14ac:dyDescent="0.3">
      <c r="A28" s="30"/>
      <c r="B28" s="30"/>
      <c r="C28" s="30"/>
      <c r="D28" s="6"/>
      <c r="E28" s="6"/>
      <c r="F28" s="6"/>
    </row>
    <row r="29" spans="1:6" x14ac:dyDescent="0.3">
      <c r="A29" s="30"/>
      <c r="B29" s="30"/>
      <c r="C29" s="30"/>
      <c r="D29" s="6"/>
      <c r="E29" s="6"/>
      <c r="F29" s="6"/>
    </row>
    <row r="30" spans="1:6" x14ac:dyDescent="0.3">
      <c r="A30" s="30"/>
      <c r="B30" s="30"/>
      <c r="C30" s="30"/>
      <c r="D30" s="6"/>
      <c r="E30" s="6"/>
      <c r="F30" s="6"/>
    </row>
    <row r="31" spans="1:6" x14ac:dyDescent="0.3">
      <c r="A31" s="30"/>
      <c r="B31" s="30"/>
      <c r="C31" s="30"/>
      <c r="D31" s="6"/>
      <c r="E31" s="6"/>
      <c r="F31" s="6"/>
    </row>
    <row r="33" spans="1:5" x14ac:dyDescent="0.3">
      <c r="A33" s="34" t="s">
        <v>51</v>
      </c>
      <c r="B33" s="34"/>
      <c r="C33" s="34"/>
      <c r="D33" s="10">
        <f>SUM(F12:F31)</f>
        <v>15</v>
      </c>
      <c r="E33" s="9" t="s">
        <v>26</v>
      </c>
    </row>
    <row r="34" spans="1:5" x14ac:dyDescent="0.3">
      <c r="A34" s="34" t="s">
        <v>52</v>
      </c>
      <c r="B34" s="34"/>
      <c r="C34" s="34"/>
      <c r="D34" s="10">
        <f>COUNT(F12:F31)</f>
        <v>6</v>
      </c>
      <c r="E34" s="9"/>
    </row>
    <row r="35" spans="1:5" x14ac:dyDescent="0.3">
      <c r="A35" s="34" t="s">
        <v>53</v>
      </c>
      <c r="B35" s="34"/>
      <c r="C35" s="34"/>
      <c r="D35" s="10">
        <f>D33/D34</f>
        <v>2.5</v>
      </c>
      <c r="E35" s="9" t="s">
        <v>54</v>
      </c>
    </row>
    <row r="36" spans="1:5" x14ac:dyDescent="0.3">
      <c r="A36" s="34" t="s">
        <v>55</v>
      </c>
      <c r="B36" s="34"/>
      <c r="C36" s="34"/>
      <c r="D36" s="13" t="str">
        <f>IF(D33&gt;=10, "Ja!","Nein!")</f>
        <v>Ja!</v>
      </c>
    </row>
    <row r="37" spans="1:5" x14ac:dyDescent="0.3">
      <c r="A37" s="34" t="s">
        <v>56</v>
      </c>
      <c r="B37" s="34"/>
      <c r="C37" s="34"/>
      <c r="D37">
        <f>D33-10</f>
        <v>5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Tobi</cp:lastModifiedBy>
  <cp:lastPrinted>2016-03-07T14:57:47Z</cp:lastPrinted>
  <dcterms:created xsi:type="dcterms:W3CDTF">2016-03-07T14:57:40Z</dcterms:created>
  <dcterms:modified xsi:type="dcterms:W3CDTF">2018-03-11T14:35:38Z</dcterms:modified>
</cp:coreProperties>
</file>