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jowoKlHcE2Dm3fZRSzvLpTV8wLQ=="/>
    </ext>
  </extLst>
</workbook>
</file>

<file path=xl/sharedStrings.xml><?xml version="1.0" encoding="utf-8"?>
<sst xmlns="http://schemas.openxmlformats.org/spreadsheetml/2006/main" count="10" uniqueCount="10">
  <si>
    <t>Payment Day</t>
  </si>
  <si>
    <t>Semi-Anual period</t>
  </si>
  <si>
    <t>Treasury</t>
  </si>
  <si>
    <t>Tips</t>
  </si>
  <si>
    <t>f(inflation swap rate)</t>
  </si>
  <si>
    <t>Floating</t>
  </si>
  <si>
    <t>Fixed</t>
  </si>
  <si>
    <t>Strips price</t>
  </si>
  <si>
    <t>strips amount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</si>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</sst>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1.0"/>
      <color theme="1"/>
      <name val="Arial"/>
    </font>
    <font>
      <color theme="1"/>
      <name val="Calibri"/>
    </font>
    <font/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Fill="1" applyFont="1"/>
    <xf borderId="0" fillId="0" fontId="1" numFmtId="0" xfId="0" applyFont="1"/>
    <xf borderId="0" fillId="4" fontId="2" numFmtId="0" xfId="0" applyFill="1" applyFont="1"/>
    <xf borderId="0" fillId="2" fontId="2" numFmtId="0" xfId="0" applyFont="1"/>
    <xf borderId="0" fillId="3" fontId="2" numFmtId="0" xfId="0" applyAlignment="1" applyFont="1">
      <alignment readingOrder="0"/>
    </xf>
    <xf borderId="0" fillId="3" fontId="1" numFmtId="0" xfId="0" applyFont="1"/>
    <xf borderId="0" fillId="4" fontId="1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14.38"/>
    <col customWidth="1" min="3" max="3" width="8.38"/>
    <col customWidth="1" min="4" max="4" width="9.63"/>
    <col customWidth="1" min="5" max="5" width="16.13"/>
    <col customWidth="1" min="6" max="6" width="13.25"/>
    <col customWidth="1" min="7" max="7" width="9.63"/>
    <col customWidth="1" min="8" max="8" width="9.13"/>
    <col customWidth="1" min="9" max="10" width="11.0"/>
    <col customWidth="1" min="11" max="26" width="7.63"/>
  </cols>
  <sheetData>
    <row r="1" ht="14.25" customHeight="1"/>
    <row r="2" ht="14.25" customHeight="1">
      <c r="A2" s="1" t="s">
        <v>0</v>
      </c>
      <c r="B2" s="1" t="s">
        <v>1</v>
      </c>
      <c r="C2" s="2" t="s">
        <v>2</v>
      </c>
      <c r="D2" s="3" t="s">
        <v>3</v>
      </c>
      <c r="E2" s="4" t="s">
        <v>4</v>
      </c>
      <c r="F2" s="3" t="s">
        <v>5</v>
      </c>
      <c r="G2" s="4" t="s">
        <v>6</v>
      </c>
      <c r="H2" t="s">
        <v>7</v>
      </c>
      <c r="I2" s="3" t="s">
        <v>8</v>
      </c>
      <c r="J2" s="5" t="s">
        <v>9</v>
      </c>
    </row>
    <row r="3" ht="14.25" customHeight="1">
      <c r="A3" s="4">
        <v>0.0</v>
      </c>
      <c r="B3" s="1">
        <v>0.0</v>
      </c>
      <c r="C3" s="6">
        <v>-104.1625</v>
      </c>
      <c r="D3" s="3">
        <v>-103.0</v>
      </c>
      <c r="E3" s="1">
        <v>0.0</v>
      </c>
      <c r="F3" s="7">
        <v>0.0</v>
      </c>
      <c r="G3" s="1">
        <v>0.0</v>
      </c>
      <c r="I3" s="8">
        <f>2*I11</f>
        <v>-19.99745655</v>
      </c>
      <c r="J3" s="9">
        <f>D3+I3</f>
        <v>-122.9974566</v>
      </c>
    </row>
    <row r="4" ht="14.25" customHeight="1">
      <c r="A4" s="4">
        <v>2020.7</v>
      </c>
      <c r="B4" s="4">
        <v>1.0</v>
      </c>
      <c r="C4" s="6">
        <v>1.25</v>
      </c>
      <c r="D4" s="8">
        <f t="shared" ref="D4:D10" si="1">5/8/2*0.01</f>
        <v>0.003125</v>
      </c>
      <c r="E4" s="4">
        <f>E5/2</f>
        <v>0.007875</v>
      </c>
      <c r="F4" s="8">
        <f t="shared" ref="F4:F11" si="2">(1+E4)^B4*D4</f>
        <v>0.003149609375</v>
      </c>
      <c r="G4" s="4">
        <f t="shared" ref="G4:G11" si="3">D4</f>
        <v>0.003125</v>
      </c>
      <c r="H4" s="4">
        <f>99.2144</f>
        <v>99.2144</v>
      </c>
      <c r="I4" s="8">
        <f t="shared" ref="I4:I11" si="4">C4-F4</f>
        <v>1.246850391</v>
      </c>
      <c r="J4" s="9">
        <f t="shared" ref="J4:J11" si="5">D4+F4-G4+I4</f>
        <v>1.25</v>
      </c>
    </row>
    <row r="5" ht="14.25" customHeight="1">
      <c r="A5" s="4">
        <v>2021.1</v>
      </c>
      <c r="B5" s="4">
        <v>2.0</v>
      </c>
      <c r="C5" s="6">
        <v>1.25</v>
      </c>
      <c r="D5" s="8">
        <f t="shared" si="1"/>
        <v>0.003125</v>
      </c>
      <c r="E5" s="4">
        <f>1.575*0.01</f>
        <v>0.01575</v>
      </c>
      <c r="F5" s="8">
        <f t="shared" si="2"/>
        <v>0.003224212695</v>
      </c>
      <c r="G5" s="4">
        <f t="shared" si="3"/>
        <v>0.003125</v>
      </c>
      <c r="H5">
        <v>98.6189</v>
      </c>
      <c r="I5" s="8">
        <f t="shared" si="4"/>
        <v>1.246775787</v>
      </c>
      <c r="J5" s="9">
        <f t="shared" si="5"/>
        <v>1.25</v>
      </c>
    </row>
    <row r="6" ht="14.25" customHeight="1">
      <c r="A6" s="4">
        <v>2021.7</v>
      </c>
      <c r="B6" s="4">
        <v>3.0</v>
      </c>
      <c r="C6" s="6">
        <v>1.25</v>
      </c>
      <c r="D6" s="8">
        <f t="shared" si="1"/>
        <v>0.003125</v>
      </c>
      <c r="E6" s="4">
        <f>(E7+E5)/2</f>
        <v>0.014945</v>
      </c>
      <c r="F6" s="8">
        <f t="shared" si="2"/>
        <v>0.003267213741</v>
      </c>
      <c r="G6" s="4">
        <f t="shared" si="3"/>
        <v>0.003125</v>
      </c>
      <c r="H6">
        <v>97.955</v>
      </c>
      <c r="I6" s="8">
        <f t="shared" si="4"/>
        <v>1.246732786</v>
      </c>
      <c r="J6" s="9">
        <f t="shared" si="5"/>
        <v>1.25</v>
      </c>
    </row>
    <row r="7" ht="14.25" customHeight="1">
      <c r="A7" s="4">
        <v>2022.1</v>
      </c>
      <c r="B7" s="4">
        <v>4.0</v>
      </c>
      <c r="C7" s="6">
        <v>1.25</v>
      </c>
      <c r="D7" s="8">
        <f t="shared" si="1"/>
        <v>0.003125</v>
      </c>
      <c r="E7" s="4">
        <f>1.414*0.01</f>
        <v>0.01414</v>
      </c>
      <c r="F7" s="8">
        <f t="shared" si="2"/>
        <v>0.003305534332</v>
      </c>
      <c r="G7" s="4">
        <f t="shared" si="3"/>
        <v>0.003125</v>
      </c>
      <c r="H7" s="4">
        <f>97.3361</f>
        <v>97.3361</v>
      </c>
      <c r="I7" s="8">
        <f t="shared" si="4"/>
        <v>1.246694466</v>
      </c>
      <c r="J7" s="9">
        <f t="shared" si="5"/>
        <v>1.25</v>
      </c>
    </row>
    <row r="8" ht="14.25" customHeight="1">
      <c r="A8" s="4">
        <v>2022.7</v>
      </c>
      <c r="B8" s="4">
        <v>5.0</v>
      </c>
      <c r="C8" s="6">
        <v>1.25</v>
      </c>
      <c r="D8" s="8">
        <f t="shared" si="1"/>
        <v>0.003125</v>
      </c>
      <c r="E8" s="4">
        <f>(E7+E9)/2</f>
        <v>0.013845</v>
      </c>
      <c r="F8" s="8">
        <f t="shared" si="2"/>
        <v>0.00334740176</v>
      </c>
      <c r="G8" s="4">
        <f t="shared" si="3"/>
        <v>0.003125</v>
      </c>
      <c r="H8">
        <v>96.7285</v>
      </c>
      <c r="I8" s="8">
        <f t="shared" si="4"/>
        <v>1.246652598</v>
      </c>
      <c r="J8" s="9">
        <f t="shared" si="5"/>
        <v>1.25</v>
      </c>
    </row>
    <row r="9" ht="14.25" customHeight="1">
      <c r="A9" s="10">
        <v>2023.1</v>
      </c>
      <c r="B9" s="4">
        <v>6.0</v>
      </c>
      <c r="C9" s="6">
        <v>1.25</v>
      </c>
      <c r="D9" s="8">
        <f t="shared" si="1"/>
        <v>0.003125</v>
      </c>
      <c r="E9" s="4">
        <f>1.355*0.01</f>
        <v>0.01355</v>
      </c>
      <c r="F9" s="8">
        <f t="shared" si="2"/>
        <v>0.003387825944</v>
      </c>
      <c r="G9" s="4">
        <f t="shared" si="3"/>
        <v>0.003125</v>
      </c>
      <c r="H9">
        <v>96.1544</v>
      </c>
      <c r="I9" s="8">
        <f t="shared" si="4"/>
        <v>1.246612174</v>
      </c>
      <c r="J9" s="9">
        <f t="shared" si="5"/>
        <v>1.25</v>
      </c>
    </row>
    <row r="10" ht="14.25" customHeight="1">
      <c r="A10" s="10">
        <v>2023.7</v>
      </c>
      <c r="B10" s="4">
        <v>7.0</v>
      </c>
      <c r="C10" s="6">
        <v>1.25</v>
      </c>
      <c r="D10" s="8">
        <f t="shared" si="1"/>
        <v>0.003125</v>
      </c>
      <c r="E10" s="4">
        <f>(E9+E11)/2</f>
        <v>0.01348</v>
      </c>
      <c r="F10" s="8">
        <f t="shared" si="2"/>
        <v>0.003432071295</v>
      </c>
      <c r="G10" s="4">
        <f t="shared" si="3"/>
        <v>0.003125</v>
      </c>
      <c r="H10">
        <v>95.6592</v>
      </c>
      <c r="I10" s="8">
        <f t="shared" si="4"/>
        <v>1.246567929</v>
      </c>
      <c r="J10" s="9">
        <f t="shared" si="5"/>
        <v>1.25</v>
      </c>
    </row>
    <row r="11" ht="14.25" customHeight="1">
      <c r="A11" s="10">
        <v>2024.1</v>
      </c>
      <c r="B11" s="4">
        <v>8.0</v>
      </c>
      <c r="C11" s="6">
        <v>101.25</v>
      </c>
      <c r="D11" s="8">
        <f>5/8/2*0.01+100</f>
        <v>100.003125</v>
      </c>
      <c r="E11" s="4">
        <f>1.341*0.01</f>
        <v>0.01341</v>
      </c>
      <c r="F11" s="8">
        <f t="shared" si="2"/>
        <v>111.2487283</v>
      </c>
      <c r="G11" s="4">
        <f t="shared" si="3"/>
        <v>100.003125</v>
      </c>
      <c r="H11">
        <v>94.812</v>
      </c>
      <c r="I11" s="8">
        <f t="shared" si="4"/>
        <v>-9.998728277</v>
      </c>
      <c r="J11" s="9">
        <f t="shared" si="5"/>
        <v>101.25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2020-02-03T20:48:13Z</dcterms:created>
  <dc:creator>Eugene</dc:creator>
</cp:coreProperties>
</file>