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mcri\Desktop\"/>
    </mc:Choice>
  </mc:AlternateContent>
  <xr:revisionPtr revIDLastSave="0" documentId="13_ncr:1_{BCF88874-0BBE-44F1-946D-2BE22CBCBB7C}" xr6:coauthVersionLast="47" xr6:coauthVersionMax="47" xr10:uidLastSave="{00000000-0000-0000-0000-000000000000}"/>
  <bookViews>
    <workbookView xWindow="-120" yWindow="-120" windowWidth="20730" windowHeight="11160" xr2:uid="{F3677C76-FA16-40B9-9F0E-B14C9B18A430}"/>
  </bookViews>
  <sheets>
    <sheet name="Costo por plato" sheetId="1" r:id="rId1"/>
    <sheet name="Supuestos" sheetId="2" r:id="rId2"/>
    <sheet name="Estados Financieros" sheetId="4" r:id="rId3"/>
    <sheet name="Prestamo" sheetId="5" r:id="rId4"/>
  </sheets>
  <definedNames>
    <definedName name="Costo">'Costo por plato'!$C$117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K9" i="4"/>
  <c r="L9" i="4"/>
  <c r="B9" i="4"/>
  <c r="C19" i="2"/>
  <c r="D19" i="2"/>
  <c r="E19" i="2"/>
  <c r="F19" i="2"/>
  <c r="G19" i="2"/>
  <c r="H19" i="2"/>
  <c r="I19" i="2"/>
  <c r="J19" i="2"/>
  <c r="K19" i="2"/>
  <c r="L19" i="2"/>
  <c r="C18" i="2"/>
  <c r="D18" i="2"/>
  <c r="E18" i="2"/>
  <c r="F18" i="2"/>
  <c r="G18" i="2"/>
  <c r="H18" i="2"/>
  <c r="I18" i="2"/>
  <c r="J18" i="2"/>
  <c r="K18" i="2"/>
  <c r="L18" i="2"/>
  <c r="C17" i="2"/>
  <c r="D17" i="2"/>
  <c r="E17" i="2"/>
  <c r="F17" i="2"/>
  <c r="G17" i="2"/>
  <c r="H17" i="2"/>
  <c r="I17" i="2"/>
  <c r="J17" i="2"/>
  <c r="K17" i="2"/>
  <c r="L17" i="2"/>
  <c r="C16" i="2"/>
  <c r="D16" i="2"/>
  <c r="E16" i="2"/>
  <c r="F16" i="2"/>
  <c r="G16" i="2"/>
  <c r="H16" i="2"/>
  <c r="I16" i="2"/>
  <c r="J16" i="2"/>
  <c r="K16" i="2"/>
  <c r="L16" i="2"/>
  <c r="B19" i="2"/>
  <c r="B18" i="2"/>
  <c r="B17" i="2"/>
  <c r="B16" i="2"/>
  <c r="B5" i="2"/>
  <c r="G20" i="4"/>
  <c r="H20" i="4"/>
  <c r="I20" i="4"/>
  <c r="J20" i="4"/>
  <c r="K20" i="4"/>
  <c r="L20" i="4"/>
  <c r="E20" i="4"/>
  <c r="F20" i="4"/>
  <c r="D20" i="4"/>
  <c r="C20" i="4"/>
  <c r="B20" i="4"/>
  <c r="C6" i="4"/>
  <c r="D6" i="4"/>
  <c r="E6" i="4"/>
  <c r="F6" i="4"/>
  <c r="G6" i="4"/>
  <c r="H6" i="4"/>
  <c r="I6" i="4"/>
  <c r="J6" i="4"/>
  <c r="K6" i="4"/>
  <c r="L6" i="4"/>
  <c r="B6" i="4"/>
  <c r="C8" i="4"/>
  <c r="D8" i="4"/>
  <c r="E8" i="4"/>
  <c r="F8" i="4"/>
  <c r="G8" i="4"/>
  <c r="H8" i="4"/>
  <c r="I8" i="4"/>
  <c r="J8" i="4"/>
  <c r="K8" i="4"/>
  <c r="L8" i="4"/>
  <c r="B8" i="4"/>
  <c r="P107" i="1"/>
  <c r="O107" i="1"/>
  <c r="N107" i="1"/>
  <c r="M107" i="1"/>
  <c r="L107" i="1"/>
  <c r="K107" i="1"/>
  <c r="J107" i="1"/>
  <c r="I107" i="1"/>
  <c r="H107" i="1"/>
  <c r="G107" i="1"/>
  <c r="F107" i="1"/>
  <c r="E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P104" i="1"/>
  <c r="O104" i="1"/>
  <c r="N104" i="1"/>
  <c r="M104" i="1"/>
  <c r="L104" i="1"/>
  <c r="K104" i="1"/>
  <c r="J104" i="1"/>
  <c r="I104" i="1"/>
  <c r="H104" i="1"/>
  <c r="G104" i="1"/>
  <c r="F104" i="1"/>
  <c r="C104" i="1"/>
  <c r="D104" i="1"/>
  <c r="E104" i="1"/>
  <c r="C105" i="1"/>
  <c r="D105" i="1"/>
  <c r="C106" i="1"/>
  <c r="D106" i="1"/>
  <c r="C107" i="1"/>
  <c r="D107" i="1"/>
  <c r="B105" i="1"/>
  <c r="B106" i="1"/>
  <c r="B107" i="1"/>
  <c r="J8" i="5"/>
  <c r="J9" i="5" s="1"/>
  <c r="B8" i="5"/>
  <c r="B9" i="5" s="1"/>
  <c r="E9" i="5" s="1"/>
  <c r="N7" i="5"/>
  <c r="K7" i="5"/>
  <c r="O7" i="5" s="1"/>
  <c r="K8" i="5" s="1"/>
  <c r="I7" i="5"/>
  <c r="F7" i="5"/>
  <c r="C7" i="5"/>
  <c r="G7" i="5" s="1"/>
  <c r="C8" i="5" s="1"/>
  <c r="A7" i="5"/>
  <c r="A8" i="5" l="1"/>
  <c r="A9" i="5" s="1"/>
  <c r="I8" i="5"/>
  <c r="M8" i="5"/>
  <c r="N8" i="5" s="1"/>
  <c r="D8" i="5"/>
  <c r="G8" i="5" s="1"/>
  <c r="C9" i="5" s="1"/>
  <c r="E8" i="5"/>
  <c r="M9" i="5"/>
  <c r="N9" i="5" s="1"/>
  <c r="I9" i="5"/>
  <c r="J10" i="5"/>
  <c r="L9" i="5"/>
  <c r="D9" i="5"/>
  <c r="B10" i="5"/>
  <c r="L8" i="5"/>
  <c r="O8" i="5" s="1"/>
  <c r="K9" i="5" s="1"/>
  <c r="O9" i="5" l="1"/>
  <c r="K10" i="5" s="1"/>
  <c r="F8" i="5"/>
  <c r="G9" i="5"/>
  <c r="C10" i="5" s="1"/>
  <c r="F9" i="5"/>
  <c r="J11" i="5"/>
  <c r="L10" i="5"/>
  <c r="O10" i="5" s="1"/>
  <c r="K11" i="5" s="1"/>
  <c r="M10" i="5"/>
  <c r="N10" i="5" s="1"/>
  <c r="I10" i="5"/>
  <c r="D10" i="5"/>
  <c r="B11" i="5"/>
  <c r="E10" i="5"/>
  <c r="A10" i="5"/>
  <c r="G10" i="5" l="1"/>
  <c r="C11" i="5" s="1"/>
  <c r="M11" i="5"/>
  <c r="N11" i="5" s="1"/>
  <c r="I11" i="5"/>
  <c r="J12" i="5"/>
  <c r="L11" i="5"/>
  <c r="O11" i="5" s="1"/>
  <c r="K12" i="5" s="1"/>
  <c r="F10" i="5"/>
  <c r="E11" i="5"/>
  <c r="A11" i="5"/>
  <c r="B12" i="5"/>
  <c r="D11" i="5"/>
  <c r="G11" i="5" l="1"/>
  <c r="C12" i="5" s="1"/>
  <c r="F11" i="5"/>
  <c r="B13" i="5"/>
  <c r="D12" i="5"/>
  <c r="G12" i="5" s="1"/>
  <c r="C13" i="5" s="1"/>
  <c r="E12" i="5"/>
  <c r="A12" i="5"/>
  <c r="J13" i="5"/>
  <c r="L12" i="5"/>
  <c r="O12" i="5" s="1"/>
  <c r="K13" i="5" s="1"/>
  <c r="I12" i="5"/>
  <c r="M12" i="5"/>
  <c r="N12" i="5" s="1"/>
  <c r="E13" i="5" l="1"/>
  <c r="A13" i="5"/>
  <c r="B14" i="5"/>
  <c r="D13" i="5"/>
  <c r="G13" i="5" s="1"/>
  <c r="C14" i="5" s="1"/>
  <c r="M13" i="5"/>
  <c r="N13" i="5" s="1"/>
  <c r="I13" i="5"/>
  <c r="J14" i="5"/>
  <c r="L13" i="5"/>
  <c r="O13" i="5" s="1"/>
  <c r="K14" i="5" s="1"/>
  <c r="F12" i="5"/>
  <c r="F13" i="5" l="1"/>
  <c r="M14" i="5"/>
  <c r="N14" i="5" s="1"/>
  <c r="I14" i="5"/>
  <c r="J15" i="5"/>
  <c r="L14" i="5"/>
  <c r="O14" i="5" s="1"/>
  <c r="K15" i="5" s="1"/>
  <c r="B15" i="5"/>
  <c r="D14" i="5"/>
  <c r="G14" i="5" s="1"/>
  <c r="C15" i="5" s="1"/>
  <c r="E14" i="5"/>
  <c r="A14" i="5"/>
  <c r="F14" i="5" l="1"/>
  <c r="D15" i="5"/>
  <c r="G15" i="5" s="1"/>
  <c r="C16" i="5" s="1"/>
  <c r="B16" i="5"/>
  <c r="E15" i="5"/>
  <c r="A15" i="5"/>
  <c r="L15" i="5"/>
  <c r="O15" i="5" s="1"/>
  <c r="K16" i="5" s="1"/>
  <c r="I15" i="5"/>
  <c r="J16" i="5"/>
  <c r="M15" i="5"/>
  <c r="N15" i="5" s="1"/>
  <c r="M16" i="5" l="1"/>
  <c r="N16" i="5" s="1"/>
  <c r="I16" i="5"/>
  <c r="L16" i="5"/>
  <c r="O16" i="5" s="1"/>
  <c r="K17" i="5" s="1"/>
  <c r="J17" i="5"/>
  <c r="B17" i="5"/>
  <c r="D16" i="5"/>
  <c r="G16" i="5" s="1"/>
  <c r="C17" i="5" s="1"/>
  <c r="A16" i="5"/>
  <c r="E16" i="5"/>
  <c r="F15" i="5"/>
  <c r="D17" i="5" l="1"/>
  <c r="G17" i="5" s="1"/>
  <c r="C18" i="5" s="1"/>
  <c r="A17" i="5"/>
  <c r="B18" i="5"/>
  <c r="E17" i="5"/>
  <c r="I17" i="5"/>
  <c r="J18" i="5"/>
  <c r="M17" i="5"/>
  <c r="N17" i="5" s="1"/>
  <c r="L17" i="5"/>
  <c r="O17" i="5" s="1"/>
  <c r="K18" i="5" s="1"/>
  <c r="F16" i="5"/>
  <c r="M18" i="5" l="1"/>
  <c r="N18" i="5" s="1"/>
  <c r="I18" i="5"/>
  <c r="L18" i="5"/>
  <c r="O18" i="5" s="1"/>
  <c r="K19" i="5" s="1"/>
  <c r="J19" i="5"/>
  <c r="F17" i="5"/>
  <c r="B19" i="5"/>
  <c r="D18" i="5"/>
  <c r="G18" i="5" s="1"/>
  <c r="C19" i="5" s="1"/>
  <c r="E18" i="5"/>
  <c r="A18" i="5"/>
  <c r="F18" i="5" l="1"/>
  <c r="O19" i="5"/>
  <c r="K20" i="5" s="1"/>
  <c r="J20" i="5"/>
  <c r="M19" i="5"/>
  <c r="N19" i="5" s="1"/>
  <c r="L19" i="5"/>
  <c r="I19" i="5"/>
  <c r="A19" i="5"/>
  <c r="B20" i="5"/>
  <c r="E19" i="5"/>
  <c r="D19" i="5"/>
  <c r="G19" i="5" s="1"/>
  <c r="C20" i="5" s="1"/>
  <c r="M20" i="5" l="1"/>
  <c r="N20" i="5" s="1"/>
  <c r="I20" i="5"/>
  <c r="J21" i="5"/>
  <c r="L20" i="5"/>
  <c r="O20" i="5" s="1"/>
  <c r="K21" i="5" s="1"/>
  <c r="B21" i="5"/>
  <c r="D20" i="5"/>
  <c r="G20" i="5" s="1"/>
  <c r="C21" i="5" s="1"/>
  <c r="E20" i="5"/>
  <c r="A20" i="5"/>
  <c r="F19" i="5"/>
  <c r="L21" i="5" l="1"/>
  <c r="J22" i="5"/>
  <c r="M21" i="5"/>
  <c r="N21" i="5" s="1"/>
  <c r="I21" i="5"/>
  <c r="B22" i="5"/>
  <c r="E21" i="5"/>
  <c r="D21" i="5"/>
  <c r="G21" i="5" s="1"/>
  <c r="C22" i="5" s="1"/>
  <c r="A21" i="5"/>
  <c r="O21" i="5"/>
  <c r="K22" i="5" s="1"/>
  <c r="F20" i="5"/>
  <c r="F21" i="5" l="1"/>
  <c r="M22" i="5"/>
  <c r="N22" i="5" s="1"/>
  <c r="I22" i="5"/>
  <c r="J23" i="5"/>
  <c r="L22" i="5"/>
  <c r="O22" i="5" s="1"/>
  <c r="K23" i="5" s="1"/>
  <c r="B23" i="5"/>
  <c r="D22" i="5"/>
  <c r="G22" i="5" s="1"/>
  <c r="C23" i="5" s="1"/>
  <c r="A22" i="5"/>
  <c r="E22" i="5"/>
  <c r="F22" i="5" l="1"/>
  <c r="D23" i="5"/>
  <c r="G23" i="5" s="1"/>
  <c r="C24" i="5" s="1"/>
  <c r="B24" i="5"/>
  <c r="E23" i="5"/>
  <c r="A23" i="5"/>
  <c r="I23" i="5"/>
  <c r="L23" i="5"/>
  <c r="O23" i="5" s="1"/>
  <c r="K24" i="5" s="1"/>
  <c r="J24" i="5"/>
  <c r="M23" i="5"/>
  <c r="N23" i="5" s="1"/>
  <c r="B25" i="5" l="1"/>
  <c r="D24" i="5"/>
  <c r="G24" i="5" s="1"/>
  <c r="C25" i="5" s="1"/>
  <c r="A24" i="5"/>
  <c r="E24" i="5"/>
  <c r="M24" i="5"/>
  <c r="N24" i="5" s="1"/>
  <c r="I24" i="5"/>
  <c r="J25" i="5"/>
  <c r="L24" i="5"/>
  <c r="O24" i="5" s="1"/>
  <c r="K25" i="5" s="1"/>
  <c r="F23" i="5"/>
  <c r="E25" i="5" l="1"/>
  <c r="B26" i="5"/>
  <c r="A25" i="5"/>
  <c r="D25" i="5"/>
  <c r="G25" i="5" s="1"/>
  <c r="C26" i="5" s="1"/>
  <c r="F24" i="5"/>
  <c r="L25" i="5"/>
  <c r="O25" i="5" s="1"/>
  <c r="K26" i="5" s="1"/>
  <c r="M25" i="5"/>
  <c r="N25" i="5" s="1"/>
  <c r="I25" i="5"/>
  <c r="J26" i="5"/>
  <c r="F25" i="5" l="1"/>
  <c r="M26" i="5"/>
  <c r="N26" i="5" s="1"/>
  <c r="I26" i="5"/>
  <c r="J27" i="5"/>
  <c r="L26" i="5"/>
  <c r="O26" i="5" s="1"/>
  <c r="K27" i="5" s="1"/>
  <c r="B27" i="5"/>
  <c r="D26" i="5"/>
  <c r="G26" i="5" s="1"/>
  <c r="C27" i="5" s="1"/>
  <c r="E26" i="5"/>
  <c r="A26" i="5"/>
  <c r="E27" i="5" l="1"/>
  <c r="A27" i="5"/>
  <c r="D27" i="5"/>
  <c r="G27" i="5" s="1"/>
  <c r="C28" i="5" s="1"/>
  <c r="B28" i="5"/>
  <c r="F26" i="5"/>
  <c r="J28" i="5"/>
  <c r="M27" i="5"/>
  <c r="N27" i="5" s="1"/>
  <c r="I27" i="5"/>
  <c r="L27" i="5"/>
  <c r="O27" i="5" s="1"/>
  <c r="K28" i="5" s="1"/>
  <c r="F27" i="5" l="1"/>
  <c r="M28" i="5"/>
  <c r="N28" i="5" s="1"/>
  <c r="I28" i="5"/>
  <c r="J29" i="5"/>
  <c r="L28" i="5"/>
  <c r="O28" i="5" s="1"/>
  <c r="K29" i="5" s="1"/>
  <c r="B29" i="5"/>
  <c r="D28" i="5"/>
  <c r="G28" i="5" s="1"/>
  <c r="C29" i="5" s="1"/>
  <c r="A28" i="5"/>
  <c r="E28" i="5"/>
  <c r="E29" i="5" l="1"/>
  <c r="A29" i="5"/>
  <c r="B30" i="5"/>
  <c r="D29" i="5"/>
  <c r="G29" i="5" s="1"/>
  <c r="C30" i="5" s="1"/>
  <c r="F28" i="5"/>
  <c r="L29" i="5"/>
  <c r="O29" i="5" s="1"/>
  <c r="K30" i="5" s="1"/>
  <c r="I29" i="5"/>
  <c r="M29" i="5"/>
  <c r="N29" i="5" s="1"/>
  <c r="J30" i="5"/>
  <c r="F29" i="5" l="1"/>
  <c r="M30" i="5"/>
  <c r="N30" i="5" s="1"/>
  <c r="I30" i="5"/>
  <c r="J31" i="5"/>
  <c r="L30" i="5"/>
  <c r="O30" i="5" s="1"/>
  <c r="K31" i="5" s="1"/>
  <c r="B31" i="5"/>
  <c r="D30" i="5"/>
  <c r="G30" i="5" s="1"/>
  <c r="C31" i="5" s="1"/>
  <c r="E30" i="5"/>
  <c r="A30" i="5"/>
  <c r="F30" i="5" l="1"/>
  <c r="E31" i="5"/>
  <c r="A31" i="5"/>
  <c r="B32" i="5"/>
  <c r="D31" i="5"/>
  <c r="G31" i="5" s="1"/>
  <c r="C32" i="5" s="1"/>
  <c r="M31" i="5"/>
  <c r="N31" i="5" s="1"/>
  <c r="I31" i="5"/>
  <c r="L31" i="5"/>
  <c r="O31" i="5" s="1"/>
  <c r="K32" i="5" s="1"/>
  <c r="J32" i="5"/>
  <c r="F31" i="5" l="1"/>
  <c r="M32" i="5"/>
  <c r="N32" i="5" s="1"/>
  <c r="I32" i="5"/>
  <c r="J33" i="5"/>
  <c r="L32" i="5"/>
  <c r="O32" i="5" s="1"/>
  <c r="K33" i="5" s="1"/>
  <c r="B33" i="5"/>
  <c r="D32" i="5"/>
  <c r="G32" i="5" s="1"/>
  <c r="C33" i="5" s="1"/>
  <c r="A32" i="5"/>
  <c r="E32" i="5"/>
  <c r="E33" i="5" l="1"/>
  <c r="A33" i="5"/>
  <c r="B34" i="5"/>
  <c r="D33" i="5"/>
  <c r="G33" i="5" s="1"/>
  <c r="C34" i="5" s="1"/>
  <c r="F32" i="5"/>
  <c r="M33" i="5"/>
  <c r="N33" i="5" s="1"/>
  <c r="I33" i="5"/>
  <c r="J34" i="5"/>
  <c r="L33" i="5"/>
  <c r="O33" i="5" s="1"/>
  <c r="K34" i="5" s="1"/>
  <c r="F33" i="5" l="1"/>
  <c r="M34" i="5"/>
  <c r="N34" i="5" s="1"/>
  <c r="I34" i="5"/>
  <c r="J35" i="5"/>
  <c r="L34" i="5"/>
  <c r="O34" i="5" s="1"/>
  <c r="K35" i="5" s="1"/>
  <c r="B35" i="5"/>
  <c r="D34" i="5"/>
  <c r="G34" i="5" s="1"/>
  <c r="C35" i="5" s="1"/>
  <c r="E34" i="5"/>
  <c r="A34" i="5"/>
  <c r="E35" i="5" l="1"/>
  <c r="A35" i="5"/>
  <c r="B36" i="5"/>
  <c r="D35" i="5"/>
  <c r="G35" i="5" s="1"/>
  <c r="C36" i="5" s="1"/>
  <c r="F34" i="5"/>
  <c r="M35" i="5"/>
  <c r="N35" i="5" s="1"/>
  <c r="I35" i="5"/>
  <c r="J36" i="5"/>
  <c r="L35" i="5"/>
  <c r="O35" i="5" s="1"/>
  <c r="K36" i="5" s="1"/>
  <c r="F35" i="5" l="1"/>
  <c r="M36" i="5"/>
  <c r="N36" i="5" s="1"/>
  <c r="I36" i="5"/>
  <c r="J37" i="5"/>
  <c r="L36" i="5"/>
  <c r="O36" i="5" s="1"/>
  <c r="K37" i="5" s="1"/>
  <c r="B37" i="5"/>
  <c r="D36" i="5"/>
  <c r="G36" i="5" s="1"/>
  <c r="C37" i="5" s="1"/>
  <c r="E36" i="5"/>
  <c r="A36" i="5"/>
  <c r="F36" i="5" l="1"/>
  <c r="E37" i="5"/>
  <c r="A37" i="5"/>
  <c r="B38" i="5"/>
  <c r="D37" i="5"/>
  <c r="G37" i="5" s="1"/>
  <c r="C38" i="5" s="1"/>
  <c r="M37" i="5"/>
  <c r="N37" i="5" s="1"/>
  <c r="I37" i="5"/>
  <c r="L37" i="5"/>
  <c r="O37" i="5" s="1"/>
  <c r="K38" i="5" s="1"/>
  <c r="J38" i="5"/>
  <c r="F37" i="5" l="1"/>
  <c r="M38" i="5"/>
  <c r="N38" i="5" s="1"/>
  <c r="I38" i="5"/>
  <c r="J39" i="5"/>
  <c r="L38" i="5"/>
  <c r="O38" i="5" s="1"/>
  <c r="K39" i="5" s="1"/>
  <c r="B39" i="5"/>
  <c r="D38" i="5"/>
  <c r="G38" i="5" s="1"/>
  <c r="C39" i="5" s="1"/>
  <c r="A38" i="5"/>
  <c r="E38" i="5"/>
  <c r="F38" i="5" l="1"/>
  <c r="E39" i="5"/>
  <c r="A39" i="5"/>
  <c r="D39" i="5"/>
  <c r="G39" i="5" s="1"/>
  <c r="C40" i="5" s="1"/>
  <c r="B40" i="5"/>
  <c r="J40" i="5"/>
  <c r="M39" i="5"/>
  <c r="N39" i="5" s="1"/>
  <c r="I39" i="5"/>
  <c r="L39" i="5"/>
  <c r="O39" i="5" s="1"/>
  <c r="K40" i="5" s="1"/>
  <c r="F39" i="5" l="1"/>
  <c r="E40" i="5"/>
  <c r="A40" i="5"/>
  <c r="B41" i="5"/>
  <c r="D40" i="5"/>
  <c r="G40" i="5" s="1"/>
  <c r="C41" i="5" s="1"/>
  <c r="L40" i="5"/>
  <c r="O40" i="5" s="1"/>
  <c r="K41" i="5" s="1"/>
  <c r="I40" i="5"/>
  <c r="J41" i="5"/>
  <c r="M40" i="5"/>
  <c r="N40" i="5" s="1"/>
  <c r="F40" i="5" l="1"/>
  <c r="J42" i="5"/>
  <c r="L41" i="5"/>
  <c r="O41" i="5" s="1"/>
  <c r="K42" i="5" s="1"/>
  <c r="I41" i="5"/>
  <c r="M41" i="5"/>
  <c r="N41" i="5" s="1"/>
  <c r="A41" i="5"/>
  <c r="B42" i="5"/>
  <c r="E41" i="5"/>
  <c r="D41" i="5"/>
  <c r="G41" i="5" s="1"/>
  <c r="C42" i="5" s="1"/>
  <c r="I42" i="5" l="1"/>
  <c r="J43" i="5"/>
  <c r="M42" i="5"/>
  <c r="N42" i="5" s="1"/>
  <c r="L42" i="5"/>
  <c r="O42" i="5" s="1"/>
  <c r="K43" i="5" s="1"/>
  <c r="E42" i="5"/>
  <c r="A42" i="5"/>
  <c r="D42" i="5"/>
  <c r="G42" i="5" s="1"/>
  <c r="C43" i="5" s="1"/>
  <c r="B43" i="5"/>
  <c r="F41" i="5"/>
  <c r="F42" i="5" l="1"/>
  <c r="J44" i="5"/>
  <c r="L43" i="5"/>
  <c r="O43" i="5" s="1"/>
  <c r="K44" i="5" s="1"/>
  <c r="M43" i="5"/>
  <c r="N43" i="5" s="1"/>
  <c r="I43" i="5"/>
  <c r="A43" i="5"/>
  <c r="B44" i="5"/>
  <c r="E43" i="5"/>
  <c r="D43" i="5"/>
  <c r="G43" i="5" s="1"/>
  <c r="C44" i="5" s="1"/>
  <c r="F43" i="5" l="1"/>
  <c r="I44" i="5"/>
  <c r="J45" i="5"/>
  <c r="M44" i="5"/>
  <c r="N44" i="5" s="1"/>
  <c r="L44" i="5"/>
  <c r="O44" i="5" s="1"/>
  <c r="K45" i="5" s="1"/>
  <c r="E44" i="5"/>
  <c r="A44" i="5"/>
  <c r="B45" i="5"/>
  <c r="D44" i="5"/>
  <c r="G44" i="5" s="1"/>
  <c r="C45" i="5" s="1"/>
  <c r="F44" i="5" l="1"/>
  <c r="J46" i="5"/>
  <c r="L45" i="5"/>
  <c r="O45" i="5" s="1"/>
  <c r="K46" i="5" s="1"/>
  <c r="I45" i="5"/>
  <c r="M45" i="5"/>
  <c r="N45" i="5" s="1"/>
  <c r="B46" i="5"/>
  <c r="E45" i="5"/>
  <c r="D45" i="5"/>
  <c r="G45" i="5" s="1"/>
  <c r="C46" i="5" s="1"/>
  <c r="A45" i="5"/>
  <c r="E46" i="5" l="1"/>
  <c r="A46" i="5"/>
  <c r="B47" i="5"/>
  <c r="D46" i="5"/>
  <c r="G46" i="5" s="1"/>
  <c r="C47" i="5" s="1"/>
  <c r="F45" i="5"/>
  <c r="L46" i="5"/>
  <c r="O46" i="5" s="1"/>
  <c r="K47" i="5" s="1"/>
  <c r="I46" i="5"/>
  <c r="J47" i="5"/>
  <c r="M46" i="5"/>
  <c r="N46" i="5" s="1"/>
  <c r="F46" i="5" l="1"/>
  <c r="M47" i="5"/>
  <c r="N47" i="5" s="1"/>
  <c r="I47" i="5"/>
  <c r="J48" i="5"/>
  <c r="L47" i="5"/>
  <c r="O47" i="5" s="1"/>
  <c r="K48" i="5" s="1"/>
  <c r="B48" i="5"/>
  <c r="D47" i="5"/>
  <c r="G47" i="5" s="1"/>
  <c r="C48" i="5" s="1"/>
  <c r="E47" i="5"/>
  <c r="A47" i="5"/>
  <c r="E48" i="5" l="1"/>
  <c r="A48" i="5"/>
  <c r="B49" i="5"/>
  <c r="D48" i="5"/>
  <c r="G48" i="5" s="1"/>
  <c r="C49" i="5" s="1"/>
  <c r="F47" i="5"/>
  <c r="J49" i="5"/>
  <c r="L48" i="5"/>
  <c r="O48" i="5" s="1"/>
  <c r="K49" i="5" s="1"/>
  <c r="M48" i="5"/>
  <c r="N48" i="5" s="1"/>
  <c r="I48" i="5"/>
  <c r="F48" i="5" l="1"/>
  <c r="M49" i="5"/>
  <c r="N49" i="5" s="1"/>
  <c r="I49" i="5"/>
  <c r="J50" i="5"/>
  <c r="L49" i="5"/>
  <c r="O49" i="5" s="1"/>
  <c r="K50" i="5" s="1"/>
  <c r="E49" i="5"/>
  <c r="A49" i="5"/>
  <c r="B50" i="5"/>
  <c r="D49" i="5"/>
  <c r="G49" i="5" s="1"/>
  <c r="C50" i="5" s="1"/>
  <c r="F49" i="5" l="1"/>
  <c r="E50" i="5"/>
  <c r="A50" i="5"/>
  <c r="D50" i="5"/>
  <c r="G50" i="5" s="1"/>
  <c r="C51" i="5" s="1"/>
  <c r="B51" i="5"/>
  <c r="J51" i="5"/>
  <c r="L50" i="5"/>
  <c r="O50" i="5" s="1"/>
  <c r="K51" i="5" s="1"/>
  <c r="M50" i="5"/>
  <c r="N50" i="5" s="1"/>
  <c r="I50" i="5"/>
  <c r="F50" i="5" l="1"/>
  <c r="E51" i="5"/>
  <c r="A51" i="5"/>
  <c r="B52" i="5"/>
  <c r="D51" i="5"/>
  <c r="G51" i="5" s="1"/>
  <c r="C52" i="5" s="1"/>
  <c r="M51" i="5"/>
  <c r="N51" i="5" s="1"/>
  <c r="I51" i="5"/>
  <c r="J52" i="5"/>
  <c r="L51" i="5"/>
  <c r="O51" i="5" s="1"/>
  <c r="K52" i="5" s="1"/>
  <c r="F51" i="5" l="1"/>
  <c r="J53" i="5"/>
  <c r="L52" i="5"/>
  <c r="O52" i="5" s="1"/>
  <c r="K53" i="5" s="1"/>
  <c r="I52" i="5"/>
  <c r="M52" i="5"/>
  <c r="N52" i="5" s="1"/>
  <c r="E52" i="5"/>
  <c r="A52" i="5"/>
  <c r="D52" i="5"/>
  <c r="G52" i="5" s="1"/>
  <c r="C53" i="5" s="1"/>
  <c r="B53" i="5"/>
  <c r="F52" i="5" l="1"/>
  <c r="M53" i="5"/>
  <c r="N53" i="5" s="1"/>
  <c r="I53" i="5"/>
  <c r="J54" i="5"/>
  <c r="L53" i="5"/>
  <c r="O53" i="5" s="1"/>
  <c r="K54" i="5" s="1"/>
  <c r="E53" i="5"/>
  <c r="A53" i="5"/>
  <c r="B54" i="5"/>
  <c r="D53" i="5"/>
  <c r="G53" i="5" s="1"/>
  <c r="C54" i="5" s="1"/>
  <c r="F53" i="5" l="1"/>
  <c r="E54" i="5"/>
  <c r="A54" i="5"/>
  <c r="D54" i="5"/>
  <c r="G54" i="5" s="1"/>
  <c r="C55" i="5" s="1"/>
  <c r="B55" i="5"/>
  <c r="J55" i="5"/>
  <c r="L54" i="5"/>
  <c r="O54" i="5" s="1"/>
  <c r="K55" i="5" s="1"/>
  <c r="M54" i="5"/>
  <c r="N54" i="5" s="1"/>
  <c r="I54" i="5"/>
  <c r="F54" i="5" l="1"/>
  <c r="J56" i="5"/>
  <c r="M55" i="5"/>
  <c r="N55" i="5" s="1"/>
  <c r="I55" i="5"/>
  <c r="L55" i="5"/>
  <c r="O55" i="5" s="1"/>
  <c r="K56" i="5" s="1"/>
  <c r="E55" i="5"/>
  <c r="A55" i="5"/>
  <c r="D55" i="5"/>
  <c r="G55" i="5" s="1"/>
  <c r="C56" i="5" s="1"/>
  <c r="B56" i="5"/>
  <c r="F55" i="5" l="1"/>
  <c r="M56" i="5"/>
  <c r="N56" i="5" s="1"/>
  <c r="I56" i="5"/>
  <c r="J57" i="5"/>
  <c r="L56" i="5"/>
  <c r="O56" i="5" s="1"/>
  <c r="K57" i="5" s="1"/>
  <c r="B57" i="5"/>
  <c r="D56" i="5"/>
  <c r="G56" i="5" s="1"/>
  <c r="C57" i="5" s="1"/>
  <c r="E56" i="5"/>
  <c r="F56" i="5" s="1"/>
  <c r="A56" i="5"/>
  <c r="M57" i="5" l="1"/>
  <c r="N57" i="5" s="1"/>
  <c r="I57" i="5"/>
  <c r="J58" i="5"/>
  <c r="L57" i="5"/>
  <c r="O57" i="5" s="1"/>
  <c r="K58" i="5" s="1"/>
  <c r="B58" i="5"/>
  <c r="A57" i="5"/>
  <c r="E57" i="5"/>
  <c r="D57" i="5"/>
  <c r="G57" i="5" s="1"/>
  <c r="C58" i="5" s="1"/>
  <c r="B59" i="5" l="1"/>
  <c r="D58" i="5"/>
  <c r="G58" i="5" s="1"/>
  <c r="C59" i="5" s="1"/>
  <c r="A58" i="5"/>
  <c r="E58" i="5"/>
  <c r="M58" i="5"/>
  <c r="N58" i="5" s="1"/>
  <c r="I58" i="5"/>
  <c r="J59" i="5"/>
  <c r="L58" i="5"/>
  <c r="O58" i="5" s="1"/>
  <c r="K59" i="5" s="1"/>
  <c r="F57" i="5"/>
  <c r="M59" i="5" l="1"/>
  <c r="N59" i="5" s="1"/>
  <c r="I59" i="5"/>
  <c r="L59" i="5"/>
  <c r="O59" i="5" s="1"/>
  <c r="K60" i="5" s="1"/>
  <c r="J60" i="5"/>
  <c r="B60" i="5"/>
  <c r="D59" i="5"/>
  <c r="G59" i="5" s="1"/>
  <c r="C60" i="5" s="1"/>
  <c r="A59" i="5"/>
  <c r="E59" i="5"/>
  <c r="F58" i="5"/>
  <c r="B61" i="5" l="1"/>
  <c r="D60" i="5"/>
  <c r="G60" i="5" s="1"/>
  <c r="C61" i="5" s="1"/>
  <c r="E60" i="5"/>
  <c r="A60" i="5"/>
  <c r="F59" i="5"/>
  <c r="M60" i="5"/>
  <c r="N60" i="5" s="1"/>
  <c r="I60" i="5"/>
  <c r="L60" i="5"/>
  <c r="O60" i="5" s="1"/>
  <c r="K61" i="5" s="1"/>
  <c r="J61" i="5"/>
  <c r="F60" i="5" l="1"/>
  <c r="M61" i="5"/>
  <c r="N61" i="5" s="1"/>
  <c r="I61" i="5"/>
  <c r="J62" i="5"/>
  <c r="L61" i="5"/>
  <c r="O61" i="5" s="1"/>
  <c r="K62" i="5" s="1"/>
  <c r="B62" i="5"/>
  <c r="D61" i="5"/>
  <c r="G61" i="5" s="1"/>
  <c r="C62" i="5" s="1"/>
  <c r="E61" i="5"/>
  <c r="A61" i="5"/>
  <c r="F61" i="5" l="1"/>
  <c r="B63" i="5"/>
  <c r="D62" i="5"/>
  <c r="G62" i="5" s="1"/>
  <c r="C63" i="5" s="1"/>
  <c r="A62" i="5"/>
  <c r="E62" i="5"/>
  <c r="M62" i="5"/>
  <c r="N62" i="5" s="1"/>
  <c r="I62" i="5"/>
  <c r="J63" i="5"/>
  <c r="L62" i="5"/>
  <c r="O62" i="5" s="1"/>
  <c r="K63" i="5" s="1"/>
  <c r="B64" i="5" l="1"/>
  <c r="D63" i="5"/>
  <c r="G63" i="5" s="1"/>
  <c r="C64" i="5" s="1"/>
  <c r="A63" i="5"/>
  <c r="E63" i="5"/>
  <c r="F62" i="5"/>
  <c r="M63" i="5"/>
  <c r="N63" i="5" s="1"/>
  <c r="I63" i="5"/>
  <c r="L63" i="5"/>
  <c r="O63" i="5" s="1"/>
  <c r="K64" i="5" s="1"/>
  <c r="J64" i="5"/>
  <c r="M64" i="5" l="1"/>
  <c r="N64" i="5" s="1"/>
  <c r="I64" i="5"/>
  <c r="J65" i="5"/>
  <c r="L64" i="5"/>
  <c r="O64" i="5" s="1"/>
  <c r="K65" i="5" s="1"/>
  <c r="B65" i="5"/>
  <c r="D64" i="5"/>
  <c r="G64" i="5" s="1"/>
  <c r="C65" i="5" s="1"/>
  <c r="E64" i="5"/>
  <c r="A64" i="5"/>
  <c r="F63" i="5"/>
  <c r="E65" i="5" l="1"/>
  <c r="A65" i="5"/>
  <c r="B66" i="5"/>
  <c r="D65" i="5"/>
  <c r="G65" i="5" s="1"/>
  <c r="C66" i="5" s="1"/>
  <c r="F64" i="5"/>
  <c r="M65" i="5"/>
  <c r="N65" i="5" s="1"/>
  <c r="I65" i="5"/>
  <c r="L65" i="5"/>
  <c r="O65" i="5" s="1"/>
  <c r="K66" i="5" s="1"/>
  <c r="J66" i="5"/>
  <c r="F65" i="5" l="1"/>
  <c r="M66" i="5"/>
  <c r="N66" i="5" s="1"/>
  <c r="I66" i="5"/>
  <c r="J67" i="5"/>
  <c r="L66" i="5"/>
  <c r="O66" i="5" s="1"/>
  <c r="K67" i="5" s="1"/>
  <c r="B67" i="5"/>
  <c r="D66" i="5"/>
  <c r="G66" i="5" s="1"/>
  <c r="C67" i="5" s="1"/>
  <c r="A66" i="5"/>
  <c r="E66" i="5"/>
  <c r="E67" i="5" l="1"/>
  <c r="A67" i="5"/>
  <c r="B68" i="5"/>
  <c r="D67" i="5"/>
  <c r="G67" i="5" s="1"/>
  <c r="C68" i="5" s="1"/>
  <c r="F66" i="5"/>
  <c r="M67" i="5"/>
  <c r="N67" i="5" s="1"/>
  <c r="I67" i="5"/>
  <c r="L67" i="5"/>
  <c r="O67" i="5" s="1"/>
  <c r="K68" i="5" s="1"/>
  <c r="J68" i="5"/>
  <c r="F67" i="5" l="1"/>
  <c r="M68" i="5"/>
  <c r="N68" i="5" s="1"/>
  <c r="I68" i="5"/>
  <c r="J69" i="5"/>
  <c r="L68" i="5"/>
  <c r="O68" i="5" s="1"/>
  <c r="K69" i="5" s="1"/>
  <c r="B69" i="5"/>
  <c r="D68" i="5"/>
  <c r="G68" i="5" s="1"/>
  <c r="C69" i="5" s="1"/>
  <c r="E68" i="5"/>
  <c r="A68" i="5"/>
  <c r="E69" i="5" l="1"/>
  <c r="A69" i="5"/>
  <c r="B70" i="5"/>
  <c r="D69" i="5"/>
  <c r="G69" i="5" s="1"/>
  <c r="C70" i="5" s="1"/>
  <c r="F68" i="5"/>
  <c r="M69" i="5"/>
  <c r="N69" i="5" s="1"/>
  <c r="I69" i="5"/>
  <c r="J70" i="5"/>
  <c r="L69" i="5"/>
  <c r="O69" i="5" s="1"/>
  <c r="K70" i="5" s="1"/>
  <c r="F69" i="5" l="1"/>
  <c r="M70" i="5"/>
  <c r="N70" i="5" s="1"/>
  <c r="I70" i="5"/>
  <c r="J71" i="5"/>
  <c r="L70" i="5"/>
  <c r="O70" i="5" s="1"/>
  <c r="K71" i="5" s="1"/>
  <c r="B71" i="5"/>
  <c r="D70" i="5"/>
  <c r="G70" i="5" s="1"/>
  <c r="C71" i="5" s="1"/>
  <c r="E70" i="5"/>
  <c r="A70" i="5"/>
  <c r="E71" i="5" l="1"/>
  <c r="A71" i="5"/>
  <c r="B72" i="5"/>
  <c r="D71" i="5"/>
  <c r="G71" i="5" s="1"/>
  <c r="C72" i="5" s="1"/>
  <c r="F70" i="5"/>
  <c r="M71" i="5"/>
  <c r="N71" i="5" s="1"/>
  <c r="I71" i="5"/>
  <c r="L71" i="5"/>
  <c r="O71" i="5" s="1"/>
  <c r="K72" i="5" s="1"/>
  <c r="J72" i="5"/>
  <c r="F71" i="5" l="1"/>
  <c r="M72" i="5"/>
  <c r="N72" i="5" s="1"/>
  <c r="I72" i="5"/>
  <c r="J73" i="5"/>
  <c r="L72" i="5"/>
  <c r="O72" i="5" s="1"/>
  <c r="K73" i="5" s="1"/>
  <c r="B73" i="5"/>
  <c r="D72" i="5"/>
  <c r="G72" i="5" s="1"/>
  <c r="C73" i="5" s="1"/>
  <c r="E72" i="5"/>
  <c r="A72" i="5"/>
  <c r="E73" i="5" l="1"/>
  <c r="A73" i="5"/>
  <c r="B74" i="5"/>
  <c r="D73" i="5"/>
  <c r="G73" i="5" s="1"/>
  <c r="C74" i="5" s="1"/>
  <c r="F72" i="5"/>
  <c r="M73" i="5"/>
  <c r="N73" i="5" s="1"/>
  <c r="I73" i="5"/>
  <c r="L73" i="5"/>
  <c r="O73" i="5" s="1"/>
  <c r="K74" i="5" s="1"/>
  <c r="J74" i="5"/>
  <c r="F73" i="5" l="1"/>
  <c r="M74" i="5"/>
  <c r="N74" i="5" s="1"/>
  <c r="I74" i="5"/>
  <c r="J75" i="5"/>
  <c r="L74" i="5"/>
  <c r="O74" i="5" s="1"/>
  <c r="K75" i="5" s="1"/>
  <c r="B75" i="5"/>
  <c r="D74" i="5"/>
  <c r="G74" i="5" s="1"/>
  <c r="C75" i="5" s="1"/>
  <c r="A74" i="5"/>
  <c r="E74" i="5"/>
  <c r="E75" i="5" l="1"/>
  <c r="A75" i="5"/>
  <c r="B76" i="5"/>
  <c r="D75" i="5"/>
  <c r="G75" i="5" s="1"/>
  <c r="C76" i="5" s="1"/>
  <c r="F74" i="5"/>
  <c r="M75" i="5"/>
  <c r="N75" i="5" s="1"/>
  <c r="I75" i="5"/>
  <c r="L75" i="5"/>
  <c r="O75" i="5" s="1"/>
  <c r="K76" i="5" s="1"/>
  <c r="J76" i="5"/>
  <c r="M76" i="5" l="1"/>
  <c r="N76" i="5" s="1"/>
  <c r="I76" i="5"/>
  <c r="J77" i="5"/>
  <c r="L76" i="5"/>
  <c r="O76" i="5" s="1"/>
  <c r="K77" i="5" s="1"/>
  <c r="F75" i="5"/>
  <c r="B77" i="5"/>
  <c r="D76" i="5"/>
  <c r="G76" i="5" s="1"/>
  <c r="C77" i="5" s="1"/>
  <c r="E76" i="5"/>
  <c r="A76" i="5"/>
  <c r="F76" i="5" l="1"/>
  <c r="E77" i="5"/>
  <c r="A77" i="5"/>
  <c r="B78" i="5"/>
  <c r="D77" i="5"/>
  <c r="G77" i="5" s="1"/>
  <c r="C78" i="5" s="1"/>
  <c r="M77" i="5"/>
  <c r="N77" i="5" s="1"/>
  <c r="I77" i="5"/>
  <c r="J78" i="5"/>
  <c r="L77" i="5"/>
  <c r="O77" i="5" s="1"/>
  <c r="K78" i="5" s="1"/>
  <c r="F77" i="5" l="1"/>
  <c r="M78" i="5"/>
  <c r="N78" i="5" s="1"/>
  <c r="I78" i="5"/>
  <c r="J79" i="5"/>
  <c r="L78" i="5"/>
  <c r="O78" i="5" s="1"/>
  <c r="K79" i="5" s="1"/>
  <c r="B79" i="5"/>
  <c r="D78" i="5"/>
  <c r="G78" i="5" s="1"/>
  <c r="C79" i="5" s="1"/>
  <c r="E78" i="5"/>
  <c r="A78" i="5"/>
  <c r="F78" i="5" l="1"/>
  <c r="E79" i="5"/>
  <c r="A79" i="5"/>
  <c r="D79" i="5"/>
  <c r="G79" i="5" s="1"/>
  <c r="M79" i="5"/>
  <c r="N79" i="5" s="1"/>
  <c r="I79" i="5"/>
  <c r="L79" i="5"/>
  <c r="O79" i="5" s="1"/>
  <c r="F79" i="5" l="1"/>
  <c r="B114" i="1" l="1"/>
  <c r="B115" i="1"/>
  <c r="B116" i="1"/>
  <c r="B113" i="1"/>
  <c r="C100" i="1"/>
  <c r="C108" i="1" s="1"/>
  <c r="D100" i="1"/>
  <c r="E100" i="1"/>
  <c r="E108" i="1" s="1"/>
  <c r="F100" i="1"/>
  <c r="G100" i="1"/>
  <c r="H100" i="1"/>
  <c r="I100" i="1"/>
  <c r="J100" i="1"/>
  <c r="K100" i="1"/>
  <c r="K108" i="1" s="1"/>
  <c r="L100" i="1"/>
  <c r="L108" i="1" s="1"/>
  <c r="M100" i="1"/>
  <c r="M108" i="1" s="1"/>
  <c r="N100" i="1"/>
  <c r="N108" i="1" s="1"/>
  <c r="O100" i="1"/>
  <c r="P100" i="1"/>
  <c r="P108" i="1" s="1"/>
  <c r="C101" i="1"/>
  <c r="C109" i="1" s="1"/>
  <c r="D101" i="1"/>
  <c r="D109" i="1" s="1"/>
  <c r="E101" i="1"/>
  <c r="E109" i="1" s="1"/>
  <c r="F101" i="1"/>
  <c r="F109" i="1" s="1"/>
  <c r="G101" i="1"/>
  <c r="H101" i="1"/>
  <c r="H109" i="1" s="1"/>
  <c r="I101" i="1"/>
  <c r="I109" i="1" s="1"/>
  <c r="J101" i="1"/>
  <c r="J109" i="1" s="1"/>
  <c r="K101" i="1"/>
  <c r="L101" i="1"/>
  <c r="L109" i="1" s="1"/>
  <c r="M101" i="1"/>
  <c r="N101" i="1"/>
  <c r="N109" i="1" s="1"/>
  <c r="O101" i="1"/>
  <c r="O109" i="1" s="1"/>
  <c r="P101" i="1"/>
  <c r="P109" i="1" s="1"/>
  <c r="C102" i="1"/>
  <c r="C110" i="1" s="1"/>
  <c r="D102" i="1"/>
  <c r="E102" i="1"/>
  <c r="E110" i="1" s="1"/>
  <c r="F102" i="1"/>
  <c r="F110" i="1" s="1"/>
  <c r="G102" i="1"/>
  <c r="G110" i="1" s="1"/>
  <c r="H102" i="1"/>
  <c r="H110" i="1" s="1"/>
  <c r="I102" i="1"/>
  <c r="I110" i="1" s="1"/>
  <c r="J102" i="1"/>
  <c r="J110" i="1" s="1"/>
  <c r="K102" i="1"/>
  <c r="K110" i="1" s="1"/>
  <c r="L102" i="1"/>
  <c r="L110" i="1" s="1"/>
  <c r="M102" i="1"/>
  <c r="M110" i="1" s="1"/>
  <c r="N102" i="1"/>
  <c r="N110" i="1" s="1"/>
  <c r="O102" i="1"/>
  <c r="O110" i="1" s="1"/>
  <c r="P102" i="1"/>
  <c r="P110" i="1" s="1"/>
  <c r="C103" i="1"/>
  <c r="C111" i="1" s="1"/>
  <c r="D103" i="1"/>
  <c r="E103" i="1"/>
  <c r="E111" i="1" s="1"/>
  <c r="F103" i="1"/>
  <c r="F111" i="1" s="1"/>
  <c r="G103" i="1"/>
  <c r="G111" i="1" s="1"/>
  <c r="H103" i="1"/>
  <c r="H111" i="1" s="1"/>
  <c r="I103" i="1"/>
  <c r="I111" i="1" s="1"/>
  <c r="J103" i="1"/>
  <c r="J111" i="1" s="1"/>
  <c r="K103" i="1"/>
  <c r="K111" i="1" s="1"/>
  <c r="L103" i="1"/>
  <c r="L111" i="1" s="1"/>
  <c r="M103" i="1"/>
  <c r="M111" i="1" s="1"/>
  <c r="N103" i="1"/>
  <c r="N111" i="1" s="1"/>
  <c r="O103" i="1"/>
  <c r="O111" i="1" s="1"/>
  <c r="P103" i="1"/>
  <c r="D108" i="1"/>
  <c r="F108" i="1"/>
  <c r="G108" i="1"/>
  <c r="H108" i="1"/>
  <c r="I108" i="1"/>
  <c r="J108" i="1"/>
  <c r="O108" i="1"/>
  <c r="G109" i="1"/>
  <c r="K109" i="1"/>
  <c r="M109" i="1"/>
  <c r="D110" i="1"/>
  <c r="D111" i="1"/>
  <c r="P111" i="1"/>
  <c r="B103" i="1"/>
  <c r="B101" i="1"/>
  <c r="B109" i="1" s="1"/>
  <c r="B102" i="1"/>
  <c r="B110" i="1" s="1"/>
  <c r="B3" i="2"/>
  <c r="A42" i="2"/>
  <c r="A43" i="2"/>
  <c r="A35" i="2"/>
  <c r="A36" i="2"/>
  <c r="A37" i="2"/>
  <c r="A38" i="2"/>
  <c r="A39" i="2"/>
  <c r="A40" i="2"/>
  <c r="A41" i="2"/>
  <c r="A34" i="2"/>
  <c r="D23" i="2"/>
  <c r="C35" i="2" s="1"/>
  <c r="D24" i="2"/>
  <c r="C36" i="2" s="1"/>
  <c r="D25" i="2"/>
  <c r="C37" i="2" s="1"/>
  <c r="D26" i="2"/>
  <c r="C38" i="2" s="1"/>
  <c r="D27" i="2"/>
  <c r="C39" i="2" s="1"/>
  <c r="D28" i="2"/>
  <c r="C40" i="2" s="1"/>
  <c r="D29" i="2"/>
  <c r="C41" i="2" s="1"/>
  <c r="D30" i="2"/>
  <c r="C42" i="2" s="1"/>
  <c r="D31" i="2"/>
  <c r="C43" i="2" s="1"/>
  <c r="D22" i="2"/>
  <c r="C34" i="2" s="1"/>
  <c r="C7" i="4" l="1"/>
  <c r="G7" i="4"/>
  <c r="K7" i="4"/>
  <c r="H7" i="4"/>
  <c r="L7" i="4"/>
  <c r="E7" i="4"/>
  <c r="I7" i="4"/>
  <c r="J7" i="4"/>
  <c r="D7" i="4"/>
  <c r="B7" i="4"/>
  <c r="F7" i="4"/>
  <c r="D10" i="2"/>
  <c r="E10" i="2"/>
  <c r="D12" i="2"/>
  <c r="C115" i="1"/>
  <c r="B111" i="1"/>
  <c r="C116" i="1" s="1"/>
  <c r="D11" i="2"/>
  <c r="C114" i="1"/>
  <c r="E12" i="2"/>
  <c r="E11" i="2"/>
  <c r="B14" i="2" l="1"/>
  <c r="B1" i="4" s="1"/>
  <c r="P17" i="1"/>
  <c r="P20" i="1" s="1"/>
  <c r="O17" i="1"/>
  <c r="O20" i="1" s="1"/>
  <c r="N17" i="1"/>
  <c r="N20" i="1" s="1"/>
  <c r="M17" i="1"/>
  <c r="M20" i="1" s="1"/>
  <c r="L17" i="1"/>
  <c r="L20" i="1" s="1"/>
  <c r="K17" i="1"/>
  <c r="K20" i="1" s="1"/>
  <c r="J17" i="1"/>
  <c r="J20" i="1" s="1"/>
  <c r="I17" i="1"/>
  <c r="I20" i="1" s="1"/>
  <c r="H17" i="1"/>
  <c r="H20" i="1" s="1"/>
  <c r="G17" i="1"/>
  <c r="G20" i="1" s="1"/>
  <c r="F17" i="1"/>
  <c r="F20" i="1" s="1"/>
  <c r="E17" i="1"/>
  <c r="E20" i="1" s="1"/>
  <c r="D17" i="1"/>
  <c r="D20" i="1" s="1"/>
  <c r="C17" i="1"/>
  <c r="C20" i="1" s="1"/>
  <c r="B17" i="1"/>
  <c r="B16" i="4" l="1"/>
  <c r="B22" i="4"/>
  <c r="B104" i="1"/>
  <c r="B100" i="1"/>
  <c r="D9" i="2" s="1"/>
  <c r="B20" i="1"/>
  <c r="B2" i="4"/>
  <c r="B19" i="4" s="1"/>
  <c r="C14" i="2"/>
  <c r="C1" i="4" s="1"/>
  <c r="C22" i="4" l="1"/>
  <c r="C11" i="4"/>
  <c r="C16" i="4"/>
  <c r="C24" i="4" s="1"/>
  <c r="C5" i="4"/>
  <c r="B23" i="4"/>
  <c r="B24" i="4"/>
  <c r="G2" i="4"/>
  <c r="D2" i="4"/>
  <c r="H2" i="4"/>
  <c r="L2" i="4"/>
  <c r="E2" i="4"/>
  <c r="I2" i="4"/>
  <c r="C2" i="4"/>
  <c r="F2" i="4"/>
  <c r="J2" i="4"/>
  <c r="K2" i="4"/>
  <c r="B108" i="1"/>
  <c r="C113" i="1" s="1"/>
  <c r="C117" i="1" s="1"/>
  <c r="E9" i="2"/>
  <c r="C66" i="2"/>
  <c r="D14" i="2"/>
  <c r="B5" i="4"/>
  <c r="B11" i="4"/>
  <c r="B3" i="4" l="1"/>
  <c r="B4" i="4" s="1"/>
  <c r="L3" i="4"/>
  <c r="L4" i="4" s="1"/>
  <c r="F3" i="4"/>
  <c r="F4" i="4" s="1"/>
  <c r="J3" i="4"/>
  <c r="D3" i="4"/>
  <c r="E3" i="4"/>
  <c r="E4" i="4" s="1"/>
  <c r="C3" i="4"/>
  <c r="C4" i="4" s="1"/>
  <c r="C10" i="4" s="1"/>
  <c r="C12" i="4" s="1"/>
  <c r="C14" i="4" s="1"/>
  <c r="C18" i="4" s="1"/>
  <c r="G3" i="4"/>
  <c r="K3" i="4"/>
  <c r="K4" i="4" s="1"/>
  <c r="H3" i="4"/>
  <c r="I3" i="4"/>
  <c r="E14" i="2"/>
  <c r="D1" i="4"/>
  <c r="H4" i="4"/>
  <c r="H19" i="4"/>
  <c r="K19" i="4"/>
  <c r="I19" i="4"/>
  <c r="I4" i="4"/>
  <c r="D19" i="4"/>
  <c r="D4" i="4"/>
  <c r="J4" i="4"/>
  <c r="J19" i="4"/>
  <c r="E19" i="4"/>
  <c r="G4" i="4"/>
  <c r="G19" i="4"/>
  <c r="C19" i="4"/>
  <c r="C23" i="4" s="1"/>
  <c r="F19" i="4"/>
  <c r="L19" i="4"/>
  <c r="B10" i="4"/>
  <c r="B12" i="4" s="1"/>
  <c r="B14" i="4" s="1"/>
  <c r="B18" i="4" s="1"/>
  <c r="B21" i="4" s="1"/>
  <c r="B25" i="4" s="1"/>
  <c r="C17" i="4" s="1"/>
  <c r="D16" i="4" l="1"/>
  <c r="D5" i="4"/>
  <c r="D10" i="4" s="1"/>
  <c r="D22" i="4"/>
  <c r="D11" i="4"/>
  <c r="F14" i="2"/>
  <c r="E1" i="4"/>
  <c r="C21" i="4"/>
  <c r="C25" i="4" s="1"/>
  <c r="D17" i="4" s="1"/>
  <c r="D12" i="4" l="1"/>
  <c r="D14" i="4" s="1"/>
  <c r="D18" i="4" s="1"/>
  <c r="D21" i="4" s="1"/>
  <c r="E22" i="4"/>
  <c r="E11" i="4"/>
  <c r="E5" i="4"/>
  <c r="E10" i="4" s="1"/>
  <c r="E16" i="4"/>
  <c r="G14" i="2"/>
  <c r="F1" i="4"/>
  <c r="D23" i="4"/>
  <c r="D24" i="4"/>
  <c r="D25" i="4" l="1"/>
  <c r="E17" i="4" s="1"/>
  <c r="E12" i="4"/>
  <c r="E14" i="4" s="1"/>
  <c r="E18" i="4" s="1"/>
  <c r="E21" i="4" s="1"/>
  <c r="E24" i="4"/>
  <c r="E23" i="4"/>
  <c r="F11" i="4"/>
  <c r="F22" i="4"/>
  <c r="F5" i="4"/>
  <c r="F10" i="4" s="1"/>
  <c r="F16" i="4"/>
  <c r="H14" i="2"/>
  <c r="G1" i="4"/>
  <c r="F12" i="4" l="1"/>
  <c r="F14" i="4" s="1"/>
  <c r="F18" i="4" s="1"/>
  <c r="E25" i="4"/>
  <c r="F17" i="4" s="1"/>
  <c r="F21" i="4" s="1"/>
  <c r="G16" i="4"/>
  <c r="G22" i="4"/>
  <c r="G5" i="4"/>
  <c r="G10" i="4" s="1"/>
  <c r="G11" i="4"/>
  <c r="I14" i="2"/>
  <c r="H1" i="4"/>
  <c r="F24" i="4"/>
  <c r="F23" i="4"/>
  <c r="F25" i="4" s="1"/>
  <c r="G17" i="4" s="1"/>
  <c r="G12" i="4" l="1"/>
  <c r="G14" i="4" s="1"/>
  <c r="G18" i="4" s="1"/>
  <c r="G21" i="4" s="1"/>
  <c r="H5" i="4"/>
  <c r="H10" i="4" s="1"/>
  <c r="H16" i="4"/>
  <c r="H22" i="4"/>
  <c r="H11" i="4"/>
  <c r="J14" i="2"/>
  <c r="I1" i="4"/>
  <c r="G24" i="4"/>
  <c r="G23" i="4"/>
  <c r="G25" i="4" l="1"/>
  <c r="H17" i="4" s="1"/>
  <c r="H12" i="4"/>
  <c r="H14" i="4" s="1"/>
  <c r="H18" i="4" s="1"/>
  <c r="H21" i="4"/>
  <c r="I5" i="4"/>
  <c r="I10" i="4" s="1"/>
  <c r="I16" i="4"/>
  <c r="I22" i="4"/>
  <c r="I11" i="4"/>
  <c r="H24" i="4"/>
  <c r="H23" i="4"/>
  <c r="K14" i="2"/>
  <c r="J1" i="4"/>
  <c r="H25" i="4" l="1"/>
  <c r="I17" i="4" s="1"/>
  <c r="I12" i="4"/>
  <c r="I14" i="4" s="1"/>
  <c r="I18" i="4" s="1"/>
  <c r="I21" i="4" s="1"/>
  <c r="L14" i="2"/>
  <c r="L1" i="4" s="1"/>
  <c r="K1" i="4"/>
  <c r="I24" i="4"/>
  <c r="I23" i="4"/>
  <c r="J11" i="4"/>
  <c r="J22" i="4"/>
  <c r="J5" i="4"/>
  <c r="J10" i="4" s="1"/>
  <c r="J16" i="4"/>
  <c r="I25" i="4" l="1"/>
  <c r="J17" i="4" s="1"/>
  <c r="J12" i="4"/>
  <c r="J14" i="4" s="1"/>
  <c r="J18" i="4" s="1"/>
  <c r="J21" i="4"/>
  <c r="K16" i="4"/>
  <c r="K22" i="4"/>
  <c r="K11" i="4"/>
  <c r="K5" i="4"/>
  <c r="K10" i="4" s="1"/>
  <c r="L5" i="4"/>
  <c r="L10" i="4" s="1"/>
  <c r="L11" i="4"/>
  <c r="L16" i="4"/>
  <c r="L22" i="4"/>
  <c r="J23" i="4"/>
  <c r="J25" i="4" s="1"/>
  <c r="K17" i="4" s="1"/>
  <c r="J24" i="4"/>
  <c r="L24" i="4" l="1"/>
  <c r="L23" i="4"/>
  <c r="L12" i="4"/>
  <c r="L14" i="4" s="1"/>
  <c r="L18" i="4" s="1"/>
  <c r="K23" i="4"/>
  <c r="K24" i="4"/>
  <c r="K12" i="4"/>
  <c r="K14" i="4" s="1"/>
  <c r="K18" i="4" s="1"/>
  <c r="K21" i="4" s="1"/>
  <c r="K25" i="4" l="1"/>
  <c r="L17" i="4" s="1"/>
  <c r="L21" i="4" s="1"/>
  <c r="L25" i="4" s="1"/>
</calcChain>
</file>

<file path=xl/sharedStrings.xml><?xml version="1.0" encoding="utf-8"?>
<sst xmlns="http://schemas.openxmlformats.org/spreadsheetml/2006/main" count="237" uniqueCount="139">
  <si>
    <t>Plato 1</t>
  </si>
  <si>
    <t>Ingrediente 1</t>
  </si>
  <si>
    <t>Ingrediente 2</t>
  </si>
  <si>
    <t>Ingrediente 3</t>
  </si>
  <si>
    <t>Ingrediente 4</t>
  </si>
  <si>
    <t>Ingrediente 5</t>
  </si>
  <si>
    <t>Ingrediente 6</t>
  </si>
  <si>
    <t>Ingrediente 7</t>
  </si>
  <si>
    <t>Ingrediente 8</t>
  </si>
  <si>
    <t>Ingrediente 9</t>
  </si>
  <si>
    <t>Ingrediente 10</t>
  </si>
  <si>
    <t>Ingrediente 11</t>
  </si>
  <si>
    <t>Ingrediente 12</t>
  </si>
  <si>
    <t>Ingrediente 13</t>
  </si>
  <si>
    <t>Ingrediente 14</t>
  </si>
  <si>
    <t>Ingrediente 15</t>
  </si>
  <si>
    <t>IVA</t>
  </si>
  <si>
    <t>Total Con IVA</t>
  </si>
  <si>
    <t>Plato 2</t>
  </si>
  <si>
    <t>Plato 3</t>
  </si>
  <si>
    <t>Plato 4</t>
  </si>
  <si>
    <t>Plato 5</t>
  </si>
  <si>
    <t>Plato 6</t>
  </si>
  <si>
    <t>Plato 7</t>
  </si>
  <si>
    <t>Plato 8</t>
  </si>
  <si>
    <t>Plato 9</t>
  </si>
  <si>
    <t>Plato 10</t>
  </si>
  <si>
    <t>Plato 11</t>
  </si>
  <si>
    <t>Plato 12</t>
  </si>
  <si>
    <t>Plato 13</t>
  </si>
  <si>
    <t>Plato 14</t>
  </si>
  <si>
    <t>Plato 15</t>
  </si>
  <si>
    <t>Horas laborales</t>
  </si>
  <si>
    <t>Días laborales</t>
  </si>
  <si>
    <t>Total mesas</t>
  </si>
  <si>
    <t>Ocupación mesas (promedio hr)</t>
  </si>
  <si>
    <t>Fecha de Inicio</t>
  </si>
  <si>
    <t>Ocupación mes</t>
  </si>
  <si>
    <t>Personal y Salarios</t>
  </si>
  <si>
    <t>Trabajador 1</t>
  </si>
  <si>
    <t>Trabajador 2</t>
  </si>
  <si>
    <t>Trabajador 3</t>
  </si>
  <si>
    <t>Trabajador 4</t>
  </si>
  <si>
    <t>Trabajador 5</t>
  </si>
  <si>
    <t>Trabajador 6</t>
  </si>
  <si>
    <t>Trabajador 7</t>
  </si>
  <si>
    <t>Trabajador 8</t>
  </si>
  <si>
    <t>Trabajador 9</t>
  </si>
  <si>
    <t>Trabajador 10</t>
  </si>
  <si>
    <t>Horas Mes</t>
  </si>
  <si>
    <t>Valor Hora</t>
  </si>
  <si>
    <t>Total</t>
  </si>
  <si>
    <t>Seguridad Social</t>
  </si>
  <si>
    <t>(%)</t>
  </si>
  <si>
    <t>Facturas</t>
  </si>
  <si>
    <t>Agua</t>
  </si>
  <si>
    <t>Electricidad</t>
  </si>
  <si>
    <t>Gas</t>
  </si>
  <si>
    <t>Musica/Ruido</t>
  </si>
  <si>
    <t>Fumigar</t>
  </si>
  <si>
    <t>Seguridad</t>
  </si>
  <si>
    <t>Telefono/Internet</t>
  </si>
  <si>
    <t>Valor Promedio</t>
  </si>
  <si>
    <t>Horas Laborales</t>
  </si>
  <si>
    <t>Ingresos</t>
  </si>
  <si>
    <t>Costos</t>
  </si>
  <si>
    <t>Ingreso Bruto</t>
  </si>
  <si>
    <t>Gastos Operativos</t>
  </si>
  <si>
    <t>Salarios &amp; SS</t>
  </si>
  <si>
    <t>Alquileres</t>
  </si>
  <si>
    <t>Servicios Publicos</t>
  </si>
  <si>
    <t>Utilidad Operativa</t>
  </si>
  <si>
    <t>Gastos por Intereses</t>
  </si>
  <si>
    <t>Ebit</t>
  </si>
  <si>
    <t>Impuestos</t>
  </si>
  <si>
    <t>Utilidad Buta</t>
  </si>
  <si>
    <t>Costo Promedio</t>
  </si>
  <si>
    <t>Costo por Plato</t>
  </si>
  <si>
    <t>Markup de Venta</t>
  </si>
  <si>
    <t>Turno Desayunos</t>
  </si>
  <si>
    <t>Turno Comidas</t>
  </si>
  <si>
    <t>Turno Café</t>
  </si>
  <si>
    <t>Turno Cenas</t>
  </si>
  <si>
    <t>Hr uso mesa</t>
  </si>
  <si>
    <t>Precio Promedio</t>
  </si>
  <si>
    <t>Ventas</t>
  </si>
  <si>
    <t>Costo</t>
  </si>
  <si>
    <t>Costo(%)</t>
  </si>
  <si>
    <t>Factor</t>
  </si>
  <si>
    <t>Prestamo1</t>
  </si>
  <si>
    <t>Tasa de Interes</t>
  </si>
  <si>
    <t>Tiempo (Meses)</t>
  </si>
  <si>
    <t>Mes</t>
  </si>
  <si>
    <t>Pago #</t>
  </si>
  <si>
    <t>Inicial</t>
  </si>
  <si>
    <t>Pago a Capital</t>
  </si>
  <si>
    <t>Intereses</t>
  </si>
  <si>
    <t>Total a Pagar</t>
  </si>
  <si>
    <t>Saldo</t>
  </si>
  <si>
    <t>No</t>
  </si>
  <si>
    <t>Periodicidad</t>
  </si>
  <si>
    <t>Mes de inicio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</si>
  <si>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</si>
  <si>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</si>
  <si>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</si>
  <si>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</si>
  <si>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</si>
  <si>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</si>
  <si>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</si>
  <si>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</si>
  <si>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</si>
  <si>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</si>
  <si>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</si>
  <si>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</si>
  <si>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Otros Gastos</t>
  </si>
  <si>
    <t>Otros gastos</t>
  </si>
  <si>
    <t>Gasto 1</t>
  </si>
  <si>
    <t>Gasto 2</t>
  </si>
  <si>
    <t>Gasto 3</t>
  </si>
  <si>
    <t>Gasto 4</t>
  </si>
  <si>
    <t>Gasto 5</t>
  </si>
  <si>
    <t>Gasto 6</t>
  </si>
  <si>
    <t>Gasto 7</t>
  </si>
  <si>
    <t>Gasto 8</t>
  </si>
  <si>
    <t>Gasto 9</t>
  </si>
  <si>
    <t>Gasto 10</t>
  </si>
  <si>
    <t>Otros (%) Ventas</t>
  </si>
  <si>
    <t>Supuestos</t>
  </si>
  <si>
    <t>P&amp;G</t>
  </si>
  <si>
    <t>Flujo de caja</t>
  </si>
  <si>
    <t>Balance Inicial</t>
  </si>
  <si>
    <t>IVA Recaudado</t>
  </si>
  <si>
    <t>IRPF por pagar</t>
  </si>
  <si>
    <t>Efectivo de la Operación</t>
  </si>
  <si>
    <t>Utilidad Bruta</t>
  </si>
  <si>
    <t>Préstamos</t>
  </si>
  <si>
    <t>IVA a Pagar</t>
  </si>
  <si>
    <t>IRPF a pagar</t>
  </si>
  <si>
    <t>Total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</si>
</sst>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-C0A]_-;\-* #,##0.00\ [$€-C0A]_-;_-* &quot;-&quot;??\ [$€-C0A]_-;_-@_-"/>
    <numFmt numFmtId="165" formatCode="0.0"/>
    <numFmt numFmtId="166" formatCode="0.0%"/>
    <numFmt numFmtId="167" formatCode="_-* #,##0_-;\-* #,##0_-;_-* &quot;-&quot;??_-;_-@_-"/>
    <numFmt numFmtId="168" formatCode="0_);[Red]\(0\)"/>
    <numFmt numFmtId="169" formatCode="_-* #,##0.0_-;\-* #,##0.0_-;_-* &quot;-&quot;??_-;_-@_-"/>
  </numFmts>
  <fonts count="12" x14ac:knownFonts="1">
    <font>
      <sz val="11"/>
      <color theme="1"/>
      <name val="Nunito"/>
      <family val="2"/>
      <scheme val="minor"/>
    </font>
    <font>
      <sz val="8"/>
      <name val="Nunito"/>
      <family val="2"/>
      <scheme val="minor"/>
    </font>
    <font>
      <sz val="11"/>
      <color theme="1"/>
      <name val="Nunito"/>
      <family val="2"/>
      <scheme val="minor"/>
    </font>
    <font>
      <b/>
      <sz val="11"/>
      <color theme="1"/>
      <name val="Nunito"/>
      <family val="2"/>
      <scheme val="minor"/>
    </font>
    <font>
      <b/>
      <sz val="11"/>
      <color theme="1"/>
      <name val="Nunito"/>
      <scheme val="minor"/>
    </font>
    <font>
      <b/>
      <sz val="10"/>
      <color theme="1"/>
      <name val="Nunito"/>
    </font>
    <font>
      <sz val="10"/>
      <color theme="1"/>
      <name val="Nunito"/>
    </font>
    <font>
      <b/>
      <sz val="10"/>
      <color theme="1"/>
      <name val="Nunito"/>
      <family val="2"/>
      <scheme val="minor"/>
    </font>
    <font>
      <b/>
      <sz val="11"/>
      <color rgb="FFFA7D00"/>
      <name val="Nunito"/>
      <family val="2"/>
      <scheme val="minor"/>
    </font>
    <font>
      <sz val="11"/>
      <color theme="1"/>
      <name val="Arial"/>
      <family val="2"/>
    </font>
    <font>
      <sz val="10"/>
      <color theme="1"/>
      <name val="Nunito"/>
      <scheme val="minor"/>
    </font>
    <font>
      <b/>
      <sz val="10"/>
      <color theme="1"/>
      <name val="Nunito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3" applyNumberFormat="0" applyAlignment="0" applyProtection="0"/>
  </cellStyleXfs>
  <cellXfs count="49">
    <xf numFmtId="0" fontId="0" fillId="0" borderId="0" xfId="0"/>
    <xf numFmtId="0" fontId="6" fillId="0" borderId="0" xfId="0" applyFont="1"/>
    <xf numFmtId="17" fontId="5" fillId="0" borderId="0" xfId="0" applyNumberFormat="1" applyFont="1"/>
    <xf numFmtId="164" fontId="6" fillId="0" borderId="0" xfId="0" applyNumberFormat="1" applyFont="1"/>
    <xf numFmtId="0" fontId="5" fillId="0" borderId="1" xfId="0" applyFont="1" applyBorder="1"/>
    <xf numFmtId="0" fontId="3" fillId="0" borderId="2" xfId="0" applyFont="1" applyBorder="1"/>
    <xf numFmtId="38" fontId="0" fillId="0" borderId="2" xfId="1" applyNumberFormat="1" applyFont="1" applyBorder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3" fillId="0" borderId="2" xfId="0" applyNumberFormat="1" applyFont="1" applyBorder="1" applyAlignment="1">
      <alignment horizontal="center" vertical="center"/>
    </xf>
    <xf numFmtId="0" fontId="7" fillId="0" borderId="2" xfId="0" applyFont="1" applyBorder="1"/>
    <xf numFmtId="167" fontId="0" fillId="0" borderId="0" xfId="0" applyNumberFormat="1"/>
    <xf numFmtId="168" fontId="9" fillId="0" borderId="0" xfId="4" applyNumberFormat="1" applyFont="1" applyFill="1" applyBorder="1" applyAlignment="1">
      <alignment horizontal="center" vertical="center" wrapText="1"/>
    </xf>
    <xf numFmtId="167" fontId="9" fillId="0" borderId="0" xfId="4" applyNumberFormat="1" applyFont="1" applyFill="1" applyBorder="1" applyAlignment="1">
      <alignment horizontal="center" vertical="center" wrapText="1"/>
    </xf>
    <xf numFmtId="17" fontId="9" fillId="0" borderId="0" xfId="0" applyNumberFormat="1" applyFont="1"/>
    <xf numFmtId="0" fontId="9" fillId="0" borderId="0" xfId="0" applyFont="1"/>
    <xf numFmtId="167" fontId="9" fillId="0" borderId="0" xfId="1" applyNumberFormat="1" applyFont="1"/>
    <xf numFmtId="167" fontId="9" fillId="0" borderId="0" xfId="0" applyNumberFormat="1" applyFont="1"/>
    <xf numFmtId="43" fontId="9" fillId="0" borderId="0" xfId="1" applyFont="1"/>
    <xf numFmtId="6" fontId="0" fillId="0" borderId="0" xfId="0" applyNumberFormat="1"/>
    <xf numFmtId="0" fontId="5" fillId="0" borderId="1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10" fillId="0" borderId="0" xfId="0" applyFont="1"/>
    <xf numFmtId="166" fontId="10" fillId="0" borderId="0" xfId="3" applyNumberFormat="1" applyFont="1"/>
    <xf numFmtId="14" fontId="10" fillId="0" borderId="0" xfId="0" applyNumberFormat="1" applyFont="1"/>
    <xf numFmtId="4" fontId="10" fillId="0" borderId="0" xfId="0" applyNumberFormat="1" applyFont="1"/>
    <xf numFmtId="9" fontId="10" fillId="0" borderId="0" xfId="0" applyNumberFormat="1" applyFont="1"/>
    <xf numFmtId="167" fontId="10" fillId="3" borderId="0" xfId="1" applyNumberFormat="1" applyFont="1" applyFill="1"/>
    <xf numFmtId="0" fontId="10" fillId="3" borderId="0" xfId="0" applyFont="1" applyFill="1"/>
    <xf numFmtId="165" fontId="10" fillId="3" borderId="0" xfId="0" applyNumberFormat="1" applyFont="1" applyFill="1"/>
    <xf numFmtId="17" fontId="10" fillId="4" borderId="0" xfId="0" applyNumberFormat="1" applyFont="1" applyFill="1"/>
    <xf numFmtId="0" fontId="10" fillId="4" borderId="0" xfId="0" applyFont="1" applyFill="1"/>
    <xf numFmtId="167" fontId="10" fillId="4" borderId="0" xfId="1" applyNumberFormat="1" applyFont="1" applyFill="1"/>
    <xf numFmtId="169" fontId="10" fillId="4" borderId="0" xfId="1" applyNumberFormat="1" applyFont="1" applyFill="1"/>
    <xf numFmtId="9" fontId="10" fillId="4" borderId="0" xfId="0" applyNumberFormat="1" applyFont="1" applyFill="1"/>
    <xf numFmtId="0" fontId="10" fillId="4" borderId="2" xfId="0" applyFont="1" applyFill="1" applyBorder="1"/>
    <xf numFmtId="167" fontId="6" fillId="4" borderId="0" xfId="1" applyNumberFormat="1" applyFont="1" applyFill="1" applyAlignment="1">
      <alignment horizontal="center" vertical="center"/>
    </xf>
    <xf numFmtId="167" fontId="6" fillId="4" borderId="0" xfId="1" applyNumberFormat="1" applyFont="1" applyFill="1"/>
    <xf numFmtId="9" fontId="10" fillId="4" borderId="5" xfId="0" applyNumberFormat="1" applyFont="1" applyFill="1" applyBorder="1"/>
    <xf numFmtId="1" fontId="10" fillId="3" borderId="0" xfId="0" applyNumberFormat="1" applyFont="1" applyFill="1" applyAlignment="1">
      <alignment horizontal="center"/>
    </xf>
    <xf numFmtId="0" fontId="11" fillId="0" borderId="0" xfId="0" applyFont="1"/>
    <xf numFmtId="9" fontId="10" fillId="4" borderId="2" xfId="3" applyFont="1" applyFill="1" applyBorder="1"/>
    <xf numFmtId="9" fontId="10" fillId="0" borderId="0" xfId="3" applyFont="1"/>
    <xf numFmtId="0" fontId="11" fillId="0" borderId="0" xfId="0" applyFont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3" fillId="0" borderId="0" xfId="0" applyFont="1"/>
    <xf numFmtId="38" fontId="4" fillId="4" borderId="2" xfId="0" applyNumberFormat="1" applyFont="1" applyFill="1" applyBorder="1" applyAlignment="1">
      <alignment horizontal="center" vertical="center"/>
    </xf>
    <xf numFmtId="44" fontId="9" fillId="0" borderId="0" xfId="2" applyFont="1" applyFill="1" applyBorder="1" applyAlignment="1">
      <alignment horizontal="left" vertical="center"/>
    </xf>
    <xf numFmtId="44" fontId="9" fillId="0" borderId="4" xfId="2" applyFont="1" applyFill="1" applyBorder="1" applyAlignment="1">
      <alignment horizontal="left" vertical="center"/>
    </xf>
    <xf numFmtId="17" fontId="10" fillId="4" borderId="2" xfId="0" applyNumberFormat="1" applyFont="1" applyFill="1" applyBorder="1"/>
  </cellXfs>
  <cellStyles count="5">
    <cellStyle name="Cálculo" xfId="4" builtinId="22"/>
    <cellStyle name="Millares" xfId="1" builtinId="3"/>
    <cellStyle name="Moneda" xfId="2" builtinId="4"/>
    <cellStyle name="Normal" xfId="0" builtinId="0"/>
    <cellStyle name="Porcentaje" xfId="3" builtinId="5"/>
  </cellStyles>
  <dxfs count="2">
    <dxf>
      <font>
        <b/>
        <i val="0"/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use">
  <a:themeElements>
    <a:clrScheme name="Personalizado 2">
      <a:dk1>
        <a:sysClr val="windowText" lastClr="000000"/>
      </a:dk1>
      <a:lt1>
        <a:sysClr val="window" lastClr="FFFFFF"/>
      </a:lt1>
      <a:dk2>
        <a:srgbClr val="3F3F3F"/>
      </a:dk2>
      <a:lt2>
        <a:srgbClr val="902E67"/>
      </a:lt2>
      <a:accent1>
        <a:srgbClr val="C9479A"/>
      </a:accent1>
      <a:accent2>
        <a:srgbClr val="B4C6E7"/>
      </a:accent2>
      <a:accent3>
        <a:srgbClr val="C5E0B3"/>
      </a:accent3>
      <a:accent4>
        <a:srgbClr val="D7B5C6"/>
      </a:accent4>
      <a:accent5>
        <a:srgbClr val="AEABAB"/>
      </a:accent5>
      <a:accent6>
        <a:srgbClr val="D8D8D8"/>
      </a:accent6>
      <a:hlink>
        <a:srgbClr val="FFFFFF"/>
      </a:hlink>
      <a:folHlink>
        <a:srgbClr val="E2EFD9"/>
      </a:folHlink>
    </a:clrScheme>
    <a:fontScheme name="Muse">
      <a:majorFont>
        <a:latin typeface="Nunito ExtraLight"/>
        <a:ea typeface=""/>
        <a:cs typeface=""/>
      </a:majorFont>
      <a:minorFont>
        <a:latin typeface="Nuni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C620-E552-44D1-9BD3-19A57EC3BD98}">
  <dimension ref="A1:P129"/>
  <sheetViews>
    <sheetView showGridLines="0" tabSelected="1" workbookViewId="0">
      <pane xSplit="1" topLeftCell="B1" activePane="topRight" state="frozen"/>
      <selection pane="topRight"/>
    </sheetView>
  </sheetViews>
  <sheetFormatPr baseColWidth="10" defaultRowHeight="15" x14ac:dyDescent="0.3"/>
  <cols>
    <col min="1" max="1" width="15.77734375" style="21" customWidth="1"/>
    <col min="2" max="16384" width="11.5546875" style="21"/>
  </cols>
  <sheetData>
    <row r="1" spans="1:16" x14ac:dyDescent="0.3">
      <c r="B1" s="42" t="s">
        <v>0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22</v>
      </c>
      <c r="H1" s="42" t="s">
        <v>23</v>
      </c>
      <c r="I1" s="42" t="s">
        <v>24</v>
      </c>
      <c r="J1" s="42" t="s">
        <v>25</v>
      </c>
      <c r="K1" s="42" t="s">
        <v>26</v>
      </c>
      <c r="L1" s="42" t="s">
        <v>27</v>
      </c>
      <c r="M1" s="42" t="s">
        <v>28</v>
      </c>
      <c r="N1" s="42" t="s">
        <v>29</v>
      </c>
      <c r="O1" s="42" t="s">
        <v>30</v>
      </c>
      <c r="P1" s="42" t="s">
        <v>31</v>
      </c>
    </row>
    <row r="2" spans="1:16" x14ac:dyDescent="0.3">
      <c r="A2" s="21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3">
      <c r="A3" s="21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x14ac:dyDescent="0.3">
      <c r="A4" s="21" t="s">
        <v>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x14ac:dyDescent="0.3">
      <c r="A5" s="21" t="s">
        <v>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x14ac:dyDescent="0.3">
      <c r="A6" s="21" t="s">
        <v>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x14ac:dyDescent="0.3">
      <c r="A7" s="21" t="s">
        <v>6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x14ac:dyDescent="0.3">
      <c r="A8" s="21" t="s">
        <v>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 x14ac:dyDescent="0.3">
      <c r="A9" s="21" t="s">
        <v>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3">
      <c r="A10" s="21" t="s">
        <v>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21" t="s">
        <v>10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3">
      <c r="A12" s="21" t="s">
        <v>11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x14ac:dyDescent="0.3">
      <c r="A13" s="21" t="s">
        <v>12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x14ac:dyDescent="0.3">
      <c r="A14" s="21" t="s">
        <v>13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x14ac:dyDescent="0.3">
      <c r="A15" s="21" t="s">
        <v>14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x14ac:dyDescent="0.3">
      <c r="A16" s="21" t="s">
        <v>15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3">
      <c r="A17" s="21" t="s">
        <v>77</v>
      </c>
      <c r="B17" s="38">
        <f t="shared" ref="B17:P17" si="0">SUM(B2:B16)</f>
        <v>0</v>
      </c>
      <c r="C17" s="38">
        <f t="shared" si="0"/>
        <v>0</v>
      </c>
      <c r="D17" s="38">
        <f t="shared" si="0"/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P17" s="38">
        <f t="shared" si="0"/>
        <v>0</v>
      </c>
    </row>
    <row r="18" spans="1:16" x14ac:dyDescent="0.3">
      <c r="A18" s="21" t="s">
        <v>78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x14ac:dyDescent="0.3">
      <c r="A19" s="21" t="s">
        <v>16</v>
      </c>
      <c r="B19" s="40" t="s">
        <v>99</v>
      </c>
      <c r="C19" s="40" t="s">
        <v>99</v>
      </c>
      <c r="D19" s="40" t="s">
        <v>99</v>
      </c>
      <c r="E19" s="40" t="s">
        <v>99</v>
      </c>
      <c r="F19" s="40" t="s">
        <v>99</v>
      </c>
      <c r="G19" s="40" t="s">
        <v>99</v>
      </c>
      <c r="H19" s="40" t="s">
        <v>99</v>
      </c>
      <c r="I19" s="40" t="s">
        <v>99</v>
      </c>
      <c r="J19" s="40" t="s">
        <v>99</v>
      </c>
      <c r="K19" s="40" t="s">
        <v>99</v>
      </c>
      <c r="L19" s="40" t="s">
        <v>99</v>
      </c>
      <c r="M19" s="40" t="s">
        <v>99</v>
      </c>
      <c r="N19" s="40" t="s">
        <v>99</v>
      </c>
      <c r="O19" s="40" t="s">
        <v>99</v>
      </c>
      <c r="P19" s="40" t="s">
        <v>99</v>
      </c>
    </row>
    <row r="20" spans="1:16" x14ac:dyDescent="0.3">
      <c r="A20" s="21" t="s">
        <v>17</v>
      </c>
      <c r="B20" s="38">
        <f>IF(B19="Si",B17*(1+21%)*(1+B18),B17*(1+B18))</f>
        <v>0</v>
      </c>
      <c r="C20" s="38">
        <f t="shared" ref="C20:P20" si="1">IF(C19="Si",C17*(1+21%)*(1+C18),C17*(1+C18))</f>
        <v>0</v>
      </c>
      <c r="D20" s="38">
        <f t="shared" si="1"/>
        <v>0</v>
      </c>
      <c r="E20" s="38">
        <f t="shared" si="1"/>
        <v>0</v>
      </c>
      <c r="F20" s="38">
        <f t="shared" si="1"/>
        <v>0</v>
      </c>
      <c r="G20" s="38">
        <f t="shared" si="1"/>
        <v>0</v>
      </c>
      <c r="H20" s="38">
        <f t="shared" si="1"/>
        <v>0</v>
      </c>
      <c r="I20" s="38">
        <f t="shared" si="1"/>
        <v>0</v>
      </c>
      <c r="J20" s="38">
        <f t="shared" si="1"/>
        <v>0</v>
      </c>
      <c r="K20" s="38">
        <f t="shared" si="1"/>
        <v>0</v>
      </c>
      <c r="L20" s="38">
        <f t="shared" si="1"/>
        <v>0</v>
      </c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</row>
    <row r="22" spans="1:16" x14ac:dyDescent="0.3">
      <c r="A22" s="21" t="s">
        <v>79</v>
      </c>
      <c r="B22" s="40" t="s">
        <v>99</v>
      </c>
      <c r="C22" s="40" t="s">
        <v>99</v>
      </c>
      <c r="D22" s="40" t="s">
        <v>99</v>
      </c>
      <c r="E22" s="40" t="s">
        <v>99</v>
      </c>
      <c r="F22" s="40" t="s">
        <v>99</v>
      </c>
      <c r="G22" s="40" t="s">
        <v>99</v>
      </c>
      <c r="H22" s="40" t="s">
        <v>99</v>
      </c>
      <c r="I22" s="40" t="s">
        <v>99</v>
      </c>
      <c r="J22" s="40" t="s">
        <v>99</v>
      </c>
      <c r="K22" s="40" t="s">
        <v>99</v>
      </c>
      <c r="L22" s="40" t="s">
        <v>99</v>
      </c>
      <c r="M22" s="40" t="s">
        <v>99</v>
      </c>
      <c r="N22" s="40" t="s">
        <v>99</v>
      </c>
      <c r="O22" s="40" t="s">
        <v>99</v>
      </c>
      <c r="P22" s="40" t="s">
        <v>99</v>
      </c>
    </row>
    <row r="23" spans="1:16" x14ac:dyDescent="0.3">
      <c r="A23" s="21" t="s">
        <v>80</v>
      </c>
      <c r="B23" s="40" t="s">
        <v>99</v>
      </c>
      <c r="C23" s="40" t="s">
        <v>99</v>
      </c>
      <c r="D23" s="40" t="s">
        <v>99</v>
      </c>
      <c r="E23" s="40" t="s">
        <v>99</v>
      </c>
      <c r="F23" s="40" t="s">
        <v>99</v>
      </c>
      <c r="G23" s="40" t="s">
        <v>99</v>
      </c>
      <c r="H23" s="40" t="s">
        <v>99</v>
      </c>
      <c r="I23" s="40" t="s">
        <v>99</v>
      </c>
      <c r="J23" s="40" t="s">
        <v>99</v>
      </c>
      <c r="K23" s="40" t="s">
        <v>99</v>
      </c>
      <c r="L23" s="40" t="s">
        <v>99</v>
      </c>
      <c r="M23" s="40" t="s">
        <v>99</v>
      </c>
      <c r="N23" s="40" t="s">
        <v>99</v>
      </c>
      <c r="O23" s="40" t="s">
        <v>99</v>
      </c>
      <c r="P23" s="40" t="s">
        <v>99</v>
      </c>
    </row>
    <row r="24" spans="1:16" x14ac:dyDescent="0.3">
      <c r="A24" s="21" t="s">
        <v>81</v>
      </c>
      <c r="B24" s="40" t="s">
        <v>99</v>
      </c>
      <c r="C24" s="40" t="s">
        <v>99</v>
      </c>
      <c r="D24" s="40" t="s">
        <v>99</v>
      </c>
      <c r="E24" s="40" t="s">
        <v>99</v>
      </c>
      <c r="F24" s="40" t="s">
        <v>99</v>
      </c>
      <c r="G24" s="40" t="s">
        <v>99</v>
      </c>
      <c r="H24" s="40" t="s">
        <v>99</v>
      </c>
      <c r="I24" s="40" t="s">
        <v>99</v>
      </c>
      <c r="J24" s="40" t="s">
        <v>99</v>
      </c>
      <c r="K24" s="40" t="s">
        <v>99</v>
      </c>
      <c r="L24" s="40" t="s">
        <v>99</v>
      </c>
      <c r="M24" s="40" t="s">
        <v>99</v>
      </c>
      <c r="N24" s="40" t="s">
        <v>99</v>
      </c>
      <c r="O24" s="40" t="s">
        <v>99</v>
      </c>
      <c r="P24" s="40" t="s">
        <v>99</v>
      </c>
    </row>
    <row r="25" spans="1:16" x14ac:dyDescent="0.3">
      <c r="A25" s="21" t="s">
        <v>82</v>
      </c>
      <c r="B25" s="40" t="s">
        <v>99</v>
      </c>
      <c r="C25" s="40" t="s">
        <v>99</v>
      </c>
      <c r="D25" s="40" t="s">
        <v>99</v>
      </c>
      <c r="E25" s="40" t="s">
        <v>99</v>
      </c>
      <c r="F25" s="40" t="s">
        <v>99</v>
      </c>
      <c r="G25" s="40" t="s">
        <v>99</v>
      </c>
      <c r="H25" s="40" t="s">
        <v>99</v>
      </c>
      <c r="I25" s="40" t="s">
        <v>99</v>
      </c>
      <c r="J25" s="40" t="s">
        <v>99</v>
      </c>
      <c r="K25" s="40" t="s">
        <v>99</v>
      </c>
      <c r="L25" s="40" t="s">
        <v>99</v>
      </c>
      <c r="M25" s="40" t="s">
        <v>99</v>
      </c>
      <c r="N25" s="40" t="s">
        <v>99</v>
      </c>
      <c r="O25" s="40" t="s">
        <v>99</v>
      </c>
      <c r="P25" s="40" t="s">
        <v>99</v>
      </c>
    </row>
    <row r="100" spans="1:16" x14ac:dyDescent="0.3">
      <c r="A100" s="21" t="s">
        <v>85</v>
      </c>
      <c r="B100" s="21" t="str">
        <f>IF(B22="si",B$17*(1+B$18),"")</f>
        <v/>
      </c>
      <c r="C100" s="21" t="str">
        <f t="shared" ref="C100:P100" si="2">IF(C22="si",C$17*(1+C$18),"")</f>
        <v/>
      </c>
      <c r="D100" s="21" t="str">
        <f t="shared" si="2"/>
        <v/>
      </c>
      <c r="E100" s="21" t="str">
        <f t="shared" si="2"/>
        <v/>
      </c>
      <c r="F100" s="21" t="str">
        <f t="shared" si="2"/>
        <v/>
      </c>
      <c r="G100" s="21" t="str">
        <f t="shared" si="2"/>
        <v/>
      </c>
      <c r="H100" s="21" t="str">
        <f t="shared" si="2"/>
        <v/>
      </c>
      <c r="I100" s="21" t="str">
        <f t="shared" si="2"/>
        <v/>
      </c>
      <c r="J100" s="21" t="str">
        <f t="shared" si="2"/>
        <v/>
      </c>
      <c r="K100" s="21" t="str">
        <f t="shared" si="2"/>
        <v/>
      </c>
      <c r="L100" s="21" t="str">
        <f t="shared" si="2"/>
        <v/>
      </c>
      <c r="M100" s="21" t="str">
        <f t="shared" si="2"/>
        <v/>
      </c>
      <c r="N100" s="21" t="str">
        <f t="shared" si="2"/>
        <v/>
      </c>
      <c r="O100" s="21" t="str">
        <f t="shared" si="2"/>
        <v/>
      </c>
      <c r="P100" s="21" t="str">
        <f t="shared" si="2"/>
        <v/>
      </c>
    </row>
    <row r="101" spans="1:16" x14ac:dyDescent="0.3">
      <c r="B101" s="21" t="str">
        <f>IF(B23="si",B$17*(1+B$18),"")</f>
        <v/>
      </c>
      <c r="C101" s="21" t="str">
        <f t="shared" ref="C101:P101" si="3">IF(C23="si",C$17*(1+C$18),"")</f>
        <v/>
      </c>
      <c r="D101" s="21" t="str">
        <f t="shared" si="3"/>
        <v/>
      </c>
      <c r="E101" s="21" t="str">
        <f t="shared" si="3"/>
        <v/>
      </c>
      <c r="F101" s="21" t="str">
        <f t="shared" si="3"/>
        <v/>
      </c>
      <c r="G101" s="21" t="str">
        <f t="shared" si="3"/>
        <v/>
      </c>
      <c r="H101" s="21" t="str">
        <f t="shared" si="3"/>
        <v/>
      </c>
      <c r="I101" s="21" t="str">
        <f t="shared" si="3"/>
        <v/>
      </c>
      <c r="J101" s="21" t="str">
        <f t="shared" si="3"/>
        <v/>
      </c>
      <c r="K101" s="21" t="str">
        <f t="shared" si="3"/>
        <v/>
      </c>
      <c r="L101" s="21" t="str">
        <f t="shared" si="3"/>
        <v/>
      </c>
      <c r="M101" s="21" t="str">
        <f t="shared" si="3"/>
        <v/>
      </c>
      <c r="N101" s="21" t="str">
        <f t="shared" si="3"/>
        <v/>
      </c>
      <c r="O101" s="21" t="str">
        <f t="shared" si="3"/>
        <v/>
      </c>
      <c r="P101" s="21" t="str">
        <f t="shared" si="3"/>
        <v/>
      </c>
    </row>
    <row r="102" spans="1:16" x14ac:dyDescent="0.3">
      <c r="B102" s="21" t="str">
        <f>IF(B24="si",B$17*(1+B$18),"")</f>
        <v/>
      </c>
      <c r="C102" s="21" t="str">
        <f t="shared" ref="C102:P102" si="4">IF(C24="si",C$17*(1+C$18),"")</f>
        <v/>
      </c>
      <c r="D102" s="21" t="str">
        <f t="shared" si="4"/>
        <v/>
      </c>
      <c r="E102" s="21" t="str">
        <f t="shared" si="4"/>
        <v/>
      </c>
      <c r="F102" s="21" t="str">
        <f t="shared" si="4"/>
        <v/>
      </c>
      <c r="G102" s="21" t="str">
        <f t="shared" si="4"/>
        <v/>
      </c>
      <c r="H102" s="21" t="str">
        <f t="shared" si="4"/>
        <v/>
      </c>
      <c r="I102" s="21" t="str">
        <f t="shared" si="4"/>
        <v/>
      </c>
      <c r="J102" s="21" t="str">
        <f t="shared" si="4"/>
        <v/>
      </c>
      <c r="K102" s="21" t="str">
        <f t="shared" si="4"/>
        <v/>
      </c>
      <c r="L102" s="21" t="str">
        <f t="shared" si="4"/>
        <v/>
      </c>
      <c r="M102" s="21" t="str">
        <f t="shared" si="4"/>
        <v/>
      </c>
      <c r="N102" s="21" t="str">
        <f t="shared" si="4"/>
        <v/>
      </c>
      <c r="O102" s="21" t="str">
        <f t="shared" si="4"/>
        <v/>
      </c>
      <c r="P102" s="21" t="str">
        <f t="shared" si="4"/>
        <v/>
      </c>
    </row>
    <row r="103" spans="1:16" x14ac:dyDescent="0.3">
      <c r="B103" s="21" t="str">
        <f>IF(B25="si",B$17*(1+B$18),"")</f>
        <v/>
      </c>
      <c r="C103" s="21" t="str">
        <f t="shared" ref="C103:P103" si="5">IF(C25="si",C$17*(1+C$18),"")</f>
        <v/>
      </c>
      <c r="D103" s="21" t="str">
        <f t="shared" si="5"/>
        <v/>
      </c>
      <c r="E103" s="21" t="str">
        <f t="shared" si="5"/>
        <v/>
      </c>
      <c r="F103" s="21" t="str">
        <f t="shared" si="5"/>
        <v/>
      </c>
      <c r="G103" s="21" t="str">
        <f t="shared" si="5"/>
        <v/>
      </c>
      <c r="H103" s="21" t="str">
        <f t="shared" si="5"/>
        <v/>
      </c>
      <c r="I103" s="21" t="str">
        <f t="shared" si="5"/>
        <v/>
      </c>
      <c r="J103" s="21" t="str">
        <f t="shared" si="5"/>
        <v/>
      </c>
      <c r="K103" s="21" t="str">
        <f t="shared" si="5"/>
        <v/>
      </c>
      <c r="L103" s="21" t="str">
        <f t="shared" si="5"/>
        <v/>
      </c>
      <c r="M103" s="21" t="str">
        <f t="shared" si="5"/>
        <v/>
      </c>
      <c r="N103" s="21" t="str">
        <f t="shared" si="5"/>
        <v/>
      </c>
      <c r="O103" s="21" t="str">
        <f t="shared" si="5"/>
        <v/>
      </c>
      <c r="P103" s="21" t="str">
        <f t="shared" si="5"/>
        <v/>
      </c>
    </row>
    <row r="104" spans="1:16" x14ac:dyDescent="0.3">
      <c r="A104" s="21" t="s">
        <v>86</v>
      </c>
      <c r="B104" s="21" t="str">
        <f>IF(B22="si",B$17,"")</f>
        <v/>
      </c>
      <c r="C104" s="21" t="str">
        <f t="shared" ref="C104:E104" si="6">IF(C22="si",C$17,"")</f>
        <v/>
      </c>
      <c r="D104" s="21" t="str">
        <f t="shared" si="6"/>
        <v/>
      </c>
      <c r="E104" s="21" t="str">
        <f t="shared" si="6"/>
        <v/>
      </c>
      <c r="F104" s="21" t="str">
        <f t="shared" ref="F104:P104" si="7">IF(F22="si",F$17,"")</f>
        <v/>
      </c>
      <c r="G104" s="21" t="str">
        <f t="shared" si="7"/>
        <v/>
      </c>
      <c r="H104" s="21" t="str">
        <f t="shared" si="7"/>
        <v/>
      </c>
      <c r="I104" s="21" t="str">
        <f t="shared" si="7"/>
        <v/>
      </c>
      <c r="J104" s="21" t="str">
        <f t="shared" si="7"/>
        <v/>
      </c>
      <c r="K104" s="21" t="str">
        <f t="shared" si="7"/>
        <v/>
      </c>
      <c r="L104" s="21" t="str">
        <f t="shared" si="7"/>
        <v/>
      </c>
      <c r="M104" s="21" t="str">
        <f t="shared" si="7"/>
        <v/>
      </c>
      <c r="N104" s="21" t="str">
        <f t="shared" si="7"/>
        <v/>
      </c>
      <c r="O104" s="21" t="str">
        <f t="shared" si="7"/>
        <v/>
      </c>
      <c r="P104" s="21" t="str">
        <f t="shared" si="7"/>
        <v/>
      </c>
    </row>
    <row r="105" spans="1:16" x14ac:dyDescent="0.3">
      <c r="B105" s="21" t="str">
        <f t="shared" ref="B105:P107" si="8">IF(B23="si",B$17,"")</f>
        <v/>
      </c>
      <c r="C105" s="21" t="str">
        <f t="shared" si="8"/>
        <v/>
      </c>
      <c r="D105" s="21" t="str">
        <f t="shared" si="8"/>
        <v/>
      </c>
      <c r="E105" s="21" t="str">
        <f t="shared" si="8"/>
        <v/>
      </c>
      <c r="F105" s="21" t="str">
        <f t="shared" si="8"/>
        <v/>
      </c>
      <c r="G105" s="21" t="str">
        <f t="shared" si="8"/>
        <v/>
      </c>
      <c r="H105" s="21" t="str">
        <f t="shared" si="8"/>
        <v/>
      </c>
      <c r="I105" s="21" t="str">
        <f t="shared" si="8"/>
        <v/>
      </c>
      <c r="J105" s="21" t="str">
        <f t="shared" si="8"/>
        <v/>
      </c>
      <c r="K105" s="21" t="str">
        <f t="shared" si="8"/>
        <v/>
      </c>
      <c r="L105" s="21" t="str">
        <f t="shared" si="8"/>
        <v/>
      </c>
      <c r="M105" s="21" t="str">
        <f t="shared" si="8"/>
        <v/>
      </c>
      <c r="N105" s="21" t="str">
        <f t="shared" si="8"/>
        <v/>
      </c>
      <c r="O105" s="21" t="str">
        <f t="shared" si="8"/>
        <v/>
      </c>
      <c r="P105" s="21" t="str">
        <f t="shared" si="8"/>
        <v/>
      </c>
    </row>
    <row r="106" spans="1:16" x14ac:dyDescent="0.3">
      <c r="B106" s="21" t="str">
        <f t="shared" si="8"/>
        <v/>
      </c>
      <c r="C106" s="21" t="str">
        <f t="shared" si="8"/>
        <v/>
      </c>
      <c r="D106" s="21" t="str">
        <f t="shared" si="8"/>
        <v/>
      </c>
      <c r="E106" s="21" t="str">
        <f t="shared" si="8"/>
        <v/>
      </c>
      <c r="F106" s="21" t="str">
        <f t="shared" si="8"/>
        <v/>
      </c>
      <c r="G106" s="21" t="str">
        <f t="shared" si="8"/>
        <v/>
      </c>
      <c r="H106" s="21" t="str">
        <f t="shared" si="8"/>
        <v/>
      </c>
      <c r="I106" s="21" t="str">
        <f t="shared" si="8"/>
        <v/>
      </c>
      <c r="J106" s="21" t="str">
        <f t="shared" si="8"/>
        <v/>
      </c>
      <c r="K106" s="21" t="str">
        <f t="shared" si="8"/>
        <v/>
      </c>
      <c r="L106" s="21" t="str">
        <f t="shared" si="8"/>
        <v/>
      </c>
      <c r="M106" s="21" t="str">
        <f t="shared" si="8"/>
        <v/>
      </c>
      <c r="N106" s="21" t="str">
        <f t="shared" si="8"/>
        <v/>
      </c>
      <c r="O106" s="21" t="str">
        <f t="shared" si="8"/>
        <v/>
      </c>
      <c r="P106" s="21" t="str">
        <f t="shared" si="8"/>
        <v/>
      </c>
    </row>
    <row r="107" spans="1:16" x14ac:dyDescent="0.3">
      <c r="B107" s="21" t="str">
        <f t="shared" si="8"/>
        <v/>
      </c>
      <c r="C107" s="21" t="str">
        <f t="shared" si="8"/>
        <v/>
      </c>
      <c r="D107" s="21" t="str">
        <f t="shared" si="8"/>
        <v/>
      </c>
      <c r="E107" s="21" t="str">
        <f t="shared" si="8"/>
        <v/>
      </c>
      <c r="F107" s="21" t="str">
        <f t="shared" si="8"/>
        <v/>
      </c>
      <c r="G107" s="21" t="str">
        <f t="shared" si="8"/>
        <v/>
      </c>
      <c r="H107" s="21" t="str">
        <f t="shared" si="8"/>
        <v/>
      </c>
      <c r="I107" s="21" t="str">
        <f t="shared" si="8"/>
        <v/>
      </c>
      <c r="J107" s="21" t="str">
        <f t="shared" si="8"/>
        <v/>
      </c>
      <c r="K107" s="21" t="str">
        <f t="shared" si="8"/>
        <v/>
      </c>
      <c r="L107" s="21" t="str">
        <f t="shared" si="8"/>
        <v/>
      </c>
      <c r="M107" s="21" t="str">
        <f t="shared" si="8"/>
        <v/>
      </c>
      <c r="N107" s="21" t="str">
        <f t="shared" si="8"/>
        <v/>
      </c>
      <c r="O107" s="21" t="str">
        <f t="shared" si="8"/>
        <v/>
      </c>
      <c r="P107" s="21" t="str">
        <f t="shared" si="8"/>
        <v/>
      </c>
    </row>
    <row r="108" spans="1:16" x14ac:dyDescent="0.3">
      <c r="A108" s="21" t="s">
        <v>87</v>
      </c>
      <c r="B108" s="21" t="str">
        <f>IFERROR(B104/B100,"")</f>
        <v/>
      </c>
      <c r="C108" s="21" t="str">
        <f t="shared" ref="C108:P108" si="9">IFERROR(C104/C100,"")</f>
        <v/>
      </c>
      <c r="D108" s="21" t="str">
        <f t="shared" si="9"/>
        <v/>
      </c>
      <c r="E108" s="21" t="str">
        <f t="shared" si="9"/>
        <v/>
      </c>
      <c r="F108" s="21" t="str">
        <f t="shared" si="9"/>
        <v/>
      </c>
      <c r="G108" s="21" t="str">
        <f t="shared" si="9"/>
        <v/>
      </c>
      <c r="H108" s="21" t="str">
        <f t="shared" si="9"/>
        <v/>
      </c>
      <c r="I108" s="21" t="str">
        <f t="shared" si="9"/>
        <v/>
      </c>
      <c r="J108" s="21" t="str">
        <f t="shared" si="9"/>
        <v/>
      </c>
      <c r="K108" s="21" t="str">
        <f t="shared" si="9"/>
        <v/>
      </c>
      <c r="L108" s="21" t="str">
        <f t="shared" si="9"/>
        <v/>
      </c>
      <c r="M108" s="21" t="str">
        <f t="shared" si="9"/>
        <v/>
      </c>
      <c r="N108" s="21" t="str">
        <f t="shared" si="9"/>
        <v/>
      </c>
      <c r="O108" s="21" t="str">
        <f t="shared" si="9"/>
        <v/>
      </c>
      <c r="P108" s="21" t="str">
        <f t="shared" si="9"/>
        <v/>
      </c>
    </row>
    <row r="109" spans="1:16" x14ac:dyDescent="0.3">
      <c r="B109" s="21" t="str">
        <f t="shared" ref="B109:P111" si="10">IFERROR(B105/B101,"")</f>
        <v/>
      </c>
      <c r="C109" s="21" t="str">
        <f t="shared" si="10"/>
        <v/>
      </c>
      <c r="D109" s="21" t="str">
        <f t="shared" si="10"/>
        <v/>
      </c>
      <c r="E109" s="21" t="str">
        <f t="shared" si="10"/>
        <v/>
      </c>
      <c r="F109" s="21" t="str">
        <f t="shared" si="10"/>
        <v/>
      </c>
      <c r="G109" s="21" t="str">
        <f t="shared" si="10"/>
        <v/>
      </c>
      <c r="H109" s="21" t="str">
        <f t="shared" si="10"/>
        <v/>
      </c>
      <c r="I109" s="21" t="str">
        <f t="shared" si="10"/>
        <v/>
      </c>
      <c r="J109" s="21" t="str">
        <f t="shared" si="10"/>
        <v/>
      </c>
      <c r="K109" s="21" t="str">
        <f t="shared" si="10"/>
        <v/>
      </c>
      <c r="L109" s="21" t="str">
        <f t="shared" si="10"/>
        <v/>
      </c>
      <c r="M109" s="21" t="str">
        <f t="shared" si="10"/>
        <v/>
      </c>
      <c r="N109" s="21" t="str">
        <f t="shared" si="10"/>
        <v/>
      </c>
      <c r="O109" s="21" t="str">
        <f t="shared" si="10"/>
        <v/>
      </c>
      <c r="P109" s="21" t="str">
        <f t="shared" si="10"/>
        <v/>
      </c>
    </row>
    <row r="110" spans="1:16" x14ac:dyDescent="0.3">
      <c r="B110" s="21" t="str">
        <f t="shared" si="10"/>
        <v/>
      </c>
      <c r="C110" s="21" t="str">
        <f t="shared" si="10"/>
        <v/>
      </c>
      <c r="D110" s="21" t="str">
        <f t="shared" si="10"/>
        <v/>
      </c>
      <c r="E110" s="21" t="str">
        <f t="shared" si="10"/>
        <v/>
      </c>
      <c r="F110" s="21" t="str">
        <f t="shared" si="10"/>
        <v/>
      </c>
      <c r="G110" s="21" t="str">
        <f t="shared" si="10"/>
        <v/>
      </c>
      <c r="H110" s="21" t="str">
        <f t="shared" si="10"/>
        <v/>
      </c>
      <c r="I110" s="21" t="str">
        <f t="shared" si="10"/>
        <v/>
      </c>
      <c r="J110" s="21" t="str">
        <f t="shared" si="10"/>
        <v/>
      </c>
      <c r="K110" s="21" t="str">
        <f t="shared" si="10"/>
        <v/>
      </c>
      <c r="L110" s="21" t="str">
        <f t="shared" si="10"/>
        <v/>
      </c>
      <c r="M110" s="21" t="str">
        <f t="shared" si="10"/>
        <v/>
      </c>
      <c r="N110" s="21" t="str">
        <f t="shared" si="10"/>
        <v/>
      </c>
      <c r="O110" s="21" t="str">
        <f t="shared" si="10"/>
        <v/>
      </c>
      <c r="P110" s="21" t="str">
        <f t="shared" si="10"/>
        <v/>
      </c>
    </row>
    <row r="111" spans="1:16" x14ac:dyDescent="0.3">
      <c r="B111" s="21" t="str">
        <f t="shared" si="10"/>
        <v/>
      </c>
      <c r="C111" s="21" t="str">
        <f t="shared" si="10"/>
        <v/>
      </c>
      <c r="D111" s="21" t="str">
        <f t="shared" si="10"/>
        <v/>
      </c>
      <c r="E111" s="21" t="str">
        <f t="shared" si="10"/>
        <v/>
      </c>
      <c r="F111" s="21" t="str">
        <f t="shared" si="10"/>
        <v/>
      </c>
      <c r="G111" s="21" t="str">
        <f t="shared" si="10"/>
        <v/>
      </c>
      <c r="H111" s="21" t="str">
        <f t="shared" si="10"/>
        <v/>
      </c>
      <c r="I111" s="21" t="str">
        <f t="shared" si="10"/>
        <v/>
      </c>
      <c r="J111" s="21" t="str">
        <f t="shared" si="10"/>
        <v/>
      </c>
      <c r="K111" s="21" t="str">
        <f t="shared" si="10"/>
        <v/>
      </c>
      <c r="L111" s="21" t="str">
        <f t="shared" si="10"/>
        <v/>
      </c>
      <c r="M111" s="21" t="str">
        <f t="shared" si="10"/>
        <v/>
      </c>
      <c r="N111" s="21" t="str">
        <f t="shared" si="10"/>
        <v/>
      </c>
      <c r="O111" s="21" t="str">
        <f t="shared" si="10"/>
        <v/>
      </c>
      <c r="P111" s="21" t="str">
        <f t="shared" si="10"/>
        <v/>
      </c>
    </row>
    <row r="113" spans="1:3" x14ac:dyDescent="0.3">
      <c r="A113" s="21" t="s">
        <v>88</v>
      </c>
      <c r="B113" s="41" t="e">
        <f>Supuestos!B9/SUM(Supuestos!$B$9:$B$12)</f>
        <v>#DIV/0!</v>
      </c>
      <c r="C113" s="41" t="e">
        <f>IFERROR(AVERAGE(B108:P108),0)*B113</f>
        <v>#DIV/0!</v>
      </c>
    </row>
    <row r="114" spans="1:3" x14ac:dyDescent="0.3">
      <c r="B114" s="41" t="e">
        <f>Supuestos!B10/SUM(Supuestos!$B$9:$B$12)</f>
        <v>#DIV/0!</v>
      </c>
      <c r="C114" s="41" t="e">
        <f t="shared" ref="C114:C116" si="11">IFERROR(AVERAGE(B109:P109),0)*B114</f>
        <v>#DIV/0!</v>
      </c>
    </row>
    <row r="115" spans="1:3" x14ac:dyDescent="0.3">
      <c r="B115" s="41" t="e">
        <f>Supuestos!B11/SUM(Supuestos!$B$9:$B$12)</f>
        <v>#DIV/0!</v>
      </c>
      <c r="C115" s="41" t="e">
        <f t="shared" si="11"/>
        <v>#DIV/0!</v>
      </c>
    </row>
    <row r="116" spans="1:3" x14ac:dyDescent="0.3">
      <c r="B116" s="41" t="e">
        <f>Supuestos!B12/SUM(Supuestos!$B$9:$B$12)</f>
        <v>#DIV/0!</v>
      </c>
      <c r="C116" s="41" t="e">
        <f t="shared" si="11"/>
        <v>#DIV/0!</v>
      </c>
    </row>
    <row r="117" spans="1:3" x14ac:dyDescent="0.3">
      <c r="C117" s="25" t="e">
        <f>SUM(C113:C116)</f>
        <v>#DIV/0!</v>
      </c>
    </row>
    <row r="118" spans="1:3" x14ac:dyDescent="0.3">
      <c r="A118" s="21">
        <v>1</v>
      </c>
      <c r="B118" s="21" t="s">
        <v>102</v>
      </c>
    </row>
    <row r="119" spans="1:3" x14ac:dyDescent="0.3">
      <c r="A119" s="21">
        <v>2</v>
      </c>
      <c r="B119" s="21" t="s">
        <v>103</v>
      </c>
    </row>
    <row r="120" spans="1:3" x14ac:dyDescent="0.3">
      <c r="A120" s="21">
        <v>3</v>
      </c>
      <c r="B120" s="21" t="s">
        <v>104</v>
      </c>
    </row>
    <row r="121" spans="1:3" x14ac:dyDescent="0.3">
      <c r="A121" s="21">
        <v>4</v>
      </c>
      <c r="B121" s="21" t="s">
        <v>105</v>
      </c>
    </row>
    <row r="122" spans="1:3" x14ac:dyDescent="0.3">
      <c r="A122" s="21">
        <v>5</v>
      </c>
      <c r="B122" s="21" t="s">
        <v>106</v>
      </c>
    </row>
    <row r="123" spans="1:3" x14ac:dyDescent="0.3">
      <c r="A123" s="21">
        <v>6</v>
      </c>
      <c r="B123" s="21" t="s">
        <v>107</v>
      </c>
    </row>
    <row r="124" spans="1:3" x14ac:dyDescent="0.3">
      <c r="A124" s="21">
        <v>7</v>
      </c>
      <c r="B124" s="21" t="s">
        <v>108</v>
      </c>
    </row>
    <row r="125" spans="1:3" x14ac:dyDescent="0.3">
      <c r="A125" s="21">
        <v>8</v>
      </c>
      <c r="B125" s="21" t="s">
        <v>109</v>
      </c>
    </row>
    <row r="126" spans="1:3" x14ac:dyDescent="0.3">
      <c r="A126" s="21">
        <v>9</v>
      </c>
      <c r="B126" s="21" t="s">
        <v>110</v>
      </c>
    </row>
    <row r="127" spans="1:3" x14ac:dyDescent="0.3">
      <c r="A127" s="21">
        <v>10</v>
      </c>
      <c r="B127" s="21" t="s">
        <v>111</v>
      </c>
    </row>
    <row r="128" spans="1:3" x14ac:dyDescent="0.3">
      <c r="A128" s="21">
        <v>11</v>
      </c>
      <c r="B128" s="21" t="s">
        <v>112</v>
      </c>
    </row>
    <row r="129" spans="1:2" x14ac:dyDescent="0.3">
      <c r="A129" s="21">
        <v>12</v>
      </c>
      <c r="B129" s="21" t="s">
        <v>113</v>
      </c>
    </row>
  </sheetData>
  <phoneticPr fontId="1" type="noConversion"/>
  <dataValidations count="1">
    <dataValidation type="list" allowBlank="1" showInputMessage="1" showErrorMessage="1" sqref="B19:P19 B22:P25" xr:uid="{F33BDB2C-A701-494F-B5A3-CF88A83B70D4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D37F-96B4-478C-B3EE-D0CAB18BDCA3}">
  <dimension ref="A1:R66"/>
  <sheetViews>
    <sheetView showGridLines="0" workbookViewId="0"/>
  </sheetViews>
  <sheetFormatPr baseColWidth="10" defaultRowHeight="15" x14ac:dyDescent="0.3"/>
  <cols>
    <col min="1" max="1" width="24.88671875" style="21" bestFit="1" customWidth="1"/>
    <col min="2" max="16384" width="11.5546875" style="21"/>
  </cols>
  <sheetData>
    <row r="1" spans="1:18" x14ac:dyDescent="0.3">
      <c r="A1" s="39" t="s">
        <v>127</v>
      </c>
    </row>
    <row r="2" spans="1:18" x14ac:dyDescent="0.3">
      <c r="A2" s="21" t="s">
        <v>36</v>
      </c>
      <c r="B2" s="29"/>
    </row>
    <row r="3" spans="1:18" x14ac:dyDescent="0.3">
      <c r="A3" s="21" t="s">
        <v>32</v>
      </c>
      <c r="B3" s="27">
        <f>SUM(B9:B12)</f>
        <v>0</v>
      </c>
    </row>
    <row r="4" spans="1:18" x14ac:dyDescent="0.3">
      <c r="A4" s="21" t="s">
        <v>33</v>
      </c>
      <c r="B4" s="30"/>
    </row>
    <row r="5" spans="1:18" x14ac:dyDescent="0.3">
      <c r="A5" s="21" t="s">
        <v>35</v>
      </c>
      <c r="B5" s="28" t="str">
        <f>IFERROR(AVERAGE(C9:C12),"")</f>
        <v/>
      </c>
    </row>
    <row r="6" spans="1:18" x14ac:dyDescent="0.3">
      <c r="A6" s="21" t="s">
        <v>34</v>
      </c>
      <c r="B6" s="30"/>
    </row>
    <row r="8" spans="1:18" x14ac:dyDescent="0.3">
      <c r="B8" s="19" t="s">
        <v>63</v>
      </c>
      <c r="C8" s="19" t="s">
        <v>83</v>
      </c>
      <c r="D8" s="19" t="s">
        <v>84</v>
      </c>
      <c r="E8" s="19" t="s">
        <v>76</v>
      </c>
    </row>
    <row r="9" spans="1:18" x14ac:dyDescent="0.3">
      <c r="A9" s="21" t="s">
        <v>79</v>
      </c>
      <c r="B9" s="31"/>
      <c r="C9" s="32"/>
      <c r="D9" s="26">
        <f>IFERROR(AVERAGE('Costo por plato'!B100:P100),0)</f>
        <v>0</v>
      </c>
      <c r="E9" s="26">
        <f>IFERROR(AVERAGE('Costo por plato'!B104:P104),0)</f>
        <v>0</v>
      </c>
      <c r="F9" s="22"/>
    </row>
    <row r="10" spans="1:18" x14ac:dyDescent="0.3">
      <c r="A10" s="21" t="s">
        <v>80</v>
      </c>
      <c r="B10" s="31"/>
      <c r="C10" s="32"/>
      <c r="D10" s="26">
        <f>IFERROR(AVERAGE('Costo por plato'!B101:P101),0)</f>
        <v>0</v>
      </c>
      <c r="E10" s="26">
        <f>IFERROR(AVERAGE('Costo por plato'!B105:P105),0)</f>
        <v>0</v>
      </c>
      <c r="F10" s="22"/>
    </row>
    <row r="11" spans="1:18" x14ac:dyDescent="0.3">
      <c r="A11" s="21" t="s">
        <v>81</v>
      </c>
      <c r="B11" s="31"/>
      <c r="C11" s="32"/>
      <c r="D11" s="26">
        <f>IFERROR(AVERAGE('Costo por plato'!B102:P102),0)</f>
        <v>0</v>
      </c>
      <c r="E11" s="26">
        <f>IFERROR(AVERAGE('Costo por plato'!B106:P106),0)</f>
        <v>0</v>
      </c>
      <c r="F11" s="22"/>
    </row>
    <row r="12" spans="1:18" x14ac:dyDescent="0.3">
      <c r="A12" s="21" t="s">
        <v>82</v>
      </c>
      <c r="B12" s="31"/>
      <c r="C12" s="32"/>
      <c r="D12" s="26">
        <f>IFERROR(AVERAGE('Costo por plato'!B103:P103),0)</f>
        <v>0</v>
      </c>
      <c r="E12" s="26">
        <f>IFERROR(AVERAGE('Costo por plato'!B107:P107),0)</f>
        <v>0</v>
      </c>
      <c r="F12" s="22"/>
    </row>
    <row r="14" spans="1:18" x14ac:dyDescent="0.3">
      <c r="B14" s="20">
        <f>B2</f>
        <v>0</v>
      </c>
      <c r="C14" s="20">
        <f>DATE(YEAR(B14),MONTH(B14)+2,0)</f>
        <v>60</v>
      </c>
      <c r="D14" s="20">
        <f t="shared" ref="D14:L14" si="0">DATE(YEAR(C14),MONTH(C14)+2,0)</f>
        <v>91</v>
      </c>
      <c r="E14" s="20">
        <f t="shared" si="0"/>
        <v>121</v>
      </c>
      <c r="F14" s="20">
        <f t="shared" si="0"/>
        <v>152</v>
      </c>
      <c r="G14" s="20">
        <f t="shared" si="0"/>
        <v>182</v>
      </c>
      <c r="H14" s="20">
        <f t="shared" si="0"/>
        <v>213</v>
      </c>
      <c r="I14" s="20">
        <f t="shared" si="0"/>
        <v>244</v>
      </c>
      <c r="J14" s="20">
        <f t="shared" si="0"/>
        <v>274</v>
      </c>
      <c r="K14" s="20">
        <f t="shared" si="0"/>
        <v>305</v>
      </c>
      <c r="L14" s="20">
        <f t="shared" si="0"/>
        <v>335</v>
      </c>
      <c r="M14" s="23"/>
      <c r="N14" s="23"/>
      <c r="R14" s="24"/>
    </row>
    <row r="15" spans="1:18" x14ac:dyDescent="0.3">
      <c r="A15" s="21" t="s">
        <v>37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8" x14ac:dyDescent="0.3">
      <c r="A16" s="21" t="s">
        <v>79</v>
      </c>
      <c r="B16" s="26" t="str">
        <f>IFERROR(($B$6*($B$9/$C$9))*$B$4*B15,"")</f>
        <v/>
      </c>
      <c r="C16" s="26" t="str">
        <f t="shared" ref="C16:L16" si="1">IFERROR(($B$6*($B$9/$C$9))*$B$4*C15,"")</f>
        <v/>
      </c>
      <c r="D16" s="26" t="str">
        <f t="shared" si="1"/>
        <v/>
      </c>
      <c r="E16" s="26" t="str">
        <f t="shared" si="1"/>
        <v/>
      </c>
      <c r="F16" s="26" t="str">
        <f t="shared" si="1"/>
        <v/>
      </c>
      <c r="G16" s="26" t="str">
        <f t="shared" si="1"/>
        <v/>
      </c>
      <c r="H16" s="26" t="str">
        <f t="shared" si="1"/>
        <v/>
      </c>
      <c r="I16" s="26" t="str">
        <f t="shared" si="1"/>
        <v/>
      </c>
      <c r="J16" s="26" t="str">
        <f t="shared" si="1"/>
        <v/>
      </c>
      <c r="K16" s="26" t="str">
        <f t="shared" si="1"/>
        <v/>
      </c>
      <c r="L16" s="26" t="str">
        <f t="shared" si="1"/>
        <v/>
      </c>
    </row>
    <row r="17" spans="1:12" x14ac:dyDescent="0.3">
      <c r="A17" s="21" t="s">
        <v>80</v>
      </c>
      <c r="B17" s="26" t="str">
        <f>IFERROR(($B$6*($B$10/$C$10))*$B$4*B15,"")</f>
        <v/>
      </c>
      <c r="C17" s="26" t="str">
        <f t="shared" ref="C17:L17" si="2">IFERROR(($B$6*($B$10/$C$10))*$B$4*C15,"")</f>
        <v/>
      </c>
      <c r="D17" s="26" t="str">
        <f t="shared" si="2"/>
        <v/>
      </c>
      <c r="E17" s="26" t="str">
        <f t="shared" si="2"/>
        <v/>
      </c>
      <c r="F17" s="26" t="str">
        <f t="shared" si="2"/>
        <v/>
      </c>
      <c r="G17" s="26" t="str">
        <f t="shared" si="2"/>
        <v/>
      </c>
      <c r="H17" s="26" t="str">
        <f t="shared" si="2"/>
        <v/>
      </c>
      <c r="I17" s="26" t="str">
        <f t="shared" si="2"/>
        <v/>
      </c>
      <c r="J17" s="26" t="str">
        <f t="shared" si="2"/>
        <v/>
      </c>
      <c r="K17" s="26" t="str">
        <f t="shared" si="2"/>
        <v/>
      </c>
      <c r="L17" s="26" t="str">
        <f t="shared" si="2"/>
        <v/>
      </c>
    </row>
    <row r="18" spans="1:12" x14ac:dyDescent="0.3">
      <c r="A18" s="21" t="s">
        <v>81</v>
      </c>
      <c r="B18" s="26" t="str">
        <f>IFERROR(($B$6*($B$11/$C$11))*$B$4*B15,"")</f>
        <v/>
      </c>
      <c r="C18" s="26" t="str">
        <f t="shared" ref="C18:L18" si="3">IFERROR(($B$6*($B$11/$C$11))*$B$4*C15,"")</f>
        <v/>
      </c>
      <c r="D18" s="26" t="str">
        <f t="shared" si="3"/>
        <v/>
      </c>
      <c r="E18" s="26" t="str">
        <f t="shared" si="3"/>
        <v/>
      </c>
      <c r="F18" s="26" t="str">
        <f t="shared" si="3"/>
        <v/>
      </c>
      <c r="G18" s="26" t="str">
        <f t="shared" si="3"/>
        <v/>
      </c>
      <c r="H18" s="26" t="str">
        <f t="shared" si="3"/>
        <v/>
      </c>
      <c r="I18" s="26" t="str">
        <f t="shared" si="3"/>
        <v/>
      </c>
      <c r="J18" s="26" t="str">
        <f t="shared" si="3"/>
        <v/>
      </c>
      <c r="K18" s="26" t="str">
        <f t="shared" si="3"/>
        <v/>
      </c>
      <c r="L18" s="26" t="str">
        <f t="shared" si="3"/>
        <v/>
      </c>
    </row>
    <row r="19" spans="1:12" x14ac:dyDescent="0.3">
      <c r="A19" s="21" t="s">
        <v>82</v>
      </c>
      <c r="B19" s="26" t="str">
        <f>IFERROR(($B$6*($B$12/$C$12))*$B$4*B15,"")</f>
        <v/>
      </c>
      <c r="C19" s="26" t="str">
        <f t="shared" ref="C19:L19" si="4">IFERROR(($B$6*($B$12/$C$12))*$B$4*C15,"")</f>
        <v/>
      </c>
      <c r="D19" s="26" t="str">
        <f t="shared" si="4"/>
        <v/>
      </c>
      <c r="E19" s="26" t="str">
        <f t="shared" si="4"/>
        <v/>
      </c>
      <c r="F19" s="26" t="str">
        <f t="shared" si="4"/>
        <v/>
      </c>
      <c r="G19" s="26" t="str">
        <f t="shared" si="4"/>
        <v/>
      </c>
      <c r="H19" s="26" t="str">
        <f t="shared" si="4"/>
        <v/>
      </c>
      <c r="I19" s="26" t="str">
        <f t="shared" si="4"/>
        <v/>
      </c>
      <c r="J19" s="26" t="str">
        <f t="shared" si="4"/>
        <v/>
      </c>
      <c r="K19" s="26" t="str">
        <f t="shared" si="4"/>
        <v/>
      </c>
      <c r="L19" s="26" t="str">
        <f t="shared" si="4"/>
        <v/>
      </c>
    </row>
    <row r="21" spans="1:12" x14ac:dyDescent="0.3">
      <c r="A21" s="19" t="s">
        <v>38</v>
      </c>
      <c r="B21" s="19" t="s">
        <v>49</v>
      </c>
      <c r="C21" s="19" t="s">
        <v>50</v>
      </c>
      <c r="D21" s="19" t="s">
        <v>51</v>
      </c>
      <c r="E21" s="19" t="s">
        <v>36</v>
      </c>
    </row>
    <row r="22" spans="1:12" x14ac:dyDescent="0.3">
      <c r="A22" s="21" t="s">
        <v>39</v>
      </c>
      <c r="B22" s="31"/>
      <c r="C22" s="31"/>
      <c r="D22" s="26">
        <f>B22*C22</f>
        <v>0</v>
      </c>
      <c r="E22" s="34"/>
    </row>
    <row r="23" spans="1:12" x14ac:dyDescent="0.3">
      <c r="A23" s="21" t="s">
        <v>40</v>
      </c>
      <c r="B23" s="31"/>
      <c r="C23" s="31"/>
      <c r="D23" s="26">
        <f t="shared" ref="D23:D31" si="5">B23*C23</f>
        <v>0</v>
      </c>
      <c r="E23" s="34"/>
    </row>
    <row r="24" spans="1:12" x14ac:dyDescent="0.3">
      <c r="A24" s="21" t="s">
        <v>41</v>
      </c>
      <c r="B24" s="31"/>
      <c r="C24" s="31"/>
      <c r="D24" s="26">
        <f t="shared" si="5"/>
        <v>0</v>
      </c>
      <c r="E24" s="34"/>
    </row>
    <row r="25" spans="1:12" x14ac:dyDescent="0.3">
      <c r="A25" s="21" t="s">
        <v>42</v>
      </c>
      <c r="B25" s="31"/>
      <c r="C25" s="31"/>
      <c r="D25" s="26">
        <f t="shared" si="5"/>
        <v>0</v>
      </c>
      <c r="E25" s="34"/>
    </row>
    <row r="26" spans="1:12" x14ac:dyDescent="0.3">
      <c r="A26" s="21" t="s">
        <v>43</v>
      </c>
      <c r="B26" s="31"/>
      <c r="C26" s="31"/>
      <c r="D26" s="26">
        <f t="shared" si="5"/>
        <v>0</v>
      </c>
      <c r="E26" s="34"/>
    </row>
    <row r="27" spans="1:12" x14ac:dyDescent="0.3">
      <c r="A27" s="21" t="s">
        <v>44</v>
      </c>
      <c r="B27" s="31"/>
      <c r="C27" s="31"/>
      <c r="D27" s="26">
        <f t="shared" si="5"/>
        <v>0</v>
      </c>
      <c r="E27" s="34"/>
    </row>
    <row r="28" spans="1:12" x14ac:dyDescent="0.3">
      <c r="A28" s="21" t="s">
        <v>45</v>
      </c>
      <c r="B28" s="31"/>
      <c r="C28" s="31"/>
      <c r="D28" s="26">
        <f t="shared" si="5"/>
        <v>0</v>
      </c>
      <c r="E28" s="34"/>
    </row>
    <row r="29" spans="1:12" x14ac:dyDescent="0.3">
      <c r="A29" s="21" t="s">
        <v>46</v>
      </c>
      <c r="B29" s="31"/>
      <c r="C29" s="31"/>
      <c r="D29" s="26">
        <f t="shared" si="5"/>
        <v>0</v>
      </c>
      <c r="E29" s="34"/>
    </row>
    <row r="30" spans="1:12" x14ac:dyDescent="0.3">
      <c r="A30" s="21" t="s">
        <v>47</v>
      </c>
      <c r="B30" s="31"/>
      <c r="C30" s="31"/>
      <c r="D30" s="26">
        <f t="shared" si="5"/>
        <v>0</v>
      </c>
      <c r="E30" s="34"/>
    </row>
    <row r="31" spans="1:12" x14ac:dyDescent="0.3">
      <c r="A31" s="21" t="s">
        <v>48</v>
      </c>
      <c r="B31" s="31"/>
      <c r="C31" s="31"/>
      <c r="D31" s="26">
        <f t="shared" si="5"/>
        <v>0</v>
      </c>
      <c r="E31" s="34"/>
    </row>
    <row r="33" spans="1:4" x14ac:dyDescent="0.3">
      <c r="A33" s="4" t="s">
        <v>52</v>
      </c>
      <c r="B33" s="19" t="s">
        <v>53</v>
      </c>
      <c r="C33" s="19" t="s">
        <v>51</v>
      </c>
    </row>
    <row r="34" spans="1:4" x14ac:dyDescent="0.3">
      <c r="A34" s="21" t="str">
        <f>A22</f>
        <v>Trabajador 1</v>
      </c>
      <c r="B34" s="33"/>
      <c r="C34" s="26">
        <f>D22*B34</f>
        <v>0</v>
      </c>
    </row>
    <row r="35" spans="1:4" x14ac:dyDescent="0.3">
      <c r="A35" s="21" t="str">
        <f t="shared" ref="A35:A43" si="6">A23</f>
        <v>Trabajador 2</v>
      </c>
      <c r="B35" s="33"/>
      <c r="C35" s="26">
        <f t="shared" ref="C35:C43" si="7">D23*B35</f>
        <v>0</v>
      </c>
    </row>
    <row r="36" spans="1:4" x14ac:dyDescent="0.3">
      <c r="A36" s="21" t="str">
        <f t="shared" si="6"/>
        <v>Trabajador 3</v>
      </c>
      <c r="B36" s="33"/>
      <c r="C36" s="26">
        <f t="shared" si="7"/>
        <v>0</v>
      </c>
    </row>
    <row r="37" spans="1:4" x14ac:dyDescent="0.3">
      <c r="A37" s="21" t="str">
        <f t="shared" si="6"/>
        <v>Trabajador 4</v>
      </c>
      <c r="B37" s="33"/>
      <c r="C37" s="26">
        <f t="shared" si="7"/>
        <v>0</v>
      </c>
    </row>
    <row r="38" spans="1:4" x14ac:dyDescent="0.3">
      <c r="A38" s="21" t="str">
        <f t="shared" si="6"/>
        <v>Trabajador 5</v>
      </c>
      <c r="B38" s="33"/>
      <c r="C38" s="26">
        <f t="shared" si="7"/>
        <v>0</v>
      </c>
    </row>
    <row r="39" spans="1:4" x14ac:dyDescent="0.3">
      <c r="A39" s="21" t="str">
        <f t="shared" si="6"/>
        <v>Trabajador 6</v>
      </c>
      <c r="B39" s="33"/>
      <c r="C39" s="26">
        <f t="shared" si="7"/>
        <v>0</v>
      </c>
    </row>
    <row r="40" spans="1:4" x14ac:dyDescent="0.3">
      <c r="A40" s="21" t="str">
        <f t="shared" si="6"/>
        <v>Trabajador 7</v>
      </c>
      <c r="B40" s="33"/>
      <c r="C40" s="26">
        <f t="shared" si="7"/>
        <v>0</v>
      </c>
    </row>
    <row r="41" spans="1:4" x14ac:dyDescent="0.3">
      <c r="A41" s="21" t="str">
        <f t="shared" si="6"/>
        <v>Trabajador 8</v>
      </c>
      <c r="B41" s="33"/>
      <c r="C41" s="26">
        <f t="shared" si="7"/>
        <v>0</v>
      </c>
    </row>
    <row r="42" spans="1:4" x14ac:dyDescent="0.3">
      <c r="A42" s="21" t="str">
        <f>A30</f>
        <v>Trabajador 9</v>
      </c>
      <c r="B42" s="33"/>
      <c r="C42" s="26">
        <f t="shared" si="7"/>
        <v>0</v>
      </c>
    </row>
    <row r="43" spans="1:4" x14ac:dyDescent="0.3">
      <c r="A43" s="21" t="str">
        <f t="shared" si="6"/>
        <v>Trabajador 10</v>
      </c>
      <c r="B43" s="33"/>
      <c r="C43" s="26">
        <f t="shared" si="7"/>
        <v>0</v>
      </c>
    </row>
    <row r="45" spans="1:4" x14ac:dyDescent="0.3">
      <c r="A45" s="4" t="s">
        <v>54</v>
      </c>
      <c r="B45" s="4" t="s">
        <v>62</v>
      </c>
      <c r="C45" s="4" t="s">
        <v>100</v>
      </c>
      <c r="D45" s="4" t="s">
        <v>101</v>
      </c>
    </row>
    <row r="46" spans="1:4" x14ac:dyDescent="0.3">
      <c r="A46" s="1" t="s">
        <v>55</v>
      </c>
      <c r="B46" s="35"/>
      <c r="C46" s="35"/>
      <c r="D46" s="36"/>
    </row>
    <row r="47" spans="1:4" x14ac:dyDescent="0.3">
      <c r="A47" s="1" t="s">
        <v>56</v>
      </c>
      <c r="B47" s="35"/>
      <c r="C47" s="35"/>
      <c r="D47" s="36"/>
    </row>
    <row r="48" spans="1:4" x14ac:dyDescent="0.3">
      <c r="A48" s="1" t="s">
        <v>57</v>
      </c>
      <c r="B48" s="35"/>
      <c r="C48" s="35"/>
      <c r="D48" s="36"/>
    </row>
    <row r="49" spans="1:4" x14ac:dyDescent="0.3">
      <c r="A49" s="1" t="s">
        <v>58</v>
      </c>
      <c r="B49" s="35"/>
      <c r="C49" s="35"/>
      <c r="D49" s="36"/>
    </row>
    <row r="50" spans="1:4" x14ac:dyDescent="0.3">
      <c r="A50" s="1" t="s">
        <v>59</v>
      </c>
      <c r="B50" s="35"/>
      <c r="C50" s="35"/>
      <c r="D50" s="36"/>
    </row>
    <row r="51" spans="1:4" x14ac:dyDescent="0.3">
      <c r="A51" s="1" t="s">
        <v>60</v>
      </c>
      <c r="B51" s="35"/>
      <c r="C51" s="35"/>
      <c r="D51" s="36"/>
    </row>
    <row r="52" spans="1:4" x14ac:dyDescent="0.3">
      <c r="A52" s="1" t="s">
        <v>61</v>
      </c>
      <c r="B52" s="35"/>
      <c r="C52" s="35"/>
      <c r="D52" s="36"/>
    </row>
    <row r="53" spans="1:4" x14ac:dyDescent="0.3">
      <c r="A53" s="1" t="s">
        <v>69</v>
      </c>
      <c r="B53" s="35"/>
      <c r="C53" s="35"/>
      <c r="D53" s="36"/>
    </row>
    <row r="54" spans="1:4" x14ac:dyDescent="0.3">
      <c r="D54" s="3"/>
    </row>
    <row r="55" spans="1:4" x14ac:dyDescent="0.3">
      <c r="A55" s="4" t="s">
        <v>115</v>
      </c>
      <c r="B55" s="4"/>
      <c r="C55" s="4" t="s">
        <v>62</v>
      </c>
    </row>
    <row r="56" spans="1:4" x14ac:dyDescent="0.3">
      <c r="A56" s="1" t="s">
        <v>116</v>
      </c>
      <c r="C56" s="30"/>
    </row>
    <row r="57" spans="1:4" x14ac:dyDescent="0.3">
      <c r="A57" s="1" t="s">
        <v>117</v>
      </c>
      <c r="C57" s="30"/>
    </row>
    <row r="58" spans="1:4" x14ac:dyDescent="0.3">
      <c r="A58" s="1" t="s">
        <v>118</v>
      </c>
      <c r="C58" s="30"/>
    </row>
    <row r="59" spans="1:4" x14ac:dyDescent="0.3">
      <c r="A59" s="1" t="s">
        <v>119</v>
      </c>
      <c r="C59" s="30"/>
    </row>
    <row r="60" spans="1:4" x14ac:dyDescent="0.3">
      <c r="A60" s="1" t="s">
        <v>120</v>
      </c>
      <c r="C60" s="30"/>
    </row>
    <row r="61" spans="1:4" x14ac:dyDescent="0.3">
      <c r="A61" s="1" t="s">
        <v>121</v>
      </c>
      <c r="C61" s="30"/>
    </row>
    <row r="62" spans="1:4" x14ac:dyDescent="0.3">
      <c r="A62" s="1" t="s">
        <v>122</v>
      </c>
      <c r="C62" s="30"/>
    </row>
    <row r="63" spans="1:4" x14ac:dyDescent="0.3">
      <c r="A63" s="1" t="s">
        <v>123</v>
      </c>
      <c r="C63" s="30"/>
    </row>
    <row r="64" spans="1:4" x14ac:dyDescent="0.3">
      <c r="A64" s="1" t="s">
        <v>124</v>
      </c>
      <c r="C64" s="30"/>
    </row>
    <row r="65" spans="1:3" ht="15.75" thickBot="1" x14ac:dyDescent="0.35">
      <c r="A65" s="1" t="s">
        <v>125</v>
      </c>
      <c r="C65" s="30"/>
    </row>
    <row r="66" spans="1:3" ht="15.75" thickBot="1" x14ac:dyDescent="0.35">
      <c r="A66" s="1" t="s">
        <v>126</v>
      </c>
      <c r="B66" s="37"/>
      <c r="C66" s="27">
        <f>B66*'Estados Financieros'!$B$2</f>
        <v>0</v>
      </c>
    </row>
  </sheetData>
  <phoneticPr fontId="1" type="noConversion"/>
  <dataValidations disablePrompts="1" count="1">
    <dataValidation type="list" allowBlank="1" showInputMessage="1" showErrorMessage="1" sqref="E22:E31" xr:uid="{EEF46E18-823A-4237-8E6C-94A1ACDCED6F}">
      <formula1>"Enero,Febrero,Marzo,Abril,Mayo,Junio,Julio,Agosto,Septiembre,Octubre,Noviembre,Diciembre"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F42F-3901-43A1-9BA3-F660701AA2CA}">
  <sheetPr>
    <tabColor theme="4" tint="0.39997558519241921"/>
  </sheetPr>
  <dimension ref="A1:R25"/>
  <sheetViews>
    <sheetView showGridLines="0" workbookViewId="0"/>
  </sheetViews>
  <sheetFormatPr baseColWidth="10" defaultRowHeight="16.5" x14ac:dyDescent="0.3"/>
  <cols>
    <col min="1" max="1" width="15.33203125" bestFit="1" customWidth="1"/>
  </cols>
  <sheetData>
    <row r="1" spans="1:18" x14ac:dyDescent="0.3">
      <c r="A1" s="5" t="s">
        <v>128</v>
      </c>
      <c r="B1" s="2">
        <f>Supuestos!B14</f>
        <v>0</v>
      </c>
      <c r="C1" s="2">
        <f>Supuestos!C14</f>
        <v>60</v>
      </c>
      <c r="D1" s="2">
        <f>Supuestos!D14</f>
        <v>91</v>
      </c>
      <c r="E1" s="2">
        <f>Supuestos!E14</f>
        <v>121</v>
      </c>
      <c r="F1" s="2">
        <f>Supuestos!F14</f>
        <v>152</v>
      </c>
      <c r="G1" s="2">
        <f>Supuestos!G14</f>
        <v>182</v>
      </c>
      <c r="H1" s="2">
        <f>Supuestos!H14</f>
        <v>213</v>
      </c>
      <c r="I1" s="2">
        <f>Supuestos!I14</f>
        <v>244</v>
      </c>
      <c r="J1" s="2">
        <f>Supuestos!J14</f>
        <v>274</v>
      </c>
      <c r="K1" s="2">
        <f>Supuestos!K14</f>
        <v>305</v>
      </c>
      <c r="L1" s="2">
        <f>Supuestos!L14</f>
        <v>335</v>
      </c>
      <c r="M1" s="2"/>
      <c r="N1" s="2"/>
      <c r="O1" s="2"/>
      <c r="P1" s="2"/>
      <c r="Q1" s="2"/>
      <c r="R1" s="2"/>
    </row>
    <row r="2" spans="1:18" x14ac:dyDescent="0.3">
      <c r="A2" s="5" t="s">
        <v>64</v>
      </c>
      <c r="B2" s="6">
        <f>SUMPRODUCT(Supuestos!B16:B19,Supuestos!$D$9:$D$12)</f>
        <v>0</v>
      </c>
      <c r="C2" s="6">
        <f>SUMPRODUCT(Supuestos!C16:C19,Supuestos!$D$9:$D$12)</f>
        <v>0</v>
      </c>
      <c r="D2" s="6">
        <f>SUMPRODUCT(Supuestos!D16:D19,Supuestos!$D$9:$D$12)</f>
        <v>0</v>
      </c>
      <c r="E2" s="6">
        <f>SUMPRODUCT(Supuestos!E16:E19,Supuestos!$D$9:$D$12)</f>
        <v>0</v>
      </c>
      <c r="F2" s="6">
        <f>SUMPRODUCT(Supuestos!F16:F19,Supuestos!$D$9:$D$12)</f>
        <v>0</v>
      </c>
      <c r="G2" s="6">
        <f>SUMPRODUCT(Supuestos!G16:G19,Supuestos!$D$9:$D$12)</f>
        <v>0</v>
      </c>
      <c r="H2" s="6">
        <f>SUMPRODUCT(Supuestos!H16:H19,Supuestos!$D$9:$D$12)</f>
        <v>0</v>
      </c>
      <c r="I2" s="6">
        <f>SUMPRODUCT(Supuestos!I16:I19,Supuestos!$D$9:$D$12)</f>
        <v>0</v>
      </c>
      <c r="J2" s="6">
        <f>SUMPRODUCT(Supuestos!J16:J19,Supuestos!$D$9:$D$12)</f>
        <v>0</v>
      </c>
      <c r="K2" s="6">
        <f>SUMPRODUCT(Supuestos!K16:K19,Supuestos!$D$9:$D$12)</f>
        <v>0</v>
      </c>
      <c r="L2" s="6">
        <f>SUMPRODUCT(Supuestos!L16:L19,Supuestos!$D$9:$D$12)</f>
        <v>0</v>
      </c>
    </row>
    <row r="3" spans="1:18" x14ac:dyDescent="0.3">
      <c r="A3" s="5" t="s">
        <v>65</v>
      </c>
      <c r="B3" s="7">
        <f>SUMPRODUCT(Supuestos!B16:B19,Supuestos!$E$9:$E$12)</f>
        <v>0</v>
      </c>
      <c r="C3" s="7">
        <f>SUMPRODUCT(Supuestos!C16:C19,Supuestos!$E$9:$E$12)</f>
        <v>0</v>
      </c>
      <c r="D3" s="7">
        <f>SUMPRODUCT(Supuestos!D16:D19,Supuestos!$E$9:$E$12)</f>
        <v>0</v>
      </c>
      <c r="E3" s="7">
        <f>SUMPRODUCT(Supuestos!E16:E19,Supuestos!$E$9:$E$12)</f>
        <v>0</v>
      </c>
      <c r="F3" s="7">
        <f>SUMPRODUCT(Supuestos!F16:F19,Supuestos!$E$9:$E$12)</f>
        <v>0</v>
      </c>
      <c r="G3" s="7">
        <f>SUMPRODUCT(Supuestos!G16:G19,Supuestos!$E$9:$E$12)</f>
        <v>0</v>
      </c>
      <c r="H3" s="7">
        <f>SUMPRODUCT(Supuestos!H16:H19,Supuestos!$E$9:$E$12)</f>
        <v>0</v>
      </c>
      <c r="I3" s="7">
        <f>SUMPRODUCT(Supuestos!I16:I19,Supuestos!$E$9:$E$12)</f>
        <v>0</v>
      </c>
      <c r="J3" s="7">
        <f>SUMPRODUCT(Supuestos!J16:J19,Supuestos!$E$9:$E$12)</f>
        <v>0</v>
      </c>
      <c r="K3" s="7">
        <f>SUMPRODUCT(Supuestos!K16:K19,Supuestos!$E$9:$E$12)</f>
        <v>0</v>
      </c>
      <c r="L3" s="7">
        <f>SUMPRODUCT(Supuestos!L16:L19,Supuestos!$E$9:$E$12)</f>
        <v>0</v>
      </c>
    </row>
    <row r="4" spans="1:18" x14ac:dyDescent="0.3">
      <c r="A4" s="5" t="s">
        <v>66</v>
      </c>
      <c r="B4" s="8">
        <f>+B2-B3</f>
        <v>0</v>
      </c>
      <c r="C4" s="8">
        <f t="shared" ref="C4:L4" si="0">+C2-C3</f>
        <v>0</v>
      </c>
      <c r="D4" s="8">
        <f t="shared" si="0"/>
        <v>0</v>
      </c>
      <c r="E4" s="8">
        <f t="shared" si="0"/>
        <v>0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0</v>
      </c>
      <c r="K4" s="8">
        <f t="shared" si="0"/>
        <v>0</v>
      </c>
      <c r="L4" s="8">
        <f t="shared" si="0"/>
        <v>0</v>
      </c>
    </row>
    <row r="5" spans="1:18" x14ac:dyDescent="0.3">
      <c r="A5" s="5" t="s">
        <v>67</v>
      </c>
      <c r="B5" s="8">
        <f>SUM(B7:B9)</f>
        <v>0</v>
      </c>
      <c r="C5" s="8">
        <f t="shared" ref="C5:L5" si="1">SUM(C7:C9)</f>
        <v>0</v>
      </c>
      <c r="D5" s="8">
        <f t="shared" si="1"/>
        <v>0</v>
      </c>
      <c r="E5" s="8">
        <f t="shared" si="1"/>
        <v>0</v>
      </c>
      <c r="F5" s="8">
        <f t="shared" si="1"/>
        <v>0</v>
      </c>
      <c r="G5" s="8">
        <f t="shared" si="1"/>
        <v>0</v>
      </c>
      <c r="H5" s="8">
        <f t="shared" si="1"/>
        <v>0</v>
      </c>
      <c r="I5" s="8">
        <f t="shared" si="1"/>
        <v>0</v>
      </c>
      <c r="J5" s="8">
        <f t="shared" si="1"/>
        <v>0</v>
      </c>
      <c r="K5" s="8">
        <f t="shared" si="1"/>
        <v>0</v>
      </c>
      <c r="L5" s="8">
        <f t="shared" si="1"/>
        <v>0</v>
      </c>
    </row>
    <row r="6" spans="1:18" x14ac:dyDescent="0.3">
      <c r="A6" s="5" t="s">
        <v>114</v>
      </c>
      <c r="B6" s="8">
        <f>SUM(Supuestos!$C$56:$C$65)</f>
        <v>0</v>
      </c>
      <c r="C6" s="8">
        <f>SUM(Supuestos!$C$56:$C$65)</f>
        <v>0</v>
      </c>
      <c r="D6" s="8">
        <f>SUM(Supuestos!$C$56:$C$65)</f>
        <v>0</v>
      </c>
      <c r="E6" s="8">
        <f>SUM(Supuestos!$C$56:$C$65)</f>
        <v>0</v>
      </c>
      <c r="F6" s="8">
        <f>SUM(Supuestos!$C$56:$C$65)</f>
        <v>0</v>
      </c>
      <c r="G6" s="8">
        <f>SUM(Supuestos!$C$56:$C$65)</f>
        <v>0</v>
      </c>
      <c r="H6" s="8">
        <f>SUM(Supuestos!$C$56:$C$65)</f>
        <v>0</v>
      </c>
      <c r="I6" s="8">
        <f>SUM(Supuestos!$C$56:$C$65)</f>
        <v>0</v>
      </c>
      <c r="J6" s="8">
        <f>SUM(Supuestos!$C$56:$C$65)</f>
        <v>0</v>
      </c>
      <c r="K6" s="8">
        <f>SUM(Supuestos!$C$56:$C$65)</f>
        <v>0</v>
      </c>
      <c r="L6" s="8">
        <f>SUM(Supuestos!$C$56:$C$65)</f>
        <v>0</v>
      </c>
    </row>
    <row r="7" spans="1:18" x14ac:dyDescent="0.3">
      <c r="A7" s="5" t="s">
        <v>68</v>
      </c>
      <c r="B7" s="7">
        <f>SUM(Supuestos!$C$34:$C$43,Supuestos!$D$22:$D$31)</f>
        <v>0</v>
      </c>
      <c r="C7" s="7">
        <f>SUM(Supuestos!$C$34:$C$43,Supuestos!$D$22:$D$31)</f>
        <v>0</v>
      </c>
      <c r="D7" s="7">
        <f>SUM(Supuestos!$C$34:$C$43,Supuestos!$D$22:$D$31)</f>
        <v>0</v>
      </c>
      <c r="E7" s="7">
        <f>SUM(Supuestos!$C$34:$C$43,Supuestos!$D$22:$D$31)</f>
        <v>0</v>
      </c>
      <c r="F7" s="7">
        <f>SUM(Supuestos!$C$34:$C$43,Supuestos!$D$22:$D$31)</f>
        <v>0</v>
      </c>
      <c r="G7" s="7">
        <f>SUM(Supuestos!$C$34:$C$43,Supuestos!$D$22:$D$31)</f>
        <v>0</v>
      </c>
      <c r="H7" s="7">
        <f>SUM(Supuestos!$C$34:$C$43,Supuestos!$D$22:$D$31)</f>
        <v>0</v>
      </c>
      <c r="I7" s="7">
        <f>SUM(Supuestos!$C$34:$C$43,Supuestos!$D$22:$D$31)</f>
        <v>0</v>
      </c>
      <c r="J7" s="7">
        <f>SUM(Supuestos!$C$34:$C$43,Supuestos!$D$22:$D$31)</f>
        <v>0</v>
      </c>
      <c r="K7" s="7">
        <f>SUM(Supuestos!$C$34:$C$43,Supuestos!$D$22:$D$31)</f>
        <v>0</v>
      </c>
      <c r="L7" s="7">
        <f>SUM(Supuestos!$C$34:$C$43,Supuestos!$D$22:$D$31)</f>
        <v>0</v>
      </c>
    </row>
    <row r="8" spans="1:18" x14ac:dyDescent="0.3">
      <c r="A8" s="5" t="s">
        <v>69</v>
      </c>
      <c r="B8" s="7">
        <f>Supuestos!$B$53</f>
        <v>0</v>
      </c>
      <c r="C8" s="7">
        <f>Supuestos!$B$53</f>
        <v>0</v>
      </c>
      <c r="D8" s="7">
        <f>Supuestos!$B$53</f>
        <v>0</v>
      </c>
      <c r="E8" s="7">
        <f>Supuestos!$B$53</f>
        <v>0</v>
      </c>
      <c r="F8" s="7">
        <f>Supuestos!$B$53</f>
        <v>0</v>
      </c>
      <c r="G8" s="7">
        <f>Supuestos!$B$53</f>
        <v>0</v>
      </c>
      <c r="H8" s="7">
        <f>Supuestos!$B$53</f>
        <v>0</v>
      </c>
      <c r="I8" s="7">
        <f>Supuestos!$B$53</f>
        <v>0</v>
      </c>
      <c r="J8" s="7">
        <f>Supuestos!$B$53</f>
        <v>0</v>
      </c>
      <c r="K8" s="7">
        <f>Supuestos!$B$53</f>
        <v>0</v>
      </c>
      <c r="L8" s="7">
        <f>Supuestos!$B$53</f>
        <v>0</v>
      </c>
    </row>
    <row r="9" spans="1:18" x14ac:dyDescent="0.3">
      <c r="A9" s="5" t="s">
        <v>70</v>
      </c>
      <c r="B9" s="7">
        <f>IFERROR(SUMIF(Supuestos!$C$46:$C$52,1,Supuestos!$B$46:$B$52)+IF(ISEVEN(MONTH(B1)),SUMIF(Supuestos!$C$46:$C$52,2,Supuestos!$B$46:$B$52),0)+IF(OR(MONTH(B1)=3,MONTH(B1)=6,MONTH(B1)=9,MONTH(B1)=12),SUMIF(Supuestos!$C$46:$C$52,3,Supuestos!$B$46:$B$52),0)+IF(OR(MONTH(B1)=4,MONTH(B1)=8,MONTH(B1)=12),SUMIF(Supuestos!$C$46:$C$52,4,Supuestos!$B$46:$B$52),0)+IF(VLOOKUP(MONTH(B1),'Costo por plato'!$A$118:$B$129,2,0)=VLOOKUP(12,Supuestos!$C$46:$D$52,2,0),SUMIF(Supuestos!$C$46:$C$53,12,Supuestos!$B$46:$B$52),0),0)</f>
        <v>0</v>
      </c>
      <c r="C9" s="7">
        <f>IFERROR(SUMIF(Supuestos!$C$46:$C$52,1,Supuestos!$B$46:$B$52)+IF(ISEVEN(MONTH(C1)),SUMIF(Supuestos!$C$46:$C$52,2,Supuestos!$B$46:$B$52),0)+IF(OR(MONTH(C1)=3,MONTH(C1)=6,MONTH(C1)=9,MONTH(C1)=12),SUMIF(Supuestos!$C$46:$C$52,3,Supuestos!$B$46:$B$52),0)+IF(OR(MONTH(C1)=4,MONTH(C1)=8,MONTH(C1)=12),SUMIF(Supuestos!$C$46:$C$52,4,Supuestos!$B$46:$B$52),0)+IF(VLOOKUP(MONTH(C1),'Costo por plato'!$A$118:$B$129,2,0)=VLOOKUP(12,Supuestos!$C$46:$D$52,2,0),SUMIF(Supuestos!$C$46:$C$53,12,Supuestos!$B$46:$B$52),0),0)</f>
        <v>0</v>
      </c>
      <c r="D9" s="7">
        <f>IFERROR(SUMIF(Supuestos!$C$46:$C$52,1,Supuestos!$B$46:$B$52)+IF(ISEVEN(MONTH(D1)),SUMIF(Supuestos!$C$46:$C$52,2,Supuestos!$B$46:$B$52),0)+IF(OR(MONTH(D1)=3,MONTH(D1)=6,MONTH(D1)=9,MONTH(D1)=12),SUMIF(Supuestos!$C$46:$C$52,3,Supuestos!$B$46:$B$52),0)+IF(OR(MONTH(D1)=4,MONTH(D1)=8,MONTH(D1)=12),SUMIF(Supuestos!$C$46:$C$52,4,Supuestos!$B$46:$B$52),0)+IF(VLOOKUP(MONTH(D1),'Costo por plato'!$A$118:$B$129,2,0)=VLOOKUP(12,Supuestos!$C$46:$D$52,2,0),SUMIF(Supuestos!$C$46:$C$53,12,Supuestos!$B$46:$B$52),0),0)</f>
        <v>0</v>
      </c>
      <c r="E9" s="7">
        <f>IFERROR(SUMIF(Supuestos!$C$46:$C$52,1,Supuestos!$B$46:$B$52)+IF(ISEVEN(MONTH(E1)),SUMIF(Supuestos!$C$46:$C$52,2,Supuestos!$B$46:$B$52),0)+IF(OR(MONTH(E1)=3,MONTH(E1)=6,MONTH(E1)=9,MONTH(E1)=12),SUMIF(Supuestos!$C$46:$C$52,3,Supuestos!$B$46:$B$52),0)+IF(OR(MONTH(E1)=4,MONTH(E1)=8,MONTH(E1)=12),SUMIF(Supuestos!$C$46:$C$52,4,Supuestos!$B$46:$B$52),0)+IF(VLOOKUP(MONTH(E1),'Costo por plato'!$A$118:$B$129,2,0)=VLOOKUP(12,Supuestos!$C$46:$D$52,2,0),SUMIF(Supuestos!$C$46:$C$53,12,Supuestos!$B$46:$B$52),0),0)</f>
        <v>0</v>
      </c>
      <c r="F9" s="7">
        <f>IFERROR(SUMIF(Supuestos!$C$46:$C$52,1,Supuestos!$B$46:$B$52)+IF(ISEVEN(MONTH(F1)),SUMIF(Supuestos!$C$46:$C$52,2,Supuestos!$B$46:$B$52),0)+IF(OR(MONTH(F1)=3,MONTH(F1)=6,MONTH(F1)=9,MONTH(F1)=12),SUMIF(Supuestos!$C$46:$C$52,3,Supuestos!$B$46:$B$52),0)+IF(OR(MONTH(F1)=4,MONTH(F1)=8,MONTH(F1)=12),SUMIF(Supuestos!$C$46:$C$52,4,Supuestos!$B$46:$B$52),0)+IF(VLOOKUP(MONTH(F1),'Costo por plato'!$A$118:$B$129,2,0)=VLOOKUP(12,Supuestos!$C$46:$D$52,2,0),SUMIF(Supuestos!$C$46:$C$53,12,Supuestos!$B$46:$B$52),0),0)</f>
        <v>0</v>
      </c>
      <c r="G9" s="7">
        <f>IFERROR(SUMIF(Supuestos!$C$46:$C$52,1,Supuestos!$B$46:$B$52)+IF(ISEVEN(MONTH(G1)),SUMIF(Supuestos!$C$46:$C$52,2,Supuestos!$B$46:$B$52),0)+IF(OR(MONTH(G1)=3,MONTH(G1)=6,MONTH(G1)=9,MONTH(G1)=12),SUMIF(Supuestos!$C$46:$C$52,3,Supuestos!$B$46:$B$52),0)+IF(OR(MONTH(G1)=4,MONTH(G1)=8,MONTH(G1)=12),SUMIF(Supuestos!$C$46:$C$52,4,Supuestos!$B$46:$B$52),0)+IF(VLOOKUP(MONTH(G1),'Costo por plato'!$A$118:$B$129,2,0)=VLOOKUP(12,Supuestos!$C$46:$D$52,2,0),SUMIF(Supuestos!$C$46:$C$53,12,Supuestos!$B$46:$B$52),0),0)</f>
        <v>0</v>
      </c>
      <c r="H9" s="7">
        <f>IFERROR(SUMIF(Supuestos!$C$46:$C$52,1,Supuestos!$B$46:$B$52)+IF(ISEVEN(MONTH(H1)),SUMIF(Supuestos!$C$46:$C$52,2,Supuestos!$B$46:$B$52),0)+IF(OR(MONTH(H1)=3,MONTH(H1)=6,MONTH(H1)=9,MONTH(H1)=12),SUMIF(Supuestos!$C$46:$C$52,3,Supuestos!$B$46:$B$52),0)+IF(OR(MONTH(H1)=4,MONTH(H1)=8,MONTH(H1)=12),SUMIF(Supuestos!$C$46:$C$52,4,Supuestos!$B$46:$B$52),0)+IF(VLOOKUP(MONTH(H1),'Costo por plato'!$A$118:$B$129,2,0)=VLOOKUP(12,Supuestos!$C$46:$D$52,2,0),SUMIF(Supuestos!$C$46:$C$53,12,Supuestos!$B$46:$B$52),0),0)</f>
        <v>0</v>
      </c>
      <c r="I9" s="7">
        <f>IFERROR(SUMIF(Supuestos!$C$46:$C$52,1,Supuestos!$B$46:$B$52)+IF(ISEVEN(MONTH(I1)),SUMIF(Supuestos!$C$46:$C$52,2,Supuestos!$B$46:$B$52),0)+IF(OR(MONTH(I1)=3,MONTH(I1)=6,MONTH(I1)=9,MONTH(I1)=12),SUMIF(Supuestos!$C$46:$C$52,3,Supuestos!$B$46:$B$52),0)+IF(OR(MONTH(I1)=4,MONTH(I1)=8,MONTH(I1)=12),SUMIF(Supuestos!$C$46:$C$52,4,Supuestos!$B$46:$B$52),0)+IF(VLOOKUP(MONTH(I1),'Costo por plato'!$A$118:$B$129,2,0)=VLOOKUP(12,Supuestos!$C$46:$D$52,2,0),SUMIF(Supuestos!$C$46:$C$53,12,Supuestos!$B$46:$B$52),0),0)</f>
        <v>0</v>
      </c>
      <c r="J9" s="7">
        <f>IFERROR(SUMIF(Supuestos!$C$46:$C$52,1,Supuestos!$B$46:$B$52)+IF(ISEVEN(MONTH(J1)),SUMIF(Supuestos!$C$46:$C$52,2,Supuestos!$B$46:$B$52),0)+IF(OR(MONTH(J1)=3,MONTH(J1)=6,MONTH(J1)=9,MONTH(J1)=12),SUMIF(Supuestos!$C$46:$C$52,3,Supuestos!$B$46:$B$52),0)+IF(OR(MONTH(J1)=4,MONTH(J1)=8,MONTH(J1)=12),SUMIF(Supuestos!$C$46:$C$52,4,Supuestos!$B$46:$B$52),0)+IF(VLOOKUP(MONTH(J1),'Costo por plato'!$A$118:$B$129,2,0)=VLOOKUP(12,Supuestos!$C$46:$D$52,2,0),SUMIF(Supuestos!$C$46:$C$53,12,Supuestos!$B$46:$B$52),0),0)</f>
        <v>0</v>
      </c>
      <c r="K9" s="7">
        <f>IFERROR(SUMIF(Supuestos!$C$46:$C$52,1,Supuestos!$B$46:$B$52)+IF(ISEVEN(MONTH(K1)),SUMIF(Supuestos!$C$46:$C$52,2,Supuestos!$B$46:$B$52),0)+IF(OR(MONTH(K1)=3,MONTH(K1)=6,MONTH(K1)=9,MONTH(K1)=12),SUMIF(Supuestos!$C$46:$C$52,3,Supuestos!$B$46:$B$52),0)+IF(OR(MONTH(K1)=4,MONTH(K1)=8,MONTH(K1)=12),SUMIF(Supuestos!$C$46:$C$52,4,Supuestos!$B$46:$B$52),0)+IF(VLOOKUP(MONTH(K1),'Costo por plato'!$A$118:$B$129,2,0)=VLOOKUP(12,Supuestos!$C$46:$D$52,2,0),SUMIF(Supuestos!$C$46:$C$53,12,Supuestos!$B$46:$B$52),0),0)</f>
        <v>0</v>
      </c>
      <c r="L9" s="7">
        <f>IFERROR(SUMIF(Supuestos!$C$46:$C$52,1,Supuestos!$B$46:$B$52)+IF(ISEVEN(MONTH(L1)),SUMIF(Supuestos!$C$46:$C$52,2,Supuestos!$B$46:$B$52),0)+IF(OR(MONTH(L1)=3,MONTH(L1)=6,MONTH(L1)=9,MONTH(L1)=12),SUMIF(Supuestos!$C$46:$C$52,3,Supuestos!$B$46:$B$52),0)+IF(OR(MONTH(L1)=4,MONTH(L1)=8,MONTH(L1)=12),SUMIF(Supuestos!$C$46:$C$52,4,Supuestos!$B$46:$B$52),0)+IF(VLOOKUP(MONTH(L1),'Costo por plato'!$A$118:$B$129,2,0)=VLOOKUP(12,Supuestos!$C$46:$D$52,2,0),SUMIF(Supuestos!$C$46:$C$53,12,Supuestos!$B$46:$B$52),0),0)</f>
        <v>0</v>
      </c>
    </row>
    <row r="10" spans="1:18" x14ac:dyDescent="0.3">
      <c r="A10" s="5" t="s">
        <v>71</v>
      </c>
      <c r="B10" s="8">
        <f t="shared" ref="B10:L10" si="2">+B4-B5</f>
        <v>0</v>
      </c>
      <c r="C10" s="8">
        <f t="shared" si="2"/>
        <v>0</v>
      </c>
      <c r="D10" s="8">
        <f t="shared" si="2"/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</row>
    <row r="11" spans="1:18" x14ac:dyDescent="0.3">
      <c r="A11" s="9" t="s">
        <v>72</v>
      </c>
      <c r="B11" s="7">
        <f>IFERROR(VLOOKUP(B$1,Prestamo!$A$7:$G$79,5,0),0)+IFERROR(VLOOKUP(B$1,Prestamo!$I$7:$O$79,5,0),0)</f>
        <v>0</v>
      </c>
      <c r="C11" s="7">
        <f>IFERROR(VLOOKUP(C$1,Prestamo!$A$7:$G$79,5,0),0)+IFERROR(VLOOKUP(C$1,Prestamo!$I$7:$O$79,5,0),0)</f>
        <v>0</v>
      </c>
      <c r="D11" s="7">
        <f>IFERROR(VLOOKUP(D$1,Prestamo!$A$7:$G$79,5,0),0)+IFERROR(VLOOKUP(D$1,Prestamo!$I$7:$O$79,5,0),0)</f>
        <v>0</v>
      </c>
      <c r="E11" s="7">
        <f>IFERROR(VLOOKUP(E$1,Prestamo!$A$7:$G$79,5,0),0)+IFERROR(VLOOKUP(E$1,Prestamo!$I$7:$O$79,5,0),0)</f>
        <v>0</v>
      </c>
      <c r="F11" s="7">
        <f>IFERROR(VLOOKUP(F$1,Prestamo!$A$7:$G$79,5,0),0)+IFERROR(VLOOKUP(F$1,Prestamo!$I$7:$O$79,5,0),0)</f>
        <v>0</v>
      </c>
      <c r="G11" s="7">
        <f>IFERROR(VLOOKUP(G$1,Prestamo!$A$7:$G$79,5,0),0)+IFERROR(VLOOKUP(G$1,Prestamo!$I$7:$O$79,5,0),0)</f>
        <v>0</v>
      </c>
      <c r="H11" s="7">
        <f>IFERROR(VLOOKUP(H$1,Prestamo!$A$7:$G$79,5,0),0)+IFERROR(VLOOKUP(H$1,Prestamo!$I$7:$O$79,5,0),0)</f>
        <v>0</v>
      </c>
      <c r="I11" s="7">
        <f>IFERROR(VLOOKUP(I$1,Prestamo!$A$7:$G$79,5,0),0)+IFERROR(VLOOKUP(I$1,Prestamo!$I$7:$O$79,5,0),0)</f>
        <v>0</v>
      </c>
      <c r="J11" s="7">
        <f>IFERROR(VLOOKUP(J$1,Prestamo!$A$7:$G$79,5,0),0)+IFERROR(VLOOKUP(J$1,Prestamo!$I$7:$O$79,5,0),0)</f>
        <v>0</v>
      </c>
      <c r="K11" s="7">
        <f>IFERROR(VLOOKUP(K$1,Prestamo!$A$7:$G$79,5,0),0)+IFERROR(VLOOKUP(K$1,Prestamo!$I$7:$O$79,5,0),0)</f>
        <v>0</v>
      </c>
      <c r="L11" s="7">
        <f>IFERROR(VLOOKUP(L$1,Prestamo!$A$7:$G$79,5,0),0)+IFERROR(VLOOKUP(L$1,Prestamo!$I$7:$O$79,5,0),0)</f>
        <v>0</v>
      </c>
    </row>
    <row r="12" spans="1:18" x14ac:dyDescent="0.3">
      <c r="A12" s="5" t="s">
        <v>73</v>
      </c>
      <c r="B12" s="43">
        <f>+B10-B11</f>
        <v>0</v>
      </c>
      <c r="C12" s="43">
        <f t="shared" ref="C12:L12" si="3">+C10-C11</f>
        <v>0</v>
      </c>
      <c r="D12" s="43">
        <f t="shared" si="3"/>
        <v>0</v>
      </c>
      <c r="E12" s="43">
        <f t="shared" si="3"/>
        <v>0</v>
      </c>
      <c r="F12" s="43">
        <f t="shared" si="3"/>
        <v>0</v>
      </c>
      <c r="G12" s="43">
        <f t="shared" si="3"/>
        <v>0</v>
      </c>
      <c r="H12" s="43">
        <f t="shared" si="3"/>
        <v>0</v>
      </c>
      <c r="I12" s="43">
        <f t="shared" si="3"/>
        <v>0</v>
      </c>
      <c r="J12" s="43">
        <f t="shared" si="3"/>
        <v>0</v>
      </c>
      <c r="K12" s="43">
        <f t="shared" si="3"/>
        <v>0</v>
      </c>
      <c r="L12" s="43">
        <f t="shared" si="3"/>
        <v>0</v>
      </c>
    </row>
    <row r="13" spans="1:18" x14ac:dyDescent="0.3">
      <c r="A13" s="5" t="s">
        <v>74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8" x14ac:dyDescent="0.3">
      <c r="A14" s="5" t="s">
        <v>75</v>
      </c>
      <c r="B14" s="43">
        <f>+B12-B13</f>
        <v>0</v>
      </c>
      <c r="C14" s="43">
        <f t="shared" ref="C14:L14" si="4">+C12-C13</f>
        <v>0</v>
      </c>
      <c r="D14" s="43">
        <f t="shared" si="4"/>
        <v>0</v>
      </c>
      <c r="E14" s="43">
        <f t="shared" si="4"/>
        <v>0</v>
      </c>
      <c r="F14" s="43">
        <f t="shared" si="4"/>
        <v>0</v>
      </c>
      <c r="G14" s="43">
        <f t="shared" si="4"/>
        <v>0</v>
      </c>
      <c r="H14" s="43">
        <f t="shared" si="4"/>
        <v>0</v>
      </c>
      <c r="I14" s="43">
        <f t="shared" si="4"/>
        <v>0</v>
      </c>
      <c r="J14" s="43">
        <f t="shared" si="4"/>
        <v>0</v>
      </c>
      <c r="K14" s="43">
        <f t="shared" si="4"/>
        <v>0</v>
      </c>
      <c r="L14" s="43">
        <f t="shared" si="4"/>
        <v>0</v>
      </c>
    </row>
    <row r="16" spans="1:18" x14ac:dyDescent="0.3">
      <c r="A16" s="44" t="s">
        <v>129</v>
      </c>
      <c r="B16" s="2">
        <f>B1</f>
        <v>0</v>
      </c>
      <c r="C16" s="2">
        <f t="shared" ref="C16:D16" si="5">C1</f>
        <v>60</v>
      </c>
      <c r="D16" s="2">
        <f t="shared" si="5"/>
        <v>91</v>
      </c>
      <c r="E16" s="2">
        <f t="shared" ref="E16:F16" si="6">E1</f>
        <v>121</v>
      </c>
      <c r="F16" s="2">
        <f t="shared" si="6"/>
        <v>152</v>
      </c>
      <c r="G16" s="2">
        <f t="shared" ref="G16:L16" si="7">G1</f>
        <v>182</v>
      </c>
      <c r="H16" s="2">
        <f t="shared" si="7"/>
        <v>213</v>
      </c>
      <c r="I16" s="2">
        <f t="shared" si="7"/>
        <v>244</v>
      </c>
      <c r="J16" s="2">
        <f t="shared" si="7"/>
        <v>274</v>
      </c>
      <c r="K16" s="2">
        <f t="shared" si="7"/>
        <v>305</v>
      </c>
      <c r="L16" s="2">
        <f t="shared" si="7"/>
        <v>335</v>
      </c>
    </row>
    <row r="17" spans="1:12" x14ac:dyDescent="0.3">
      <c r="A17" s="44" t="s">
        <v>130</v>
      </c>
      <c r="B17" s="45"/>
      <c r="C17" s="43">
        <f>B25</f>
        <v>0</v>
      </c>
      <c r="D17" s="43">
        <f>C25</f>
        <v>0</v>
      </c>
      <c r="E17" s="43">
        <f t="shared" ref="E17:F17" si="8">D25</f>
        <v>0</v>
      </c>
      <c r="F17" s="43">
        <f t="shared" si="8"/>
        <v>0</v>
      </c>
      <c r="G17" s="43">
        <f t="shared" ref="G17:L17" si="9">F25</f>
        <v>0</v>
      </c>
      <c r="H17" s="43">
        <f t="shared" si="9"/>
        <v>0</v>
      </c>
      <c r="I17" s="43">
        <f t="shared" si="9"/>
        <v>0</v>
      </c>
      <c r="J17" s="43">
        <f t="shared" si="9"/>
        <v>0</v>
      </c>
      <c r="K17" s="43">
        <f t="shared" si="9"/>
        <v>0</v>
      </c>
      <c r="L17" s="43">
        <f t="shared" si="9"/>
        <v>0</v>
      </c>
    </row>
    <row r="18" spans="1:12" x14ac:dyDescent="0.3">
      <c r="A18" s="44" t="s">
        <v>134</v>
      </c>
      <c r="B18" s="43">
        <f>B14</f>
        <v>0</v>
      </c>
      <c r="C18" s="43">
        <f>C14</f>
        <v>0</v>
      </c>
      <c r="D18" s="43">
        <f>D14</f>
        <v>0</v>
      </c>
      <c r="E18" s="43">
        <f t="shared" ref="E18:F18" si="10">E14</f>
        <v>0</v>
      </c>
      <c r="F18" s="43">
        <f t="shared" si="10"/>
        <v>0</v>
      </c>
      <c r="G18" s="43">
        <f t="shared" ref="G18:L18" si="11">G14</f>
        <v>0</v>
      </c>
      <c r="H18" s="43">
        <f t="shared" si="11"/>
        <v>0</v>
      </c>
      <c r="I18" s="43">
        <f t="shared" si="11"/>
        <v>0</v>
      </c>
      <c r="J18" s="43">
        <f t="shared" si="11"/>
        <v>0</v>
      </c>
      <c r="K18" s="43">
        <f t="shared" si="11"/>
        <v>0</v>
      </c>
      <c r="L18" s="43">
        <f t="shared" si="11"/>
        <v>0</v>
      </c>
    </row>
    <row r="19" spans="1:12" x14ac:dyDescent="0.3">
      <c r="A19" s="44" t="s">
        <v>131</v>
      </c>
      <c r="B19" s="43">
        <f>B2*0.21</f>
        <v>0</v>
      </c>
      <c r="C19" s="43">
        <f>C2*0.21</f>
        <v>0</v>
      </c>
      <c r="D19" s="43">
        <f>D2*0.21</f>
        <v>0</v>
      </c>
      <c r="E19" s="43">
        <f t="shared" ref="E19:F19" si="12">E2*0.21</f>
        <v>0</v>
      </c>
      <c r="F19" s="43">
        <f t="shared" si="12"/>
        <v>0</v>
      </c>
      <c r="G19" s="43">
        <f t="shared" ref="G19:L19" si="13">G2*0.21</f>
        <v>0</v>
      </c>
      <c r="H19" s="43">
        <f t="shared" si="13"/>
        <v>0</v>
      </c>
      <c r="I19" s="43">
        <f t="shared" si="13"/>
        <v>0</v>
      </c>
      <c r="J19" s="43">
        <f t="shared" si="13"/>
        <v>0</v>
      </c>
      <c r="K19" s="43">
        <f t="shared" si="13"/>
        <v>0</v>
      </c>
      <c r="L19" s="43">
        <f t="shared" si="13"/>
        <v>0</v>
      </c>
    </row>
    <row r="20" spans="1:12" x14ac:dyDescent="0.3">
      <c r="A20" s="44" t="s">
        <v>132</v>
      </c>
      <c r="B20" s="43">
        <f>B13</f>
        <v>0</v>
      </c>
      <c r="C20" s="43">
        <f>C13</f>
        <v>0</v>
      </c>
      <c r="D20" s="43">
        <f>D13</f>
        <v>0</v>
      </c>
      <c r="E20" s="43">
        <f t="shared" ref="E20:F20" si="14">E13</f>
        <v>0</v>
      </c>
      <c r="F20" s="43">
        <f t="shared" si="14"/>
        <v>0</v>
      </c>
      <c r="G20" s="43">
        <f t="shared" ref="G20:L20" si="15">G13</f>
        <v>0</v>
      </c>
      <c r="H20" s="43">
        <f t="shared" si="15"/>
        <v>0</v>
      </c>
      <c r="I20" s="43">
        <f t="shared" si="15"/>
        <v>0</v>
      </c>
      <c r="J20" s="43">
        <f t="shared" si="15"/>
        <v>0</v>
      </c>
      <c r="K20" s="43">
        <f t="shared" si="15"/>
        <v>0</v>
      </c>
      <c r="L20" s="43">
        <f t="shared" si="15"/>
        <v>0</v>
      </c>
    </row>
    <row r="21" spans="1:12" x14ac:dyDescent="0.3">
      <c r="A21" s="44" t="s">
        <v>133</v>
      </c>
      <c r="B21" s="43">
        <f>SUM(B17:B20)</f>
        <v>0</v>
      </c>
      <c r="C21" s="43">
        <f>SUM(C17:C20)</f>
        <v>0</v>
      </c>
      <c r="D21" s="43">
        <f>SUM(D17:D20)</f>
        <v>0</v>
      </c>
      <c r="E21" s="43">
        <f t="shared" ref="E21:F21" si="16">SUM(E17:E20)</f>
        <v>0</v>
      </c>
      <c r="F21" s="43">
        <f t="shared" si="16"/>
        <v>0</v>
      </c>
      <c r="G21" s="43">
        <f t="shared" ref="G21" si="17">SUM(G17:G20)</f>
        <v>0</v>
      </c>
      <c r="H21" s="43">
        <f t="shared" ref="H21" si="18">SUM(H17:H20)</f>
        <v>0</v>
      </c>
      <c r="I21" s="43">
        <f t="shared" ref="I21" si="19">SUM(I17:I20)</f>
        <v>0</v>
      </c>
      <c r="J21" s="43">
        <f t="shared" ref="J21" si="20">SUM(J17:J20)</f>
        <v>0</v>
      </c>
      <c r="K21" s="43">
        <f t="shared" ref="K21" si="21">SUM(K17:K20)</f>
        <v>0</v>
      </c>
      <c r="L21" s="43">
        <f t="shared" ref="L21" si="22">SUM(L17:L20)</f>
        <v>0</v>
      </c>
    </row>
    <row r="22" spans="1:12" x14ac:dyDescent="0.3">
      <c r="A22" s="44" t="s">
        <v>135</v>
      </c>
      <c r="B22" s="43">
        <f>IFERROR(VLOOKUP(B$1,Prestamo!$A$7:$G$79,4,0),0)+IFERROR(VLOOKUP(B$1,Prestamo!$I$7:$O$79,4,0),0)</f>
        <v>0</v>
      </c>
      <c r="C22" s="43">
        <f>IFERROR(VLOOKUP(C$1,Prestamo!$A$7:$G$79,4,0),0)+IFERROR(VLOOKUP(C$1,Prestamo!$I$7:$O$79,4,0),0)</f>
        <v>0</v>
      </c>
      <c r="D22" s="43">
        <f>IFERROR(VLOOKUP(D$1,Prestamo!$A$7:$G$79,4,0),0)+IFERROR(VLOOKUP(D$1,Prestamo!$I$7:$O$79,4,0),0)</f>
        <v>0</v>
      </c>
      <c r="E22" s="43">
        <f>IFERROR(VLOOKUP(E$1,Prestamo!$A$7:$G$79,4,0),0)+IFERROR(VLOOKUP(E$1,Prestamo!$I$7:$O$79,4,0),0)</f>
        <v>0</v>
      </c>
      <c r="F22" s="43">
        <f>IFERROR(VLOOKUP(F$1,Prestamo!$A$7:$G$79,4,0),0)+IFERROR(VLOOKUP(F$1,Prestamo!$I$7:$O$79,4,0),0)</f>
        <v>0</v>
      </c>
      <c r="G22" s="43">
        <f>IFERROR(VLOOKUP(G$1,Prestamo!$A$7:$G$79,4,0),0)+IFERROR(VLOOKUP(G$1,Prestamo!$I$7:$O$79,4,0),0)</f>
        <v>0</v>
      </c>
      <c r="H22" s="43">
        <f>IFERROR(VLOOKUP(H$1,Prestamo!$A$7:$G$79,4,0),0)+IFERROR(VLOOKUP(H$1,Prestamo!$I$7:$O$79,4,0),0)</f>
        <v>0</v>
      </c>
      <c r="I22" s="43">
        <f>IFERROR(VLOOKUP(I$1,Prestamo!$A$7:$G$79,4,0),0)+IFERROR(VLOOKUP(I$1,Prestamo!$I$7:$O$79,4,0),0)</f>
        <v>0</v>
      </c>
      <c r="J22" s="43">
        <f>IFERROR(VLOOKUP(J$1,Prestamo!$A$7:$G$79,4,0),0)+IFERROR(VLOOKUP(J$1,Prestamo!$I$7:$O$79,4,0),0)</f>
        <v>0</v>
      </c>
      <c r="K22" s="43">
        <f>IFERROR(VLOOKUP(K$1,Prestamo!$A$7:$G$79,4,0),0)+IFERROR(VLOOKUP(K$1,Prestamo!$I$7:$O$79,4,0),0)</f>
        <v>0</v>
      </c>
      <c r="L22" s="43">
        <f>IFERROR(VLOOKUP(L$1,Prestamo!$A$7:$G$79,4,0),0)+IFERROR(VLOOKUP(L$1,Prestamo!$I$7:$O$79,4,0),0)</f>
        <v>0</v>
      </c>
    </row>
    <row r="23" spans="1:12" x14ac:dyDescent="0.3">
      <c r="A23" s="44" t="s">
        <v>136</v>
      </c>
      <c r="B23" s="43">
        <f>IF(OR(MONTH(B16)=1,MONTH(B16)=4,MONTH(B16)=7,MONTH(B16)=10),SUM(A19:B19),0)</f>
        <v>0</v>
      </c>
      <c r="C23" s="43">
        <f>IF(OR(MONTH(C16)=1,MONTH(C16)=4,MONTH(C16)=7,MONTH(C16)=10),SUM(B19:C19),0)</f>
        <v>0</v>
      </c>
      <c r="D23" s="43">
        <f>IF(OR(MONTH(D16)=1,MONTH(D16)=4,MONTH(D16)=7,MONTH(D16)=10),SUM(C19:D19),0)</f>
        <v>0</v>
      </c>
      <c r="E23" s="43">
        <f t="shared" ref="E23" si="23">IF(OR(MONTH(E16)=1,MONTH(E16)=4,MONTH(E16)=7,MONTH(E16)=10),SUM(D19:E19),0)</f>
        <v>0</v>
      </c>
      <c r="F23" s="43">
        <f>IF(OR(MONTH(F16)=1,MONTH(F16)=4,MONTH(F16)=7,MONTH(F16)=10),SUM(D19:F19),0)</f>
        <v>0</v>
      </c>
      <c r="G23" s="43">
        <f t="shared" ref="G23:L23" si="24">IF(OR(MONTH(G16)=1,MONTH(G16)=4,MONTH(G16)=7,MONTH(G16)=10),SUM(E19:G19),0)</f>
        <v>0</v>
      </c>
      <c r="H23" s="43">
        <f t="shared" si="24"/>
        <v>0</v>
      </c>
      <c r="I23" s="43">
        <f t="shared" si="24"/>
        <v>0</v>
      </c>
      <c r="J23" s="43">
        <f t="shared" si="24"/>
        <v>0</v>
      </c>
      <c r="K23" s="43">
        <f t="shared" si="24"/>
        <v>0</v>
      </c>
      <c r="L23" s="43">
        <f t="shared" si="24"/>
        <v>0</v>
      </c>
    </row>
    <row r="24" spans="1:12" x14ac:dyDescent="0.3">
      <c r="A24" s="44" t="s">
        <v>137</v>
      </c>
      <c r="B24" s="43">
        <f>IF(OR(MONTH(B16)=1,MONTH(B16)=4,MONTH(B16)=7,MONTH(B16)=10),SUM(A13:B13),0)</f>
        <v>0</v>
      </c>
      <c r="C24" s="43">
        <f>IF(OR(MONTH(C16)=1,MONTH(C16)=4,MONTH(C16)=7,MONTH(C16)=10),SUM(B20:C20),0)</f>
        <v>0</v>
      </c>
      <c r="D24" s="43">
        <f t="shared" ref="D24:E24" si="25">IF(OR(MONTH(D16)=1,MONTH(D16)=4,MONTH(D16)=7,MONTH(D16)=10),SUM(C20:D20),0)</f>
        <v>0</v>
      </c>
      <c r="E24" s="43">
        <f t="shared" si="25"/>
        <v>0</v>
      </c>
      <c r="F24" s="43">
        <f>IF(OR(MONTH(F16)=1,MONTH(F16)=4,MONTH(F16)=7,MONTH(F16)=10),SUM(D20:F20),0)</f>
        <v>0</v>
      </c>
      <c r="G24" s="43">
        <f t="shared" ref="G24:L24" si="26">IF(OR(MONTH(G16)=1,MONTH(G16)=4,MONTH(G16)=7,MONTH(G16)=10),SUM(E20:G20),0)</f>
        <v>0</v>
      </c>
      <c r="H24" s="43">
        <f t="shared" si="26"/>
        <v>0</v>
      </c>
      <c r="I24" s="43">
        <f t="shared" si="26"/>
        <v>0</v>
      </c>
      <c r="J24" s="43">
        <f t="shared" si="26"/>
        <v>0</v>
      </c>
      <c r="K24" s="43">
        <f t="shared" si="26"/>
        <v>0</v>
      </c>
      <c r="L24" s="43">
        <f t="shared" si="26"/>
        <v>0</v>
      </c>
    </row>
    <row r="25" spans="1:12" x14ac:dyDescent="0.3">
      <c r="A25" s="44" t="s">
        <v>138</v>
      </c>
      <c r="B25" s="43">
        <f>B21-B22-B23-B24</f>
        <v>0</v>
      </c>
      <c r="C25" s="43">
        <f>C21-C22-C23-C24</f>
        <v>0</v>
      </c>
      <c r="D25" s="43">
        <f t="shared" ref="D25:F25" si="27">D21-D22-D23-D24</f>
        <v>0</v>
      </c>
      <c r="E25" s="43">
        <f t="shared" si="27"/>
        <v>0</v>
      </c>
      <c r="F25" s="43">
        <f t="shared" si="27"/>
        <v>0</v>
      </c>
      <c r="G25" s="43">
        <f t="shared" ref="G25" si="28">G21-G22-G23-G24</f>
        <v>0</v>
      </c>
      <c r="H25" s="43">
        <f t="shared" ref="H25" si="29">H21-H22-H23-H24</f>
        <v>0</v>
      </c>
      <c r="I25" s="43">
        <f t="shared" ref="I25" si="30">I21-I22-I23-I24</f>
        <v>0</v>
      </c>
      <c r="J25" s="43">
        <f t="shared" ref="J25" si="31">J21-J22-J23-J24</f>
        <v>0</v>
      </c>
      <c r="K25" s="43">
        <f t="shared" ref="K25" si="32">K21-K22-K23-K24</f>
        <v>0</v>
      </c>
      <c r="L25" s="43">
        <f t="shared" ref="L25" si="33">L21-L22-L23-L24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92F4-332F-47DB-B12F-95AAC43F2DC7}">
  <dimension ref="A1:O79"/>
  <sheetViews>
    <sheetView showGridLines="0" workbookViewId="0">
      <selection sqref="A1:B1"/>
    </sheetView>
  </sheetViews>
  <sheetFormatPr baseColWidth="10" defaultRowHeight="16.5" x14ac:dyDescent="0.3"/>
  <cols>
    <col min="1" max="1" width="11.77734375" customWidth="1"/>
    <col min="2" max="2" width="13" bestFit="1" customWidth="1"/>
    <col min="4" max="4" width="11.5546875" style="10"/>
    <col min="8" max="8" width="9.109375" bestFit="1" customWidth="1"/>
    <col min="9" max="9" width="6.109375" bestFit="1" customWidth="1"/>
    <col min="10" max="10" width="15.33203125" customWidth="1"/>
  </cols>
  <sheetData>
    <row r="1" spans="1:15" x14ac:dyDescent="0.3">
      <c r="A1" s="46" t="s">
        <v>89</v>
      </c>
      <c r="B1" s="46"/>
      <c r="C1" s="48"/>
      <c r="I1" s="46" t="s">
        <v>89</v>
      </c>
      <c r="J1" s="47"/>
      <c r="K1" s="48"/>
    </row>
    <row r="2" spans="1:15" x14ac:dyDescent="0.3">
      <c r="A2" s="46" t="s">
        <v>90</v>
      </c>
      <c r="B2" s="46"/>
      <c r="C2" s="48"/>
      <c r="I2" s="46" t="s">
        <v>90</v>
      </c>
      <c r="J2" s="47"/>
      <c r="K2" s="48"/>
    </row>
    <row r="3" spans="1:15" x14ac:dyDescent="0.3">
      <c r="A3" s="46" t="s">
        <v>91</v>
      </c>
      <c r="B3" s="46"/>
      <c r="C3" s="48"/>
      <c r="I3" s="46" t="s">
        <v>91</v>
      </c>
      <c r="J3" s="47"/>
      <c r="K3" s="48"/>
    </row>
    <row r="4" spans="1:15" x14ac:dyDescent="0.3">
      <c r="A4" s="46" t="s">
        <v>36</v>
      </c>
      <c r="B4" s="46"/>
      <c r="C4" s="48"/>
      <c r="I4" s="46" t="s">
        <v>36</v>
      </c>
      <c r="J4" s="47"/>
      <c r="K4" s="48"/>
    </row>
    <row r="6" spans="1:15" ht="28.5" x14ac:dyDescent="0.3">
      <c r="A6" s="11" t="s">
        <v>92</v>
      </c>
      <c r="B6" s="11" t="s">
        <v>93</v>
      </c>
      <c r="C6" s="11" t="s">
        <v>94</v>
      </c>
      <c r="D6" s="12" t="s">
        <v>95</v>
      </c>
      <c r="E6" s="11" t="s">
        <v>96</v>
      </c>
      <c r="F6" s="11" t="s">
        <v>97</v>
      </c>
      <c r="G6" s="11" t="s">
        <v>98</v>
      </c>
      <c r="I6" s="11" t="s">
        <v>92</v>
      </c>
      <c r="J6" s="11" t="s">
        <v>93</v>
      </c>
      <c r="K6" s="11" t="s">
        <v>94</v>
      </c>
      <c r="L6" s="12" t="s">
        <v>95</v>
      </c>
      <c r="M6" s="11" t="s">
        <v>96</v>
      </c>
      <c r="N6" s="11" t="s">
        <v>97</v>
      </c>
      <c r="O6" s="11" t="s">
        <v>98</v>
      </c>
    </row>
    <row r="7" spans="1:15" x14ac:dyDescent="0.3">
      <c r="A7" s="13">
        <f>IF(B7&lt;&gt;"",DATE(YEAR(C4),MONTH(C4)+1,0),"")</f>
        <v>31</v>
      </c>
      <c r="B7" s="14">
        <v>0</v>
      </c>
      <c r="C7" s="15">
        <f>+C1</f>
        <v>0</v>
      </c>
      <c r="D7" s="15">
        <v>0</v>
      </c>
      <c r="E7" s="15">
        <v>0</v>
      </c>
      <c r="F7" s="16">
        <f>+SUM(D7:E7)</f>
        <v>0</v>
      </c>
      <c r="G7" s="15">
        <f>ROUND(C7,0)</f>
        <v>0</v>
      </c>
      <c r="I7" s="13">
        <f>IF(J7&lt;&gt;"",DATE(YEAR(K4),MONTH(K4)+1,0),"")</f>
        <v>31</v>
      </c>
      <c r="J7" s="14">
        <v>0</v>
      </c>
      <c r="K7" s="15">
        <f>+K1</f>
        <v>0</v>
      </c>
      <c r="L7" s="17">
        <v>0</v>
      </c>
      <c r="M7" s="15">
        <v>0</v>
      </c>
      <c r="N7" s="16">
        <f>+SUM(L7:M7)</f>
        <v>0</v>
      </c>
      <c r="O7" s="15">
        <f>+K7</f>
        <v>0</v>
      </c>
    </row>
    <row r="8" spans="1:15" x14ac:dyDescent="0.3">
      <c r="A8" s="13" t="str">
        <f>IF(B8&lt;&gt;"",DATE(YEAR(A7),MONTH(A7)+2,0),"")</f>
        <v/>
      </c>
      <c r="B8" s="14" t="str">
        <f>IFERROR(IF((1+B7)&lt;=$C$3,1+B7,""),"")</f>
        <v/>
      </c>
      <c r="C8" s="15" t="str">
        <f>+IF(G7&lt;&gt;0,G7,"")</f>
        <v/>
      </c>
      <c r="D8" s="15" t="str">
        <f>IFERROR(PPMT($C$2,B8,$C$3,-$C$1),"")</f>
        <v/>
      </c>
      <c r="E8" s="15" t="str">
        <f>IFERROR(IPMT($C$2,B8,$C$3,-$C$1),"")</f>
        <v/>
      </c>
      <c r="F8" s="16" t="str">
        <f>IFERROR(E8+D8,"")</f>
        <v/>
      </c>
      <c r="G8" s="15" t="str">
        <f>IFERROR(C8-D8,"")</f>
        <v/>
      </c>
      <c r="H8" s="18"/>
      <c r="I8" s="13" t="str">
        <f>IF(J8&lt;&gt;"",DATE(YEAR(I7),MONTH(I7)+2,0),"")</f>
        <v/>
      </c>
      <c r="J8" s="14" t="str">
        <f>IFERROR(IF((1+J7)&lt;=$K$3,1+J7,""),"")</f>
        <v/>
      </c>
      <c r="K8" s="15" t="str">
        <f>IFERROR(IF(O7&lt;&gt;0,O7,""),"")</f>
        <v/>
      </c>
      <c r="L8" s="17" t="str">
        <f>IFERROR(PPMT($K$2,J8,$K$3,-$K$1,,0),"")</f>
        <v/>
      </c>
      <c r="M8" s="15" t="str">
        <f>IFERROR(IPMT($K$2,J8,$K$3,-$K$1),"")</f>
        <v/>
      </c>
      <c r="N8" s="16" t="str">
        <f>IF(M8&lt;&gt;"",SUM(L8:M8),"")</f>
        <v/>
      </c>
      <c r="O8" s="15" t="str">
        <f>IFERROR(K8-L8,"")</f>
        <v/>
      </c>
    </row>
    <row r="9" spans="1:15" x14ac:dyDescent="0.3">
      <c r="A9" s="13" t="str">
        <f t="shared" ref="A9:A72" si="0">IF(B9&lt;&gt;"",DATE(YEAR(A8),MONTH(A8)+2,0),"")</f>
        <v/>
      </c>
      <c r="B9" s="14" t="str">
        <f t="shared" ref="B9:B65" si="1">IFERROR(IF((1+B8)&lt;=$C$3,1+B8,""),"")</f>
        <v/>
      </c>
      <c r="C9" s="15" t="str">
        <f t="shared" ref="C9:C72" si="2">+IF(G8&lt;&gt;0,G8,"")</f>
        <v/>
      </c>
      <c r="D9" s="15" t="str">
        <f t="shared" ref="D9:D72" si="3">IFERROR(PPMT($C$2,B9,$C$3,-$C$1),"")</f>
        <v/>
      </c>
      <c r="E9" s="15" t="str">
        <f t="shared" ref="E9:E72" si="4">IFERROR(IPMT($C$2,B9,$C$3,-$C$1),"")</f>
        <v/>
      </c>
      <c r="F9" s="16" t="str">
        <f t="shared" ref="F9:F72" si="5">IFERROR(E9+D9,"")</f>
        <v/>
      </c>
      <c r="G9" s="15" t="str">
        <f t="shared" ref="G9:G72" si="6">IFERROR(C9-D9,"")</f>
        <v/>
      </c>
      <c r="H9" s="10"/>
      <c r="I9" s="13" t="str">
        <f t="shared" ref="I9:I72" si="7">IF(J9&lt;&gt;"",DATE(YEAR(I8),MONTH(I8)+2,0),"")</f>
        <v/>
      </c>
      <c r="J9" s="14" t="str">
        <f t="shared" ref="J9:J72" si="8">IFERROR(IF((1+J8)&lt;=$K$3,1+J8,""),"")</f>
        <v/>
      </c>
      <c r="K9" s="15" t="str">
        <f t="shared" ref="K9:K72" si="9">IFERROR(IF(O8&lt;&gt;0,O8,""),"")</f>
        <v/>
      </c>
      <c r="L9" s="17" t="str">
        <f t="shared" ref="L9:L72" si="10">IFERROR(PPMT($K$2,J9,$K$3,-$K$1,,0),"")</f>
        <v/>
      </c>
      <c r="M9" s="15" t="str">
        <f t="shared" ref="M9:M72" si="11">IFERROR(IPMT($K$2,J9,$K$3,-$K$1),"")</f>
        <v/>
      </c>
      <c r="N9" s="16" t="str">
        <f t="shared" ref="N9:N72" si="12">IF(M9&lt;&gt;"",SUM(L9:M9),"")</f>
        <v/>
      </c>
      <c r="O9" s="15" t="str">
        <f t="shared" ref="O9:O72" si="13">IFERROR(K9-L9,"")</f>
        <v/>
      </c>
    </row>
    <row r="10" spans="1:15" x14ac:dyDescent="0.3">
      <c r="A10" s="13" t="str">
        <f t="shared" si="0"/>
        <v/>
      </c>
      <c r="B10" s="14" t="str">
        <f t="shared" si="1"/>
        <v/>
      </c>
      <c r="C10" s="15" t="str">
        <f t="shared" si="2"/>
        <v/>
      </c>
      <c r="D10" s="15" t="str">
        <f t="shared" si="3"/>
        <v/>
      </c>
      <c r="E10" s="15" t="str">
        <f t="shared" si="4"/>
        <v/>
      </c>
      <c r="F10" s="16" t="str">
        <f t="shared" si="5"/>
        <v/>
      </c>
      <c r="G10" s="15" t="str">
        <f t="shared" si="6"/>
        <v/>
      </c>
      <c r="H10" s="18"/>
      <c r="I10" s="13" t="str">
        <f t="shared" si="7"/>
        <v/>
      </c>
      <c r="J10" s="14" t="str">
        <f t="shared" si="8"/>
        <v/>
      </c>
      <c r="K10" s="15" t="str">
        <f t="shared" si="9"/>
        <v/>
      </c>
      <c r="L10" s="17" t="str">
        <f t="shared" si="10"/>
        <v/>
      </c>
      <c r="M10" s="15" t="str">
        <f t="shared" si="11"/>
        <v/>
      </c>
      <c r="N10" s="16" t="str">
        <f t="shared" si="12"/>
        <v/>
      </c>
      <c r="O10" s="15" t="str">
        <f t="shared" si="13"/>
        <v/>
      </c>
    </row>
    <row r="11" spans="1:15" x14ac:dyDescent="0.3">
      <c r="A11" s="13" t="str">
        <f t="shared" si="0"/>
        <v/>
      </c>
      <c r="B11" s="14" t="str">
        <f t="shared" si="1"/>
        <v/>
      </c>
      <c r="C11" s="15" t="str">
        <f t="shared" si="2"/>
        <v/>
      </c>
      <c r="D11" s="15" t="str">
        <f t="shared" si="3"/>
        <v/>
      </c>
      <c r="E11" s="15" t="str">
        <f t="shared" si="4"/>
        <v/>
      </c>
      <c r="F11" s="16" t="str">
        <f t="shared" si="5"/>
        <v/>
      </c>
      <c r="G11" s="15" t="str">
        <f t="shared" si="6"/>
        <v/>
      </c>
      <c r="H11" s="18"/>
      <c r="I11" s="13" t="str">
        <f t="shared" si="7"/>
        <v/>
      </c>
      <c r="J11" s="14" t="str">
        <f t="shared" si="8"/>
        <v/>
      </c>
      <c r="K11" s="15" t="str">
        <f t="shared" si="9"/>
        <v/>
      </c>
      <c r="L11" s="17" t="str">
        <f t="shared" si="10"/>
        <v/>
      </c>
      <c r="M11" s="15" t="str">
        <f t="shared" si="11"/>
        <v/>
      </c>
      <c r="N11" s="16" t="str">
        <f t="shared" si="12"/>
        <v/>
      </c>
      <c r="O11" s="15" t="str">
        <f t="shared" si="13"/>
        <v/>
      </c>
    </row>
    <row r="12" spans="1:15" x14ac:dyDescent="0.3">
      <c r="A12" s="13" t="str">
        <f t="shared" si="0"/>
        <v/>
      </c>
      <c r="B12" s="14" t="str">
        <f t="shared" si="1"/>
        <v/>
      </c>
      <c r="C12" s="15" t="str">
        <f t="shared" si="2"/>
        <v/>
      </c>
      <c r="D12" s="15" t="str">
        <f t="shared" si="3"/>
        <v/>
      </c>
      <c r="E12" s="15" t="str">
        <f t="shared" si="4"/>
        <v/>
      </c>
      <c r="F12" s="16" t="str">
        <f t="shared" si="5"/>
        <v/>
      </c>
      <c r="G12" s="15" t="str">
        <f t="shared" si="6"/>
        <v/>
      </c>
      <c r="H12" s="18"/>
      <c r="I12" s="13" t="str">
        <f t="shared" si="7"/>
        <v/>
      </c>
      <c r="J12" s="14" t="str">
        <f t="shared" si="8"/>
        <v/>
      </c>
      <c r="K12" s="15" t="str">
        <f t="shared" si="9"/>
        <v/>
      </c>
      <c r="L12" s="17" t="str">
        <f t="shared" si="10"/>
        <v/>
      </c>
      <c r="M12" s="15" t="str">
        <f t="shared" si="11"/>
        <v/>
      </c>
      <c r="N12" s="16" t="str">
        <f t="shared" si="12"/>
        <v/>
      </c>
      <c r="O12" s="15" t="str">
        <f t="shared" si="13"/>
        <v/>
      </c>
    </row>
    <row r="13" spans="1:15" x14ac:dyDescent="0.3">
      <c r="A13" s="13" t="str">
        <f t="shared" si="0"/>
        <v/>
      </c>
      <c r="B13" s="14" t="str">
        <f t="shared" si="1"/>
        <v/>
      </c>
      <c r="C13" s="15" t="str">
        <f t="shared" si="2"/>
        <v/>
      </c>
      <c r="D13" s="15" t="str">
        <f t="shared" si="3"/>
        <v/>
      </c>
      <c r="E13" s="15" t="str">
        <f t="shared" si="4"/>
        <v/>
      </c>
      <c r="F13" s="16" t="str">
        <f t="shared" si="5"/>
        <v/>
      </c>
      <c r="G13" s="15" t="str">
        <f t="shared" si="6"/>
        <v/>
      </c>
      <c r="H13" s="18"/>
      <c r="I13" s="13" t="str">
        <f t="shared" si="7"/>
        <v/>
      </c>
      <c r="J13" s="14" t="str">
        <f t="shared" si="8"/>
        <v/>
      </c>
      <c r="K13" s="15" t="str">
        <f t="shared" si="9"/>
        <v/>
      </c>
      <c r="L13" s="17" t="str">
        <f t="shared" si="10"/>
        <v/>
      </c>
      <c r="M13" s="15" t="str">
        <f t="shared" si="11"/>
        <v/>
      </c>
      <c r="N13" s="16" t="str">
        <f t="shared" si="12"/>
        <v/>
      </c>
      <c r="O13" s="15" t="str">
        <f t="shared" si="13"/>
        <v/>
      </c>
    </row>
    <row r="14" spans="1:15" x14ac:dyDescent="0.3">
      <c r="A14" s="13" t="str">
        <f t="shared" si="0"/>
        <v/>
      </c>
      <c r="B14" s="14" t="str">
        <f t="shared" si="1"/>
        <v/>
      </c>
      <c r="C14" s="15" t="str">
        <f t="shared" si="2"/>
        <v/>
      </c>
      <c r="D14" s="15" t="str">
        <f t="shared" si="3"/>
        <v/>
      </c>
      <c r="E14" s="15" t="str">
        <f t="shared" si="4"/>
        <v/>
      </c>
      <c r="F14" s="16" t="str">
        <f t="shared" si="5"/>
        <v/>
      </c>
      <c r="G14" s="15" t="str">
        <f t="shared" si="6"/>
        <v/>
      </c>
      <c r="H14" s="18"/>
      <c r="I14" s="13" t="str">
        <f t="shared" si="7"/>
        <v/>
      </c>
      <c r="J14" s="14" t="str">
        <f t="shared" si="8"/>
        <v/>
      </c>
      <c r="K14" s="15" t="str">
        <f t="shared" si="9"/>
        <v/>
      </c>
      <c r="L14" s="17" t="str">
        <f t="shared" si="10"/>
        <v/>
      </c>
      <c r="M14" s="15" t="str">
        <f t="shared" si="11"/>
        <v/>
      </c>
      <c r="N14" s="16" t="str">
        <f t="shared" si="12"/>
        <v/>
      </c>
      <c r="O14" s="15" t="str">
        <f t="shared" si="13"/>
        <v/>
      </c>
    </row>
    <row r="15" spans="1:15" x14ac:dyDescent="0.3">
      <c r="A15" s="13" t="str">
        <f t="shared" si="0"/>
        <v/>
      </c>
      <c r="B15" s="14" t="str">
        <f t="shared" si="1"/>
        <v/>
      </c>
      <c r="C15" s="15" t="str">
        <f t="shared" si="2"/>
        <v/>
      </c>
      <c r="D15" s="15" t="str">
        <f t="shared" si="3"/>
        <v/>
      </c>
      <c r="E15" s="15" t="str">
        <f t="shared" si="4"/>
        <v/>
      </c>
      <c r="F15" s="16" t="str">
        <f t="shared" si="5"/>
        <v/>
      </c>
      <c r="G15" s="15" t="str">
        <f t="shared" si="6"/>
        <v/>
      </c>
      <c r="H15" s="18"/>
      <c r="I15" s="13" t="str">
        <f t="shared" si="7"/>
        <v/>
      </c>
      <c r="J15" s="14" t="str">
        <f t="shared" si="8"/>
        <v/>
      </c>
      <c r="K15" s="15" t="str">
        <f t="shared" si="9"/>
        <v/>
      </c>
      <c r="L15" s="17" t="str">
        <f t="shared" si="10"/>
        <v/>
      </c>
      <c r="M15" s="15" t="str">
        <f t="shared" si="11"/>
        <v/>
      </c>
      <c r="N15" s="16" t="str">
        <f t="shared" si="12"/>
        <v/>
      </c>
      <c r="O15" s="15" t="str">
        <f t="shared" si="13"/>
        <v/>
      </c>
    </row>
    <row r="16" spans="1:15" x14ac:dyDescent="0.3">
      <c r="A16" s="13" t="str">
        <f t="shared" si="0"/>
        <v/>
      </c>
      <c r="B16" s="14" t="str">
        <f t="shared" si="1"/>
        <v/>
      </c>
      <c r="C16" s="15" t="str">
        <f t="shared" si="2"/>
        <v/>
      </c>
      <c r="D16" s="15" t="str">
        <f t="shared" si="3"/>
        <v/>
      </c>
      <c r="E16" s="15" t="str">
        <f t="shared" si="4"/>
        <v/>
      </c>
      <c r="F16" s="16" t="str">
        <f t="shared" si="5"/>
        <v/>
      </c>
      <c r="G16" s="15" t="str">
        <f t="shared" si="6"/>
        <v/>
      </c>
      <c r="H16" s="18"/>
      <c r="I16" s="13" t="str">
        <f t="shared" si="7"/>
        <v/>
      </c>
      <c r="J16" s="14" t="str">
        <f t="shared" si="8"/>
        <v/>
      </c>
      <c r="K16" s="15" t="str">
        <f t="shared" si="9"/>
        <v/>
      </c>
      <c r="L16" s="17" t="str">
        <f t="shared" si="10"/>
        <v/>
      </c>
      <c r="M16" s="15" t="str">
        <f t="shared" si="11"/>
        <v/>
      </c>
      <c r="N16" s="16" t="str">
        <f t="shared" si="12"/>
        <v/>
      </c>
      <c r="O16" s="15" t="str">
        <f t="shared" si="13"/>
        <v/>
      </c>
    </row>
    <row r="17" spans="1:15" x14ac:dyDescent="0.3">
      <c r="A17" s="13" t="str">
        <f t="shared" si="0"/>
        <v/>
      </c>
      <c r="B17" s="14" t="str">
        <f t="shared" si="1"/>
        <v/>
      </c>
      <c r="C17" s="15" t="str">
        <f t="shared" si="2"/>
        <v/>
      </c>
      <c r="D17" s="15" t="str">
        <f t="shared" si="3"/>
        <v/>
      </c>
      <c r="E17" s="15" t="str">
        <f t="shared" si="4"/>
        <v/>
      </c>
      <c r="F17" s="16" t="str">
        <f t="shared" si="5"/>
        <v/>
      </c>
      <c r="G17" s="15" t="str">
        <f t="shared" si="6"/>
        <v/>
      </c>
      <c r="H17" s="18"/>
      <c r="I17" s="13" t="str">
        <f t="shared" si="7"/>
        <v/>
      </c>
      <c r="J17" s="14" t="str">
        <f t="shared" si="8"/>
        <v/>
      </c>
      <c r="K17" s="15" t="str">
        <f t="shared" si="9"/>
        <v/>
      </c>
      <c r="L17" s="17" t="str">
        <f t="shared" si="10"/>
        <v/>
      </c>
      <c r="M17" s="15" t="str">
        <f t="shared" si="11"/>
        <v/>
      </c>
      <c r="N17" s="16" t="str">
        <f t="shared" si="12"/>
        <v/>
      </c>
      <c r="O17" s="15" t="str">
        <f t="shared" si="13"/>
        <v/>
      </c>
    </row>
    <row r="18" spans="1:15" x14ac:dyDescent="0.3">
      <c r="A18" s="13" t="str">
        <f t="shared" si="0"/>
        <v/>
      </c>
      <c r="B18" s="14" t="str">
        <f t="shared" si="1"/>
        <v/>
      </c>
      <c r="C18" s="15" t="str">
        <f t="shared" si="2"/>
        <v/>
      </c>
      <c r="D18" s="15" t="str">
        <f t="shared" si="3"/>
        <v/>
      </c>
      <c r="E18" s="15" t="str">
        <f t="shared" si="4"/>
        <v/>
      </c>
      <c r="F18" s="16" t="str">
        <f t="shared" si="5"/>
        <v/>
      </c>
      <c r="G18" s="15" t="str">
        <f t="shared" si="6"/>
        <v/>
      </c>
      <c r="H18" s="18"/>
      <c r="I18" s="13" t="str">
        <f t="shared" si="7"/>
        <v/>
      </c>
      <c r="J18" s="14" t="str">
        <f t="shared" si="8"/>
        <v/>
      </c>
      <c r="K18" s="15" t="str">
        <f t="shared" si="9"/>
        <v/>
      </c>
      <c r="L18" s="17" t="str">
        <f t="shared" si="10"/>
        <v/>
      </c>
      <c r="M18" s="15" t="str">
        <f t="shared" si="11"/>
        <v/>
      </c>
      <c r="N18" s="16" t="str">
        <f t="shared" si="12"/>
        <v/>
      </c>
      <c r="O18" s="15" t="str">
        <f t="shared" si="13"/>
        <v/>
      </c>
    </row>
    <row r="19" spans="1:15" x14ac:dyDescent="0.3">
      <c r="A19" s="13" t="str">
        <f t="shared" si="0"/>
        <v/>
      </c>
      <c r="B19" s="14" t="str">
        <f t="shared" si="1"/>
        <v/>
      </c>
      <c r="C19" s="15" t="str">
        <f t="shared" si="2"/>
        <v/>
      </c>
      <c r="D19" s="15" t="str">
        <f t="shared" si="3"/>
        <v/>
      </c>
      <c r="E19" s="15" t="str">
        <f t="shared" si="4"/>
        <v/>
      </c>
      <c r="F19" s="16" t="str">
        <f t="shared" si="5"/>
        <v/>
      </c>
      <c r="G19" s="15" t="str">
        <f t="shared" si="6"/>
        <v/>
      </c>
      <c r="H19" s="18"/>
      <c r="I19" s="13" t="str">
        <f t="shared" si="7"/>
        <v/>
      </c>
      <c r="J19" s="14" t="str">
        <f t="shared" si="8"/>
        <v/>
      </c>
      <c r="K19" s="15" t="str">
        <f t="shared" si="9"/>
        <v/>
      </c>
      <c r="L19" s="17" t="str">
        <f t="shared" si="10"/>
        <v/>
      </c>
      <c r="M19" s="15" t="str">
        <f t="shared" si="11"/>
        <v/>
      </c>
      <c r="N19" s="16" t="str">
        <f t="shared" si="12"/>
        <v/>
      </c>
      <c r="O19" s="15" t="str">
        <f t="shared" si="13"/>
        <v/>
      </c>
    </row>
    <row r="20" spans="1:15" x14ac:dyDescent="0.3">
      <c r="A20" s="13" t="str">
        <f t="shared" si="0"/>
        <v/>
      </c>
      <c r="B20" s="14" t="str">
        <f t="shared" si="1"/>
        <v/>
      </c>
      <c r="C20" s="15" t="str">
        <f t="shared" si="2"/>
        <v/>
      </c>
      <c r="D20" s="15" t="str">
        <f t="shared" si="3"/>
        <v/>
      </c>
      <c r="E20" s="15" t="str">
        <f t="shared" si="4"/>
        <v/>
      </c>
      <c r="F20" s="16" t="str">
        <f t="shared" si="5"/>
        <v/>
      </c>
      <c r="G20" s="15" t="str">
        <f t="shared" si="6"/>
        <v/>
      </c>
      <c r="H20" s="18"/>
      <c r="I20" s="13" t="str">
        <f t="shared" si="7"/>
        <v/>
      </c>
      <c r="J20" s="14" t="str">
        <f t="shared" si="8"/>
        <v/>
      </c>
      <c r="K20" s="15" t="str">
        <f t="shared" si="9"/>
        <v/>
      </c>
      <c r="L20" s="17" t="str">
        <f t="shared" si="10"/>
        <v/>
      </c>
      <c r="M20" s="15" t="str">
        <f t="shared" si="11"/>
        <v/>
      </c>
      <c r="N20" s="16" t="str">
        <f t="shared" si="12"/>
        <v/>
      </c>
      <c r="O20" s="15" t="str">
        <f t="shared" si="13"/>
        <v/>
      </c>
    </row>
    <row r="21" spans="1:15" x14ac:dyDescent="0.3">
      <c r="A21" s="13" t="str">
        <f t="shared" si="0"/>
        <v/>
      </c>
      <c r="B21" s="14" t="str">
        <f t="shared" si="1"/>
        <v/>
      </c>
      <c r="C21" s="15" t="str">
        <f t="shared" si="2"/>
        <v/>
      </c>
      <c r="D21" s="15" t="str">
        <f t="shared" si="3"/>
        <v/>
      </c>
      <c r="E21" s="15" t="str">
        <f t="shared" si="4"/>
        <v/>
      </c>
      <c r="F21" s="16" t="str">
        <f t="shared" si="5"/>
        <v/>
      </c>
      <c r="G21" s="15" t="str">
        <f t="shared" si="6"/>
        <v/>
      </c>
      <c r="H21" s="18"/>
      <c r="I21" s="13" t="str">
        <f t="shared" si="7"/>
        <v/>
      </c>
      <c r="J21" s="14" t="str">
        <f t="shared" si="8"/>
        <v/>
      </c>
      <c r="K21" s="15" t="str">
        <f t="shared" si="9"/>
        <v/>
      </c>
      <c r="L21" s="17" t="str">
        <f t="shared" si="10"/>
        <v/>
      </c>
      <c r="M21" s="15" t="str">
        <f t="shared" si="11"/>
        <v/>
      </c>
      <c r="N21" s="16" t="str">
        <f t="shared" si="12"/>
        <v/>
      </c>
      <c r="O21" s="15" t="str">
        <f t="shared" si="13"/>
        <v/>
      </c>
    </row>
    <row r="22" spans="1:15" x14ac:dyDescent="0.3">
      <c r="A22" s="13" t="str">
        <f t="shared" si="0"/>
        <v/>
      </c>
      <c r="B22" s="14" t="str">
        <f t="shared" si="1"/>
        <v/>
      </c>
      <c r="C22" s="15" t="str">
        <f t="shared" si="2"/>
        <v/>
      </c>
      <c r="D22" s="15" t="str">
        <f t="shared" si="3"/>
        <v/>
      </c>
      <c r="E22" s="15" t="str">
        <f t="shared" si="4"/>
        <v/>
      </c>
      <c r="F22" s="16" t="str">
        <f t="shared" si="5"/>
        <v/>
      </c>
      <c r="G22" s="15" t="str">
        <f t="shared" si="6"/>
        <v/>
      </c>
      <c r="H22" s="18"/>
      <c r="I22" s="13" t="str">
        <f t="shared" si="7"/>
        <v/>
      </c>
      <c r="J22" s="14" t="str">
        <f t="shared" si="8"/>
        <v/>
      </c>
      <c r="K22" s="15" t="str">
        <f t="shared" si="9"/>
        <v/>
      </c>
      <c r="L22" s="17" t="str">
        <f t="shared" si="10"/>
        <v/>
      </c>
      <c r="M22" s="15" t="str">
        <f t="shared" si="11"/>
        <v/>
      </c>
      <c r="N22" s="16" t="str">
        <f t="shared" si="12"/>
        <v/>
      </c>
      <c r="O22" s="15" t="str">
        <f t="shared" si="13"/>
        <v/>
      </c>
    </row>
    <row r="23" spans="1:15" x14ac:dyDescent="0.3">
      <c r="A23" s="13" t="str">
        <f t="shared" si="0"/>
        <v/>
      </c>
      <c r="B23" s="14" t="str">
        <f t="shared" si="1"/>
        <v/>
      </c>
      <c r="C23" s="15" t="str">
        <f t="shared" si="2"/>
        <v/>
      </c>
      <c r="D23" s="15" t="str">
        <f t="shared" si="3"/>
        <v/>
      </c>
      <c r="E23" s="15" t="str">
        <f t="shared" si="4"/>
        <v/>
      </c>
      <c r="F23" s="16" t="str">
        <f t="shared" si="5"/>
        <v/>
      </c>
      <c r="G23" s="15" t="str">
        <f t="shared" si="6"/>
        <v/>
      </c>
      <c r="H23" s="18"/>
      <c r="I23" s="13" t="str">
        <f t="shared" si="7"/>
        <v/>
      </c>
      <c r="J23" s="14" t="str">
        <f t="shared" si="8"/>
        <v/>
      </c>
      <c r="K23" s="15" t="str">
        <f t="shared" si="9"/>
        <v/>
      </c>
      <c r="L23" s="17" t="str">
        <f t="shared" si="10"/>
        <v/>
      </c>
      <c r="M23" s="15" t="str">
        <f t="shared" si="11"/>
        <v/>
      </c>
      <c r="N23" s="16" t="str">
        <f t="shared" si="12"/>
        <v/>
      </c>
      <c r="O23" s="15" t="str">
        <f t="shared" si="13"/>
        <v/>
      </c>
    </row>
    <row r="24" spans="1:15" x14ac:dyDescent="0.3">
      <c r="A24" s="13" t="str">
        <f t="shared" si="0"/>
        <v/>
      </c>
      <c r="B24" s="14" t="str">
        <f t="shared" si="1"/>
        <v/>
      </c>
      <c r="C24" s="15" t="str">
        <f t="shared" si="2"/>
        <v/>
      </c>
      <c r="D24" s="15" t="str">
        <f t="shared" si="3"/>
        <v/>
      </c>
      <c r="E24" s="15" t="str">
        <f t="shared" si="4"/>
        <v/>
      </c>
      <c r="F24" s="16" t="str">
        <f t="shared" si="5"/>
        <v/>
      </c>
      <c r="G24" s="15" t="str">
        <f t="shared" si="6"/>
        <v/>
      </c>
      <c r="H24" s="18"/>
      <c r="I24" s="13" t="str">
        <f t="shared" si="7"/>
        <v/>
      </c>
      <c r="J24" s="14" t="str">
        <f t="shared" si="8"/>
        <v/>
      </c>
      <c r="K24" s="15" t="str">
        <f t="shared" si="9"/>
        <v/>
      </c>
      <c r="L24" s="17" t="str">
        <f t="shared" si="10"/>
        <v/>
      </c>
      <c r="M24" s="15" t="str">
        <f t="shared" si="11"/>
        <v/>
      </c>
      <c r="N24" s="16" t="str">
        <f t="shared" si="12"/>
        <v/>
      </c>
      <c r="O24" s="15" t="str">
        <f t="shared" si="13"/>
        <v/>
      </c>
    </row>
    <row r="25" spans="1:15" x14ac:dyDescent="0.3">
      <c r="A25" s="13" t="str">
        <f t="shared" si="0"/>
        <v/>
      </c>
      <c r="B25" s="14" t="str">
        <f t="shared" si="1"/>
        <v/>
      </c>
      <c r="C25" s="15" t="str">
        <f t="shared" si="2"/>
        <v/>
      </c>
      <c r="D25" s="15" t="str">
        <f t="shared" si="3"/>
        <v/>
      </c>
      <c r="E25" s="15" t="str">
        <f t="shared" si="4"/>
        <v/>
      </c>
      <c r="F25" s="16" t="str">
        <f t="shared" si="5"/>
        <v/>
      </c>
      <c r="G25" s="15" t="str">
        <f t="shared" si="6"/>
        <v/>
      </c>
      <c r="H25" s="18"/>
      <c r="I25" s="13" t="str">
        <f t="shared" si="7"/>
        <v/>
      </c>
      <c r="J25" s="14" t="str">
        <f t="shared" si="8"/>
        <v/>
      </c>
      <c r="K25" s="15" t="str">
        <f t="shared" si="9"/>
        <v/>
      </c>
      <c r="L25" s="17" t="str">
        <f t="shared" si="10"/>
        <v/>
      </c>
      <c r="M25" s="15" t="str">
        <f t="shared" si="11"/>
        <v/>
      </c>
      <c r="N25" s="16" t="str">
        <f t="shared" si="12"/>
        <v/>
      </c>
      <c r="O25" s="15" t="str">
        <f t="shared" si="13"/>
        <v/>
      </c>
    </row>
    <row r="26" spans="1:15" x14ac:dyDescent="0.3">
      <c r="A26" s="13" t="str">
        <f t="shared" si="0"/>
        <v/>
      </c>
      <c r="B26" s="14" t="str">
        <f t="shared" si="1"/>
        <v/>
      </c>
      <c r="C26" s="15" t="str">
        <f t="shared" si="2"/>
        <v/>
      </c>
      <c r="D26" s="15" t="str">
        <f t="shared" si="3"/>
        <v/>
      </c>
      <c r="E26" s="15" t="str">
        <f t="shared" si="4"/>
        <v/>
      </c>
      <c r="F26" s="16" t="str">
        <f t="shared" si="5"/>
        <v/>
      </c>
      <c r="G26" s="15" t="str">
        <f t="shared" si="6"/>
        <v/>
      </c>
      <c r="H26" s="18"/>
      <c r="I26" s="13" t="str">
        <f t="shared" si="7"/>
        <v/>
      </c>
      <c r="J26" s="14" t="str">
        <f t="shared" si="8"/>
        <v/>
      </c>
      <c r="K26" s="15" t="str">
        <f t="shared" si="9"/>
        <v/>
      </c>
      <c r="L26" s="17" t="str">
        <f t="shared" si="10"/>
        <v/>
      </c>
      <c r="M26" s="15" t="str">
        <f t="shared" si="11"/>
        <v/>
      </c>
      <c r="N26" s="16" t="str">
        <f t="shared" si="12"/>
        <v/>
      </c>
      <c r="O26" s="15" t="str">
        <f t="shared" si="13"/>
        <v/>
      </c>
    </row>
    <row r="27" spans="1:15" x14ac:dyDescent="0.3">
      <c r="A27" s="13" t="str">
        <f t="shared" si="0"/>
        <v/>
      </c>
      <c r="B27" s="14" t="str">
        <f t="shared" si="1"/>
        <v/>
      </c>
      <c r="C27" s="15" t="str">
        <f t="shared" si="2"/>
        <v/>
      </c>
      <c r="D27" s="15" t="str">
        <f t="shared" si="3"/>
        <v/>
      </c>
      <c r="E27" s="15" t="str">
        <f t="shared" si="4"/>
        <v/>
      </c>
      <c r="F27" s="16" t="str">
        <f t="shared" si="5"/>
        <v/>
      </c>
      <c r="G27" s="15" t="str">
        <f t="shared" si="6"/>
        <v/>
      </c>
      <c r="H27" s="18"/>
      <c r="I27" s="13" t="str">
        <f t="shared" si="7"/>
        <v/>
      </c>
      <c r="J27" s="14" t="str">
        <f t="shared" si="8"/>
        <v/>
      </c>
      <c r="K27" s="15" t="str">
        <f t="shared" si="9"/>
        <v/>
      </c>
      <c r="L27" s="17" t="str">
        <f t="shared" si="10"/>
        <v/>
      </c>
      <c r="M27" s="15" t="str">
        <f t="shared" si="11"/>
        <v/>
      </c>
      <c r="N27" s="16" t="str">
        <f t="shared" si="12"/>
        <v/>
      </c>
      <c r="O27" s="15" t="str">
        <f t="shared" si="13"/>
        <v/>
      </c>
    </row>
    <row r="28" spans="1:15" x14ac:dyDescent="0.3">
      <c r="A28" s="13" t="str">
        <f t="shared" si="0"/>
        <v/>
      </c>
      <c r="B28" s="14" t="str">
        <f t="shared" si="1"/>
        <v/>
      </c>
      <c r="C28" s="15" t="str">
        <f t="shared" si="2"/>
        <v/>
      </c>
      <c r="D28" s="15" t="str">
        <f t="shared" si="3"/>
        <v/>
      </c>
      <c r="E28" s="15" t="str">
        <f t="shared" si="4"/>
        <v/>
      </c>
      <c r="F28" s="16" t="str">
        <f t="shared" si="5"/>
        <v/>
      </c>
      <c r="G28" s="15" t="str">
        <f t="shared" si="6"/>
        <v/>
      </c>
      <c r="H28" s="18"/>
      <c r="I28" s="13" t="str">
        <f t="shared" si="7"/>
        <v/>
      </c>
      <c r="J28" s="14" t="str">
        <f t="shared" si="8"/>
        <v/>
      </c>
      <c r="K28" s="15" t="str">
        <f t="shared" si="9"/>
        <v/>
      </c>
      <c r="L28" s="17" t="str">
        <f t="shared" si="10"/>
        <v/>
      </c>
      <c r="M28" s="15" t="str">
        <f t="shared" si="11"/>
        <v/>
      </c>
      <c r="N28" s="16" t="str">
        <f t="shared" si="12"/>
        <v/>
      </c>
      <c r="O28" s="15" t="str">
        <f t="shared" si="13"/>
        <v/>
      </c>
    </row>
    <row r="29" spans="1:15" x14ac:dyDescent="0.3">
      <c r="A29" s="13" t="str">
        <f t="shared" si="0"/>
        <v/>
      </c>
      <c r="B29" s="14" t="str">
        <f t="shared" si="1"/>
        <v/>
      </c>
      <c r="C29" s="15" t="str">
        <f t="shared" si="2"/>
        <v/>
      </c>
      <c r="D29" s="15" t="str">
        <f t="shared" si="3"/>
        <v/>
      </c>
      <c r="E29" s="15" t="str">
        <f t="shared" si="4"/>
        <v/>
      </c>
      <c r="F29" s="16" t="str">
        <f t="shared" si="5"/>
        <v/>
      </c>
      <c r="G29" s="15" t="str">
        <f t="shared" si="6"/>
        <v/>
      </c>
      <c r="H29" s="18"/>
      <c r="I29" s="13" t="str">
        <f t="shared" si="7"/>
        <v/>
      </c>
      <c r="J29" s="14" t="str">
        <f t="shared" si="8"/>
        <v/>
      </c>
      <c r="K29" s="15" t="str">
        <f t="shared" si="9"/>
        <v/>
      </c>
      <c r="L29" s="17" t="str">
        <f t="shared" si="10"/>
        <v/>
      </c>
      <c r="M29" s="15" t="str">
        <f t="shared" si="11"/>
        <v/>
      </c>
      <c r="N29" s="16" t="str">
        <f t="shared" si="12"/>
        <v/>
      </c>
      <c r="O29" s="15" t="str">
        <f t="shared" si="13"/>
        <v/>
      </c>
    </row>
    <row r="30" spans="1:15" x14ac:dyDescent="0.3">
      <c r="A30" s="13" t="str">
        <f t="shared" si="0"/>
        <v/>
      </c>
      <c r="B30" s="14" t="str">
        <f t="shared" si="1"/>
        <v/>
      </c>
      <c r="C30" s="15" t="str">
        <f t="shared" si="2"/>
        <v/>
      </c>
      <c r="D30" s="15" t="str">
        <f t="shared" si="3"/>
        <v/>
      </c>
      <c r="E30" s="15" t="str">
        <f t="shared" si="4"/>
        <v/>
      </c>
      <c r="F30" s="16" t="str">
        <f t="shared" si="5"/>
        <v/>
      </c>
      <c r="G30" s="15" t="str">
        <f t="shared" si="6"/>
        <v/>
      </c>
      <c r="H30" s="18"/>
      <c r="I30" s="13" t="str">
        <f t="shared" si="7"/>
        <v/>
      </c>
      <c r="J30" s="14" t="str">
        <f t="shared" si="8"/>
        <v/>
      </c>
      <c r="K30" s="15" t="str">
        <f t="shared" si="9"/>
        <v/>
      </c>
      <c r="L30" s="17" t="str">
        <f t="shared" si="10"/>
        <v/>
      </c>
      <c r="M30" s="15" t="str">
        <f t="shared" si="11"/>
        <v/>
      </c>
      <c r="N30" s="16" t="str">
        <f t="shared" si="12"/>
        <v/>
      </c>
      <c r="O30" s="15" t="str">
        <f t="shared" si="13"/>
        <v/>
      </c>
    </row>
    <row r="31" spans="1:15" x14ac:dyDescent="0.3">
      <c r="A31" s="13" t="str">
        <f t="shared" si="0"/>
        <v/>
      </c>
      <c r="B31" s="14" t="str">
        <f t="shared" si="1"/>
        <v/>
      </c>
      <c r="C31" s="15" t="str">
        <f t="shared" si="2"/>
        <v/>
      </c>
      <c r="D31" s="15" t="str">
        <f t="shared" si="3"/>
        <v/>
      </c>
      <c r="E31" s="15" t="str">
        <f t="shared" si="4"/>
        <v/>
      </c>
      <c r="F31" s="16" t="str">
        <f t="shared" si="5"/>
        <v/>
      </c>
      <c r="G31" s="15" t="str">
        <f t="shared" si="6"/>
        <v/>
      </c>
      <c r="H31" s="18"/>
      <c r="I31" s="13" t="str">
        <f t="shared" si="7"/>
        <v/>
      </c>
      <c r="J31" s="14" t="str">
        <f t="shared" si="8"/>
        <v/>
      </c>
      <c r="K31" s="15" t="str">
        <f t="shared" si="9"/>
        <v/>
      </c>
      <c r="L31" s="17" t="str">
        <f t="shared" si="10"/>
        <v/>
      </c>
      <c r="M31" s="15" t="str">
        <f t="shared" si="11"/>
        <v/>
      </c>
      <c r="N31" s="16" t="str">
        <f t="shared" si="12"/>
        <v/>
      </c>
      <c r="O31" s="15" t="str">
        <f t="shared" si="13"/>
        <v/>
      </c>
    </row>
    <row r="32" spans="1:15" x14ac:dyDescent="0.3">
      <c r="A32" s="13" t="str">
        <f t="shared" si="0"/>
        <v/>
      </c>
      <c r="B32" s="14" t="str">
        <f t="shared" si="1"/>
        <v/>
      </c>
      <c r="C32" s="15" t="str">
        <f t="shared" si="2"/>
        <v/>
      </c>
      <c r="D32" s="15" t="str">
        <f t="shared" si="3"/>
        <v/>
      </c>
      <c r="E32" s="15" t="str">
        <f t="shared" si="4"/>
        <v/>
      </c>
      <c r="F32" s="16" t="str">
        <f t="shared" si="5"/>
        <v/>
      </c>
      <c r="G32" s="15" t="str">
        <f t="shared" si="6"/>
        <v/>
      </c>
      <c r="H32" s="18"/>
      <c r="I32" s="13" t="str">
        <f t="shared" si="7"/>
        <v/>
      </c>
      <c r="J32" s="14" t="str">
        <f t="shared" si="8"/>
        <v/>
      </c>
      <c r="K32" s="15" t="str">
        <f t="shared" si="9"/>
        <v/>
      </c>
      <c r="L32" s="17" t="str">
        <f t="shared" si="10"/>
        <v/>
      </c>
      <c r="M32" s="15" t="str">
        <f t="shared" si="11"/>
        <v/>
      </c>
      <c r="N32" s="16" t="str">
        <f t="shared" si="12"/>
        <v/>
      </c>
      <c r="O32" s="15" t="str">
        <f t="shared" si="13"/>
        <v/>
      </c>
    </row>
    <row r="33" spans="1:15" x14ac:dyDescent="0.3">
      <c r="A33" s="13" t="str">
        <f t="shared" si="0"/>
        <v/>
      </c>
      <c r="B33" s="14" t="str">
        <f t="shared" si="1"/>
        <v/>
      </c>
      <c r="C33" s="15" t="str">
        <f t="shared" si="2"/>
        <v/>
      </c>
      <c r="D33" s="15" t="str">
        <f t="shared" si="3"/>
        <v/>
      </c>
      <c r="E33" s="15" t="str">
        <f t="shared" si="4"/>
        <v/>
      </c>
      <c r="F33" s="16" t="str">
        <f t="shared" si="5"/>
        <v/>
      </c>
      <c r="G33" s="15" t="str">
        <f t="shared" si="6"/>
        <v/>
      </c>
      <c r="H33" s="18"/>
      <c r="I33" s="13" t="str">
        <f t="shared" si="7"/>
        <v/>
      </c>
      <c r="J33" s="14" t="str">
        <f t="shared" si="8"/>
        <v/>
      </c>
      <c r="K33" s="15" t="str">
        <f t="shared" si="9"/>
        <v/>
      </c>
      <c r="L33" s="17" t="str">
        <f t="shared" si="10"/>
        <v/>
      </c>
      <c r="M33" s="15" t="str">
        <f t="shared" si="11"/>
        <v/>
      </c>
      <c r="N33" s="16" t="str">
        <f t="shared" si="12"/>
        <v/>
      </c>
      <c r="O33" s="15" t="str">
        <f t="shared" si="13"/>
        <v/>
      </c>
    </row>
    <row r="34" spans="1:15" x14ac:dyDescent="0.3">
      <c r="A34" s="13" t="str">
        <f t="shared" si="0"/>
        <v/>
      </c>
      <c r="B34" s="14" t="str">
        <f t="shared" si="1"/>
        <v/>
      </c>
      <c r="C34" s="15" t="str">
        <f t="shared" si="2"/>
        <v/>
      </c>
      <c r="D34" s="15" t="str">
        <f t="shared" si="3"/>
        <v/>
      </c>
      <c r="E34" s="15" t="str">
        <f t="shared" si="4"/>
        <v/>
      </c>
      <c r="F34" s="16" t="str">
        <f t="shared" si="5"/>
        <v/>
      </c>
      <c r="G34" s="15" t="str">
        <f t="shared" si="6"/>
        <v/>
      </c>
      <c r="H34" s="18"/>
      <c r="I34" s="13" t="str">
        <f t="shared" si="7"/>
        <v/>
      </c>
      <c r="J34" s="14" t="str">
        <f t="shared" si="8"/>
        <v/>
      </c>
      <c r="K34" s="15" t="str">
        <f t="shared" si="9"/>
        <v/>
      </c>
      <c r="L34" s="17" t="str">
        <f t="shared" si="10"/>
        <v/>
      </c>
      <c r="M34" s="15" t="str">
        <f t="shared" si="11"/>
        <v/>
      </c>
      <c r="N34" s="16" t="str">
        <f t="shared" si="12"/>
        <v/>
      </c>
      <c r="O34" s="15" t="str">
        <f t="shared" si="13"/>
        <v/>
      </c>
    </row>
    <row r="35" spans="1:15" x14ac:dyDescent="0.3">
      <c r="A35" s="13" t="str">
        <f t="shared" si="0"/>
        <v/>
      </c>
      <c r="B35" s="14" t="str">
        <f t="shared" si="1"/>
        <v/>
      </c>
      <c r="C35" s="15" t="str">
        <f t="shared" si="2"/>
        <v/>
      </c>
      <c r="D35" s="15" t="str">
        <f t="shared" si="3"/>
        <v/>
      </c>
      <c r="E35" s="15" t="str">
        <f t="shared" si="4"/>
        <v/>
      </c>
      <c r="F35" s="16" t="str">
        <f t="shared" si="5"/>
        <v/>
      </c>
      <c r="G35" s="15" t="str">
        <f t="shared" si="6"/>
        <v/>
      </c>
      <c r="H35" s="18"/>
      <c r="I35" s="13" t="str">
        <f t="shared" si="7"/>
        <v/>
      </c>
      <c r="J35" s="14" t="str">
        <f t="shared" si="8"/>
        <v/>
      </c>
      <c r="K35" s="15" t="str">
        <f t="shared" si="9"/>
        <v/>
      </c>
      <c r="L35" s="17" t="str">
        <f t="shared" si="10"/>
        <v/>
      </c>
      <c r="M35" s="15" t="str">
        <f t="shared" si="11"/>
        <v/>
      </c>
      <c r="N35" s="16" t="str">
        <f t="shared" si="12"/>
        <v/>
      </c>
      <c r="O35" s="15" t="str">
        <f t="shared" si="13"/>
        <v/>
      </c>
    </row>
    <row r="36" spans="1:15" x14ac:dyDescent="0.3">
      <c r="A36" s="13" t="str">
        <f t="shared" si="0"/>
        <v/>
      </c>
      <c r="B36" s="14" t="str">
        <f t="shared" si="1"/>
        <v/>
      </c>
      <c r="C36" s="15" t="str">
        <f t="shared" si="2"/>
        <v/>
      </c>
      <c r="D36" s="15" t="str">
        <f t="shared" si="3"/>
        <v/>
      </c>
      <c r="E36" s="15" t="str">
        <f t="shared" si="4"/>
        <v/>
      </c>
      <c r="F36" s="16" t="str">
        <f t="shared" si="5"/>
        <v/>
      </c>
      <c r="G36" s="15" t="str">
        <f t="shared" si="6"/>
        <v/>
      </c>
      <c r="H36" s="18"/>
      <c r="I36" s="13" t="str">
        <f t="shared" si="7"/>
        <v/>
      </c>
      <c r="J36" s="14" t="str">
        <f t="shared" si="8"/>
        <v/>
      </c>
      <c r="K36" s="15" t="str">
        <f t="shared" si="9"/>
        <v/>
      </c>
      <c r="L36" s="17" t="str">
        <f t="shared" si="10"/>
        <v/>
      </c>
      <c r="M36" s="15" t="str">
        <f t="shared" si="11"/>
        <v/>
      </c>
      <c r="N36" s="16" t="str">
        <f t="shared" si="12"/>
        <v/>
      </c>
      <c r="O36" s="15" t="str">
        <f t="shared" si="13"/>
        <v/>
      </c>
    </row>
    <row r="37" spans="1:15" x14ac:dyDescent="0.3">
      <c r="A37" s="13" t="str">
        <f t="shared" si="0"/>
        <v/>
      </c>
      <c r="B37" s="14" t="str">
        <f t="shared" si="1"/>
        <v/>
      </c>
      <c r="C37" s="15" t="str">
        <f t="shared" si="2"/>
        <v/>
      </c>
      <c r="D37" s="15" t="str">
        <f t="shared" si="3"/>
        <v/>
      </c>
      <c r="E37" s="15" t="str">
        <f t="shared" si="4"/>
        <v/>
      </c>
      <c r="F37" s="16" t="str">
        <f t="shared" si="5"/>
        <v/>
      </c>
      <c r="G37" s="15" t="str">
        <f t="shared" si="6"/>
        <v/>
      </c>
      <c r="H37" s="18"/>
      <c r="I37" s="13" t="str">
        <f t="shared" si="7"/>
        <v/>
      </c>
      <c r="J37" s="14" t="str">
        <f t="shared" si="8"/>
        <v/>
      </c>
      <c r="K37" s="15" t="str">
        <f t="shared" si="9"/>
        <v/>
      </c>
      <c r="L37" s="17" t="str">
        <f t="shared" si="10"/>
        <v/>
      </c>
      <c r="M37" s="15" t="str">
        <f t="shared" si="11"/>
        <v/>
      </c>
      <c r="N37" s="16" t="str">
        <f t="shared" si="12"/>
        <v/>
      </c>
      <c r="O37" s="15" t="str">
        <f t="shared" si="13"/>
        <v/>
      </c>
    </row>
    <row r="38" spans="1:15" x14ac:dyDescent="0.3">
      <c r="A38" s="13" t="str">
        <f t="shared" si="0"/>
        <v/>
      </c>
      <c r="B38" s="14" t="str">
        <f t="shared" si="1"/>
        <v/>
      </c>
      <c r="C38" s="15" t="str">
        <f t="shared" si="2"/>
        <v/>
      </c>
      <c r="D38" s="15" t="str">
        <f t="shared" si="3"/>
        <v/>
      </c>
      <c r="E38" s="15" t="str">
        <f t="shared" si="4"/>
        <v/>
      </c>
      <c r="F38" s="16" t="str">
        <f t="shared" si="5"/>
        <v/>
      </c>
      <c r="G38" s="15" t="str">
        <f t="shared" si="6"/>
        <v/>
      </c>
      <c r="H38" s="18"/>
      <c r="I38" s="13" t="str">
        <f t="shared" si="7"/>
        <v/>
      </c>
      <c r="J38" s="14" t="str">
        <f t="shared" si="8"/>
        <v/>
      </c>
      <c r="K38" s="15" t="str">
        <f t="shared" si="9"/>
        <v/>
      </c>
      <c r="L38" s="17" t="str">
        <f t="shared" si="10"/>
        <v/>
      </c>
      <c r="M38" s="15" t="str">
        <f t="shared" si="11"/>
        <v/>
      </c>
      <c r="N38" s="16" t="str">
        <f t="shared" si="12"/>
        <v/>
      </c>
      <c r="O38" s="15" t="str">
        <f t="shared" si="13"/>
        <v/>
      </c>
    </row>
    <row r="39" spans="1:15" x14ac:dyDescent="0.3">
      <c r="A39" s="13" t="str">
        <f t="shared" si="0"/>
        <v/>
      </c>
      <c r="B39" s="14" t="str">
        <f t="shared" si="1"/>
        <v/>
      </c>
      <c r="C39" s="15" t="str">
        <f t="shared" si="2"/>
        <v/>
      </c>
      <c r="D39" s="15" t="str">
        <f t="shared" si="3"/>
        <v/>
      </c>
      <c r="E39" s="15" t="str">
        <f t="shared" si="4"/>
        <v/>
      </c>
      <c r="F39" s="16" t="str">
        <f t="shared" si="5"/>
        <v/>
      </c>
      <c r="G39" s="15" t="str">
        <f t="shared" si="6"/>
        <v/>
      </c>
      <c r="H39" s="18"/>
      <c r="I39" s="13" t="str">
        <f t="shared" si="7"/>
        <v/>
      </c>
      <c r="J39" s="14" t="str">
        <f t="shared" si="8"/>
        <v/>
      </c>
      <c r="K39" s="15" t="str">
        <f t="shared" si="9"/>
        <v/>
      </c>
      <c r="L39" s="17" t="str">
        <f t="shared" si="10"/>
        <v/>
      </c>
      <c r="M39" s="15" t="str">
        <f t="shared" si="11"/>
        <v/>
      </c>
      <c r="N39" s="16" t="str">
        <f t="shared" si="12"/>
        <v/>
      </c>
      <c r="O39" s="15" t="str">
        <f t="shared" si="13"/>
        <v/>
      </c>
    </row>
    <row r="40" spans="1:15" x14ac:dyDescent="0.3">
      <c r="A40" s="13" t="str">
        <f t="shared" si="0"/>
        <v/>
      </c>
      <c r="B40" s="14" t="str">
        <f t="shared" si="1"/>
        <v/>
      </c>
      <c r="C40" s="15" t="str">
        <f t="shared" si="2"/>
        <v/>
      </c>
      <c r="D40" s="15" t="str">
        <f t="shared" si="3"/>
        <v/>
      </c>
      <c r="E40" s="15" t="str">
        <f t="shared" si="4"/>
        <v/>
      </c>
      <c r="F40" s="16" t="str">
        <f t="shared" si="5"/>
        <v/>
      </c>
      <c r="G40" s="15" t="str">
        <f t="shared" si="6"/>
        <v/>
      </c>
      <c r="H40" s="18"/>
      <c r="I40" s="13" t="str">
        <f t="shared" si="7"/>
        <v/>
      </c>
      <c r="J40" s="14" t="str">
        <f t="shared" si="8"/>
        <v/>
      </c>
      <c r="K40" s="15" t="str">
        <f t="shared" si="9"/>
        <v/>
      </c>
      <c r="L40" s="17" t="str">
        <f t="shared" si="10"/>
        <v/>
      </c>
      <c r="M40" s="15" t="str">
        <f t="shared" si="11"/>
        <v/>
      </c>
      <c r="N40" s="16" t="str">
        <f t="shared" si="12"/>
        <v/>
      </c>
      <c r="O40" s="15" t="str">
        <f t="shared" si="13"/>
        <v/>
      </c>
    </row>
    <row r="41" spans="1:15" x14ac:dyDescent="0.3">
      <c r="A41" s="13" t="str">
        <f t="shared" si="0"/>
        <v/>
      </c>
      <c r="B41" s="14" t="str">
        <f t="shared" si="1"/>
        <v/>
      </c>
      <c r="C41" s="15" t="str">
        <f t="shared" si="2"/>
        <v/>
      </c>
      <c r="D41" s="15" t="str">
        <f t="shared" si="3"/>
        <v/>
      </c>
      <c r="E41" s="15" t="str">
        <f t="shared" si="4"/>
        <v/>
      </c>
      <c r="F41" s="16" t="str">
        <f t="shared" si="5"/>
        <v/>
      </c>
      <c r="G41" s="15" t="str">
        <f t="shared" si="6"/>
        <v/>
      </c>
      <c r="H41" s="18"/>
      <c r="I41" s="13" t="str">
        <f t="shared" si="7"/>
        <v/>
      </c>
      <c r="J41" s="14" t="str">
        <f t="shared" si="8"/>
        <v/>
      </c>
      <c r="K41" s="15" t="str">
        <f t="shared" si="9"/>
        <v/>
      </c>
      <c r="L41" s="17" t="str">
        <f t="shared" si="10"/>
        <v/>
      </c>
      <c r="M41" s="15" t="str">
        <f t="shared" si="11"/>
        <v/>
      </c>
      <c r="N41" s="16" t="str">
        <f t="shared" si="12"/>
        <v/>
      </c>
      <c r="O41" s="15" t="str">
        <f t="shared" si="13"/>
        <v/>
      </c>
    </row>
    <row r="42" spans="1:15" x14ac:dyDescent="0.3">
      <c r="A42" s="13" t="str">
        <f t="shared" si="0"/>
        <v/>
      </c>
      <c r="B42" s="14" t="str">
        <f t="shared" si="1"/>
        <v/>
      </c>
      <c r="C42" s="15" t="str">
        <f t="shared" si="2"/>
        <v/>
      </c>
      <c r="D42" s="15" t="str">
        <f t="shared" si="3"/>
        <v/>
      </c>
      <c r="E42" s="15" t="str">
        <f t="shared" si="4"/>
        <v/>
      </c>
      <c r="F42" s="16" t="str">
        <f t="shared" si="5"/>
        <v/>
      </c>
      <c r="G42" s="15" t="str">
        <f t="shared" si="6"/>
        <v/>
      </c>
      <c r="H42" s="18"/>
      <c r="I42" s="13" t="str">
        <f t="shared" si="7"/>
        <v/>
      </c>
      <c r="J42" s="14" t="str">
        <f t="shared" si="8"/>
        <v/>
      </c>
      <c r="K42" s="15" t="str">
        <f t="shared" si="9"/>
        <v/>
      </c>
      <c r="L42" s="17" t="str">
        <f t="shared" si="10"/>
        <v/>
      </c>
      <c r="M42" s="15" t="str">
        <f t="shared" si="11"/>
        <v/>
      </c>
      <c r="N42" s="16" t="str">
        <f t="shared" si="12"/>
        <v/>
      </c>
      <c r="O42" s="15" t="str">
        <f t="shared" si="13"/>
        <v/>
      </c>
    </row>
    <row r="43" spans="1:15" x14ac:dyDescent="0.3">
      <c r="A43" s="13" t="str">
        <f t="shared" si="0"/>
        <v/>
      </c>
      <c r="B43" s="14" t="str">
        <f t="shared" si="1"/>
        <v/>
      </c>
      <c r="C43" s="15" t="str">
        <f t="shared" si="2"/>
        <v/>
      </c>
      <c r="D43" s="15" t="str">
        <f t="shared" si="3"/>
        <v/>
      </c>
      <c r="E43" s="15" t="str">
        <f t="shared" si="4"/>
        <v/>
      </c>
      <c r="F43" s="16" t="str">
        <f t="shared" si="5"/>
        <v/>
      </c>
      <c r="G43" s="15" t="str">
        <f t="shared" si="6"/>
        <v/>
      </c>
      <c r="H43" s="18"/>
      <c r="I43" s="13" t="str">
        <f t="shared" si="7"/>
        <v/>
      </c>
      <c r="J43" s="14" t="str">
        <f t="shared" si="8"/>
        <v/>
      </c>
      <c r="K43" s="15" t="str">
        <f t="shared" si="9"/>
        <v/>
      </c>
      <c r="L43" s="17" t="str">
        <f t="shared" si="10"/>
        <v/>
      </c>
      <c r="M43" s="15" t="str">
        <f t="shared" si="11"/>
        <v/>
      </c>
      <c r="N43" s="16" t="str">
        <f t="shared" si="12"/>
        <v/>
      </c>
      <c r="O43" s="15" t="str">
        <f t="shared" si="13"/>
        <v/>
      </c>
    </row>
    <row r="44" spans="1:15" x14ac:dyDescent="0.3">
      <c r="A44" s="13" t="str">
        <f t="shared" si="0"/>
        <v/>
      </c>
      <c r="B44" s="14" t="str">
        <f t="shared" si="1"/>
        <v/>
      </c>
      <c r="C44" s="15" t="str">
        <f t="shared" si="2"/>
        <v/>
      </c>
      <c r="D44" s="15" t="str">
        <f t="shared" si="3"/>
        <v/>
      </c>
      <c r="E44" s="15" t="str">
        <f t="shared" si="4"/>
        <v/>
      </c>
      <c r="F44" s="16" t="str">
        <f t="shared" si="5"/>
        <v/>
      </c>
      <c r="G44" s="15" t="str">
        <f t="shared" si="6"/>
        <v/>
      </c>
      <c r="H44" s="18"/>
      <c r="I44" s="13" t="str">
        <f t="shared" si="7"/>
        <v/>
      </c>
      <c r="J44" s="14" t="str">
        <f t="shared" si="8"/>
        <v/>
      </c>
      <c r="K44" s="15" t="str">
        <f t="shared" si="9"/>
        <v/>
      </c>
      <c r="L44" s="17" t="str">
        <f t="shared" si="10"/>
        <v/>
      </c>
      <c r="M44" s="15" t="str">
        <f t="shared" si="11"/>
        <v/>
      </c>
      <c r="N44" s="16" t="str">
        <f t="shared" si="12"/>
        <v/>
      </c>
      <c r="O44" s="15" t="str">
        <f t="shared" si="13"/>
        <v/>
      </c>
    </row>
    <row r="45" spans="1:15" x14ac:dyDescent="0.3">
      <c r="A45" s="13" t="str">
        <f t="shared" si="0"/>
        <v/>
      </c>
      <c r="B45" s="14" t="str">
        <f t="shared" si="1"/>
        <v/>
      </c>
      <c r="C45" s="15" t="str">
        <f t="shared" si="2"/>
        <v/>
      </c>
      <c r="D45" s="15" t="str">
        <f t="shared" si="3"/>
        <v/>
      </c>
      <c r="E45" s="15" t="str">
        <f t="shared" si="4"/>
        <v/>
      </c>
      <c r="F45" s="16" t="str">
        <f t="shared" si="5"/>
        <v/>
      </c>
      <c r="G45" s="15" t="str">
        <f t="shared" si="6"/>
        <v/>
      </c>
      <c r="H45" s="18"/>
      <c r="I45" s="13" t="str">
        <f t="shared" si="7"/>
        <v/>
      </c>
      <c r="J45" s="14" t="str">
        <f t="shared" si="8"/>
        <v/>
      </c>
      <c r="K45" s="15" t="str">
        <f t="shared" si="9"/>
        <v/>
      </c>
      <c r="L45" s="17" t="str">
        <f t="shared" si="10"/>
        <v/>
      </c>
      <c r="M45" s="15" t="str">
        <f t="shared" si="11"/>
        <v/>
      </c>
      <c r="N45" s="16" t="str">
        <f t="shared" si="12"/>
        <v/>
      </c>
      <c r="O45" s="15" t="str">
        <f t="shared" si="13"/>
        <v/>
      </c>
    </row>
    <row r="46" spans="1:15" x14ac:dyDescent="0.3">
      <c r="A46" s="13" t="str">
        <f t="shared" si="0"/>
        <v/>
      </c>
      <c r="B46" s="14" t="str">
        <f t="shared" si="1"/>
        <v/>
      </c>
      <c r="C46" s="15" t="str">
        <f t="shared" si="2"/>
        <v/>
      </c>
      <c r="D46" s="15" t="str">
        <f t="shared" si="3"/>
        <v/>
      </c>
      <c r="E46" s="15" t="str">
        <f t="shared" si="4"/>
        <v/>
      </c>
      <c r="F46" s="16" t="str">
        <f t="shared" si="5"/>
        <v/>
      </c>
      <c r="G46" s="15" t="str">
        <f t="shared" si="6"/>
        <v/>
      </c>
      <c r="H46" s="18"/>
      <c r="I46" s="13" t="str">
        <f t="shared" si="7"/>
        <v/>
      </c>
      <c r="J46" s="14" t="str">
        <f>IFERROR(IF((1+J45)&lt;=$K$3,1+J45,""),"")</f>
        <v/>
      </c>
      <c r="K46" s="15" t="str">
        <f t="shared" si="9"/>
        <v/>
      </c>
      <c r="L46" s="17" t="str">
        <f t="shared" si="10"/>
        <v/>
      </c>
      <c r="M46" s="15" t="str">
        <f t="shared" si="11"/>
        <v/>
      </c>
      <c r="N46" s="16" t="str">
        <f t="shared" si="12"/>
        <v/>
      </c>
      <c r="O46" s="15" t="str">
        <f t="shared" si="13"/>
        <v/>
      </c>
    </row>
    <row r="47" spans="1:15" x14ac:dyDescent="0.3">
      <c r="A47" s="13" t="str">
        <f t="shared" si="0"/>
        <v/>
      </c>
      <c r="B47" s="14" t="str">
        <f t="shared" si="1"/>
        <v/>
      </c>
      <c r="C47" s="15" t="str">
        <f t="shared" si="2"/>
        <v/>
      </c>
      <c r="D47" s="15" t="str">
        <f t="shared" si="3"/>
        <v/>
      </c>
      <c r="E47" s="15" t="str">
        <f t="shared" si="4"/>
        <v/>
      </c>
      <c r="F47" s="16" t="str">
        <f t="shared" si="5"/>
        <v/>
      </c>
      <c r="G47" s="15" t="str">
        <f t="shared" si="6"/>
        <v/>
      </c>
      <c r="H47" s="18"/>
      <c r="I47" s="13" t="str">
        <f t="shared" si="7"/>
        <v/>
      </c>
      <c r="J47" s="14" t="str">
        <f t="shared" si="8"/>
        <v/>
      </c>
      <c r="K47" s="15" t="str">
        <f t="shared" si="9"/>
        <v/>
      </c>
      <c r="L47" s="17" t="str">
        <f t="shared" si="10"/>
        <v/>
      </c>
      <c r="M47" s="15" t="str">
        <f t="shared" si="11"/>
        <v/>
      </c>
      <c r="N47" s="16" t="str">
        <f t="shared" si="12"/>
        <v/>
      </c>
      <c r="O47" s="15" t="str">
        <f t="shared" si="13"/>
        <v/>
      </c>
    </row>
    <row r="48" spans="1:15" x14ac:dyDescent="0.3">
      <c r="A48" s="13" t="str">
        <f t="shared" si="0"/>
        <v/>
      </c>
      <c r="B48" s="14" t="str">
        <f t="shared" si="1"/>
        <v/>
      </c>
      <c r="C48" s="15" t="str">
        <f t="shared" si="2"/>
        <v/>
      </c>
      <c r="D48" s="15" t="str">
        <f t="shared" si="3"/>
        <v/>
      </c>
      <c r="E48" s="15" t="str">
        <f t="shared" si="4"/>
        <v/>
      </c>
      <c r="F48" s="16" t="str">
        <f t="shared" si="5"/>
        <v/>
      </c>
      <c r="G48" s="15" t="str">
        <f t="shared" si="6"/>
        <v/>
      </c>
      <c r="H48" s="18"/>
      <c r="I48" s="13" t="str">
        <f t="shared" si="7"/>
        <v/>
      </c>
      <c r="J48" s="14" t="str">
        <f t="shared" si="8"/>
        <v/>
      </c>
      <c r="K48" s="15" t="str">
        <f t="shared" si="9"/>
        <v/>
      </c>
      <c r="L48" s="17" t="str">
        <f t="shared" si="10"/>
        <v/>
      </c>
      <c r="M48" s="15" t="str">
        <f t="shared" si="11"/>
        <v/>
      </c>
      <c r="N48" s="16" t="str">
        <f t="shared" si="12"/>
        <v/>
      </c>
      <c r="O48" s="15" t="str">
        <f t="shared" si="13"/>
        <v/>
      </c>
    </row>
    <row r="49" spans="1:15" x14ac:dyDescent="0.3">
      <c r="A49" s="13" t="str">
        <f t="shared" si="0"/>
        <v/>
      </c>
      <c r="B49" s="14" t="str">
        <f t="shared" si="1"/>
        <v/>
      </c>
      <c r="C49" s="15" t="str">
        <f t="shared" si="2"/>
        <v/>
      </c>
      <c r="D49" s="15" t="str">
        <f t="shared" si="3"/>
        <v/>
      </c>
      <c r="E49" s="15" t="str">
        <f t="shared" si="4"/>
        <v/>
      </c>
      <c r="F49" s="16" t="str">
        <f t="shared" si="5"/>
        <v/>
      </c>
      <c r="G49" s="15" t="str">
        <f t="shared" si="6"/>
        <v/>
      </c>
      <c r="H49" s="18"/>
      <c r="I49" s="13" t="str">
        <f t="shared" si="7"/>
        <v/>
      </c>
      <c r="J49" s="14" t="str">
        <f t="shared" si="8"/>
        <v/>
      </c>
      <c r="K49" s="15" t="str">
        <f t="shared" si="9"/>
        <v/>
      </c>
      <c r="L49" s="17" t="str">
        <f t="shared" si="10"/>
        <v/>
      </c>
      <c r="M49" s="15" t="str">
        <f t="shared" si="11"/>
        <v/>
      </c>
      <c r="N49" s="16" t="str">
        <f t="shared" si="12"/>
        <v/>
      </c>
      <c r="O49" s="15" t="str">
        <f t="shared" si="13"/>
        <v/>
      </c>
    </row>
    <row r="50" spans="1:15" x14ac:dyDescent="0.3">
      <c r="A50" s="13" t="str">
        <f t="shared" si="0"/>
        <v/>
      </c>
      <c r="B50" s="14" t="str">
        <f>IFERROR(IF((1+B49)&lt;=$C$3,1+B49,""),"")</f>
        <v/>
      </c>
      <c r="C50" s="15" t="str">
        <f t="shared" si="2"/>
        <v/>
      </c>
      <c r="D50" s="15" t="str">
        <f t="shared" si="3"/>
        <v/>
      </c>
      <c r="E50" s="15" t="str">
        <f t="shared" si="4"/>
        <v/>
      </c>
      <c r="F50" s="16" t="str">
        <f t="shared" si="5"/>
        <v/>
      </c>
      <c r="G50" s="15" t="str">
        <f t="shared" si="6"/>
        <v/>
      </c>
      <c r="H50" s="18"/>
      <c r="I50" s="13" t="str">
        <f t="shared" si="7"/>
        <v/>
      </c>
      <c r="J50" s="14" t="str">
        <f t="shared" si="8"/>
        <v/>
      </c>
      <c r="K50" s="15" t="str">
        <f t="shared" si="9"/>
        <v/>
      </c>
      <c r="L50" s="17" t="str">
        <f t="shared" si="10"/>
        <v/>
      </c>
      <c r="M50" s="15" t="str">
        <f t="shared" si="11"/>
        <v/>
      </c>
      <c r="N50" s="16" t="str">
        <f t="shared" si="12"/>
        <v/>
      </c>
      <c r="O50" s="15" t="str">
        <f t="shared" si="13"/>
        <v/>
      </c>
    </row>
    <row r="51" spans="1:15" x14ac:dyDescent="0.3">
      <c r="A51" s="13" t="str">
        <f t="shared" si="0"/>
        <v/>
      </c>
      <c r="B51" s="14" t="str">
        <f t="shared" si="1"/>
        <v/>
      </c>
      <c r="C51" s="15" t="str">
        <f t="shared" si="2"/>
        <v/>
      </c>
      <c r="D51" s="15" t="str">
        <f t="shared" si="3"/>
        <v/>
      </c>
      <c r="E51" s="15" t="str">
        <f t="shared" si="4"/>
        <v/>
      </c>
      <c r="F51" s="16" t="str">
        <f t="shared" si="5"/>
        <v/>
      </c>
      <c r="G51" s="15" t="str">
        <f t="shared" si="6"/>
        <v/>
      </c>
      <c r="H51" s="18"/>
      <c r="I51" s="13" t="str">
        <f t="shared" si="7"/>
        <v/>
      </c>
      <c r="J51" s="14" t="str">
        <f t="shared" si="8"/>
        <v/>
      </c>
      <c r="K51" s="15" t="str">
        <f t="shared" si="9"/>
        <v/>
      </c>
      <c r="L51" s="17" t="str">
        <f t="shared" si="10"/>
        <v/>
      </c>
      <c r="M51" s="15" t="str">
        <f t="shared" si="11"/>
        <v/>
      </c>
      <c r="N51" s="16" t="str">
        <f t="shared" si="12"/>
        <v/>
      </c>
      <c r="O51" s="15" t="str">
        <f t="shared" si="13"/>
        <v/>
      </c>
    </row>
    <row r="52" spans="1:15" x14ac:dyDescent="0.3">
      <c r="A52" s="13" t="str">
        <f t="shared" si="0"/>
        <v/>
      </c>
      <c r="B52" s="14" t="str">
        <f t="shared" si="1"/>
        <v/>
      </c>
      <c r="C52" s="15" t="str">
        <f t="shared" si="2"/>
        <v/>
      </c>
      <c r="D52" s="15" t="str">
        <f t="shared" si="3"/>
        <v/>
      </c>
      <c r="E52" s="15" t="str">
        <f t="shared" si="4"/>
        <v/>
      </c>
      <c r="F52" s="16" t="str">
        <f t="shared" si="5"/>
        <v/>
      </c>
      <c r="G52" s="15" t="str">
        <f t="shared" si="6"/>
        <v/>
      </c>
      <c r="H52" s="18"/>
      <c r="I52" s="13" t="str">
        <f t="shared" si="7"/>
        <v/>
      </c>
      <c r="J52" s="14" t="str">
        <f>IFERROR(IF((1+J51)&lt;=$K$3,1+J51,""),"")</f>
        <v/>
      </c>
      <c r="K52" s="15" t="str">
        <f t="shared" si="9"/>
        <v/>
      </c>
      <c r="L52" s="17" t="str">
        <f t="shared" si="10"/>
        <v/>
      </c>
      <c r="M52" s="15" t="str">
        <f t="shared" si="11"/>
        <v/>
      </c>
      <c r="N52" s="16" t="str">
        <f t="shared" si="12"/>
        <v/>
      </c>
      <c r="O52" s="15" t="str">
        <f t="shared" si="13"/>
        <v/>
      </c>
    </row>
    <row r="53" spans="1:15" x14ac:dyDescent="0.3">
      <c r="A53" s="13" t="str">
        <f t="shared" si="0"/>
        <v/>
      </c>
      <c r="B53" s="14" t="str">
        <f t="shared" si="1"/>
        <v/>
      </c>
      <c r="C53" s="15" t="str">
        <f t="shared" si="2"/>
        <v/>
      </c>
      <c r="D53" s="15" t="str">
        <f t="shared" si="3"/>
        <v/>
      </c>
      <c r="E53" s="15" t="str">
        <f t="shared" si="4"/>
        <v/>
      </c>
      <c r="F53" s="16" t="str">
        <f t="shared" si="5"/>
        <v/>
      </c>
      <c r="G53" s="15" t="str">
        <f t="shared" si="6"/>
        <v/>
      </c>
      <c r="H53" s="18"/>
      <c r="I53" s="13" t="str">
        <f t="shared" si="7"/>
        <v/>
      </c>
      <c r="J53" s="14" t="str">
        <f t="shared" si="8"/>
        <v/>
      </c>
      <c r="K53" s="15" t="str">
        <f t="shared" si="9"/>
        <v/>
      </c>
      <c r="L53" s="17" t="str">
        <f t="shared" si="10"/>
        <v/>
      </c>
      <c r="M53" s="15" t="str">
        <f t="shared" si="11"/>
        <v/>
      </c>
      <c r="N53" s="16" t="str">
        <f t="shared" si="12"/>
        <v/>
      </c>
      <c r="O53" s="15" t="str">
        <f t="shared" si="13"/>
        <v/>
      </c>
    </row>
    <row r="54" spans="1:15" x14ac:dyDescent="0.3">
      <c r="A54" s="13" t="str">
        <f t="shared" si="0"/>
        <v/>
      </c>
      <c r="B54" s="14" t="str">
        <f t="shared" si="1"/>
        <v/>
      </c>
      <c r="C54" s="15" t="str">
        <f t="shared" si="2"/>
        <v/>
      </c>
      <c r="D54" s="15" t="str">
        <f t="shared" si="3"/>
        <v/>
      </c>
      <c r="E54" s="15" t="str">
        <f t="shared" si="4"/>
        <v/>
      </c>
      <c r="F54" s="16" t="str">
        <f t="shared" si="5"/>
        <v/>
      </c>
      <c r="G54" s="15" t="str">
        <f t="shared" si="6"/>
        <v/>
      </c>
      <c r="H54" s="18"/>
      <c r="I54" s="13" t="str">
        <f t="shared" si="7"/>
        <v/>
      </c>
      <c r="J54" s="14" t="str">
        <f t="shared" si="8"/>
        <v/>
      </c>
      <c r="K54" s="15" t="str">
        <f t="shared" si="9"/>
        <v/>
      </c>
      <c r="L54" s="17" t="str">
        <f t="shared" si="10"/>
        <v/>
      </c>
      <c r="M54" s="15" t="str">
        <f t="shared" si="11"/>
        <v/>
      </c>
      <c r="N54" s="16" t="str">
        <f t="shared" si="12"/>
        <v/>
      </c>
      <c r="O54" s="15" t="str">
        <f t="shared" si="13"/>
        <v/>
      </c>
    </row>
    <row r="55" spans="1:15" x14ac:dyDescent="0.3">
      <c r="A55" s="13" t="str">
        <f t="shared" si="0"/>
        <v/>
      </c>
      <c r="B55" s="14" t="str">
        <f t="shared" si="1"/>
        <v/>
      </c>
      <c r="C55" s="15" t="str">
        <f t="shared" si="2"/>
        <v/>
      </c>
      <c r="D55" s="15" t="str">
        <f t="shared" si="3"/>
        <v/>
      </c>
      <c r="E55" s="15" t="str">
        <f t="shared" si="4"/>
        <v/>
      </c>
      <c r="F55" s="16" t="str">
        <f t="shared" si="5"/>
        <v/>
      </c>
      <c r="G55" s="15" t="str">
        <f t="shared" si="6"/>
        <v/>
      </c>
      <c r="H55" s="18"/>
      <c r="I55" s="13" t="str">
        <f t="shared" si="7"/>
        <v/>
      </c>
      <c r="J55" s="14" t="str">
        <f>IFERROR(IF((1+J54)&lt;=$K$3,1+J54,""),"")</f>
        <v/>
      </c>
      <c r="K55" s="15" t="str">
        <f t="shared" si="9"/>
        <v/>
      </c>
      <c r="L55" s="17" t="str">
        <f t="shared" si="10"/>
        <v/>
      </c>
      <c r="M55" s="15" t="str">
        <f t="shared" si="11"/>
        <v/>
      </c>
      <c r="N55" s="16" t="str">
        <f t="shared" si="12"/>
        <v/>
      </c>
      <c r="O55" s="15" t="str">
        <f t="shared" si="13"/>
        <v/>
      </c>
    </row>
    <row r="56" spans="1:15" x14ac:dyDescent="0.3">
      <c r="A56" s="13" t="str">
        <f t="shared" si="0"/>
        <v/>
      </c>
      <c r="B56" s="14" t="str">
        <f t="shared" si="1"/>
        <v/>
      </c>
      <c r="C56" s="15" t="str">
        <f t="shared" si="2"/>
        <v/>
      </c>
      <c r="D56" s="15" t="str">
        <f t="shared" si="3"/>
        <v/>
      </c>
      <c r="E56" s="15" t="str">
        <f t="shared" si="4"/>
        <v/>
      </c>
      <c r="F56" s="16" t="str">
        <f t="shared" si="5"/>
        <v/>
      </c>
      <c r="G56" s="15" t="str">
        <f t="shared" si="6"/>
        <v/>
      </c>
      <c r="H56" s="18"/>
      <c r="I56" s="13" t="str">
        <f t="shared" si="7"/>
        <v/>
      </c>
      <c r="J56" s="14" t="str">
        <f t="shared" si="8"/>
        <v/>
      </c>
      <c r="K56" s="15" t="str">
        <f t="shared" si="9"/>
        <v/>
      </c>
      <c r="L56" s="17" t="str">
        <f t="shared" si="10"/>
        <v/>
      </c>
      <c r="M56" s="15" t="str">
        <f t="shared" si="11"/>
        <v/>
      </c>
      <c r="N56" s="16" t="str">
        <f t="shared" si="12"/>
        <v/>
      </c>
      <c r="O56" s="15" t="str">
        <f t="shared" si="13"/>
        <v/>
      </c>
    </row>
    <row r="57" spans="1:15" x14ac:dyDescent="0.3">
      <c r="A57" s="13" t="str">
        <f t="shared" si="0"/>
        <v/>
      </c>
      <c r="B57" s="14" t="str">
        <f t="shared" si="1"/>
        <v/>
      </c>
      <c r="C57" s="15" t="str">
        <f t="shared" si="2"/>
        <v/>
      </c>
      <c r="D57" s="15" t="str">
        <f t="shared" si="3"/>
        <v/>
      </c>
      <c r="E57" s="15" t="str">
        <f t="shared" si="4"/>
        <v/>
      </c>
      <c r="F57" s="16" t="str">
        <f t="shared" si="5"/>
        <v/>
      </c>
      <c r="G57" s="15" t="str">
        <f t="shared" si="6"/>
        <v/>
      </c>
      <c r="H57" s="18"/>
      <c r="I57" s="13" t="str">
        <f t="shared" si="7"/>
        <v/>
      </c>
      <c r="J57" s="14" t="str">
        <f t="shared" si="8"/>
        <v/>
      </c>
      <c r="K57" s="15" t="str">
        <f t="shared" si="9"/>
        <v/>
      </c>
      <c r="L57" s="17" t="str">
        <f t="shared" si="10"/>
        <v/>
      </c>
      <c r="M57" s="15" t="str">
        <f t="shared" si="11"/>
        <v/>
      </c>
      <c r="N57" s="16" t="str">
        <f t="shared" si="12"/>
        <v/>
      </c>
      <c r="O57" s="15" t="str">
        <f t="shared" si="13"/>
        <v/>
      </c>
    </row>
    <row r="58" spans="1:15" x14ac:dyDescent="0.3">
      <c r="A58" s="13" t="str">
        <f t="shared" si="0"/>
        <v/>
      </c>
      <c r="B58" s="14" t="str">
        <f t="shared" si="1"/>
        <v/>
      </c>
      <c r="C58" s="15" t="str">
        <f t="shared" si="2"/>
        <v/>
      </c>
      <c r="D58" s="15" t="str">
        <f t="shared" si="3"/>
        <v/>
      </c>
      <c r="E58" s="15" t="str">
        <f t="shared" si="4"/>
        <v/>
      </c>
      <c r="F58" s="16" t="str">
        <f t="shared" si="5"/>
        <v/>
      </c>
      <c r="G58" s="15" t="str">
        <f t="shared" si="6"/>
        <v/>
      </c>
      <c r="H58" s="18"/>
      <c r="I58" s="13" t="str">
        <f t="shared" si="7"/>
        <v/>
      </c>
      <c r="J58" s="14" t="str">
        <f>IFERROR(IF((1+J57)&lt;=$K$3,1+J57,""),"")</f>
        <v/>
      </c>
      <c r="K58" s="15" t="str">
        <f t="shared" si="9"/>
        <v/>
      </c>
      <c r="L58" s="17" t="str">
        <f t="shared" si="10"/>
        <v/>
      </c>
      <c r="M58" s="15" t="str">
        <f t="shared" si="11"/>
        <v/>
      </c>
      <c r="N58" s="16" t="str">
        <f t="shared" si="12"/>
        <v/>
      </c>
      <c r="O58" s="15" t="str">
        <f t="shared" si="13"/>
        <v/>
      </c>
    </row>
    <row r="59" spans="1:15" x14ac:dyDescent="0.3">
      <c r="A59" s="13" t="str">
        <f t="shared" si="0"/>
        <v/>
      </c>
      <c r="B59" s="14" t="str">
        <f t="shared" si="1"/>
        <v/>
      </c>
      <c r="C59" s="15" t="str">
        <f t="shared" si="2"/>
        <v/>
      </c>
      <c r="D59" s="15" t="str">
        <f t="shared" si="3"/>
        <v/>
      </c>
      <c r="E59" s="15" t="str">
        <f t="shared" si="4"/>
        <v/>
      </c>
      <c r="F59" s="16" t="str">
        <f t="shared" si="5"/>
        <v/>
      </c>
      <c r="G59" s="15" t="str">
        <f t="shared" si="6"/>
        <v/>
      </c>
      <c r="H59" s="18"/>
      <c r="I59" s="13" t="str">
        <f t="shared" si="7"/>
        <v/>
      </c>
      <c r="J59" s="14" t="str">
        <f t="shared" si="8"/>
        <v/>
      </c>
      <c r="K59" s="15" t="str">
        <f t="shared" si="9"/>
        <v/>
      </c>
      <c r="L59" s="17" t="str">
        <f t="shared" si="10"/>
        <v/>
      </c>
      <c r="M59" s="15" t="str">
        <f t="shared" si="11"/>
        <v/>
      </c>
      <c r="N59" s="16" t="str">
        <f t="shared" si="12"/>
        <v/>
      </c>
      <c r="O59" s="15" t="str">
        <f t="shared" si="13"/>
        <v/>
      </c>
    </row>
    <row r="60" spans="1:15" x14ac:dyDescent="0.3">
      <c r="A60" s="13" t="str">
        <f t="shared" si="0"/>
        <v/>
      </c>
      <c r="B60" s="14" t="str">
        <f t="shared" si="1"/>
        <v/>
      </c>
      <c r="C60" s="15" t="str">
        <f t="shared" si="2"/>
        <v/>
      </c>
      <c r="D60" s="15" t="str">
        <f t="shared" si="3"/>
        <v/>
      </c>
      <c r="E60" s="15" t="str">
        <f t="shared" si="4"/>
        <v/>
      </c>
      <c r="F60" s="16" t="str">
        <f t="shared" si="5"/>
        <v/>
      </c>
      <c r="G60" s="15" t="str">
        <f t="shared" si="6"/>
        <v/>
      </c>
      <c r="H60" s="18"/>
      <c r="I60" s="13" t="str">
        <f t="shared" si="7"/>
        <v/>
      </c>
      <c r="J60" s="14" t="str">
        <f t="shared" si="8"/>
        <v/>
      </c>
      <c r="K60" s="15" t="str">
        <f t="shared" si="9"/>
        <v/>
      </c>
      <c r="L60" s="17" t="str">
        <f t="shared" si="10"/>
        <v/>
      </c>
      <c r="M60" s="15" t="str">
        <f t="shared" si="11"/>
        <v/>
      </c>
      <c r="N60" s="16" t="str">
        <f t="shared" si="12"/>
        <v/>
      </c>
      <c r="O60" s="15" t="str">
        <f t="shared" si="13"/>
        <v/>
      </c>
    </row>
    <row r="61" spans="1:15" x14ac:dyDescent="0.3">
      <c r="A61" s="13" t="str">
        <f t="shared" si="0"/>
        <v/>
      </c>
      <c r="B61" s="14" t="str">
        <f>IFERROR(IF((1+B60)&lt;=$C$3,1+B60,""),"")</f>
        <v/>
      </c>
      <c r="C61" s="15" t="str">
        <f t="shared" si="2"/>
        <v/>
      </c>
      <c r="D61" s="15" t="str">
        <f t="shared" si="3"/>
        <v/>
      </c>
      <c r="E61" s="15" t="str">
        <f t="shared" si="4"/>
        <v/>
      </c>
      <c r="F61" s="16" t="str">
        <f t="shared" si="5"/>
        <v/>
      </c>
      <c r="G61" s="15" t="str">
        <f t="shared" si="6"/>
        <v/>
      </c>
      <c r="H61" s="18"/>
      <c r="I61" s="13" t="str">
        <f t="shared" si="7"/>
        <v/>
      </c>
      <c r="J61" s="14" t="str">
        <f t="shared" si="8"/>
        <v/>
      </c>
      <c r="K61" s="15" t="str">
        <f t="shared" si="9"/>
        <v/>
      </c>
      <c r="L61" s="17" t="str">
        <f t="shared" si="10"/>
        <v/>
      </c>
      <c r="M61" s="15" t="str">
        <f t="shared" si="11"/>
        <v/>
      </c>
      <c r="N61" s="16" t="str">
        <f t="shared" si="12"/>
        <v/>
      </c>
      <c r="O61" s="15" t="str">
        <f t="shared" si="13"/>
        <v/>
      </c>
    </row>
    <row r="62" spans="1:15" x14ac:dyDescent="0.3">
      <c r="A62" s="13" t="str">
        <f t="shared" si="0"/>
        <v/>
      </c>
      <c r="B62" s="14" t="str">
        <f t="shared" si="1"/>
        <v/>
      </c>
      <c r="C62" s="15" t="str">
        <f t="shared" si="2"/>
        <v/>
      </c>
      <c r="D62" s="15" t="str">
        <f t="shared" si="3"/>
        <v/>
      </c>
      <c r="E62" s="15" t="str">
        <f t="shared" si="4"/>
        <v/>
      </c>
      <c r="F62" s="16" t="str">
        <f t="shared" si="5"/>
        <v/>
      </c>
      <c r="G62" s="15" t="str">
        <f t="shared" si="6"/>
        <v/>
      </c>
      <c r="H62" s="18"/>
      <c r="I62" s="13" t="str">
        <f t="shared" si="7"/>
        <v/>
      </c>
      <c r="J62" s="14" t="str">
        <f t="shared" si="8"/>
        <v/>
      </c>
      <c r="K62" s="15" t="str">
        <f t="shared" si="9"/>
        <v/>
      </c>
      <c r="L62" s="17" t="str">
        <f t="shared" si="10"/>
        <v/>
      </c>
      <c r="M62" s="15" t="str">
        <f t="shared" si="11"/>
        <v/>
      </c>
      <c r="N62" s="16" t="str">
        <f t="shared" si="12"/>
        <v/>
      </c>
      <c r="O62" s="15" t="str">
        <f t="shared" si="13"/>
        <v/>
      </c>
    </row>
    <row r="63" spans="1:15" x14ac:dyDescent="0.3">
      <c r="A63" s="13" t="str">
        <f t="shared" si="0"/>
        <v/>
      </c>
      <c r="B63" s="14" t="str">
        <f t="shared" si="1"/>
        <v/>
      </c>
      <c r="C63" s="15" t="str">
        <f t="shared" si="2"/>
        <v/>
      </c>
      <c r="D63" s="15" t="str">
        <f t="shared" si="3"/>
        <v/>
      </c>
      <c r="E63" s="15" t="str">
        <f t="shared" si="4"/>
        <v/>
      </c>
      <c r="F63" s="16" t="str">
        <f t="shared" si="5"/>
        <v/>
      </c>
      <c r="G63" s="15" t="str">
        <f t="shared" si="6"/>
        <v/>
      </c>
      <c r="H63" s="18"/>
      <c r="I63" s="13" t="str">
        <f t="shared" si="7"/>
        <v/>
      </c>
      <c r="J63" s="14" t="str">
        <f>IFERROR(IF((1+J62)&lt;=$K$3,1+J62,""),"")</f>
        <v/>
      </c>
      <c r="K63" s="15" t="str">
        <f t="shared" si="9"/>
        <v/>
      </c>
      <c r="L63" s="17" t="str">
        <f t="shared" si="10"/>
        <v/>
      </c>
      <c r="M63" s="15" t="str">
        <f t="shared" si="11"/>
        <v/>
      </c>
      <c r="N63" s="16" t="str">
        <f t="shared" si="12"/>
        <v/>
      </c>
      <c r="O63" s="15" t="str">
        <f t="shared" si="13"/>
        <v/>
      </c>
    </row>
    <row r="64" spans="1:15" x14ac:dyDescent="0.3">
      <c r="A64" s="13" t="str">
        <f t="shared" si="0"/>
        <v/>
      </c>
      <c r="B64" s="14" t="str">
        <f>IFERROR(IF((1+B63)&lt;=$C$3,1+B63,""),"")</f>
        <v/>
      </c>
      <c r="C64" s="15" t="str">
        <f t="shared" si="2"/>
        <v/>
      </c>
      <c r="D64" s="15" t="str">
        <f t="shared" si="3"/>
        <v/>
      </c>
      <c r="E64" s="15" t="str">
        <f t="shared" si="4"/>
        <v/>
      </c>
      <c r="F64" s="16" t="str">
        <f t="shared" si="5"/>
        <v/>
      </c>
      <c r="G64" s="15" t="str">
        <f t="shared" si="6"/>
        <v/>
      </c>
      <c r="H64" s="18"/>
      <c r="I64" s="13" t="str">
        <f t="shared" si="7"/>
        <v/>
      </c>
      <c r="J64" s="14" t="str">
        <f t="shared" si="8"/>
        <v/>
      </c>
      <c r="K64" s="15" t="str">
        <f t="shared" si="9"/>
        <v/>
      </c>
      <c r="L64" s="17" t="str">
        <f t="shared" si="10"/>
        <v/>
      </c>
      <c r="M64" s="15" t="str">
        <f t="shared" si="11"/>
        <v/>
      </c>
      <c r="N64" s="16" t="str">
        <f t="shared" si="12"/>
        <v/>
      </c>
      <c r="O64" s="15" t="str">
        <f t="shared" si="13"/>
        <v/>
      </c>
    </row>
    <row r="65" spans="1:15" x14ac:dyDescent="0.3">
      <c r="A65" s="13" t="str">
        <f t="shared" si="0"/>
        <v/>
      </c>
      <c r="B65" s="14" t="str">
        <f t="shared" si="1"/>
        <v/>
      </c>
      <c r="C65" s="15" t="str">
        <f t="shared" si="2"/>
        <v/>
      </c>
      <c r="D65" s="15" t="str">
        <f t="shared" si="3"/>
        <v/>
      </c>
      <c r="E65" s="15" t="str">
        <f t="shared" si="4"/>
        <v/>
      </c>
      <c r="F65" s="16" t="str">
        <f t="shared" si="5"/>
        <v/>
      </c>
      <c r="G65" s="15" t="str">
        <f t="shared" si="6"/>
        <v/>
      </c>
      <c r="H65" s="18"/>
      <c r="I65" s="13" t="str">
        <f t="shared" si="7"/>
        <v/>
      </c>
      <c r="J65" s="14" t="str">
        <f>IFERROR(IF((1+J64)&lt;=$K$3,1+J64,""),"")</f>
        <v/>
      </c>
      <c r="K65" s="15" t="str">
        <f t="shared" si="9"/>
        <v/>
      </c>
      <c r="L65" s="17" t="str">
        <f t="shared" si="10"/>
        <v/>
      </c>
      <c r="M65" s="15" t="str">
        <f t="shared" si="11"/>
        <v/>
      </c>
      <c r="N65" s="16" t="str">
        <f t="shared" si="12"/>
        <v/>
      </c>
      <c r="O65" s="15" t="str">
        <f t="shared" si="13"/>
        <v/>
      </c>
    </row>
    <row r="66" spans="1:15" x14ac:dyDescent="0.3">
      <c r="A66" s="13" t="str">
        <f t="shared" si="0"/>
        <v/>
      </c>
      <c r="B66" s="14" t="str">
        <f>IFERROR(IF((1+B65)&lt;=$C$3,1+B65,""),"")</f>
        <v/>
      </c>
      <c r="C66" s="15" t="str">
        <f t="shared" si="2"/>
        <v/>
      </c>
      <c r="D66" s="15" t="str">
        <f t="shared" si="3"/>
        <v/>
      </c>
      <c r="E66" s="15" t="str">
        <f t="shared" si="4"/>
        <v/>
      </c>
      <c r="F66" s="16" t="str">
        <f t="shared" si="5"/>
        <v/>
      </c>
      <c r="G66" s="15" t="str">
        <f t="shared" si="6"/>
        <v/>
      </c>
      <c r="H66" s="18"/>
      <c r="I66" s="13" t="str">
        <f t="shared" si="7"/>
        <v/>
      </c>
      <c r="J66" s="14" t="str">
        <f t="shared" si="8"/>
        <v/>
      </c>
      <c r="K66" s="15" t="str">
        <f t="shared" si="9"/>
        <v/>
      </c>
      <c r="L66" s="17" t="str">
        <f t="shared" si="10"/>
        <v/>
      </c>
      <c r="M66" s="15" t="str">
        <f t="shared" si="11"/>
        <v/>
      </c>
      <c r="N66" s="16" t="str">
        <f t="shared" si="12"/>
        <v/>
      </c>
      <c r="O66" s="15" t="str">
        <f t="shared" si="13"/>
        <v/>
      </c>
    </row>
    <row r="67" spans="1:15" x14ac:dyDescent="0.3">
      <c r="A67" s="13" t="str">
        <f t="shared" si="0"/>
        <v/>
      </c>
      <c r="B67" s="14" t="str">
        <f>IFERROR(IF((1+B66)&lt;=$C$3,1+B66,""),"")</f>
        <v/>
      </c>
      <c r="C67" s="15" t="str">
        <f t="shared" si="2"/>
        <v/>
      </c>
      <c r="D67" s="15" t="str">
        <f t="shared" si="3"/>
        <v/>
      </c>
      <c r="E67" s="15" t="str">
        <f t="shared" si="4"/>
        <v/>
      </c>
      <c r="F67" s="16" t="str">
        <f t="shared" si="5"/>
        <v/>
      </c>
      <c r="G67" s="15" t="str">
        <f t="shared" si="6"/>
        <v/>
      </c>
      <c r="H67" s="18"/>
      <c r="I67" s="13" t="str">
        <f t="shared" si="7"/>
        <v/>
      </c>
      <c r="J67" s="14" t="str">
        <f t="shared" si="8"/>
        <v/>
      </c>
      <c r="K67" s="15" t="str">
        <f t="shared" si="9"/>
        <v/>
      </c>
      <c r="L67" s="17" t="str">
        <f t="shared" si="10"/>
        <v/>
      </c>
      <c r="M67" s="15" t="str">
        <f t="shared" si="11"/>
        <v/>
      </c>
      <c r="N67" s="16" t="str">
        <f t="shared" si="12"/>
        <v/>
      </c>
      <c r="O67" s="15" t="str">
        <f t="shared" si="13"/>
        <v/>
      </c>
    </row>
    <row r="68" spans="1:15" x14ac:dyDescent="0.3">
      <c r="A68" s="13" t="str">
        <f t="shared" si="0"/>
        <v/>
      </c>
      <c r="B68" s="14" t="str">
        <f t="shared" ref="B68:B73" si="14">IFERROR(IF((1+B67)&lt;=$C$3,1+B67,""),"")</f>
        <v/>
      </c>
      <c r="C68" s="15" t="str">
        <f t="shared" si="2"/>
        <v/>
      </c>
      <c r="D68" s="15" t="str">
        <f t="shared" si="3"/>
        <v/>
      </c>
      <c r="E68" s="15" t="str">
        <f t="shared" si="4"/>
        <v/>
      </c>
      <c r="F68" s="16" t="str">
        <f t="shared" si="5"/>
        <v/>
      </c>
      <c r="G68" s="15" t="str">
        <f t="shared" si="6"/>
        <v/>
      </c>
      <c r="I68" s="13" t="str">
        <f t="shared" si="7"/>
        <v/>
      </c>
      <c r="J68" s="14" t="str">
        <f t="shared" si="8"/>
        <v/>
      </c>
      <c r="K68" s="15" t="str">
        <f t="shared" si="9"/>
        <v/>
      </c>
      <c r="L68" s="17" t="str">
        <f t="shared" si="10"/>
        <v/>
      </c>
      <c r="M68" s="15" t="str">
        <f t="shared" si="11"/>
        <v/>
      </c>
      <c r="N68" s="16" t="str">
        <f t="shared" si="12"/>
        <v/>
      </c>
      <c r="O68" s="15" t="str">
        <f t="shared" si="13"/>
        <v/>
      </c>
    </row>
    <row r="69" spans="1:15" x14ac:dyDescent="0.3">
      <c r="A69" s="13" t="str">
        <f t="shared" si="0"/>
        <v/>
      </c>
      <c r="B69" s="14" t="str">
        <f t="shared" si="14"/>
        <v/>
      </c>
      <c r="C69" s="15" t="str">
        <f t="shared" si="2"/>
        <v/>
      </c>
      <c r="D69" s="15" t="str">
        <f t="shared" si="3"/>
        <v/>
      </c>
      <c r="E69" s="15" t="str">
        <f t="shared" si="4"/>
        <v/>
      </c>
      <c r="F69" s="16" t="str">
        <f t="shared" si="5"/>
        <v/>
      </c>
      <c r="G69" s="15" t="str">
        <f t="shared" si="6"/>
        <v/>
      </c>
      <c r="I69" s="13" t="str">
        <f t="shared" si="7"/>
        <v/>
      </c>
      <c r="J69" s="14" t="str">
        <f t="shared" si="8"/>
        <v/>
      </c>
      <c r="K69" s="15" t="str">
        <f t="shared" si="9"/>
        <v/>
      </c>
      <c r="L69" s="17" t="str">
        <f t="shared" si="10"/>
        <v/>
      </c>
      <c r="M69" s="15" t="str">
        <f t="shared" si="11"/>
        <v/>
      </c>
      <c r="N69" s="16" t="str">
        <f t="shared" si="12"/>
        <v/>
      </c>
      <c r="O69" s="15" t="str">
        <f t="shared" si="13"/>
        <v/>
      </c>
    </row>
    <row r="70" spans="1:15" x14ac:dyDescent="0.3">
      <c r="A70" s="13" t="str">
        <f t="shared" si="0"/>
        <v/>
      </c>
      <c r="B70" s="14" t="str">
        <f t="shared" si="14"/>
        <v/>
      </c>
      <c r="C70" s="15" t="str">
        <f t="shared" si="2"/>
        <v/>
      </c>
      <c r="D70" s="15" t="str">
        <f t="shared" si="3"/>
        <v/>
      </c>
      <c r="E70" s="15" t="str">
        <f t="shared" si="4"/>
        <v/>
      </c>
      <c r="F70" s="16" t="str">
        <f t="shared" si="5"/>
        <v/>
      </c>
      <c r="G70" s="15" t="str">
        <f t="shared" si="6"/>
        <v/>
      </c>
      <c r="I70" s="13" t="str">
        <f t="shared" si="7"/>
        <v/>
      </c>
      <c r="J70" s="14" t="str">
        <f t="shared" si="8"/>
        <v/>
      </c>
      <c r="K70" s="15" t="str">
        <f t="shared" si="9"/>
        <v/>
      </c>
      <c r="L70" s="17" t="str">
        <f t="shared" si="10"/>
        <v/>
      </c>
      <c r="M70" s="15" t="str">
        <f t="shared" si="11"/>
        <v/>
      </c>
      <c r="N70" s="16" t="str">
        <f t="shared" si="12"/>
        <v/>
      </c>
      <c r="O70" s="15" t="str">
        <f t="shared" si="13"/>
        <v/>
      </c>
    </row>
    <row r="71" spans="1:15" x14ac:dyDescent="0.3">
      <c r="A71" s="13" t="str">
        <f t="shared" si="0"/>
        <v/>
      </c>
      <c r="B71" s="14" t="str">
        <f t="shared" si="14"/>
        <v/>
      </c>
      <c r="C71" s="15" t="str">
        <f t="shared" si="2"/>
        <v/>
      </c>
      <c r="D71" s="15" t="str">
        <f t="shared" si="3"/>
        <v/>
      </c>
      <c r="E71" s="15" t="str">
        <f t="shared" si="4"/>
        <v/>
      </c>
      <c r="F71" s="16" t="str">
        <f t="shared" si="5"/>
        <v/>
      </c>
      <c r="G71" s="15" t="str">
        <f t="shared" si="6"/>
        <v/>
      </c>
      <c r="I71" s="13" t="str">
        <f t="shared" si="7"/>
        <v/>
      </c>
      <c r="J71" s="14" t="str">
        <f t="shared" si="8"/>
        <v/>
      </c>
      <c r="K71" s="15" t="str">
        <f t="shared" si="9"/>
        <v/>
      </c>
      <c r="L71" s="17" t="str">
        <f t="shared" si="10"/>
        <v/>
      </c>
      <c r="M71" s="15" t="str">
        <f t="shared" si="11"/>
        <v/>
      </c>
      <c r="N71" s="16" t="str">
        <f t="shared" si="12"/>
        <v/>
      </c>
      <c r="O71" s="15" t="str">
        <f t="shared" si="13"/>
        <v/>
      </c>
    </row>
    <row r="72" spans="1:15" x14ac:dyDescent="0.3">
      <c r="A72" s="13" t="str">
        <f t="shared" si="0"/>
        <v/>
      </c>
      <c r="B72" s="14" t="str">
        <f t="shared" si="14"/>
        <v/>
      </c>
      <c r="C72" s="15" t="str">
        <f t="shared" si="2"/>
        <v/>
      </c>
      <c r="D72" s="15" t="str">
        <f t="shared" si="3"/>
        <v/>
      </c>
      <c r="E72" s="15" t="str">
        <f t="shared" si="4"/>
        <v/>
      </c>
      <c r="F72" s="16" t="str">
        <f t="shared" si="5"/>
        <v/>
      </c>
      <c r="G72" s="15" t="str">
        <f t="shared" si="6"/>
        <v/>
      </c>
      <c r="I72" s="13" t="str">
        <f t="shared" si="7"/>
        <v/>
      </c>
      <c r="J72" s="14" t="str">
        <f t="shared" si="8"/>
        <v/>
      </c>
      <c r="K72" s="15" t="str">
        <f t="shared" si="9"/>
        <v/>
      </c>
      <c r="L72" s="17" t="str">
        <f t="shared" si="10"/>
        <v/>
      </c>
      <c r="M72" s="15" t="str">
        <f t="shared" si="11"/>
        <v/>
      </c>
      <c r="N72" s="16" t="str">
        <f t="shared" si="12"/>
        <v/>
      </c>
      <c r="O72" s="15" t="str">
        <f t="shared" si="13"/>
        <v/>
      </c>
    </row>
    <row r="73" spans="1:15" x14ac:dyDescent="0.3">
      <c r="A73" s="13" t="str">
        <f t="shared" ref="A73:A79" si="15">IF(B73&lt;&gt;"",DATE(YEAR(A72),MONTH(A72)+2,0),"")</f>
        <v/>
      </c>
      <c r="B73" s="14" t="str">
        <f t="shared" si="14"/>
        <v/>
      </c>
      <c r="C73" s="15" t="str">
        <f t="shared" ref="C73:C79" si="16">+IF(G72&lt;&gt;0,G72,"")</f>
        <v/>
      </c>
      <c r="D73" s="15" t="str">
        <f t="shared" ref="D73:D79" si="17">IFERROR(PPMT($C$2,B73,$C$3,-$C$1),"")</f>
        <v/>
      </c>
      <c r="E73" s="15" t="str">
        <f t="shared" ref="E73:E79" si="18">IFERROR(IPMT($C$2,B73,$C$3,-$C$1),"")</f>
        <v/>
      </c>
      <c r="F73" s="16" t="str">
        <f t="shared" ref="F73:F79" si="19">IFERROR(E73+D73,"")</f>
        <v/>
      </c>
      <c r="G73" s="15" t="str">
        <f t="shared" ref="G73:G79" si="20">IFERROR(C73-D73,"")</f>
        <v/>
      </c>
      <c r="I73" s="13" t="str">
        <f t="shared" ref="I73:I79" si="21">IF(J73&lt;&gt;"",DATE(YEAR(I72),MONTH(I72)+2,0),"")</f>
        <v/>
      </c>
      <c r="J73" s="14" t="str">
        <f t="shared" ref="J73:J79" si="22">IFERROR(IF((1+J72)&lt;=$K$3,1+J72,""),"")</f>
        <v/>
      </c>
      <c r="K73" s="15" t="str">
        <f t="shared" ref="K73:K79" si="23">IFERROR(IF(O72&lt;&gt;0,O72,""),"")</f>
        <v/>
      </c>
      <c r="L73" s="17" t="str">
        <f t="shared" ref="L73:L79" si="24">IFERROR(PPMT($K$2,J73,$K$3,-$K$1,,0),"")</f>
        <v/>
      </c>
      <c r="M73" s="15" t="str">
        <f t="shared" ref="M73:M79" si="25">IFERROR(IPMT($K$2,J73,$K$3,-$K$1),"")</f>
        <v/>
      </c>
      <c r="N73" s="16" t="str">
        <f t="shared" ref="N73:N79" si="26">IF(M73&lt;&gt;"",SUM(L73:M73),"")</f>
        <v/>
      </c>
      <c r="O73" s="15" t="str">
        <f t="shared" ref="O73:O79" si="27">IFERROR(K73-L73,"")</f>
        <v/>
      </c>
    </row>
    <row r="74" spans="1:15" x14ac:dyDescent="0.3">
      <c r="A74" s="13" t="str">
        <f t="shared" si="15"/>
        <v/>
      </c>
      <c r="B74" s="14" t="str">
        <f>IFERROR(IF((1+B73)&lt;=$C$3,1+B73,""),"")</f>
        <v/>
      </c>
      <c r="C74" s="15" t="str">
        <f t="shared" si="16"/>
        <v/>
      </c>
      <c r="D74" s="15" t="str">
        <f t="shared" si="17"/>
        <v/>
      </c>
      <c r="E74" s="15" t="str">
        <f t="shared" si="18"/>
        <v/>
      </c>
      <c r="F74" s="16" t="str">
        <f t="shared" si="19"/>
        <v/>
      </c>
      <c r="G74" s="15" t="str">
        <f t="shared" si="20"/>
        <v/>
      </c>
      <c r="I74" s="13" t="str">
        <f t="shared" si="21"/>
        <v/>
      </c>
      <c r="J74" s="14" t="str">
        <f t="shared" si="22"/>
        <v/>
      </c>
      <c r="K74" s="15" t="str">
        <f t="shared" si="23"/>
        <v/>
      </c>
      <c r="L74" s="17" t="str">
        <f t="shared" si="24"/>
        <v/>
      </c>
      <c r="M74" s="15" t="str">
        <f t="shared" si="25"/>
        <v/>
      </c>
      <c r="N74" s="16" t="str">
        <f t="shared" si="26"/>
        <v/>
      </c>
      <c r="O74" s="15" t="str">
        <f t="shared" si="27"/>
        <v/>
      </c>
    </row>
    <row r="75" spans="1:15" x14ac:dyDescent="0.3">
      <c r="A75" s="13" t="str">
        <f t="shared" si="15"/>
        <v/>
      </c>
      <c r="B75" s="14" t="str">
        <f t="shared" ref="B75:B76" si="28">IFERROR(IF((1+B74)&lt;=$C$3,1+B74,""),"")</f>
        <v/>
      </c>
      <c r="C75" s="15" t="str">
        <f t="shared" si="16"/>
        <v/>
      </c>
      <c r="D75" s="15" t="str">
        <f t="shared" si="17"/>
        <v/>
      </c>
      <c r="E75" s="15" t="str">
        <f t="shared" si="18"/>
        <v/>
      </c>
      <c r="F75" s="16" t="str">
        <f t="shared" si="19"/>
        <v/>
      </c>
      <c r="G75" s="15" t="str">
        <f t="shared" si="20"/>
        <v/>
      </c>
      <c r="I75" s="13" t="str">
        <f t="shared" si="21"/>
        <v/>
      </c>
      <c r="J75" s="14" t="str">
        <f t="shared" si="22"/>
        <v/>
      </c>
      <c r="K75" s="15" t="str">
        <f t="shared" si="23"/>
        <v/>
      </c>
      <c r="L75" s="17" t="str">
        <f t="shared" si="24"/>
        <v/>
      </c>
      <c r="M75" s="15" t="str">
        <f t="shared" si="25"/>
        <v/>
      </c>
      <c r="N75" s="16" t="str">
        <f t="shared" si="26"/>
        <v/>
      </c>
      <c r="O75" s="15" t="str">
        <f t="shared" si="27"/>
        <v/>
      </c>
    </row>
    <row r="76" spans="1:15" x14ac:dyDescent="0.3">
      <c r="A76" s="13" t="str">
        <f t="shared" si="15"/>
        <v/>
      </c>
      <c r="B76" s="14" t="str">
        <f t="shared" si="28"/>
        <v/>
      </c>
      <c r="C76" s="15" t="str">
        <f t="shared" si="16"/>
        <v/>
      </c>
      <c r="D76" s="15" t="str">
        <f t="shared" si="17"/>
        <v/>
      </c>
      <c r="E76" s="15" t="str">
        <f t="shared" si="18"/>
        <v/>
      </c>
      <c r="F76" s="16" t="str">
        <f t="shared" si="19"/>
        <v/>
      </c>
      <c r="G76" s="15" t="str">
        <f t="shared" si="20"/>
        <v/>
      </c>
      <c r="I76" s="13" t="str">
        <f t="shared" si="21"/>
        <v/>
      </c>
      <c r="J76" s="14" t="str">
        <f t="shared" si="22"/>
        <v/>
      </c>
      <c r="K76" s="15" t="str">
        <f t="shared" si="23"/>
        <v/>
      </c>
      <c r="L76" s="17" t="str">
        <f t="shared" si="24"/>
        <v/>
      </c>
      <c r="M76" s="15" t="str">
        <f t="shared" si="25"/>
        <v/>
      </c>
      <c r="N76" s="16" t="str">
        <f t="shared" si="26"/>
        <v/>
      </c>
      <c r="O76" s="15" t="str">
        <f t="shared" si="27"/>
        <v/>
      </c>
    </row>
    <row r="77" spans="1:15" x14ac:dyDescent="0.3">
      <c r="A77" s="13" t="str">
        <f t="shared" si="15"/>
        <v/>
      </c>
      <c r="B77" s="14" t="str">
        <f>IFERROR(IF((1+B76)&lt;=$C$3,1+B76,""),"")</f>
        <v/>
      </c>
      <c r="C77" s="15" t="str">
        <f t="shared" si="16"/>
        <v/>
      </c>
      <c r="D77" s="15" t="str">
        <f t="shared" si="17"/>
        <v/>
      </c>
      <c r="E77" s="15" t="str">
        <f t="shared" si="18"/>
        <v/>
      </c>
      <c r="F77" s="16" t="str">
        <f t="shared" si="19"/>
        <v/>
      </c>
      <c r="G77" s="15" t="str">
        <f t="shared" si="20"/>
        <v/>
      </c>
      <c r="I77" s="13" t="str">
        <f t="shared" si="21"/>
        <v/>
      </c>
      <c r="J77" s="14" t="str">
        <f t="shared" si="22"/>
        <v/>
      </c>
      <c r="K77" s="15" t="str">
        <f t="shared" si="23"/>
        <v/>
      </c>
      <c r="L77" s="17" t="str">
        <f t="shared" si="24"/>
        <v/>
      </c>
      <c r="M77" s="15" t="str">
        <f t="shared" si="25"/>
        <v/>
      </c>
      <c r="N77" s="16" t="str">
        <f t="shared" si="26"/>
        <v/>
      </c>
      <c r="O77" s="15" t="str">
        <f t="shared" si="27"/>
        <v/>
      </c>
    </row>
    <row r="78" spans="1:15" x14ac:dyDescent="0.3">
      <c r="A78" s="13" t="str">
        <f t="shared" si="15"/>
        <v/>
      </c>
      <c r="B78" s="14" t="str">
        <f t="shared" ref="B78:B79" si="29">IFERROR(IF((1+B77)&lt;=$C$3,1+B77,""),"")</f>
        <v/>
      </c>
      <c r="C78" s="15" t="str">
        <f t="shared" si="16"/>
        <v/>
      </c>
      <c r="D78" s="15" t="str">
        <f t="shared" si="17"/>
        <v/>
      </c>
      <c r="E78" s="15" t="str">
        <f t="shared" si="18"/>
        <v/>
      </c>
      <c r="F78" s="16" t="str">
        <f t="shared" si="19"/>
        <v/>
      </c>
      <c r="G78" s="15" t="str">
        <f t="shared" si="20"/>
        <v/>
      </c>
      <c r="I78" s="13" t="str">
        <f t="shared" si="21"/>
        <v/>
      </c>
      <c r="J78" s="14" t="str">
        <f t="shared" si="22"/>
        <v/>
      </c>
      <c r="K78" s="15" t="str">
        <f t="shared" si="23"/>
        <v/>
      </c>
      <c r="L78" s="17" t="str">
        <f t="shared" si="24"/>
        <v/>
      </c>
      <c r="M78" s="15" t="str">
        <f t="shared" si="25"/>
        <v/>
      </c>
      <c r="N78" s="16" t="str">
        <f t="shared" si="26"/>
        <v/>
      </c>
      <c r="O78" s="15" t="str">
        <f t="shared" si="27"/>
        <v/>
      </c>
    </row>
    <row r="79" spans="1:15" x14ac:dyDescent="0.3">
      <c r="A79" s="13" t="str">
        <f t="shared" si="15"/>
        <v/>
      </c>
      <c r="B79" s="14" t="str">
        <f t="shared" si="29"/>
        <v/>
      </c>
      <c r="C79" s="15" t="str">
        <f t="shared" si="16"/>
        <v/>
      </c>
      <c r="D79" s="15" t="str">
        <f t="shared" si="17"/>
        <v/>
      </c>
      <c r="E79" s="15" t="str">
        <f t="shared" si="18"/>
        <v/>
      </c>
      <c r="F79" s="16" t="str">
        <f t="shared" si="19"/>
        <v/>
      </c>
      <c r="G79" s="15" t="str">
        <f t="shared" si="20"/>
        <v/>
      </c>
      <c r="I79" s="13" t="str">
        <f t="shared" si="21"/>
        <v/>
      </c>
      <c r="J79" s="14" t="str">
        <f t="shared" si="22"/>
        <v/>
      </c>
      <c r="K79" s="15" t="str">
        <f t="shared" si="23"/>
        <v/>
      </c>
      <c r="L79" s="17" t="str">
        <f t="shared" si="24"/>
        <v/>
      </c>
      <c r="M79" s="15" t="str">
        <f t="shared" si="25"/>
        <v/>
      </c>
      <c r="N79" s="16" t="str">
        <f t="shared" si="26"/>
        <v/>
      </c>
      <c r="O79" s="15" t="str">
        <f t="shared" si="27"/>
        <v/>
      </c>
    </row>
  </sheetData>
  <mergeCells count="8">
    <mergeCell ref="A4:B4"/>
    <mergeCell ref="I4:J4"/>
    <mergeCell ref="A1:B1"/>
    <mergeCell ref="I1:J1"/>
    <mergeCell ref="A2:B2"/>
    <mergeCell ref="I2:J2"/>
    <mergeCell ref="A3:B3"/>
    <mergeCell ref="I3:J3"/>
  </mergeCells>
  <conditionalFormatting sqref="A7:G79">
    <cfRule type="expression" dxfId="1" priority="2">
      <formula>A7&lt;&gt;""</formula>
    </cfRule>
  </conditionalFormatting>
  <conditionalFormatting sqref="I7:O79">
    <cfRule type="expression" dxfId="0" priority="1">
      <formula>I7&lt;&gt;""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Costo por plato</vt:lpstr>
      <vt:lpstr>Supuestos</vt:lpstr>
      <vt:lpstr>Estados Financieros</vt:lpstr>
      <vt:lpstr>Prestamo</vt:lpstr>
      <vt:lpstr>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Martinez</dc:creator>
  <cp:lastModifiedBy>Cristian Ferney  Martinez Lopez</cp:lastModifiedBy>
  <dcterms:created xsi:type="dcterms:W3CDTF">2023-07-15T07:57:23Z</dcterms:created>
  <dcterms:modified xsi:type="dcterms:W3CDTF">2023-11-28T17:35:58Z</dcterms:modified>
</cp:coreProperties>
</file>