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\Desktop\実験A\6月18日提出\"/>
    </mc:Choice>
  </mc:AlternateContent>
  <xr:revisionPtr revIDLastSave="0" documentId="13_ncr:1_{7056B49E-4618-457F-B861-92C1FD73CD02}" xr6:coauthVersionLast="45" xr6:coauthVersionMax="45" xr10:uidLastSave="{00000000-0000-0000-0000-000000000000}"/>
  <bookViews>
    <workbookView xWindow="-108" yWindow="-108" windowWidth="23256" windowHeight="12576" xr2:uid="{C4B30CCF-8EDA-CD45-9A57-BBBC64AE1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6" i="1"/>
  <c r="D17" i="1"/>
  <c r="F12" i="1"/>
  <c r="F9" i="1"/>
  <c r="F10" i="1"/>
  <c r="F11" i="1"/>
  <c r="F8" i="1"/>
  <c r="E9" i="1"/>
  <c r="E10" i="1"/>
  <c r="E11" i="1"/>
  <c r="E8" i="1"/>
  <c r="D15" i="1"/>
  <c r="D12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<sst xmlns="http://schemas.openxmlformats.org/spreadsheetml/2006/main" count="26" uniqueCount="26">
  <si>
    <t>サンプルNo.</t>
    <phoneticPr fontId="1"/>
  </si>
  <si>
    <t>フタル酸水素カリウム精秤値 / g</t>
    <rPh sb="0" eb="3">
      <t>セイヒョウチ</t>
    </rPh>
    <phoneticPr fontId="1"/>
  </si>
  <si>
    <t>NaOHの滴定量 / mL</t>
    <rPh sb="0" eb="3">
      <t>テキテイリョウ</t>
    </rPh>
    <phoneticPr fontId="1"/>
  </si>
  <si>
    <t>サンプル2,3,4,5の平均</t>
    <phoneticPr fontId="1"/>
  </si>
  <si>
    <t>x-4つの平均値</t>
    <rPh sb="0" eb="2">
      <t>ヘイキンチ</t>
    </rPh>
    <phoneticPr fontId="1"/>
  </si>
  <si>
    <t>|x-4つの平均値|</t>
    <rPh sb="0" eb="10">
      <t>ヘイキンチ</t>
    </rPh>
    <phoneticPr fontId="1"/>
  </si>
  <si>
    <t>←平均残差</t>
    <rPh sb="0" eb="1">
      <t>ヘイキンザンサノ</t>
    </rPh>
    <phoneticPr fontId="1"/>
  </si>
  <si>
    <t>平均残差の4倍</t>
    <rPh sb="0" eb="1">
      <t>バイ</t>
    </rPh>
    <phoneticPr fontId="1"/>
  </si>
  <si>
    <t>疑わしい値との差</t>
    <rPh sb="0" eb="1">
      <t>②</t>
    </rPh>
    <phoneticPr fontId="1"/>
  </si>
  <si>
    <t>①</t>
    <phoneticPr fontId="1"/>
  </si>
  <si>
    <t>②</t>
    <phoneticPr fontId="1"/>
  </si>
  <si>
    <t>サンプル1が疑わしい値と仮定する</t>
    <rPh sb="0" eb="16">
      <t>ウタガワシイアタイ</t>
    </rPh>
    <phoneticPr fontId="1"/>
  </si>
  <si>
    <t>①&gt;②：棄却できる</t>
    <rPh sb="0" eb="1">
      <t>イカ</t>
    </rPh>
    <phoneticPr fontId="1"/>
  </si>
  <si>
    <t>①≦②：棄却できない</t>
    <rPh sb="0" eb="1">
      <t>イジョウ</t>
    </rPh>
    <phoneticPr fontId="1"/>
  </si>
  <si>
    <t>判断基準</t>
    <phoneticPr fontId="1"/>
  </si>
  <si>
    <t>全サンプルの平均値</t>
    <rPh sb="0" eb="3">
      <t>ヘイキンチ</t>
    </rPh>
    <phoneticPr fontId="1"/>
  </si>
  <si>
    <r>
      <t>C</t>
    </r>
    <r>
      <rPr>
        <vertAlign val="subscript"/>
        <sz val="12"/>
        <color theme="1"/>
        <rFont val="Meiryo"/>
        <family val="2"/>
        <charset val="128"/>
      </rPr>
      <t>NaOH</t>
    </r>
    <r>
      <rPr>
        <sz val="12"/>
        <color theme="1"/>
        <rFont val="Meiryo"/>
        <family val="2"/>
        <charset val="128"/>
      </rPr>
      <t xml:space="preserve"> / mol dm-3</t>
    </r>
    <phoneticPr fontId="1"/>
  </si>
  <si>
    <t>とした．</t>
    <phoneticPr fontId="1"/>
  </si>
  <si>
    <r>
      <t>したがって，C</t>
    </r>
    <r>
      <rPr>
        <vertAlign val="subscript"/>
        <sz val="12"/>
        <color theme="1"/>
        <rFont val="Meiryo"/>
        <family val="2"/>
        <charset val="128"/>
      </rPr>
      <t>NaOH</t>
    </r>
    <r>
      <rPr>
        <sz val="12"/>
        <color theme="1"/>
        <rFont val="Meiryo"/>
        <family val="2"/>
        <charset val="128"/>
      </rPr>
      <t>=</t>
    </r>
    <phoneticPr fontId="1"/>
  </si>
  <si>
    <t>数値と単位を記入する</t>
    <rPh sb="0" eb="2">
      <t>スウチ</t>
    </rPh>
    <phoneticPr fontId="1"/>
  </si>
  <si>
    <r>
      <t>下記の表の</t>
    </r>
    <r>
      <rPr>
        <b/>
        <sz val="12"/>
        <color theme="1"/>
        <rFont val="Meiryo"/>
        <family val="2"/>
        <charset val="128"/>
      </rPr>
      <t>灰色のセル</t>
    </r>
    <r>
      <rPr>
        <sz val="12"/>
        <color theme="1"/>
        <rFont val="Meiryo"/>
        <family val="2"/>
        <charset val="128"/>
      </rPr>
      <t>を埋めて4d法の解析を行う．</t>
    </r>
    <rPh sb="0" eb="2">
      <t>ハイイロノ</t>
    </rPh>
    <phoneticPr fontId="1"/>
  </si>
  <si>
    <t>黄色のセルに「棄却できる」or「棄却できない」の判定を記入する．</t>
    <rPh sb="0" eb="2">
      <t>スル</t>
    </rPh>
    <phoneticPr fontId="1"/>
  </si>
  <si>
    <t>緑色のセルにCNaOHの値と単位を記入する．</t>
  </si>
  <si>
    <t>2020年度学生実験　テーマA　1日目　演習用実験データ（学籍番号：B8TB3001〜B8TB3057の方）</t>
    <rPh sb="0" eb="2">
      <t>ネンド</t>
    </rPh>
    <phoneticPr fontId="1"/>
  </si>
  <si>
    <t>棄却の判定：</t>
    <rPh sb="0" eb="2">
      <t>ハンテイ</t>
    </rPh>
    <phoneticPr fontId="1"/>
  </si>
  <si>
    <t>フタル酸水素カリウム分子量</t>
    <rPh sb="3" eb="4">
      <t>サン</t>
    </rPh>
    <rPh sb="4" eb="6">
      <t>スイソ</t>
    </rPh>
    <rPh sb="10" eb="13">
      <t>ブンシリョウ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</si>
</sst>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00"/>
    <numFmt numFmtId="178" formatCode="0.0000000_ "/>
  </numFmts>
  <fonts count="4">
    <font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  <font>
      <vertAlign val="subscript"/>
      <sz val="12"/>
      <color theme="1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C5C4-7F02-C647-B816-F718AC024168}">
  <dimension ref="A1:I20"/>
  <sheetViews>
    <sheetView tabSelected="1" workbookViewId="0">
      <selection activeCell="G16" sqref="G16"/>
    </sheetView>
  </sheetViews>
  <sheetFormatPr defaultColWidth="10.6640625" defaultRowHeight="19.2"/>
  <cols>
    <col min="2" max="2" width="28.4140625" bestFit="1" customWidth="1"/>
    <col min="3" max="3" width="18.58203125" bestFit="1" customWidth="1"/>
    <col min="4" max="4" width="18.25" bestFit="1" customWidth="1"/>
    <col min="5" max="5" width="13" bestFit="1" customWidth="1"/>
    <col min="6" max="6" width="14.83203125" bestFit="1" customWidth="1"/>
    <col min="8" max="8" width="23.08203125" customWidth="1"/>
  </cols>
  <sheetData>
    <row r="1" spans="1:9">
      <c r="A1" t="s">
        <v>23</v>
      </c>
    </row>
    <row r="2" spans="1:9">
      <c r="B2" t="s">
        <v>20</v>
      </c>
    </row>
    <row r="3" spans="1:9">
      <c r="B3" s="4" t="s">
        <v>21</v>
      </c>
    </row>
    <row r="4" spans="1:9">
      <c r="B4" s="4" t="s">
        <v>22</v>
      </c>
    </row>
    <row r="6" spans="1:9">
      <c r="A6" t="s">
        <v>0</v>
      </c>
      <c r="B6" t="s">
        <v>1</v>
      </c>
      <c r="C6" t="s">
        <v>2</v>
      </c>
      <c r="D6" t="s">
        <v>16</v>
      </c>
      <c r="E6" t="s">
        <v>4</v>
      </c>
      <c r="F6" t="s">
        <v>5</v>
      </c>
      <c r="H6" t="s">
        <v>25</v>
      </c>
      <c r="I6">
        <v>204.22</v>
      </c>
    </row>
    <row r="7" spans="1:9">
      <c r="A7">
        <v>1</v>
      </c>
      <c r="B7">
        <v>0.39789999999999998</v>
      </c>
      <c r="C7">
        <v>18.91</v>
      </c>
      <c r="D7" s="5">
        <f>B7*1000/($I$6*C7)</f>
        <v>0.10303484887695639</v>
      </c>
    </row>
    <row r="8" spans="1:9">
      <c r="A8">
        <v>2</v>
      </c>
      <c r="B8" s="1">
        <v>0.40300000000000002</v>
      </c>
      <c r="C8">
        <v>19.010000000000002</v>
      </c>
      <c r="D8" s="5">
        <f t="shared" ref="D8:D11" si="0">B8*1000/($I$6*C8)</f>
        <v>0.10380652606643689</v>
      </c>
      <c r="E8" s="6">
        <f>D8-$D$15</f>
        <v>-3.9565934088447996E-4</v>
      </c>
      <c r="F8" s="7">
        <f>ABS(E8)</f>
        <v>3.9565934088447996E-4</v>
      </c>
    </row>
    <row r="9" spans="1:9">
      <c r="A9">
        <v>3</v>
      </c>
      <c r="B9">
        <v>0.40060000000000001</v>
      </c>
      <c r="C9">
        <v>18.78</v>
      </c>
      <c r="D9" s="5">
        <f t="shared" si="0"/>
        <v>0.104452078189603</v>
      </c>
      <c r="E9" s="6">
        <f t="shared" ref="E9:E11" si="1">D9-$D$15</f>
        <v>2.4989278228162992E-4</v>
      </c>
      <c r="F9" s="7">
        <f t="shared" ref="F9:F11" si="2">ABS(E9)</f>
        <v>2.4989278228162992E-4</v>
      </c>
    </row>
    <row r="10" spans="1:9">
      <c r="A10">
        <v>4</v>
      </c>
      <c r="B10">
        <v>0.39810000000000001</v>
      </c>
      <c r="C10">
        <v>18.760000000000002</v>
      </c>
      <c r="D10" s="5">
        <f t="shared" si="0"/>
        <v>0.10391089169901016</v>
      </c>
      <c r="E10" s="6">
        <f t="shared" si="1"/>
        <v>-2.9129370831121326E-4</v>
      </c>
      <c r="F10" s="7">
        <f t="shared" si="2"/>
        <v>2.9129370831121326E-4</v>
      </c>
    </row>
    <row r="11" spans="1:9">
      <c r="A11">
        <v>5</v>
      </c>
      <c r="B11">
        <v>0.40260000000000001</v>
      </c>
      <c r="C11">
        <v>18.84</v>
      </c>
      <c r="D11" s="5">
        <f t="shared" si="0"/>
        <v>0.10463924567423542</v>
      </c>
      <c r="E11" s="6">
        <f t="shared" si="1"/>
        <v>4.3706026691404942E-4</v>
      </c>
      <c r="F11" s="7">
        <f t="shared" si="2"/>
        <v>4.3706026691404942E-4</v>
      </c>
    </row>
    <row r="12" spans="1:9">
      <c r="C12" t="s">
        <v>15</v>
      </c>
      <c r="D12" s="5">
        <f>AVERAGE(D7:D11)</f>
        <v>0.10396871810124837</v>
      </c>
      <c r="F12" s="7">
        <f>AVERAGE(F8:F11)</f>
        <v>3.4347652459784314E-4</v>
      </c>
      <c r="G12" t="s">
        <v>6</v>
      </c>
    </row>
    <row r="13" spans="1:9">
      <c r="D13" s="1"/>
      <c r="F13" s="2"/>
    </row>
    <row r="14" spans="1:9">
      <c r="C14" s="4" t="s">
        <v>11</v>
      </c>
    </row>
    <row r="15" spans="1:9">
      <c r="C15" t="s">
        <v>3</v>
      </c>
      <c r="D15" s="5">
        <f>AVERAGE(D8:D11)</f>
        <v>0.10420218540732137</v>
      </c>
      <c r="F15" t="s">
        <v>14</v>
      </c>
    </row>
    <row r="16" spans="1:9">
      <c r="C16" t="s">
        <v>8</v>
      </c>
      <c r="D16" s="7">
        <f>ABS(D7-D15)</f>
        <v>1.1673365303649791E-3</v>
      </c>
      <c r="E16" t="s">
        <v>9</v>
      </c>
      <c r="F16" t="s">
        <v>12</v>
      </c>
    </row>
    <row r="17" spans="3:6">
      <c r="C17" t="s">
        <v>7</v>
      </c>
      <c r="D17" s="7">
        <f>F12*4</f>
        <v>1.3739060983913726E-3</v>
      </c>
      <c r="E17" t="s">
        <v>10</v>
      </c>
      <c r="F17" t="s">
        <v>13</v>
      </c>
    </row>
    <row r="18" spans="3:6">
      <c r="C18" s="9" t="s">
        <v>24</v>
      </c>
      <c r="D18" s="3" t="str">
        <f>IF(D16&gt;D17,"棄却できる","棄却できない")</f>
        <v>棄却できない</v>
      </c>
    </row>
    <row r="19" spans="3:6">
      <c r="C19" s="9" t="s">
        <v>18</v>
      </c>
      <c r="D19" s="8">
        <f>IF(D18="棄却できる",D15,D12)</f>
        <v>0.10396871810124837</v>
      </c>
      <c r="E19" t="s">
        <v>17</v>
      </c>
    </row>
    <row r="20" spans="3:6">
      <c r="D20" s="4" t="s">
        <v>19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io</cp:lastModifiedBy>
  <dcterms:created xsi:type="dcterms:W3CDTF">2020-05-31T02:21:49Z</dcterms:created>
  <dcterms:modified xsi:type="dcterms:W3CDTF">2020-06-12T14:10:17Z</dcterms:modified>
</cp:coreProperties>
</file>