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su4\OneDrive\デスクトップ\"/>
    </mc:Choice>
  </mc:AlternateContent>
  <xr:revisionPtr revIDLastSave="0" documentId="13_ncr:1_{C8380EDF-6953-4309-952A-666297E358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st2020" sheetId="4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D2" i="2" l="1"/>
  <c r="F39" i="4"/>
  <c r="H39" i="4" s="1"/>
  <c r="C39" i="4"/>
  <c r="D39" i="4" s="1"/>
  <c r="G39" i="4" s="1"/>
  <c r="C38" i="4"/>
  <c r="D38" i="4" s="1"/>
  <c r="G38" i="4" s="1"/>
  <c r="F38" i="4"/>
  <c r="H38" i="4"/>
  <c r="F37" i="4"/>
  <c r="H37" i="4" s="1"/>
  <c r="C37" i="4"/>
  <c r="D37" i="4" s="1"/>
  <c r="G37" i="4" s="1"/>
  <c r="F36" i="4"/>
  <c r="H36" i="4" s="1"/>
  <c r="C36" i="4"/>
  <c r="D36" i="4" s="1"/>
  <c r="G36" i="4" s="1"/>
  <c r="F35" i="4"/>
  <c r="H35" i="4" s="1"/>
  <c r="C35" i="4"/>
  <c r="D35" i="4" s="1"/>
  <c r="G35" i="4" s="1"/>
  <c r="F34" i="4"/>
  <c r="H34" i="4" s="1"/>
  <c r="C34" i="4"/>
  <c r="D34" i="4" s="1"/>
  <c r="G34" i="4" s="1"/>
  <c r="F33" i="4"/>
  <c r="H33" i="4" s="1"/>
  <c r="C33" i="4"/>
  <c r="D33" i="4" s="1"/>
  <c r="G33" i="4" s="1"/>
  <c r="E2" i="2"/>
  <c r="G2" i="2"/>
  <c r="F2" i="2"/>
  <c r="C32" i="4"/>
  <c r="D32" i="4" s="1"/>
  <c r="G32" i="4" s="1"/>
  <c r="F3" i="4"/>
  <c r="H3" i="4" s="1"/>
  <c r="F5" i="4"/>
  <c r="H5" i="4" s="1"/>
  <c r="F6" i="4"/>
  <c r="H6" i="4" s="1"/>
  <c r="F7" i="4"/>
  <c r="H7" i="4" s="1"/>
  <c r="F8" i="4"/>
  <c r="H8" i="4" s="1"/>
  <c r="F9" i="4"/>
  <c r="H9" i="4" s="1"/>
  <c r="F10" i="4"/>
  <c r="H10" i="4" s="1"/>
  <c r="F11" i="4"/>
  <c r="H11" i="4" s="1"/>
  <c r="F12" i="4"/>
  <c r="H12" i="4" s="1"/>
  <c r="F13" i="4"/>
  <c r="H13" i="4" s="1"/>
  <c r="F14" i="4"/>
  <c r="H14" i="4" s="1"/>
  <c r="F15" i="4"/>
  <c r="H15" i="4" s="1"/>
  <c r="F16" i="4"/>
  <c r="H16" i="4" s="1"/>
  <c r="F17" i="4"/>
  <c r="H17" i="4" s="1"/>
  <c r="F18" i="4"/>
  <c r="H18" i="4" s="1"/>
  <c r="F19" i="4"/>
  <c r="H19" i="4" s="1"/>
  <c r="F20" i="4"/>
  <c r="H20" i="4" s="1"/>
  <c r="F21" i="4"/>
  <c r="H21" i="4" s="1"/>
  <c r="F22" i="4"/>
  <c r="H22" i="4" s="1"/>
  <c r="F23" i="4"/>
  <c r="H23" i="4" s="1"/>
  <c r="F24" i="4"/>
  <c r="H24" i="4" s="1"/>
  <c r="F25" i="4"/>
  <c r="H25" i="4" s="1"/>
  <c r="F26" i="4"/>
  <c r="H26" i="4" s="1"/>
  <c r="F27" i="4"/>
  <c r="H27" i="4" s="1"/>
  <c r="F28" i="4"/>
  <c r="H28" i="4" s="1"/>
  <c r="F29" i="4"/>
  <c r="H29" i="4" s="1"/>
  <c r="F30" i="4"/>
  <c r="H30" i="4" s="1"/>
  <c r="F31" i="4"/>
  <c r="H31" i="4" s="1"/>
  <c r="F32" i="4"/>
  <c r="H32" i="4" s="1"/>
  <c r="C2" i="4"/>
  <c r="D2" i="4" s="1"/>
  <c r="G2" i="4" s="1"/>
  <c r="C31" i="4"/>
  <c r="D31" i="4" s="1"/>
  <c r="G31" i="4" s="1"/>
  <c r="C30" i="4"/>
  <c r="D30" i="4" s="1"/>
  <c r="G30" i="4" s="1"/>
  <c r="C29" i="4"/>
  <c r="D29" i="4" s="1"/>
  <c r="G29" i="4" s="1"/>
  <c r="C28" i="4"/>
  <c r="D28" i="4" s="1"/>
  <c r="G28" i="4" s="1"/>
  <c r="C27" i="4"/>
  <c r="D27" i="4" s="1"/>
  <c r="G27" i="4" s="1"/>
  <c r="C26" i="4"/>
  <c r="D26" i="4" s="1"/>
  <c r="G26" i="4" s="1"/>
  <c r="C25" i="4"/>
  <c r="D25" i="4" s="1"/>
  <c r="G25" i="4" s="1"/>
  <c r="C24" i="4"/>
  <c r="D24" i="4" s="1"/>
  <c r="G24" i="4" s="1"/>
  <c r="C23" i="4"/>
  <c r="D23" i="4" s="1"/>
  <c r="G23" i="4" s="1"/>
  <c r="C22" i="4"/>
  <c r="D22" i="4" s="1"/>
  <c r="G22" i="4" s="1"/>
  <c r="C21" i="4"/>
  <c r="D21" i="4" s="1"/>
  <c r="G21" i="4" s="1"/>
  <c r="C20" i="4"/>
  <c r="D20" i="4" s="1"/>
  <c r="G20" i="4" s="1"/>
  <c r="C19" i="4"/>
  <c r="D19" i="4" s="1"/>
  <c r="G19" i="4" s="1"/>
  <c r="C18" i="4"/>
  <c r="D18" i="4" s="1"/>
  <c r="G18" i="4" s="1"/>
  <c r="C17" i="4"/>
  <c r="D17" i="4" s="1"/>
  <c r="G17" i="4" s="1"/>
  <c r="C16" i="4"/>
  <c r="D16" i="4" s="1"/>
  <c r="G16" i="4" s="1"/>
  <c r="C15" i="4"/>
  <c r="D15" i="4" s="1"/>
  <c r="G15" i="4" s="1"/>
  <c r="C14" i="4"/>
  <c r="D14" i="4" s="1"/>
  <c r="G14" i="4" s="1"/>
  <c r="C13" i="4"/>
  <c r="D13" i="4" s="1"/>
  <c r="G13" i="4" s="1"/>
  <c r="C12" i="4"/>
  <c r="D12" i="4" s="1"/>
  <c r="G12" i="4" s="1"/>
  <c r="C11" i="4"/>
  <c r="D11" i="4" s="1"/>
  <c r="G11" i="4" s="1"/>
  <c r="C10" i="4"/>
  <c r="D10" i="4" s="1"/>
  <c r="G10" i="4" s="1"/>
  <c r="C9" i="4"/>
  <c r="D9" i="4" s="1"/>
  <c r="G9" i="4" s="1"/>
  <c r="C8" i="4"/>
  <c r="D8" i="4" s="1"/>
  <c r="G8" i="4" s="1"/>
  <c r="C7" i="4"/>
  <c r="D7" i="4" s="1"/>
  <c r="G7" i="4" s="1"/>
  <c r="C6" i="4"/>
  <c r="D6" i="4" s="1"/>
  <c r="G6" i="4" s="1"/>
  <c r="C5" i="4"/>
  <c r="D5" i="4" s="1"/>
  <c r="G5" i="4" s="1"/>
  <c r="C4" i="4"/>
  <c r="D4" i="4" s="1"/>
  <c r="G4" i="4" s="1"/>
  <c r="F4" i="4"/>
  <c r="H4" i="4" s="1"/>
  <c r="C3" i="4"/>
  <c r="D3" i="4" s="1"/>
  <c r="G3" i="4" s="1"/>
  <c r="F2" i="4"/>
  <c r="H2" i="4" s="1"/>
</calcChain>
</file>

<file path=xl/sharedStrings.xml><?xml version="1.0" encoding="utf-8"?>
<sst xmlns="http://schemas.openxmlformats.org/spreadsheetml/2006/main" count="20" uniqueCount="20">
  <si>
    <t>v[l/min]</t>
    <phoneticPr fontId="1"/>
  </si>
  <si>
    <t>v[m3/s]</t>
    <phoneticPr fontId="1"/>
  </si>
  <si>
    <t>u[m/s]</t>
    <phoneticPr fontId="1"/>
  </si>
  <si>
    <t>ΔP[kPa]</t>
    <phoneticPr fontId="1"/>
  </si>
  <si>
    <t>ΔP[Pa]</t>
    <phoneticPr fontId="1"/>
  </si>
  <si>
    <t>log u</t>
    <phoneticPr fontId="1"/>
  </si>
  <si>
    <t>logΔP</t>
    <phoneticPr fontId="1"/>
  </si>
  <si>
    <t>層高さ[cm]</t>
    <rPh sb="0" eb="1">
      <t>ソウ</t>
    </rPh>
    <rPh sb="1" eb="2">
      <t>タカ</t>
    </rPh>
    <phoneticPr fontId="1"/>
  </si>
  <si>
    <t>固定層</t>
    <rPh sb="0" eb="2">
      <t>コテイ</t>
    </rPh>
    <rPh sb="2" eb="3">
      <t>ソウ</t>
    </rPh>
    <phoneticPr fontId="1"/>
  </si>
  <si>
    <t>tau_p</t>
    <phoneticPr fontId="1"/>
  </si>
  <si>
    <t>K_p</t>
    <phoneticPr fontId="1"/>
  </si>
  <si>
    <t>t_d</t>
    <phoneticPr fontId="1"/>
  </si>
  <si>
    <t>K_c_P</t>
    <phoneticPr fontId="1"/>
  </si>
  <si>
    <t>K_c_PID</t>
    <phoneticPr fontId="1"/>
  </si>
  <si>
    <t>tau_I</t>
    <phoneticPr fontId="1"/>
  </si>
  <si>
    <t>tau_D</t>
    <phoneticPr fontId="1"/>
  </si>
  <si>
    <t>遷移域</t>
    <rPh sb="0" eb="2">
      <t>センイ</t>
    </rPh>
    <rPh sb="2" eb="3">
      <t>イキ</t>
    </rPh>
    <phoneticPr fontId="1"/>
  </si>
  <si>
    <t>帰り</t>
    <rPh sb="0" eb="1">
      <t>カエ</t>
    </rPh>
    <phoneticPr fontId="1"/>
  </si>
  <si>
    <t>流動層</t>
    <rPh sb="0" eb="2">
      <t>リュウドウ</t>
    </rPh>
    <rPh sb="2" eb="3">
      <t>ソウ</t>
    </rPh>
    <phoneticPr fontId="1"/>
  </si>
  <si>
    <t>固定層</t>
    <rPh sb="0" eb="2">
      <t>コテイ</t>
    </rPh>
    <rPh sb="2" eb="3">
      <t>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</si>
</sst>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行き</c:v>
          </c:tx>
          <c:spPr>
            <a:ln w="28575">
              <a:noFill/>
            </a:ln>
          </c:spPr>
          <c:xVal>
            <c:numRef>
              <c:f>test2020!$G$2:$G$23</c:f>
              <c:numCache>
                <c:formatCode>General</c:formatCode>
                <c:ptCount val="22"/>
                <c:pt idx="0">
                  <c:v>-3.1596329063916651</c:v>
                </c:pt>
                <c:pt idx="1">
                  <c:v>-2.7541677982835004</c:v>
                </c:pt>
                <c:pt idx="2">
                  <c:v>-2.4664857258317197</c:v>
                </c:pt>
                <c:pt idx="3">
                  <c:v>-2.2433421745175099</c:v>
                </c:pt>
                <c:pt idx="4">
                  <c:v>-2.061020617723555</c:v>
                </c:pt>
                <c:pt idx="5">
                  <c:v>-1.9809779100500189</c:v>
                </c:pt>
                <c:pt idx="6">
                  <c:v>-1.906869937896297</c:v>
                </c:pt>
                <c:pt idx="7">
                  <c:v>-1.8378770664093456</c:v>
                </c:pt>
                <c:pt idx="8">
                  <c:v>-1.7733385452717743</c:v>
                </c:pt>
                <c:pt idx="9">
                  <c:v>-1.7127139234553395</c:v>
                </c:pt>
                <c:pt idx="10">
                  <c:v>-1.6555555096153909</c:v>
                </c:pt>
                <c:pt idx="11">
                  <c:v>-1.6014882883451151</c:v>
                </c:pt>
                <c:pt idx="12">
                  <c:v>-1.5501949939575645</c:v>
                </c:pt>
                <c:pt idx="13">
                  <c:v>-1.5014048297881326</c:v>
                </c:pt>
                <c:pt idx="14">
                  <c:v>-1.4548848141532398</c:v>
                </c:pt>
                <c:pt idx="15">
                  <c:v>-1.3678734371636099</c:v>
                </c:pt>
                <c:pt idx="16">
                  <c:v>-1.2801678567445043</c:v>
                </c:pt>
                <c:pt idx="17">
                  <c:v>-1.2137227573363516</c:v>
                </c:pt>
                <c:pt idx="18">
                  <c:v>-1.1447298858494004</c:v>
                </c:pt>
                <c:pt idx="19">
                  <c:v>-1.1119400630264094</c:v>
                </c:pt>
                <c:pt idx="20">
                  <c:v>-1.0801913647118291</c:v>
                </c:pt>
                <c:pt idx="21">
                  <c:v>-1.0494197060450752</c:v>
                </c:pt>
              </c:numCache>
            </c:numRef>
          </c:xVal>
          <c:yVal>
            <c:numRef>
              <c:f>test2020!$H$2:$H$23</c:f>
              <c:numCache>
                <c:formatCode>General</c:formatCode>
                <c:ptCount val="22"/>
                <c:pt idx="0">
                  <c:v>6.0161571596983539</c:v>
                </c:pt>
                <c:pt idx="1">
                  <c:v>6.4297194780391376</c:v>
                </c:pt>
                <c:pt idx="2">
                  <c:v>6.7452363494843626</c:v>
                </c:pt>
                <c:pt idx="3">
                  <c:v>6.9847163201182658</c:v>
                </c:pt>
                <c:pt idx="4">
                  <c:v>7.1546153569136628</c:v>
                </c:pt>
                <c:pt idx="5">
                  <c:v>7.200424892944957</c:v>
                </c:pt>
                <c:pt idx="6">
                  <c:v>7.2584121505953068</c:v>
                </c:pt>
                <c:pt idx="7">
                  <c:v>7.2654297232539529</c:v>
                </c:pt>
                <c:pt idx="8">
                  <c:v>7.2723983925700466</c:v>
                </c:pt>
                <c:pt idx="9">
                  <c:v>7.2861917147023822</c:v>
                </c:pt>
                <c:pt idx="10">
                  <c:v>7.2930176797727819</c:v>
                </c:pt>
                <c:pt idx="11">
                  <c:v>7.2930176797727819</c:v>
                </c:pt>
                <c:pt idx="12">
                  <c:v>7.2930176797727819</c:v>
                </c:pt>
                <c:pt idx="13">
                  <c:v>7.2997973667581606</c:v>
                </c:pt>
                <c:pt idx="14">
                  <c:v>7.2997973667581606</c:v>
                </c:pt>
                <c:pt idx="15">
                  <c:v>7.2997973667581606</c:v>
                </c:pt>
                <c:pt idx="16">
                  <c:v>7.2997973667581606</c:v>
                </c:pt>
                <c:pt idx="17">
                  <c:v>7.2861917147023822</c:v>
                </c:pt>
                <c:pt idx="18">
                  <c:v>7.2861917147023822</c:v>
                </c:pt>
                <c:pt idx="19">
                  <c:v>7.2793188354146201</c:v>
                </c:pt>
                <c:pt idx="20">
                  <c:v>7.2723983925700466</c:v>
                </c:pt>
                <c:pt idx="21">
                  <c:v>7.2723983925700466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2-4F5F-B4AB-7EE7452F184F}"/>
            </c:ext>
          </c:extLst>
        </c:ser>
        <c:ser>
          <c:idx val="1"/>
          <c:order val="1"/>
          <c:tx>
            <c:v>帰り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</c:spPr>
          </c:marker>
          <c:xVal>
            <c:numRef>
              <c:f>test2020!$G$23:$G$39</c:f>
              <c:numCache>
                <c:formatCode>General</c:formatCode>
                <c:ptCount val="17"/>
                <c:pt idx="0">
                  <c:v>-1.0494197060450752</c:v>
                </c:pt>
                <c:pt idx="1">
                  <c:v>-1.2281114947884511</c:v>
                </c:pt>
                <c:pt idx="2">
                  <c:v>-1.3033349160260388</c:v>
                </c:pt>
                <c:pt idx="3">
                  <c:v>-1.3678734371636099</c:v>
                </c:pt>
                <c:pt idx="4">
                  <c:v>-1.4548848141532398</c:v>
                </c:pt>
                <c:pt idx="5">
                  <c:v>-1.5602453298110661</c:v>
                </c:pt>
                <c:pt idx="6">
                  <c:v>-1.6227656867924001</c:v>
                </c:pt>
                <c:pt idx="7">
                  <c:v>-1.6555555096153909</c:v>
                </c:pt>
                <c:pt idx="8">
                  <c:v>-1.7127139234553395</c:v>
                </c:pt>
                <c:pt idx="9">
                  <c:v>-1.7733385452717743</c:v>
                </c:pt>
                <c:pt idx="10">
                  <c:v>-1.8513000867414862</c:v>
                </c:pt>
                <c:pt idx="11">
                  <c:v>-1.95067256055469</c:v>
                </c:pt>
                <c:pt idx="12">
                  <c:v>-2.0778277360399366</c:v>
                </c:pt>
                <c:pt idx="13">
                  <c:v>-2.2841641690377652</c:v>
                </c:pt>
                <c:pt idx="14">
                  <c:v>-2.4664857258317197</c:v>
                </c:pt>
                <c:pt idx="15">
                  <c:v>-2.7541677982835004</c:v>
                </c:pt>
                <c:pt idx="16">
                  <c:v>-3.1596329063916651</c:v>
                </c:pt>
              </c:numCache>
            </c:numRef>
          </c:xVal>
          <c:yVal>
            <c:numRef>
              <c:f>test2020!$H$23:$H$39</c:f>
              <c:numCache>
                <c:formatCode>General</c:formatCode>
                <c:ptCount val="17"/>
                <c:pt idx="0">
                  <c:v>7.2723983925700466</c:v>
                </c:pt>
                <c:pt idx="1">
                  <c:v>7.2861917147023822</c:v>
                </c:pt>
                <c:pt idx="2">
                  <c:v>7.2997973667581606</c:v>
                </c:pt>
                <c:pt idx="3">
                  <c:v>7.2930176797727819</c:v>
                </c:pt>
                <c:pt idx="4">
                  <c:v>7.2861917147023822</c:v>
                </c:pt>
                <c:pt idx="5">
                  <c:v>7.2861917147023822</c:v>
                </c:pt>
                <c:pt idx="6">
                  <c:v>7.2793188354146201</c:v>
                </c:pt>
                <c:pt idx="7">
                  <c:v>7.2723983925700466</c:v>
                </c:pt>
                <c:pt idx="8">
                  <c:v>7.2654297232539529</c:v>
                </c:pt>
                <c:pt idx="9">
                  <c:v>7.2442275156033498</c:v>
                </c:pt>
                <c:pt idx="10">
                  <c:v>7.2298387781512501</c:v>
                </c:pt>
                <c:pt idx="11">
                  <c:v>7.1777824161951971</c:v>
                </c:pt>
                <c:pt idx="12">
                  <c:v>7.1546153569136628</c:v>
                </c:pt>
                <c:pt idx="13">
                  <c:v>6.8458798752640497</c:v>
                </c:pt>
                <c:pt idx="14">
                  <c:v>6.6720329454610674</c:v>
                </c:pt>
                <c:pt idx="15">
                  <c:v>6.363028103540465</c:v>
                </c:pt>
                <c:pt idx="16">
                  <c:v>5.9401712527204316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2-4F5F-B4AB-7EE7452F1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63392"/>
        <c:axId val="70369664"/>
      </c:scatterChart>
      <c:valAx>
        <c:axId val="7036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369664"/>
        <c:crosses val="autoZero"/>
        <c:crossBetween val="midCat"/>
      </c:valAx>
      <c:valAx>
        <c:axId val="70369664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363392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14</xdr:row>
      <xdr:rowOff>161925</xdr:rowOff>
    </xdr:from>
    <xdr:to>
      <xdr:col>16</xdr:col>
      <xdr:colOff>95250</xdr:colOff>
      <xdr:row>30</xdr:row>
      <xdr:rowOff>161925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M35" sqref="M35"/>
    </sheetView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 t="s">
        <v>8</v>
      </c>
      <c r="B2">
        <v>20</v>
      </c>
      <c r="C2">
        <f>B2*10^-3/60</f>
        <v>3.3333333333333332E-4</v>
      </c>
      <c r="D2">
        <f>C2/(PI()*0.05*0.05)</f>
        <v>4.2441318157838755E-2</v>
      </c>
      <c r="E2">
        <v>0.41</v>
      </c>
      <c r="F2">
        <f t="shared" ref="F2:F39" si="0">E2*1000</f>
        <v>410</v>
      </c>
      <c r="G2">
        <f>LN(D2)</f>
        <v>-3.1596329063916651</v>
      </c>
      <c r="H2">
        <f t="shared" ref="H2:H39" si="1">LN(F2)</f>
        <v>6.0161571596983539</v>
      </c>
      <c r="I2">
        <v>10</v>
      </c>
    </row>
    <row r="3" spans="1:9" x14ac:dyDescent="0.15">
      <c r="B3">
        <v>30</v>
      </c>
      <c r="C3">
        <f t="shared" ref="C3:C39" si="2">B3*10^-3/60</f>
        <v>5.0000000000000001E-4</v>
      </c>
      <c r="D3">
        <f t="shared" ref="D3:D39" si="3">C3/(PI()*0.05*0.05)</f>
        <v>6.3661977236758135E-2</v>
      </c>
      <c r="E3">
        <v>0.62</v>
      </c>
      <c r="F3">
        <f t="shared" si="0"/>
        <v>620</v>
      </c>
      <c r="G3">
        <f t="shared" ref="G3:G39" si="4">LN(D3)</f>
        <v>-2.7541677982835004</v>
      </c>
      <c r="H3">
        <f t="shared" si="1"/>
        <v>6.4297194780391376</v>
      </c>
      <c r="I3">
        <v>10</v>
      </c>
    </row>
    <row r="4" spans="1:9" x14ac:dyDescent="0.15">
      <c r="B4">
        <v>40</v>
      </c>
      <c r="C4">
        <f t="shared" si="2"/>
        <v>6.6666666666666664E-4</v>
      </c>
      <c r="D4">
        <f t="shared" si="3"/>
        <v>8.4882636315677509E-2</v>
      </c>
      <c r="E4">
        <v>0.85</v>
      </c>
      <c r="F4">
        <f t="shared" si="0"/>
        <v>850</v>
      </c>
      <c r="G4">
        <f t="shared" si="4"/>
        <v>-2.4664857258317197</v>
      </c>
      <c r="H4">
        <f t="shared" si="1"/>
        <v>6.7452363494843626</v>
      </c>
      <c r="I4">
        <v>10</v>
      </c>
    </row>
    <row r="5" spans="1:9" x14ac:dyDescent="0.15">
      <c r="B5">
        <v>50</v>
      </c>
      <c r="C5">
        <f t="shared" si="2"/>
        <v>8.3333333333333339E-4</v>
      </c>
      <c r="D5">
        <f t="shared" si="3"/>
        <v>0.1061032953945969</v>
      </c>
      <c r="E5">
        <v>1.08</v>
      </c>
      <c r="F5">
        <f t="shared" si="0"/>
        <v>1080</v>
      </c>
      <c r="G5">
        <f t="shared" si="4"/>
        <v>-2.2433421745175099</v>
      </c>
      <c r="H5">
        <f t="shared" si="1"/>
        <v>6.9847163201182658</v>
      </c>
      <c r="I5">
        <v>10</v>
      </c>
    </row>
    <row r="6" spans="1:9" x14ac:dyDescent="0.15">
      <c r="B6">
        <v>60</v>
      </c>
      <c r="C6">
        <f t="shared" si="2"/>
        <v>1E-3</v>
      </c>
      <c r="D6">
        <f t="shared" si="3"/>
        <v>0.12732395447351627</v>
      </c>
      <c r="E6">
        <v>1.28</v>
      </c>
      <c r="F6">
        <f t="shared" si="0"/>
        <v>1280</v>
      </c>
      <c r="G6">
        <f t="shared" si="4"/>
        <v>-2.061020617723555</v>
      </c>
      <c r="H6">
        <f t="shared" si="1"/>
        <v>7.1546153569136628</v>
      </c>
      <c r="I6">
        <v>10</v>
      </c>
    </row>
    <row r="7" spans="1:9" x14ac:dyDescent="0.15">
      <c r="A7" t="s">
        <v>16</v>
      </c>
      <c r="B7">
        <v>65</v>
      </c>
      <c r="C7">
        <f t="shared" si="2"/>
        <v>1.0833333333333333E-3</v>
      </c>
      <c r="D7">
        <f t="shared" si="3"/>
        <v>0.13793428401297594</v>
      </c>
      <c r="E7">
        <v>1.34</v>
      </c>
      <c r="F7">
        <f t="shared" si="0"/>
        <v>1340</v>
      </c>
      <c r="G7">
        <f t="shared" si="4"/>
        <v>-1.9809779100500189</v>
      </c>
      <c r="H7">
        <f t="shared" si="1"/>
        <v>7.200424892944957</v>
      </c>
      <c r="I7">
        <v>10</v>
      </c>
    </row>
    <row r="8" spans="1:9" x14ac:dyDescent="0.15">
      <c r="B8">
        <v>70</v>
      </c>
      <c r="C8">
        <f t="shared" si="2"/>
        <v>1.1666666666666668E-3</v>
      </c>
      <c r="D8">
        <f t="shared" si="3"/>
        <v>0.14854461355243564</v>
      </c>
      <c r="E8">
        <v>1.42</v>
      </c>
      <c r="F8">
        <f t="shared" si="0"/>
        <v>1420</v>
      </c>
      <c r="G8">
        <f t="shared" si="4"/>
        <v>-1.906869937896297</v>
      </c>
      <c r="H8">
        <f t="shared" si="1"/>
        <v>7.2584121505953068</v>
      </c>
      <c r="I8">
        <v>10.1</v>
      </c>
    </row>
    <row r="9" spans="1:9" x14ac:dyDescent="0.15">
      <c r="B9">
        <v>75</v>
      </c>
      <c r="C9">
        <f t="shared" si="2"/>
        <v>1.25E-3</v>
      </c>
      <c r="D9">
        <f t="shared" si="3"/>
        <v>0.15915494309189532</v>
      </c>
      <c r="E9">
        <v>1.43</v>
      </c>
      <c r="F9">
        <f t="shared" si="0"/>
        <v>1430</v>
      </c>
      <c r="G9">
        <f t="shared" si="4"/>
        <v>-1.8378770664093456</v>
      </c>
      <c r="H9">
        <f t="shared" si="1"/>
        <v>7.2654297232539529</v>
      </c>
      <c r="I9">
        <v>10.3</v>
      </c>
    </row>
    <row r="10" spans="1:9" x14ac:dyDescent="0.15">
      <c r="B10">
        <v>80</v>
      </c>
      <c r="C10">
        <f t="shared" si="2"/>
        <v>1.3333333333333333E-3</v>
      </c>
      <c r="D10">
        <f t="shared" si="3"/>
        <v>0.16976527263135502</v>
      </c>
      <c r="E10">
        <v>1.44</v>
      </c>
      <c r="F10">
        <f t="shared" si="0"/>
        <v>1440</v>
      </c>
      <c r="G10">
        <f t="shared" si="4"/>
        <v>-1.7733385452717743</v>
      </c>
      <c r="H10">
        <f t="shared" si="1"/>
        <v>7.2723983925700466</v>
      </c>
      <c r="I10">
        <v>10.3</v>
      </c>
    </row>
    <row r="11" spans="1:9" x14ac:dyDescent="0.15">
      <c r="B11">
        <v>85</v>
      </c>
      <c r="C11">
        <f t="shared" si="2"/>
        <v>1.4166666666666668E-3</v>
      </c>
      <c r="D11">
        <f t="shared" si="3"/>
        <v>0.18037560217081472</v>
      </c>
      <c r="E11">
        <v>1.46</v>
      </c>
      <c r="F11">
        <f t="shared" si="0"/>
        <v>1460</v>
      </c>
      <c r="G11">
        <f t="shared" si="4"/>
        <v>-1.7127139234553395</v>
      </c>
      <c r="H11">
        <f t="shared" si="1"/>
        <v>7.2861917147023822</v>
      </c>
      <c r="I11">
        <v>10.5</v>
      </c>
    </row>
    <row r="12" spans="1:9" x14ac:dyDescent="0.15">
      <c r="A12" t="s">
        <v>18</v>
      </c>
      <c r="B12">
        <v>90</v>
      </c>
      <c r="C12">
        <f t="shared" si="2"/>
        <v>1.5E-3</v>
      </c>
      <c r="D12">
        <f t="shared" si="3"/>
        <v>0.19098593171027439</v>
      </c>
      <c r="E12">
        <v>1.47</v>
      </c>
      <c r="F12">
        <f t="shared" si="0"/>
        <v>1470</v>
      </c>
      <c r="G12">
        <f t="shared" si="4"/>
        <v>-1.6555555096153909</v>
      </c>
      <c r="H12">
        <f t="shared" si="1"/>
        <v>7.2930176797727819</v>
      </c>
      <c r="I12">
        <v>10.5</v>
      </c>
    </row>
    <row r="13" spans="1:9" x14ac:dyDescent="0.15">
      <c r="B13">
        <v>95</v>
      </c>
      <c r="C13">
        <f t="shared" si="2"/>
        <v>1.5833333333333333E-3</v>
      </c>
      <c r="D13">
        <f t="shared" si="3"/>
        <v>0.20159626124973407</v>
      </c>
      <c r="E13">
        <v>1.47</v>
      </c>
      <c r="F13">
        <f t="shared" si="0"/>
        <v>1470</v>
      </c>
      <c r="G13">
        <f t="shared" si="4"/>
        <v>-1.6014882883451151</v>
      </c>
      <c r="H13">
        <f t="shared" si="1"/>
        <v>7.2930176797727819</v>
      </c>
      <c r="I13">
        <v>10.6</v>
      </c>
    </row>
    <row r="14" spans="1:9" x14ac:dyDescent="0.15">
      <c r="B14">
        <v>100</v>
      </c>
      <c r="C14">
        <f t="shared" si="2"/>
        <v>1.6666666666666668E-3</v>
      </c>
      <c r="D14">
        <f t="shared" si="3"/>
        <v>0.21220659078919379</v>
      </c>
      <c r="E14">
        <v>1.47</v>
      </c>
      <c r="F14">
        <f t="shared" si="0"/>
        <v>1470</v>
      </c>
      <c r="G14">
        <f t="shared" si="4"/>
        <v>-1.5501949939575645</v>
      </c>
      <c r="H14">
        <f t="shared" si="1"/>
        <v>7.2930176797727819</v>
      </c>
      <c r="I14">
        <v>10.8</v>
      </c>
    </row>
    <row r="15" spans="1:9" x14ac:dyDescent="0.15">
      <c r="B15" s="1">
        <v>105</v>
      </c>
      <c r="C15">
        <f t="shared" si="2"/>
        <v>1.75E-3</v>
      </c>
      <c r="D15">
        <f t="shared" si="3"/>
        <v>0.22281692032865347</v>
      </c>
      <c r="E15">
        <v>1.48</v>
      </c>
      <c r="F15">
        <f t="shared" si="0"/>
        <v>1480</v>
      </c>
      <c r="G15">
        <f t="shared" si="4"/>
        <v>-1.5014048297881326</v>
      </c>
      <c r="H15">
        <f t="shared" si="1"/>
        <v>7.2997973667581606</v>
      </c>
      <c r="I15">
        <v>11</v>
      </c>
    </row>
    <row r="16" spans="1:9" x14ac:dyDescent="0.15">
      <c r="B16">
        <v>110</v>
      </c>
      <c r="C16">
        <f t="shared" si="2"/>
        <v>1.8333333333333333E-3</v>
      </c>
      <c r="D16">
        <f t="shared" si="3"/>
        <v>0.23342724986811314</v>
      </c>
      <c r="E16">
        <v>1.48</v>
      </c>
      <c r="F16">
        <f t="shared" si="0"/>
        <v>1480</v>
      </c>
      <c r="G16">
        <f t="shared" si="4"/>
        <v>-1.4548848141532398</v>
      </c>
      <c r="H16">
        <f t="shared" si="1"/>
        <v>7.2997973667581606</v>
      </c>
      <c r="I16">
        <v>11</v>
      </c>
    </row>
    <row r="17" spans="1:9" x14ac:dyDescent="0.15">
      <c r="B17">
        <v>120</v>
      </c>
      <c r="C17">
        <f t="shared" si="2"/>
        <v>2E-3</v>
      </c>
      <c r="D17">
        <f t="shared" si="3"/>
        <v>0.25464790894703254</v>
      </c>
      <c r="E17">
        <v>1.48</v>
      </c>
      <c r="F17">
        <f t="shared" si="0"/>
        <v>1480</v>
      </c>
      <c r="G17">
        <f t="shared" si="4"/>
        <v>-1.3678734371636099</v>
      </c>
      <c r="H17">
        <f t="shared" si="1"/>
        <v>7.2997973667581606</v>
      </c>
      <c r="I17">
        <v>11.3</v>
      </c>
    </row>
    <row r="18" spans="1:9" x14ac:dyDescent="0.15">
      <c r="B18">
        <v>131</v>
      </c>
      <c r="C18">
        <f t="shared" si="2"/>
        <v>2.1833333333333336E-3</v>
      </c>
      <c r="D18">
        <f t="shared" si="3"/>
        <v>0.27799063393384388</v>
      </c>
      <c r="E18">
        <v>1.48</v>
      </c>
      <c r="F18">
        <f t="shared" si="0"/>
        <v>1480</v>
      </c>
      <c r="G18">
        <f t="shared" si="4"/>
        <v>-1.2801678567445043</v>
      </c>
      <c r="H18">
        <f t="shared" si="1"/>
        <v>7.2997973667581606</v>
      </c>
      <c r="I18">
        <v>11.5</v>
      </c>
    </row>
    <row r="19" spans="1:9" x14ac:dyDescent="0.15">
      <c r="B19">
        <v>140</v>
      </c>
      <c r="C19">
        <f t="shared" si="2"/>
        <v>2.3333333333333335E-3</v>
      </c>
      <c r="D19">
        <f t="shared" si="3"/>
        <v>0.29708922710487129</v>
      </c>
      <c r="E19">
        <v>1.46</v>
      </c>
      <c r="F19">
        <f t="shared" si="0"/>
        <v>1460</v>
      </c>
      <c r="G19">
        <f t="shared" si="4"/>
        <v>-1.2137227573363516</v>
      </c>
      <c r="H19">
        <f t="shared" si="1"/>
        <v>7.2861917147023822</v>
      </c>
      <c r="I19">
        <v>11.5</v>
      </c>
    </row>
    <row r="20" spans="1:9" x14ac:dyDescent="0.15">
      <c r="B20">
        <v>150</v>
      </c>
      <c r="C20">
        <f t="shared" si="2"/>
        <v>2.5000000000000001E-3</v>
      </c>
      <c r="D20">
        <f t="shared" si="3"/>
        <v>0.31830988618379064</v>
      </c>
      <c r="E20">
        <v>1.46</v>
      </c>
      <c r="F20">
        <f t="shared" si="0"/>
        <v>1460</v>
      </c>
      <c r="G20">
        <f t="shared" si="4"/>
        <v>-1.1447298858494004</v>
      </c>
      <c r="H20">
        <f t="shared" si="1"/>
        <v>7.2861917147023822</v>
      </c>
      <c r="I20">
        <v>12</v>
      </c>
    </row>
    <row r="21" spans="1:9" x14ac:dyDescent="0.15">
      <c r="B21">
        <v>155</v>
      </c>
      <c r="C21">
        <f t="shared" si="2"/>
        <v>2.5833333333333333E-3</v>
      </c>
      <c r="D21">
        <f t="shared" si="3"/>
        <v>0.32892021572325036</v>
      </c>
      <c r="E21">
        <v>1.45</v>
      </c>
      <c r="F21">
        <f t="shared" si="0"/>
        <v>1450</v>
      </c>
      <c r="G21">
        <f t="shared" si="4"/>
        <v>-1.1119400630264094</v>
      </c>
      <c r="H21">
        <f t="shared" si="1"/>
        <v>7.2793188354146201</v>
      </c>
      <c r="I21">
        <v>12</v>
      </c>
    </row>
    <row r="22" spans="1:9" x14ac:dyDescent="0.15">
      <c r="B22">
        <v>160</v>
      </c>
      <c r="C22">
        <f t="shared" si="2"/>
        <v>2.6666666666666666E-3</v>
      </c>
      <c r="D22">
        <f t="shared" si="3"/>
        <v>0.33953054526271004</v>
      </c>
      <c r="E22">
        <v>1.44</v>
      </c>
      <c r="F22">
        <f t="shared" si="0"/>
        <v>1440</v>
      </c>
      <c r="G22">
        <f t="shared" si="4"/>
        <v>-1.0801913647118291</v>
      </c>
      <c r="H22">
        <f t="shared" si="1"/>
        <v>7.2723983925700466</v>
      </c>
      <c r="I22">
        <v>12.1</v>
      </c>
    </row>
    <row r="23" spans="1:9" x14ac:dyDescent="0.15">
      <c r="B23">
        <v>165</v>
      </c>
      <c r="C23">
        <f t="shared" si="2"/>
        <v>2.7500000000000003E-3</v>
      </c>
      <c r="D23">
        <f t="shared" si="3"/>
        <v>0.35014087480216977</v>
      </c>
      <c r="E23">
        <v>1.44</v>
      </c>
      <c r="F23">
        <f t="shared" si="0"/>
        <v>1440</v>
      </c>
      <c r="G23">
        <f t="shared" si="4"/>
        <v>-1.0494197060450752</v>
      </c>
      <c r="H23">
        <f t="shared" si="1"/>
        <v>7.2723983925700466</v>
      </c>
      <c r="I23">
        <v>12.3</v>
      </c>
    </row>
    <row r="24" spans="1:9" x14ac:dyDescent="0.15">
      <c r="A24" t="s">
        <v>17</v>
      </c>
      <c r="B24">
        <v>138</v>
      </c>
      <c r="C24">
        <f t="shared" si="2"/>
        <v>2.3000000000000004E-3</v>
      </c>
      <c r="D24">
        <f t="shared" si="3"/>
        <v>0.29284509528908748</v>
      </c>
      <c r="E24">
        <v>1.46</v>
      </c>
      <c r="F24">
        <f t="shared" si="0"/>
        <v>1460</v>
      </c>
      <c r="G24">
        <f t="shared" si="4"/>
        <v>-1.2281114947884511</v>
      </c>
      <c r="H24">
        <f t="shared" si="1"/>
        <v>7.2861917147023822</v>
      </c>
      <c r="I24">
        <v>11.4</v>
      </c>
    </row>
    <row r="25" spans="1:9" x14ac:dyDescent="0.15">
      <c r="B25">
        <v>128</v>
      </c>
      <c r="C25">
        <f t="shared" si="2"/>
        <v>2.1333333333333334E-3</v>
      </c>
      <c r="D25">
        <f t="shared" si="3"/>
        <v>0.27162443621016802</v>
      </c>
      <c r="E25">
        <v>1.48</v>
      </c>
      <c r="F25">
        <f t="shared" si="0"/>
        <v>1480</v>
      </c>
      <c r="G25">
        <f t="shared" si="4"/>
        <v>-1.3033349160260388</v>
      </c>
      <c r="H25">
        <f t="shared" si="1"/>
        <v>7.2997973667581606</v>
      </c>
      <c r="I25">
        <v>11.2</v>
      </c>
    </row>
    <row r="26" spans="1:9" x14ac:dyDescent="0.15">
      <c r="B26">
        <v>120</v>
      </c>
      <c r="C26">
        <f t="shared" si="2"/>
        <v>2E-3</v>
      </c>
      <c r="D26">
        <f t="shared" si="3"/>
        <v>0.25464790894703254</v>
      </c>
      <c r="E26">
        <v>1.47</v>
      </c>
      <c r="F26">
        <f t="shared" si="0"/>
        <v>1470</v>
      </c>
      <c r="G26">
        <f t="shared" si="4"/>
        <v>-1.3678734371636099</v>
      </c>
      <c r="H26">
        <f t="shared" si="1"/>
        <v>7.2930176797727819</v>
      </c>
      <c r="I26">
        <v>11</v>
      </c>
    </row>
    <row r="27" spans="1:9" x14ac:dyDescent="0.15">
      <c r="B27">
        <v>110</v>
      </c>
      <c r="C27">
        <f t="shared" si="2"/>
        <v>1.8333333333333333E-3</v>
      </c>
      <c r="D27">
        <f t="shared" si="3"/>
        <v>0.23342724986811314</v>
      </c>
      <c r="E27">
        <v>1.46</v>
      </c>
      <c r="F27">
        <f t="shared" si="0"/>
        <v>1460</v>
      </c>
      <c r="G27">
        <f t="shared" si="4"/>
        <v>-1.4548848141532398</v>
      </c>
      <c r="H27">
        <f t="shared" si="1"/>
        <v>7.2861917147023822</v>
      </c>
      <c r="I27">
        <v>10.7</v>
      </c>
    </row>
    <row r="28" spans="1:9" x14ac:dyDescent="0.15">
      <c r="B28">
        <v>99</v>
      </c>
      <c r="C28">
        <f t="shared" si="2"/>
        <v>1.65E-3</v>
      </c>
      <c r="D28">
        <f t="shared" si="3"/>
        <v>0.21008452488130183</v>
      </c>
      <c r="E28">
        <v>1.46</v>
      </c>
      <c r="F28">
        <f t="shared" si="0"/>
        <v>1460</v>
      </c>
      <c r="G28">
        <f t="shared" si="4"/>
        <v>-1.5602453298110661</v>
      </c>
      <c r="H28">
        <f t="shared" si="1"/>
        <v>7.2861917147023822</v>
      </c>
      <c r="I28">
        <v>10.8</v>
      </c>
    </row>
    <row r="29" spans="1:9" x14ac:dyDescent="0.15">
      <c r="B29">
        <v>93</v>
      </c>
      <c r="C29">
        <f t="shared" si="2"/>
        <v>1.5499999999999999E-3</v>
      </c>
      <c r="D29">
        <f t="shared" si="3"/>
        <v>0.1973521294339502</v>
      </c>
      <c r="E29">
        <v>1.45</v>
      </c>
      <c r="F29">
        <f t="shared" si="0"/>
        <v>1450</v>
      </c>
      <c r="G29">
        <f t="shared" si="4"/>
        <v>-1.6227656867924001</v>
      </c>
      <c r="H29">
        <f t="shared" si="1"/>
        <v>7.2793188354146201</v>
      </c>
      <c r="I29">
        <v>10.5</v>
      </c>
    </row>
    <row r="30" spans="1:9" x14ac:dyDescent="0.15">
      <c r="B30">
        <v>90</v>
      </c>
      <c r="C30">
        <f t="shared" si="2"/>
        <v>1.5E-3</v>
      </c>
      <c r="D30">
        <f t="shared" si="3"/>
        <v>0.19098593171027439</v>
      </c>
      <c r="E30">
        <v>1.44</v>
      </c>
      <c r="F30">
        <f t="shared" si="0"/>
        <v>1440</v>
      </c>
      <c r="G30">
        <f t="shared" si="4"/>
        <v>-1.6555555096153909</v>
      </c>
      <c r="H30">
        <f t="shared" si="1"/>
        <v>7.2723983925700466</v>
      </c>
      <c r="I30">
        <v>10.4</v>
      </c>
    </row>
    <row r="31" spans="1:9" x14ac:dyDescent="0.15">
      <c r="B31">
        <v>85</v>
      </c>
      <c r="C31">
        <f t="shared" si="2"/>
        <v>1.4166666666666668E-3</v>
      </c>
      <c r="D31">
        <f t="shared" si="3"/>
        <v>0.18037560217081472</v>
      </c>
      <c r="E31">
        <v>1.43</v>
      </c>
      <c r="F31">
        <f t="shared" si="0"/>
        <v>1430</v>
      </c>
      <c r="G31">
        <f t="shared" si="4"/>
        <v>-1.7127139234553395</v>
      </c>
      <c r="H31">
        <f t="shared" si="1"/>
        <v>7.2654297232539529</v>
      </c>
      <c r="I31">
        <v>10.3</v>
      </c>
    </row>
    <row r="32" spans="1:9" x14ac:dyDescent="0.15">
      <c r="A32" t="s">
        <v>19</v>
      </c>
      <c r="B32">
        <v>80</v>
      </c>
      <c r="C32">
        <f t="shared" si="2"/>
        <v>1.3333333333333333E-3</v>
      </c>
      <c r="D32">
        <f t="shared" si="3"/>
        <v>0.16976527263135502</v>
      </c>
      <c r="E32">
        <v>1.4</v>
      </c>
      <c r="F32">
        <f t="shared" si="0"/>
        <v>1400</v>
      </c>
      <c r="G32">
        <f t="shared" si="4"/>
        <v>-1.7733385452717743</v>
      </c>
      <c r="H32">
        <f t="shared" si="1"/>
        <v>7.2442275156033498</v>
      </c>
      <c r="I32">
        <v>10.199999999999999</v>
      </c>
    </row>
    <row r="33" spans="2:9" x14ac:dyDescent="0.15">
      <c r="B33">
        <v>74</v>
      </c>
      <c r="C33">
        <f t="shared" si="2"/>
        <v>1.2333333333333332E-3</v>
      </c>
      <c r="D33">
        <f t="shared" si="3"/>
        <v>0.15703287718400338</v>
      </c>
      <c r="E33">
        <v>1.38</v>
      </c>
      <c r="F33">
        <f t="shared" si="0"/>
        <v>1380</v>
      </c>
      <c r="G33">
        <f t="shared" si="4"/>
        <v>-1.8513000867414862</v>
      </c>
      <c r="H33">
        <f t="shared" si="1"/>
        <v>7.2298387781512501</v>
      </c>
      <c r="I33">
        <v>10</v>
      </c>
    </row>
    <row r="34" spans="2:9" x14ac:dyDescent="0.15">
      <c r="B34">
        <v>67</v>
      </c>
      <c r="C34">
        <f t="shared" si="2"/>
        <v>1.1166666666666666E-3</v>
      </c>
      <c r="D34">
        <f t="shared" si="3"/>
        <v>0.14217841582875981</v>
      </c>
      <c r="E34">
        <v>1.31</v>
      </c>
      <c r="F34">
        <f t="shared" si="0"/>
        <v>1310</v>
      </c>
      <c r="G34">
        <f t="shared" si="4"/>
        <v>-1.95067256055469</v>
      </c>
      <c r="H34">
        <f t="shared" si="1"/>
        <v>7.1777824161951971</v>
      </c>
      <c r="I34">
        <v>10</v>
      </c>
    </row>
    <row r="35" spans="2:9" x14ac:dyDescent="0.15">
      <c r="B35">
        <v>59</v>
      </c>
      <c r="C35">
        <f t="shared" si="2"/>
        <v>9.8333333333333345E-4</v>
      </c>
      <c r="D35">
        <f t="shared" si="3"/>
        <v>0.12520188856562434</v>
      </c>
      <c r="E35">
        <v>1.28</v>
      </c>
      <c r="F35">
        <f t="shared" si="0"/>
        <v>1280</v>
      </c>
      <c r="G35">
        <f t="shared" si="4"/>
        <v>-2.0778277360399366</v>
      </c>
      <c r="H35">
        <f t="shared" si="1"/>
        <v>7.1546153569136628</v>
      </c>
      <c r="I35">
        <v>10</v>
      </c>
    </row>
    <row r="36" spans="2:9" x14ac:dyDescent="0.15">
      <c r="B36">
        <v>48</v>
      </c>
      <c r="C36">
        <f t="shared" si="2"/>
        <v>8.0000000000000004E-4</v>
      </c>
      <c r="D36">
        <f t="shared" si="3"/>
        <v>0.10185916357881301</v>
      </c>
      <c r="E36">
        <v>0.94</v>
      </c>
      <c r="F36">
        <f t="shared" si="0"/>
        <v>940</v>
      </c>
      <c r="G36">
        <f t="shared" si="4"/>
        <v>-2.2841641690377652</v>
      </c>
      <c r="H36">
        <f t="shared" si="1"/>
        <v>6.8458798752640497</v>
      </c>
      <c r="I36">
        <v>10</v>
      </c>
    </row>
    <row r="37" spans="2:9" x14ac:dyDescent="0.15">
      <c r="B37">
        <v>40</v>
      </c>
      <c r="C37">
        <f t="shared" si="2"/>
        <v>6.6666666666666664E-4</v>
      </c>
      <c r="D37">
        <f t="shared" si="3"/>
        <v>8.4882636315677509E-2</v>
      </c>
      <c r="E37">
        <v>0.79</v>
      </c>
      <c r="F37">
        <f t="shared" si="0"/>
        <v>790</v>
      </c>
      <c r="G37">
        <f t="shared" si="4"/>
        <v>-2.4664857258317197</v>
      </c>
      <c r="H37">
        <f t="shared" si="1"/>
        <v>6.6720329454610674</v>
      </c>
      <c r="I37">
        <v>10</v>
      </c>
    </row>
    <row r="38" spans="2:9" x14ac:dyDescent="0.15">
      <c r="B38">
        <v>30</v>
      </c>
      <c r="C38">
        <f t="shared" si="2"/>
        <v>5.0000000000000001E-4</v>
      </c>
      <c r="D38">
        <f t="shared" si="3"/>
        <v>6.3661977236758135E-2</v>
      </c>
      <c r="E38">
        <v>0.57999999999999996</v>
      </c>
      <c r="F38">
        <f t="shared" si="0"/>
        <v>580</v>
      </c>
      <c r="G38">
        <f t="shared" si="4"/>
        <v>-2.7541677982835004</v>
      </c>
      <c r="H38">
        <f t="shared" si="1"/>
        <v>6.363028103540465</v>
      </c>
      <c r="I38">
        <v>10</v>
      </c>
    </row>
    <row r="39" spans="2:9" x14ac:dyDescent="0.15">
      <c r="B39">
        <v>20</v>
      </c>
      <c r="C39">
        <f t="shared" si="2"/>
        <v>3.3333333333333332E-4</v>
      </c>
      <c r="D39">
        <f t="shared" si="3"/>
        <v>4.2441318157838755E-2</v>
      </c>
      <c r="E39">
        <v>0.38</v>
      </c>
      <c r="F39">
        <f t="shared" si="0"/>
        <v>380</v>
      </c>
      <c r="G39">
        <f t="shared" si="4"/>
        <v>-3.1596329063916651</v>
      </c>
      <c r="H39">
        <f t="shared" si="1"/>
        <v>5.9401712527204316</v>
      </c>
      <c r="I39">
        <v>10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B3" sqref="B3"/>
    </sheetView>
  </sheetViews>
  <sheetFormatPr defaultRowHeight="13.5" x14ac:dyDescent="0.15"/>
  <sheetData>
    <row r="1" spans="1:7" x14ac:dyDescent="0.1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15">
      <c r="A2">
        <v>512</v>
      </c>
      <c r="B2">
        <v>0.28999999999999998</v>
      </c>
      <c r="C2">
        <v>8</v>
      </c>
      <c r="D2">
        <f>(1+C2/(3*A2))*A2/(B2*C2)</f>
        <v>221.83908045977012</v>
      </c>
      <c r="E2">
        <f>A2/(B2*C2)*(4/3+C2/(4*A2))</f>
        <v>295.11494252873564</v>
      </c>
      <c r="F2">
        <f>(32+6*C2/A2)*C2/(13+8*C2/A2)</f>
        <v>19.561904761904763</v>
      </c>
      <c r="G2">
        <f>4*C2/(11+2*C2/A2)</f>
        <v>2.9008498583569406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test2020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Chem1</dc:creator>
  <cp:lastModifiedBy>高橋厚</cp:lastModifiedBy>
  <dcterms:created xsi:type="dcterms:W3CDTF">2019-12-03T05:06:10Z</dcterms:created>
  <dcterms:modified xsi:type="dcterms:W3CDTF">2021-01-06T08:31:44Z</dcterms:modified>
</cp:coreProperties>
</file>