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Repos\PHYS-12-Website\content\portfolio\The Everybolt\"/>
    </mc:Choice>
  </mc:AlternateContent>
  <xr:revisionPtr revIDLastSave="0" documentId="13_ncr:1_{B288519E-6DDE-469E-BF08-6193F6FB2EF0}" xr6:coauthVersionLast="47" xr6:coauthVersionMax="47" xr10:uidLastSave="{00000000-0000-0000-0000-000000000000}"/>
  <bookViews>
    <workbookView xWindow="30" yWindow="0" windowWidth="28770" windowHeight="15600" tabRatio="825" activeTab="2" xr2:uid="{00000000-000D-0000-FFFF-FFFF00000000}"/>
  </bookViews>
  <sheets>
    <sheet name="Parameters" sheetId="1" r:id="rId1"/>
    <sheet name="MetricSocketBolt_LookupTable" sheetId="2" r:id="rId2"/>
    <sheet name="MetricHexNut_LookupTable" sheetId="3" r:id="rId3"/>
    <sheet name="MetricHexLocknut_LookupTable" sheetId="6" r:id="rId4"/>
    <sheet name="SaeSocketBolt_LookupTable" sheetId="4" r:id="rId5"/>
    <sheet name="MetricSocketBolt_iPart Table BU" sheetId="8" r:id="rId6"/>
    <sheet name="MetricHexNut_iPart Table BU" sheetId="5" r:id="rId7"/>
    <sheet name="MetricHexLocknut_iPart Table BU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" i="5" l="1"/>
  <c r="H18" i="5"/>
  <c r="H17" i="5"/>
  <c r="H16" i="5"/>
  <c r="H15" i="5"/>
  <c r="H14" i="5"/>
  <c r="H13" i="5"/>
  <c r="H10" i="5"/>
  <c r="H9" i="5"/>
  <c r="H8" i="5"/>
  <c r="H7" i="5"/>
  <c r="H6" i="5"/>
  <c r="H5" i="5"/>
  <c r="H4" i="5"/>
  <c r="H3" i="5"/>
  <c r="H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" i="5"/>
  <c r="M16" i="7"/>
  <c r="P16" i="7" s="1"/>
  <c r="L16" i="7"/>
  <c r="O16" i="7" s="1"/>
  <c r="K16" i="7"/>
  <c r="N16" i="7" s="1"/>
  <c r="B16" i="7"/>
  <c r="M15" i="7"/>
  <c r="P15" i="7" s="1"/>
  <c r="L15" i="7"/>
  <c r="O15" i="7" s="1"/>
  <c r="K15" i="7"/>
  <c r="N15" i="7" s="1"/>
  <c r="B15" i="7"/>
  <c r="O14" i="7"/>
  <c r="M14" i="7"/>
  <c r="P14" i="7" s="1"/>
  <c r="L14" i="7"/>
  <c r="K14" i="7"/>
  <c r="N14" i="7" s="1"/>
  <c r="B14" i="7"/>
  <c r="N13" i="7"/>
  <c r="M13" i="7"/>
  <c r="P13" i="7" s="1"/>
  <c r="L13" i="7"/>
  <c r="O13" i="7" s="1"/>
  <c r="K13" i="7"/>
  <c r="B13" i="7"/>
  <c r="M12" i="7"/>
  <c r="P12" i="7" s="1"/>
  <c r="L12" i="7"/>
  <c r="O12" i="7" s="1"/>
  <c r="K12" i="7"/>
  <c r="N12" i="7" s="1"/>
  <c r="B12" i="7"/>
  <c r="P11" i="7"/>
  <c r="M11" i="7"/>
  <c r="L11" i="7"/>
  <c r="O11" i="7" s="1"/>
  <c r="K11" i="7"/>
  <c r="N11" i="7" s="1"/>
  <c r="B11" i="7"/>
  <c r="M10" i="7"/>
  <c r="P10" i="7" s="1"/>
  <c r="L10" i="7"/>
  <c r="O10" i="7" s="1"/>
  <c r="K10" i="7"/>
  <c r="N10" i="7" s="1"/>
  <c r="B10" i="7"/>
  <c r="N9" i="7"/>
  <c r="M9" i="7"/>
  <c r="P9" i="7" s="1"/>
  <c r="L9" i="7"/>
  <c r="O9" i="7" s="1"/>
  <c r="K9" i="7"/>
  <c r="B9" i="7"/>
  <c r="M8" i="7"/>
  <c r="P8" i="7" s="1"/>
  <c r="L8" i="7"/>
  <c r="O8" i="7" s="1"/>
  <c r="K8" i="7"/>
  <c r="N8" i="7" s="1"/>
  <c r="B8" i="7"/>
  <c r="M7" i="7"/>
  <c r="P7" i="7" s="1"/>
  <c r="L7" i="7"/>
  <c r="O7" i="7" s="1"/>
  <c r="K7" i="7"/>
  <c r="N7" i="7" s="1"/>
  <c r="B7" i="7"/>
  <c r="O6" i="7"/>
  <c r="M6" i="7"/>
  <c r="P6" i="7" s="1"/>
  <c r="L6" i="7"/>
  <c r="K6" i="7"/>
  <c r="N6" i="7" s="1"/>
  <c r="B6" i="7"/>
  <c r="M5" i="7"/>
  <c r="P5" i="7" s="1"/>
  <c r="L5" i="7"/>
  <c r="O5" i="7" s="1"/>
  <c r="K5" i="7"/>
  <c r="N5" i="7" s="1"/>
  <c r="B5" i="7"/>
  <c r="M4" i="7"/>
  <c r="P4" i="7" s="1"/>
  <c r="L4" i="7"/>
  <c r="O4" i="7" s="1"/>
  <c r="K4" i="7"/>
  <c r="N4" i="7" s="1"/>
  <c r="B4" i="7"/>
  <c r="P3" i="7"/>
  <c r="M3" i="7"/>
  <c r="L3" i="7"/>
  <c r="O3" i="7" s="1"/>
  <c r="K3" i="7"/>
  <c r="N3" i="7" s="1"/>
  <c r="B3" i="7"/>
  <c r="M2" i="7"/>
  <c r="P2" i="7" s="1"/>
  <c r="L2" i="7"/>
  <c r="O2" i="7" s="1"/>
  <c r="K2" i="7"/>
  <c r="N2" i="7" s="1"/>
  <c r="B2" i="7"/>
  <c r="A49" i="6" l="1"/>
  <c r="A50" i="6"/>
  <c r="A51" i="6"/>
  <c r="A52" i="6"/>
  <c r="A53" i="6"/>
  <c r="A54" i="6"/>
  <c r="A55" i="6"/>
  <c r="A56" i="6"/>
  <c r="A57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32" i="6"/>
  <c r="J3" i="5"/>
  <c r="K3" i="5"/>
  <c r="N3" i="5" s="1"/>
  <c r="L3" i="5"/>
  <c r="O3" i="5" s="1"/>
  <c r="M3" i="5"/>
  <c r="J4" i="5"/>
  <c r="M4" i="5" s="1"/>
  <c r="K4" i="5"/>
  <c r="N4" i="5" s="1"/>
  <c r="L4" i="5"/>
  <c r="O4" i="5"/>
  <c r="J5" i="5"/>
  <c r="K5" i="5"/>
  <c r="N5" i="5" s="1"/>
  <c r="L5" i="5"/>
  <c r="O5" i="5" s="1"/>
  <c r="M5" i="5"/>
  <c r="J6" i="5"/>
  <c r="M6" i="5" s="1"/>
  <c r="K6" i="5"/>
  <c r="N6" i="5" s="1"/>
  <c r="L6" i="5"/>
  <c r="O6" i="5"/>
  <c r="J7" i="5"/>
  <c r="K7" i="5"/>
  <c r="N7" i="5" s="1"/>
  <c r="L7" i="5"/>
  <c r="O7" i="5" s="1"/>
  <c r="M7" i="5"/>
  <c r="J8" i="5"/>
  <c r="M8" i="5" s="1"/>
  <c r="K8" i="5"/>
  <c r="N8" i="5" s="1"/>
  <c r="L8" i="5"/>
  <c r="O8" i="5"/>
  <c r="J9" i="5"/>
  <c r="K9" i="5"/>
  <c r="N9" i="5" s="1"/>
  <c r="L9" i="5"/>
  <c r="O9" i="5" s="1"/>
  <c r="M9" i="5"/>
  <c r="J10" i="5"/>
  <c r="M10" i="5" s="1"/>
  <c r="K10" i="5"/>
  <c r="N10" i="5" s="1"/>
  <c r="L10" i="5"/>
  <c r="O10" i="5"/>
  <c r="J11" i="5"/>
  <c r="M11" i="5" s="1"/>
  <c r="K11" i="5"/>
  <c r="N11" i="5" s="1"/>
  <c r="L11" i="5"/>
  <c r="O11" i="5" s="1"/>
  <c r="J12" i="5"/>
  <c r="M12" i="5" s="1"/>
  <c r="K12" i="5"/>
  <c r="N12" i="5" s="1"/>
  <c r="L12" i="5"/>
  <c r="O12" i="5" s="1"/>
  <c r="J13" i="5"/>
  <c r="K13" i="5"/>
  <c r="N13" i="5" s="1"/>
  <c r="L13" i="5"/>
  <c r="O13" i="5" s="1"/>
  <c r="M13" i="5"/>
  <c r="J14" i="5"/>
  <c r="M14" i="5" s="1"/>
  <c r="K14" i="5"/>
  <c r="N14" i="5" s="1"/>
  <c r="L14" i="5"/>
  <c r="O14" i="5"/>
  <c r="J15" i="5"/>
  <c r="K15" i="5"/>
  <c r="N15" i="5" s="1"/>
  <c r="L15" i="5"/>
  <c r="O15" i="5" s="1"/>
  <c r="M15" i="5"/>
  <c r="J16" i="5"/>
  <c r="M16" i="5" s="1"/>
  <c r="K16" i="5"/>
  <c r="N16" i="5" s="1"/>
  <c r="L16" i="5"/>
  <c r="O16" i="5"/>
  <c r="J17" i="5"/>
  <c r="K17" i="5"/>
  <c r="N17" i="5" s="1"/>
  <c r="L17" i="5"/>
  <c r="O17" i="5" s="1"/>
  <c r="M17" i="5"/>
  <c r="J18" i="5"/>
  <c r="M18" i="5" s="1"/>
  <c r="K18" i="5"/>
  <c r="N18" i="5" s="1"/>
  <c r="L18" i="5"/>
  <c r="O18" i="5"/>
  <c r="J19" i="5"/>
  <c r="K19" i="5"/>
  <c r="N19" i="5" s="1"/>
  <c r="L19" i="5"/>
  <c r="O19" i="5" s="1"/>
  <c r="M19" i="5"/>
  <c r="N2" i="5"/>
  <c r="O2" i="5"/>
  <c r="M2" i="5"/>
  <c r="L2" i="5"/>
  <c r="K2" i="5"/>
  <c r="J2" i="5"/>
  <c r="I26" i="4" a="1"/>
  <c r="I26" i="4" s="1"/>
  <c r="E47" i="4"/>
  <c r="E46" i="4"/>
  <c r="E44" i="4"/>
  <c r="E43" i="4"/>
  <c r="E42" i="4"/>
  <c r="C27" i="4" a="1"/>
  <c r="C27" i="4" s="1"/>
  <c r="A44" i="4"/>
  <c r="A45" i="4"/>
  <c r="A46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27" i="4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22" i="3"/>
  <c r="A39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<sst xmlns="http://schemas.openxmlformats.org/spreadsheetml/2006/main" count="1107" uniqueCount="366">
  <si>
    <t>name</t>
  </si>
  <si>
    <t>equation</t>
  </si>
  <si>
    <t>unit/type</t>
  </si>
  <si>
    <t>comment</t>
  </si>
  <si>
    <t>Body Diameter, D</t>
  </si>
  <si>
    <t>Head Diameter, A</t>
  </si>
  <si>
    <t>Head Height, H</t>
  </si>
  <si>
    <t>Chamfer or Radius, S, Max</t>
  </si>
  <si>
    <t>Hexagon Socket Size, J, Nom.</t>
  </si>
  <si>
    <t>Spline Socket Size, M, Nom.</t>
  </si>
  <si>
    <t>Key Engagement, T, Min</t>
  </si>
  <si>
    <r>
      <t>Transition Diameter, B</t>
    </r>
    <r>
      <rPr>
        <b/>
        <sz val="9"/>
        <color rgb="FFFFFFFF"/>
        <rFont val="MorebiRoundedMedium"/>
      </rPr>
      <t>a</t>
    </r>
    <r>
      <rPr>
        <b/>
        <sz val="12"/>
        <color rgb="FFFFFFFF"/>
        <rFont val="MorebiRoundedMedium"/>
      </rPr>
      <t>, Max</t>
    </r>
  </si>
  <si>
    <t>Max</t>
  </si>
  <si>
    <t>Min</t>
  </si>
  <si>
    <t>--</t>
  </si>
  <si>
    <t>Nominal Size</t>
  </si>
  <si>
    <t>Thread Pitch</t>
  </si>
  <si>
    <t>M48</t>
  </si>
  <si>
    <t>M42</t>
  </si>
  <si>
    <t>M36</t>
  </si>
  <si>
    <t>M30</t>
  </si>
  <si>
    <t>M24</t>
  </si>
  <si>
    <t>M20</t>
  </si>
  <si>
    <t>M16</t>
  </si>
  <si>
    <t>M14</t>
  </si>
  <si>
    <t>M12</t>
  </si>
  <si>
    <t>M10</t>
  </si>
  <si>
    <t>M8</t>
  </si>
  <si>
    <t>M6</t>
  </si>
  <si>
    <t>M5</t>
  </si>
  <si>
    <t>M4</t>
  </si>
  <si>
    <t>M3</t>
  </si>
  <si>
    <t>M2.5</t>
  </si>
  <si>
    <t>M2</t>
  </si>
  <si>
    <t>M1.6</t>
  </si>
  <si>
    <t>M1.6x0.35</t>
  </si>
  <si>
    <t>M2x0.4</t>
  </si>
  <si>
    <t>M2.5x0.45</t>
  </si>
  <si>
    <t>M3x0.5</t>
  </si>
  <si>
    <t>M4x0.7</t>
  </si>
  <si>
    <t>M5x0.8</t>
  </si>
  <si>
    <t>M6x1</t>
  </si>
  <si>
    <t>M8x1.25</t>
  </si>
  <si>
    <t>M10x1.5</t>
  </si>
  <si>
    <t>M12x1.75</t>
  </si>
  <si>
    <t>M14x2</t>
  </si>
  <si>
    <t>M16x2</t>
  </si>
  <si>
    <t>M20x2.5</t>
  </si>
  <si>
    <t>M24x3</t>
  </si>
  <si>
    <t>M30x3.5</t>
  </si>
  <si>
    <t>M36x4</t>
  </si>
  <si>
    <t>M42x4.5</t>
  </si>
  <si>
    <t>M48x5</t>
  </si>
  <si>
    <t>Width Across Flats, S</t>
  </si>
  <si>
    <t>Width Across Corners, E</t>
  </si>
  <si>
    <t>Thickness, M,</t>
  </si>
  <si>
    <r>
      <t>Bearing Face Diameter, D</t>
    </r>
    <r>
      <rPr>
        <b/>
        <sz val="9"/>
        <color rgb="FFFFFFFF"/>
        <rFont val="MorebiRoundedMedium"/>
      </rPr>
      <t>w</t>
    </r>
    <r>
      <rPr>
        <b/>
        <sz val="12"/>
        <color rgb="FFFFFFFF"/>
        <rFont val="MorebiRoundedMedium"/>
      </rPr>
      <t>, Min</t>
    </r>
  </si>
  <si>
    <t>Washer Face Thickness</t>
  </si>
  <si>
    <t>Nominal Nut Diameter</t>
  </si>
  <si>
    <t>M3.5</t>
  </si>
  <si>
    <t>Standard Socket Head Cap Screw Dimensions (Alloy &amp; Stainless Steel)                                                                                                     ASME B18.3-2003</t>
  </si>
  <si>
    <t>Basic Screw Diameter</t>
  </si>
  <si>
    <t>Click on the size to shop products</t>
  </si>
  <si>
    <r>
      <t>Body Diameter (D)</t>
    </r>
    <r>
      <rPr>
        <sz val="11"/>
        <color theme="1"/>
        <rFont val="Calibri"/>
        <family val="2"/>
        <scheme val="minor"/>
      </rPr>
      <t> </t>
    </r>
  </si>
  <si>
    <t>Head Diameter (A)</t>
  </si>
  <si>
    <t>Head Height (H)</t>
  </si>
  <si>
    <t>Top Chamfer or Radius (C)</t>
  </si>
  <si>
    <t>Hex Socket Size (J)</t>
  </si>
  <si>
    <t> Fillet Juncture Diameter at Bearing Surface (F) </t>
  </si>
  <si>
    <t>Key Engage-ment (T)</t>
  </si>
  <si>
    <t>Wall Thick-ness (G)</t>
  </si>
  <si>
    <t>Bottom Chamfer or Radius (K)</t>
  </si>
  <si>
    <t> Nom</t>
  </si>
  <si>
    <t> Max</t>
  </si>
  <si>
    <t> Min</t>
  </si>
  <si>
    <t>Min </t>
  </si>
  <si>
    <t>1/4</t>
  </si>
  <si>
    <t>5/16</t>
  </si>
  <si>
    <t>3/8</t>
  </si>
  <si>
    <t>7/16</t>
  </si>
  <si>
    <t>1/2</t>
  </si>
  <si>
    <t>5/8</t>
  </si>
  <si>
    <t>3/4</t>
  </si>
  <si>
    <t>7/8</t>
  </si>
  <si>
    <t>1</t>
  </si>
  <si>
    <t>1-1/4</t>
  </si>
  <si>
    <t>1-1/2</t>
  </si>
  <si>
    <t>0</t>
  </si>
  <si>
    <t>0.050</t>
  </si>
  <si>
    <t>1/16</t>
  </si>
  <si>
    <t>2</t>
  </si>
  <si>
    <t>5/64</t>
  </si>
  <si>
    <t>3</t>
  </si>
  <si>
    <t>4</t>
  </si>
  <si>
    <t>3/32</t>
  </si>
  <si>
    <t>5</t>
  </si>
  <si>
    <t>6</t>
  </si>
  <si>
    <t>7/64</t>
  </si>
  <si>
    <t>8</t>
  </si>
  <si>
    <t>9/64</t>
  </si>
  <si>
    <t>10</t>
  </si>
  <si>
    <t>5/32</t>
  </si>
  <si>
    <t>3/16</t>
  </si>
  <si>
    <t>SAE-0</t>
  </si>
  <si>
    <t>SAE-1</t>
  </si>
  <si>
    <t>SAE-2</t>
  </si>
  <si>
    <t>SAE-3</t>
  </si>
  <si>
    <t>SAE-4</t>
  </si>
  <si>
    <t>SAE-5</t>
  </si>
  <si>
    <t>SAE-6</t>
  </si>
  <si>
    <t>SAE-8</t>
  </si>
  <si>
    <t>SAE-10</t>
  </si>
  <si>
    <t>SAE-1/4</t>
  </si>
  <si>
    <t>SAE-5/16</t>
  </si>
  <si>
    <t>SAE-3/8</t>
  </si>
  <si>
    <t>SAE-7/16</t>
  </si>
  <si>
    <t>SAE-1/2</t>
  </si>
  <si>
    <t>SAE-5/8</t>
  </si>
  <si>
    <t>SAE-3/4</t>
  </si>
  <si>
    <t>SAE-7/8</t>
  </si>
  <si>
    <t>SAE-1-1/4</t>
  </si>
  <si>
    <t>SAE-1-1/2</t>
  </si>
  <si>
    <t>No. 0 (.060”) -- 80</t>
  </si>
  <si>
    <t>No. 1 (.073”) 64 72</t>
  </si>
  <si>
    <t>No. 2 (.086”) 56 64</t>
  </si>
  <si>
    <t>No. 3 (.099”) 48 56</t>
  </si>
  <si>
    <t>No. 4 (.112”) 40 48</t>
  </si>
  <si>
    <t>No. 5 (.125”) 40 44</t>
  </si>
  <si>
    <t>No. 6 (.138”) 32 40</t>
  </si>
  <si>
    <t>No. 8 (.164”) 32 36</t>
  </si>
  <si>
    <t>*No. 10 (.190”) 24 32</t>
  </si>
  <si>
    <t>No. 12 (.216”) 24 28</t>
  </si>
  <si>
    <t>1/4 20 28</t>
  </si>
  <si>
    <t>5/16 18 24</t>
  </si>
  <si>
    <t>3/8 16 24</t>
  </si>
  <si>
    <t>7/16 14 20</t>
  </si>
  <si>
    <t>1/2 13 20</t>
  </si>
  <si>
    <t>9/16 12 18</t>
  </si>
  <si>
    <t>5/8 11 18</t>
  </si>
  <si>
    <t>3/4 10 16</t>
  </si>
  <si>
    <t>7/8 9 14</t>
  </si>
  <si>
    <t>1 8 14</t>
  </si>
  <si>
    <t>1-1/8 7 12</t>
  </si>
  <si>
    <t>1-1/4 7 12</t>
  </si>
  <si>
    <t>1-1/2 6 12</t>
  </si>
  <si>
    <t>1-3/4 5 --</t>
  </si>
  <si>
    <t>2 in. 4-1/2 --</t>
  </si>
  <si>
    <t>2-1/4 4-1/2 --</t>
  </si>
  <si>
    <t>2-1/2 4 --</t>
  </si>
  <si>
    <t>2-3/4 4 --</t>
  </si>
  <si>
    <t>3 4 -</t>
  </si>
  <si>
    <t>Diameter</t>
  </si>
  <si>
    <t>Pitch</t>
  </si>
  <si>
    <t>(inch)</t>
  </si>
  <si>
    <t>Coarse</t>
  </si>
  <si>
    <t>Fine</t>
  </si>
  <si>
    <t>1-1/8</t>
  </si>
  <si>
    <t>1-3</t>
  </si>
  <si>
    <t>4-1/2</t>
  </si>
  <si>
    <t>2 in.</t>
  </si>
  <si>
    <t>2-1/4</t>
  </si>
  <si>
    <t>2-1/2</t>
  </si>
  <si>
    <t>2-3/4</t>
  </si>
  <si>
    <t>S</t>
  </si>
  <si>
    <t>C</t>
  </si>
  <si>
    <t>0-80</t>
  </si>
  <si>
    <t>SAE-0_BoltCenterlineMate</t>
  </si>
  <si>
    <t>SAE-0_BoltHeadMate</t>
  </si>
  <si>
    <t>SAE-1_BoltCenterlineMate</t>
  </si>
  <si>
    <t>SAE-1_BoltHeadMate</t>
  </si>
  <si>
    <t>SAE-2_BoltCenterlineMate</t>
  </si>
  <si>
    <t>SAE-2_BoltHeadMate</t>
  </si>
  <si>
    <t>SAE-3_BoltCenterlineMate</t>
  </si>
  <si>
    <t>SAE-3_BoltHeadMate</t>
  </si>
  <si>
    <t>SAE-4_BoltCenterlineMate</t>
  </si>
  <si>
    <t>SAE-4_BoltHeadMate</t>
  </si>
  <si>
    <t>SAE-5_BoltCenterlineMate</t>
  </si>
  <si>
    <t>SAE-5_BoltHeadMate</t>
  </si>
  <si>
    <t>SAE-6_BoltCenterlineMate</t>
  </si>
  <si>
    <t>SAE-6_BoltHeadMate</t>
  </si>
  <si>
    <t>SAE-8_BoltCenterlineMate</t>
  </si>
  <si>
    <t>SAE-8_BoltHeadMate</t>
  </si>
  <si>
    <t>10-32</t>
  </si>
  <si>
    <t>SAE-10_BoltCenterlineMate</t>
  </si>
  <si>
    <t>SAE-10_BoltHeadMate</t>
  </si>
  <si>
    <t>1/4-20</t>
  </si>
  <si>
    <t>SAE-1/4_BoltCenterlineMate</t>
  </si>
  <si>
    <t>SAE-1/4_BoltHeadMate</t>
  </si>
  <si>
    <t>5/16-24</t>
  </si>
  <si>
    <t>SAE-5/16_BoltCenterlineMate</t>
  </si>
  <si>
    <t>SAE-5/16_BoltHeadMate</t>
  </si>
  <si>
    <t>3/8-24</t>
  </si>
  <si>
    <t>SAE-3/8_BoltCenterlineMate</t>
  </si>
  <si>
    <t>SAE-3/8_BoltHeadMate</t>
  </si>
  <si>
    <t>7/16-20</t>
  </si>
  <si>
    <t>SAE-7/16_BoltCenterlineMate</t>
  </si>
  <si>
    <t>SAE-7/16_BoltHeadMate</t>
  </si>
  <si>
    <t>1/2-20</t>
  </si>
  <si>
    <t>SAE-1/2_BoltCenterlineMate</t>
  </si>
  <si>
    <t>SAE-1/2_BoltHeadMate</t>
  </si>
  <si>
    <t>5/8-18</t>
  </si>
  <si>
    <t>SAE-5/8_BoltCenterlineMate</t>
  </si>
  <si>
    <t>SAE-5/8_BoltHeadMate</t>
  </si>
  <si>
    <t>3/4-16</t>
  </si>
  <si>
    <t>SAE-3/4_BoltCenterlineMate</t>
  </si>
  <si>
    <t>SAE-3/4_BoltHeadMate</t>
  </si>
  <si>
    <t>7/8-14</t>
  </si>
  <si>
    <t>SAE-7/8_BoltCenterlineMate</t>
  </si>
  <si>
    <t>SAE-7/8_BoltHeadMate</t>
  </si>
  <si>
    <t>1-14</t>
  </si>
  <si>
    <t>1-1/4-8</t>
  </si>
  <si>
    <t>SAE-1-1/4_BoltCenterlineMate</t>
  </si>
  <si>
    <t>SAE-1-1/4_BoltHeadMate</t>
  </si>
  <si>
    <t>1-1/2-8</t>
  </si>
  <si>
    <t>SAE-1-1/2_BoltCenterlineMate</t>
  </si>
  <si>
    <t>SAE-1-1/2_BoltHeadMate</t>
  </si>
  <si>
    <t>SAE-1-1/8</t>
  </si>
  <si>
    <t>SAE-1-3</t>
  </si>
  <si>
    <t>SAE-2-1/4</t>
  </si>
  <si>
    <t>SAE-2-1/2</t>
  </si>
  <si>
    <t>SAE-2-3/4</t>
  </si>
  <si>
    <t>1-1/4-9</t>
  </si>
  <si>
    <t>1-1/8-7</t>
  </si>
  <si>
    <t>1-1/4-7</t>
  </si>
  <si>
    <t>1-1/2-6</t>
  </si>
  <si>
    <t>2-4-1/2</t>
  </si>
  <si>
    <t>2-1/4-4-1/2</t>
  </si>
  <si>
    <t>2-1/2-4</t>
  </si>
  <si>
    <t>2-3/4-4</t>
  </si>
  <si>
    <t>1-64</t>
  </si>
  <si>
    <t>2-56</t>
  </si>
  <si>
    <t>3-48</t>
  </si>
  <si>
    <t>4-40</t>
  </si>
  <si>
    <t>5-40</t>
  </si>
  <si>
    <t>6-32</t>
  </si>
  <si>
    <t>8-32</t>
  </si>
  <si>
    <t>Member&lt;defaultRow&gt;1&lt;/defaultRow&gt;&lt;filename&gt;&lt;/filename&gt;</t>
  </si>
  <si>
    <t>Part Number [Project]</t>
  </si>
  <si>
    <t>size</t>
  </si>
  <si>
    <t>thickness</t>
  </si>
  <si>
    <t>nominalDiameter</t>
  </si>
  <si>
    <t>threadPitch</t>
  </si>
  <si>
    <t>Thread1&lt;free&gt;Suppress&lt;/free&gt;</t>
  </si>
  <si>
    <t>Thread1:Designation</t>
  </si>
  <si>
    <t>Coil1&lt;free&gt;Compute&lt;/free&gt;</t>
  </si>
  <si>
    <t>IM0002:MatchingName</t>
  </si>
  <si>
    <t>IM0001:MatchingName</t>
  </si>
  <si>
    <t>IM0003:MatchingName</t>
  </si>
  <si>
    <t>IM0002:MatchingList</t>
  </si>
  <si>
    <t>IM0001:MatchingList</t>
  </si>
  <si>
    <t>IM0003:MatchingList</t>
  </si>
  <si>
    <t>Compute</t>
  </si>
  <si>
    <t>Suppress</t>
  </si>
  <si>
    <t>M3.5x0.6</t>
  </si>
  <si>
    <t>M10x15</t>
  </si>
  <si>
    <t>M10x16</t>
  </si>
  <si>
    <t>Measurements from: https://www.engineersedge.com/hardware/metric_hex_nuts_14056.htm</t>
  </si>
  <si>
    <t>M18</t>
  </si>
  <si>
    <t>M22</t>
  </si>
  <si>
    <t>M27</t>
  </si>
  <si>
    <t>M33</t>
  </si>
  <si>
    <t>M39</t>
  </si>
  <si>
    <t>M45</t>
  </si>
  <si>
    <t>M52</t>
  </si>
  <si>
    <t>M56</t>
  </si>
  <si>
    <t>M60</t>
  </si>
  <si>
    <t>M64</t>
  </si>
  <si>
    <t>Thickness, h</t>
  </si>
  <si>
    <t>sideHeight</t>
  </si>
  <si>
    <t>2.4 mm</t>
  </si>
  <si>
    <t>Metric measurements from: https://platform.earnestmachine.com/legacy/item-spec-sheets/360985.pdf</t>
  </si>
  <si>
    <t>Metric</t>
  </si>
  <si>
    <t>Imperial</t>
  </si>
  <si>
    <t>Imperial measurements from: NE &amp; NM Series from https://www.earnestmachine.com/tech-library/nuts</t>
  </si>
  <si>
    <t>Width Across Flats</t>
  </si>
  <si>
    <t>Nom.</t>
  </si>
  <si>
    <t>Thickness</t>
  </si>
  <si>
    <r>
      <rPr>
        <b/>
        <sz val="11"/>
        <color theme="1"/>
        <rFont val="Calibri"/>
        <family val="2"/>
        <scheme val="minor"/>
      </rPr>
      <t>Width Across Corners</t>
    </r>
    <r>
      <rPr>
        <sz val="11"/>
        <color theme="1"/>
        <rFont val="Calibri"/>
        <family val="2"/>
        <scheme val="minor"/>
      </rPr>
      <t xml:space="preserve">
Ref.</t>
    </r>
  </si>
  <si>
    <t>L</t>
  </si>
  <si>
    <t>13/16</t>
  </si>
  <si>
    <t>15/16</t>
  </si>
  <si>
    <t>9/16</t>
  </si>
  <si>
    <t>F max.</t>
  </si>
  <si>
    <t>F min.</t>
  </si>
  <si>
    <t>H max.</t>
  </si>
  <si>
    <t>H min.</t>
  </si>
  <si>
    <t>Width Across Flats, s</t>
  </si>
  <si>
    <t>Wrenching Height, L</t>
  </si>
  <si>
    <r>
      <rPr>
        <b/>
        <sz val="11"/>
        <color theme="1"/>
        <rFont val="Calibri"/>
        <family val="2"/>
        <scheme val="minor"/>
      </rPr>
      <t xml:space="preserve">Wrenching Height
</t>
    </r>
    <r>
      <rPr>
        <sz val="11"/>
        <color theme="1"/>
        <rFont val="Calibri"/>
        <family val="2"/>
        <scheme val="minor"/>
      </rPr>
      <t>Ref.</t>
    </r>
  </si>
  <si>
    <t>Member&lt;defaultRow&gt;2&lt;/defaultRow&gt;&lt;filename&gt;&lt;/filename&gt;</t>
  </si>
  <si>
    <t>Part Number [Project]&lt;key&gt;0&lt;/key&gt;</t>
  </si>
  <si>
    <t>shaftLength&lt;free&gt;20&lt;/free&gt;</t>
  </si>
  <si>
    <t>transitionLength&lt;free&gt;20&lt;/free&gt;</t>
  </si>
  <si>
    <t>shaftDiameter</t>
  </si>
  <si>
    <t>transitionDiameter</t>
  </si>
  <si>
    <t>headHeight</t>
  </si>
  <si>
    <t>headDiameter</t>
  </si>
  <si>
    <t>socketSize</t>
  </si>
  <si>
    <t>chamferSize</t>
  </si>
  <si>
    <t>keyEngagementDepth</t>
  </si>
  <si>
    <t>HexagonSocket&lt;free&gt;Compute&lt;/free&gt;</t>
  </si>
  <si>
    <t>Grip Knurling&lt;free&gt;Compute&lt;/free&gt;</t>
  </si>
  <si>
    <t>ModeledThreads&lt;free&gt;Compute&lt;/free&gt;</t>
  </si>
  <si>
    <t>Bolt Designation</t>
  </si>
  <si>
    <t>IM0007:MatchingName</t>
  </si>
  <si>
    <t>IM0008:MatchingName</t>
  </si>
  <si>
    <t>M1.6_BoltCenterlineMate</t>
  </si>
  <si>
    <t>M1.6_BoltHeadMate</t>
  </si>
  <si>
    <t>M2_BoltCenterlineMate</t>
  </si>
  <si>
    <t>M2_BoltHeadMate</t>
  </si>
  <si>
    <t>M2.5_BoltCenterlineMate</t>
  </si>
  <si>
    <t>M2.5_BoltHeadMate</t>
  </si>
  <si>
    <t>M3_BoltCenterlineMate</t>
  </si>
  <si>
    <t>M3_BoltHeadMate</t>
  </si>
  <si>
    <t>M4_BoltCenterlineMate</t>
  </si>
  <si>
    <t>M4_BoltHeadMate</t>
  </si>
  <si>
    <t>M5_BoltCenterlineMate</t>
  </si>
  <si>
    <t>M5_BoltHeadMate</t>
  </si>
  <si>
    <t>M6_BoltCenterlineMate</t>
  </si>
  <si>
    <t>M6_BoltHeadMate</t>
  </si>
  <si>
    <t>M8_BoltCenterlineMate</t>
  </si>
  <si>
    <t>M8_BoltHeadMate</t>
  </si>
  <si>
    <t>M10_BoltCenterlineMate</t>
  </si>
  <si>
    <t>M10_BoltHeadMate</t>
  </si>
  <si>
    <t>M12_BoltCenterlineMate</t>
  </si>
  <si>
    <t>M12_BoltHeadMate</t>
  </si>
  <si>
    <t>M14_BoltCenterlineMate</t>
  </si>
  <si>
    <t>M14_BoltHeadMate</t>
  </si>
  <si>
    <t>M16_BoltCenterlineMate</t>
  </si>
  <si>
    <t>M16_BoltHeadMate</t>
  </si>
  <si>
    <t>M20_BoltCenterlineMate</t>
  </si>
  <si>
    <t>M20_BoltHeadMate</t>
  </si>
  <si>
    <t>M24_BoltCenterlineMate</t>
  </si>
  <si>
    <t>M24_BoltHeadMate</t>
  </si>
  <si>
    <t>M30_BoltCenterlineMate</t>
  </si>
  <si>
    <t>M30_BoltHeadMate</t>
  </si>
  <si>
    <t>M36_BoltCenterlineMate</t>
  </si>
  <si>
    <t>M36_BoltHeadMate</t>
  </si>
  <si>
    <t>M42_BoltCenterlineMate</t>
  </si>
  <si>
    <t>M42_BoltHeadMate</t>
  </si>
  <si>
    <t>M48_BoltCenterlineMate</t>
  </si>
  <si>
    <t>M48_BoltHeadMate</t>
  </si>
  <si>
    <t>0-80 UNF</t>
  </si>
  <si>
    <t>1-64 UNC</t>
  </si>
  <si>
    <t>2-56 UNC</t>
  </si>
  <si>
    <t>3-48 UNC</t>
  </si>
  <si>
    <t>4-40 UNC</t>
  </si>
  <si>
    <t>5-40 UNC</t>
  </si>
  <si>
    <t>6-32 UNC</t>
  </si>
  <si>
    <t>8-32 UNC</t>
  </si>
  <si>
    <t>10-32 UNF</t>
  </si>
  <si>
    <t>1/4-20 UNC</t>
  </si>
  <si>
    <t>5/16-24 UNF</t>
  </si>
  <si>
    <t>3/8-24 UNF</t>
  </si>
  <si>
    <t>7/16-20 UNF</t>
  </si>
  <si>
    <t>1/2-20 UNF</t>
  </si>
  <si>
    <t>5/8-18 UNF</t>
  </si>
  <si>
    <t>3/4-16 UNF</t>
  </si>
  <si>
    <t>7/8-14 UNF</t>
  </si>
  <si>
    <t>SAE-1in</t>
  </si>
  <si>
    <t>1-14 UN</t>
  </si>
  <si>
    <t>SAE-1in_BoltCenterlineMate</t>
  </si>
  <si>
    <t>SAE-1in_BoltHeadMate</t>
  </si>
  <si>
    <t>1 1/4-8 UN</t>
  </si>
  <si>
    <t>1 1/2-8 UN</t>
  </si>
  <si>
    <t>Measurements from: https://boltingspecialist.com/dimensions/asme-b18.3.1m-metric-socket-head-cap-screws/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</si>
</sst>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MorebiRoundedMedium"/>
    </font>
    <font>
      <b/>
      <sz val="9"/>
      <color rgb="FFFFFFFF"/>
      <name val="MorebiRoundedMedium"/>
    </font>
    <font>
      <sz val="12"/>
      <color rgb="FF323232"/>
      <name val="MorebiRoundedMedium"/>
    </font>
    <font>
      <b/>
      <sz val="11"/>
      <color theme="1"/>
      <name val="Calibri"/>
      <family val="2"/>
      <scheme val="minor"/>
    </font>
    <font>
      <b/>
      <sz val="11"/>
      <color rgb="FFDDA02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B3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9" fillId="0" borderId="0" applyNumberFormat="0" applyFill="0" applyBorder="0" applyAlignment="0" applyProtection="0"/>
    <xf numFmtId="0" fontId="3" fillId="0" borderId="0"/>
    <xf numFmtId="0" fontId="11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4" fillId="3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9" fillId="0" borderId="0" xfId="1" applyNumberForma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164" fontId="0" fillId="0" borderId="0" xfId="0" applyNumberFormat="1"/>
    <xf numFmtId="12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3" fillId="0" borderId="0" xfId="2"/>
    <xf numFmtId="0" fontId="2" fillId="0" borderId="0" xfId="2" applyFont="1"/>
    <xf numFmtId="0" fontId="1" fillId="0" borderId="0" xfId="4"/>
    <xf numFmtId="49" fontId="1" fillId="0" borderId="0" xfId="4" applyNumberFormat="1"/>
    <xf numFmtId="0" fontId="7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13" fontId="0" fillId="0" borderId="0" xfId="0" applyNumberFormat="1"/>
    <xf numFmtId="0" fontId="0" fillId="0" borderId="11" xfId="0" applyBorder="1"/>
    <xf numFmtId="13" fontId="0" fillId="0" borderId="0" xfId="0" applyNumberFormat="1" applyAlignment="1">
      <alignment horizontal="left"/>
    </xf>
    <xf numFmtId="13" fontId="0" fillId="0" borderId="13" xfId="0" applyNumberForma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0" xfId="0"/>
    <xf numFmtId="49" fontId="7" fillId="0" borderId="0" xfId="0" applyNumberFormat="1" applyFont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 2" xfId="3" xr:uid="{DBDB81A9-80D1-4A06-8475-174F5BE61DA5}"/>
    <cellStyle name="Normal 3" xfId="2" xr:uid="{D923C0B0-D800-4BD1-8F87-13AE2A41E6C8}"/>
    <cellStyle name="Normal 3 2" xfId="5" xr:uid="{54A41FF1-86D5-4317-BFC6-7C1C48D75707}"/>
    <cellStyle name="Normal 4" xfId="4" xr:uid="{C3921574-BEB0-46F2-A2ED-CB45787DA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91965</xdr:colOff>
      <xdr:row>1</xdr:row>
      <xdr:rowOff>0</xdr:rowOff>
    </xdr:from>
    <xdr:to>
      <xdr:col>22</xdr:col>
      <xdr:colOff>311040</xdr:colOff>
      <xdr:row>17</xdr:row>
      <xdr:rowOff>0</xdr:rowOff>
    </xdr:to>
    <xdr:pic>
      <xdr:nvPicPr>
        <xdr:cNvPr id="2" name="Picture 1" descr="ASME B18.3.1M Metric Socket Head Cap Screws">
          <a:extLst>
            <a:ext uri="{FF2B5EF4-FFF2-40B4-BE49-F238E27FC236}">
              <a16:creationId xmlns:a16="http://schemas.microsoft.com/office/drawing/2014/main" id="{944CED88-1F71-5374-CD8B-A585A4800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1189" y="0"/>
          <a:ext cx="5717299" cy="3770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266700</xdr:colOff>
      <xdr:row>1</xdr:row>
      <xdr:rowOff>0</xdr:rowOff>
    </xdr:from>
    <xdr:to>
      <xdr:col>20</xdr:col>
      <xdr:colOff>85725</xdr:colOff>
      <xdr:row>10</xdr:row>
      <xdr:rowOff>133350</xdr:rowOff>
    </xdr:to>
    <xdr:pic>
      <xdr:nvPicPr>
        <xdr:cNvPr id="2" name="Picture 1" descr="ASME B18.2.4.1M Metric Hex Nuts Style 1">
          <a:extLst>
            <a:ext uri="{FF2B5EF4-FFF2-40B4-BE49-F238E27FC236}">
              <a16:creationId xmlns:a16="http://schemas.microsoft.com/office/drawing/2014/main" id="{DF133B30-8776-5DDA-F034-92CBDB15A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5305425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21</xdr:col>
      <xdr:colOff>142875</xdr:colOff>
      <xdr:row>22</xdr:row>
      <xdr:rowOff>0</xdr:rowOff>
    </xdr:to>
    <xdr:pic>
      <xdr:nvPicPr>
        <xdr:cNvPr id="3" name="ContentPlaceHolder1_Image2" descr="Dimensions of Metric Hex Flange Lock Nuts (With Nylon Insert)">
          <a:extLst>
            <a:ext uri="{FF2B5EF4-FFF2-40B4-BE49-F238E27FC236}">
              <a16:creationId xmlns:a16="http://schemas.microsoft.com/office/drawing/2014/main" id="{95BAC2D2-5635-3AE0-2F97-DE0D2774D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581025"/>
          <a:ext cx="4410075" cy="420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25</xdr:col>
      <xdr:colOff>152400</xdr:colOff>
      <xdr:row>13</xdr:row>
      <xdr:rowOff>0</xdr:rowOff>
    </xdr:to>
    <xdr:pic>
      <xdr:nvPicPr>
        <xdr:cNvPr id="2" name="Picture 1" descr="Labeled diagram of socket head cap screw">
          <a:extLst>
            <a:ext uri="{FF2B5EF4-FFF2-40B4-BE49-F238E27FC236}">
              <a16:creationId xmlns:a16="http://schemas.microsoft.com/office/drawing/2014/main" id="{353D25ED-D1C8-7C97-9B5D-7026B9485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"/>
          <a:ext cx="6858000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" sqref="A1:D1"/>
    </sheetView>
  </sheetViews>
  <sheetFormatPr defaultRowHeight="15"/>
  <cols>
    <col min="1" max="1" width="32.7109375" customWidth="1"/>
    <col min="2" max="2" width="44.7109375" customWidth="1"/>
    <col min="3" max="4" width="9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 ht="17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6CE0-3498-404E-9740-140320C15E8A}">
  <dimension ref="A1:M39"/>
  <sheetViews>
    <sheetView zoomScale="145" zoomScaleNormal="145" workbookViewId="0">
      <selection activeCell="A2" sqref="A2:A3"/>
    </sheetView>
  </sheetViews>
  <sheetFormatPr defaultRowHeight="15"/>
  <cols>
    <col min="1" max="1" width="10.28515625" bestFit="1" customWidth="1"/>
    <col min="4" max="4" width="9.42578125" customWidth="1"/>
    <col min="9" max="9" width="12.42578125" bestFit="1" customWidth="1"/>
    <col min="10" max="11" width="14.85546875" bestFit="1" customWidth="1"/>
    <col min="12" max="12" width="15.85546875" customWidth="1"/>
    <col min="13" max="13" width="12.5703125" bestFit="1" customWidth="1"/>
  </cols>
  <sheetData>
    <row r="1" spans="1:13" ht="15.75" thickBot="1">
      <c r="A1" t="s">
        <v>365</v>
      </c>
    </row>
    <row r="2" spans="1:13" ht="61.5" customHeight="1" thickBot="1">
      <c r="A2" s="37" t="s">
        <v>15</v>
      </c>
      <c r="B2" s="37" t="s">
        <v>16</v>
      </c>
      <c r="C2" s="39" t="s">
        <v>4</v>
      </c>
      <c r="D2" s="40"/>
      <c r="E2" s="39" t="s">
        <v>5</v>
      </c>
      <c r="F2" s="40"/>
      <c r="G2" s="39" t="s">
        <v>6</v>
      </c>
      <c r="H2" s="40"/>
      <c r="I2" s="37" t="s">
        <v>7</v>
      </c>
      <c r="J2" s="37" t="s">
        <v>8</v>
      </c>
      <c r="K2" s="37" t="s">
        <v>9</v>
      </c>
      <c r="L2" s="37" t="s">
        <v>10</v>
      </c>
      <c r="M2" s="37" t="s">
        <v>11</v>
      </c>
    </row>
    <row r="3" spans="1:13" ht="17.25" thickTop="1" thickBot="1">
      <c r="A3" s="38"/>
      <c r="B3" s="38"/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38"/>
      <c r="J3" s="38"/>
      <c r="K3" s="38"/>
      <c r="L3" s="38"/>
      <c r="M3" s="38"/>
    </row>
    <row r="4" spans="1:13" ht="16.5" thickTop="1" thickBot="1">
      <c r="A4" s="2" t="s">
        <v>34</v>
      </c>
      <c r="B4" s="2">
        <v>0.35</v>
      </c>
      <c r="C4" s="2">
        <v>1.6</v>
      </c>
      <c r="D4" s="2">
        <v>1.46</v>
      </c>
      <c r="E4" s="2">
        <v>3</v>
      </c>
      <c r="F4" s="2">
        <v>2.87</v>
      </c>
      <c r="G4" s="2">
        <v>1.6</v>
      </c>
      <c r="H4" s="2">
        <v>1.52</v>
      </c>
      <c r="I4" s="2">
        <v>0.16</v>
      </c>
      <c r="J4" s="2">
        <v>1.5</v>
      </c>
      <c r="K4" s="2">
        <v>1.829</v>
      </c>
      <c r="L4" s="2">
        <v>0.8</v>
      </c>
      <c r="M4" s="2">
        <v>2</v>
      </c>
    </row>
    <row r="5" spans="1:13" ht="15.75" thickBot="1">
      <c r="A5" s="2" t="s">
        <v>33</v>
      </c>
      <c r="B5" s="2">
        <v>0.4</v>
      </c>
      <c r="C5" s="2">
        <v>2</v>
      </c>
      <c r="D5" s="2">
        <v>1.86</v>
      </c>
      <c r="E5" s="2">
        <v>3.8</v>
      </c>
      <c r="F5" s="2">
        <v>3.65</v>
      </c>
      <c r="G5" s="2">
        <v>2</v>
      </c>
      <c r="H5" s="2">
        <v>1.91</v>
      </c>
      <c r="I5" s="2">
        <v>0.2</v>
      </c>
      <c r="J5" s="2">
        <v>1.5</v>
      </c>
      <c r="K5" s="2">
        <v>1.829</v>
      </c>
      <c r="L5" s="2">
        <v>1</v>
      </c>
      <c r="M5" s="2">
        <v>2.6</v>
      </c>
    </row>
    <row r="6" spans="1:13" ht="15.75" thickBot="1">
      <c r="A6" s="2" t="s">
        <v>32</v>
      </c>
      <c r="B6" s="2">
        <v>0.45</v>
      </c>
      <c r="C6" s="2">
        <v>2.5</v>
      </c>
      <c r="D6" s="2">
        <v>2.36</v>
      </c>
      <c r="E6" s="2">
        <v>4.5</v>
      </c>
      <c r="F6" s="2">
        <v>4.33</v>
      </c>
      <c r="G6" s="2">
        <v>2.5</v>
      </c>
      <c r="H6" s="2">
        <v>2.4</v>
      </c>
      <c r="I6" s="2">
        <v>0.25</v>
      </c>
      <c r="J6" s="2">
        <v>2</v>
      </c>
      <c r="K6" s="2">
        <v>2.4380000000000002</v>
      </c>
      <c r="L6" s="2">
        <v>1.25</v>
      </c>
      <c r="M6" s="2">
        <v>3.1</v>
      </c>
    </row>
    <row r="7" spans="1:13" ht="15.75" thickBot="1">
      <c r="A7" s="2" t="s">
        <v>31</v>
      </c>
      <c r="B7" s="2">
        <v>0.5</v>
      </c>
      <c r="C7" s="2">
        <v>3</v>
      </c>
      <c r="D7" s="2">
        <v>2.86</v>
      </c>
      <c r="E7" s="2">
        <v>5.5</v>
      </c>
      <c r="F7" s="2">
        <v>5.32</v>
      </c>
      <c r="G7" s="2">
        <v>3</v>
      </c>
      <c r="H7" s="2">
        <v>2.89</v>
      </c>
      <c r="I7" s="2">
        <v>0.3</v>
      </c>
      <c r="J7" s="2">
        <v>2.5</v>
      </c>
      <c r="K7" s="2">
        <v>2.819</v>
      </c>
      <c r="L7" s="2">
        <v>1.5</v>
      </c>
      <c r="M7" s="2">
        <v>3.6</v>
      </c>
    </row>
    <row r="8" spans="1:13" ht="15.75" thickBot="1">
      <c r="A8" s="2" t="s">
        <v>30</v>
      </c>
      <c r="B8" s="2">
        <v>0.7</v>
      </c>
      <c r="C8" s="2">
        <v>4</v>
      </c>
      <c r="D8" s="2">
        <v>3.82</v>
      </c>
      <c r="E8" s="2">
        <v>7</v>
      </c>
      <c r="F8" s="2">
        <v>6.8</v>
      </c>
      <c r="G8" s="2">
        <v>4</v>
      </c>
      <c r="H8" s="2">
        <v>3.88</v>
      </c>
      <c r="I8" s="2">
        <v>0.4</v>
      </c>
      <c r="J8" s="2">
        <v>3</v>
      </c>
      <c r="K8" s="2">
        <v>3.3780000000000001</v>
      </c>
      <c r="L8" s="2">
        <v>2</v>
      </c>
      <c r="M8" s="2">
        <v>4.7</v>
      </c>
    </row>
    <row r="9" spans="1:13" ht="15.75" thickBot="1">
      <c r="A9" s="2" t="s">
        <v>29</v>
      </c>
      <c r="B9" s="2">
        <v>0.8</v>
      </c>
      <c r="C9" s="2">
        <v>5</v>
      </c>
      <c r="D9" s="2">
        <v>4.82</v>
      </c>
      <c r="E9" s="2">
        <v>8.5</v>
      </c>
      <c r="F9" s="2">
        <v>8.27</v>
      </c>
      <c r="G9" s="2">
        <v>5</v>
      </c>
      <c r="H9" s="2">
        <v>4.8600000000000003</v>
      </c>
      <c r="I9" s="2">
        <v>0.5</v>
      </c>
      <c r="J9" s="2">
        <v>4</v>
      </c>
      <c r="K9" s="2">
        <v>4.6479999999999997</v>
      </c>
      <c r="L9" s="2">
        <v>2.5</v>
      </c>
      <c r="M9" s="2">
        <v>5.7</v>
      </c>
    </row>
    <row r="10" spans="1:13" ht="15.75" thickBot="1">
      <c r="A10" s="2" t="s">
        <v>28</v>
      </c>
      <c r="B10" s="2">
        <v>1</v>
      </c>
      <c r="C10" s="2">
        <v>6</v>
      </c>
      <c r="D10" s="2">
        <v>5.82</v>
      </c>
      <c r="E10" s="2">
        <v>10</v>
      </c>
      <c r="F10" s="2">
        <v>9.74</v>
      </c>
      <c r="G10" s="2">
        <v>6</v>
      </c>
      <c r="H10" s="2">
        <v>5.85</v>
      </c>
      <c r="I10" s="2">
        <v>0.6</v>
      </c>
      <c r="J10" s="2">
        <v>5</v>
      </c>
      <c r="K10" s="2">
        <v>5.4859999999999998</v>
      </c>
      <c r="L10" s="2">
        <v>3</v>
      </c>
      <c r="M10" s="2">
        <v>6.8</v>
      </c>
    </row>
    <row r="11" spans="1:13" ht="15.75" thickBot="1">
      <c r="A11" s="2" t="s">
        <v>27</v>
      </c>
      <c r="B11" s="2">
        <v>1.25</v>
      </c>
      <c r="C11" s="2">
        <v>8</v>
      </c>
      <c r="D11" s="2">
        <v>7.78</v>
      </c>
      <c r="E11" s="2">
        <v>13</v>
      </c>
      <c r="F11" s="2">
        <v>12.7</v>
      </c>
      <c r="G11" s="2">
        <v>8</v>
      </c>
      <c r="H11" s="2">
        <v>7.83</v>
      </c>
      <c r="I11" s="2">
        <v>0.8</v>
      </c>
      <c r="J11" s="2">
        <v>6</v>
      </c>
      <c r="K11" s="2">
        <v>7.391</v>
      </c>
      <c r="L11" s="2">
        <v>4</v>
      </c>
      <c r="M11" s="2">
        <v>9.1999999999999993</v>
      </c>
    </row>
    <row r="12" spans="1:13" ht="15.75" thickBot="1">
      <c r="A12" s="2" t="s">
        <v>26</v>
      </c>
      <c r="B12" s="2">
        <v>1.5</v>
      </c>
      <c r="C12" s="2">
        <v>10</v>
      </c>
      <c r="D12" s="2">
        <v>9.7799999999999994</v>
      </c>
      <c r="E12" s="2">
        <v>16</v>
      </c>
      <c r="F12" s="2">
        <v>15.67</v>
      </c>
      <c r="G12" s="2">
        <v>10</v>
      </c>
      <c r="H12" s="2">
        <v>9.81</v>
      </c>
      <c r="I12" s="2">
        <v>1</v>
      </c>
      <c r="J12" s="2">
        <v>8</v>
      </c>
      <c r="K12" s="2" t="s">
        <v>14</v>
      </c>
      <c r="L12" s="2">
        <v>5</v>
      </c>
      <c r="M12" s="2">
        <v>11.2</v>
      </c>
    </row>
    <row r="13" spans="1:13" ht="15.75" thickBot="1">
      <c r="A13" s="2" t="s">
        <v>25</v>
      </c>
      <c r="B13" s="2">
        <v>1.75</v>
      </c>
      <c r="C13" s="2">
        <v>12</v>
      </c>
      <c r="D13" s="2">
        <v>11.73</v>
      </c>
      <c r="E13" s="2">
        <v>18</v>
      </c>
      <c r="F13" s="2">
        <v>17.63</v>
      </c>
      <c r="G13" s="2">
        <v>12</v>
      </c>
      <c r="H13" s="2">
        <v>11.79</v>
      </c>
      <c r="I13" s="2">
        <v>1.2</v>
      </c>
      <c r="J13" s="2">
        <v>10</v>
      </c>
      <c r="K13" s="2" t="s">
        <v>14</v>
      </c>
      <c r="L13" s="2">
        <v>6</v>
      </c>
      <c r="M13" s="2">
        <v>14.2</v>
      </c>
    </row>
    <row r="14" spans="1:13" ht="15.75" thickBot="1">
      <c r="A14" s="2" t="s">
        <v>24</v>
      </c>
      <c r="B14" s="2">
        <v>2</v>
      </c>
      <c r="C14" s="2">
        <v>14</v>
      </c>
      <c r="D14" s="2">
        <v>13.73</v>
      </c>
      <c r="E14" s="2">
        <v>21</v>
      </c>
      <c r="F14" s="2">
        <v>20.6</v>
      </c>
      <c r="G14" s="2">
        <v>14</v>
      </c>
      <c r="H14" s="2">
        <v>13.77</v>
      </c>
      <c r="I14" s="2">
        <v>1.4</v>
      </c>
      <c r="J14" s="2">
        <v>12</v>
      </c>
      <c r="K14" s="2" t="s">
        <v>14</v>
      </c>
      <c r="L14" s="2">
        <v>7</v>
      </c>
      <c r="M14" s="2">
        <v>16.2</v>
      </c>
    </row>
    <row r="15" spans="1:13" ht="15.75" thickBot="1">
      <c r="A15" s="2" t="s">
        <v>23</v>
      </c>
      <c r="B15" s="2">
        <v>2</v>
      </c>
      <c r="C15" s="2">
        <v>16</v>
      </c>
      <c r="D15" s="2">
        <v>15.73</v>
      </c>
      <c r="E15" s="2">
        <v>24</v>
      </c>
      <c r="F15" s="2">
        <v>23.58</v>
      </c>
      <c r="G15" s="2">
        <v>16</v>
      </c>
      <c r="H15" s="2">
        <v>15.76</v>
      </c>
      <c r="I15" s="2">
        <v>1.6</v>
      </c>
      <c r="J15" s="2">
        <v>14</v>
      </c>
      <c r="K15" s="2" t="s">
        <v>14</v>
      </c>
      <c r="L15" s="2">
        <v>8</v>
      </c>
      <c r="M15" s="2">
        <v>18.2</v>
      </c>
    </row>
    <row r="16" spans="1:13" ht="15.75" thickBot="1">
      <c r="A16" s="2" t="s">
        <v>22</v>
      </c>
      <c r="B16" s="2">
        <v>2.5</v>
      </c>
      <c r="C16" s="2">
        <v>20</v>
      </c>
      <c r="D16" s="2">
        <v>19.670000000000002</v>
      </c>
      <c r="E16" s="2">
        <v>30</v>
      </c>
      <c r="F16" s="2">
        <v>29.53</v>
      </c>
      <c r="G16" s="2">
        <v>20</v>
      </c>
      <c r="H16" s="2">
        <v>19.73</v>
      </c>
      <c r="I16" s="2">
        <v>2</v>
      </c>
      <c r="J16" s="2">
        <v>17</v>
      </c>
      <c r="K16" s="2" t="s">
        <v>14</v>
      </c>
      <c r="L16" s="2">
        <v>10</v>
      </c>
      <c r="M16" s="2">
        <v>22.4</v>
      </c>
    </row>
    <row r="17" spans="1:13" ht="15.75" thickBot="1">
      <c r="A17" s="2" t="s">
        <v>21</v>
      </c>
      <c r="B17" s="2">
        <v>3</v>
      </c>
      <c r="C17" s="2">
        <v>24</v>
      </c>
      <c r="D17" s="2">
        <v>23.67</v>
      </c>
      <c r="E17" s="2">
        <v>36</v>
      </c>
      <c r="F17" s="2">
        <v>35.479999999999997</v>
      </c>
      <c r="G17" s="2">
        <v>24</v>
      </c>
      <c r="H17" s="2">
        <v>23.7</v>
      </c>
      <c r="I17" s="2">
        <v>2.4</v>
      </c>
      <c r="J17" s="2">
        <v>19</v>
      </c>
      <c r="K17" s="2" t="s">
        <v>14</v>
      </c>
      <c r="L17" s="2">
        <v>12</v>
      </c>
      <c r="M17" s="2">
        <v>26.4</v>
      </c>
    </row>
    <row r="18" spans="1:13" ht="15.75" thickBot="1">
      <c r="A18" s="2" t="s">
        <v>20</v>
      </c>
      <c r="B18" s="2">
        <v>3.5</v>
      </c>
      <c r="C18" s="2">
        <v>30</v>
      </c>
      <c r="D18" s="2">
        <v>29.67</v>
      </c>
      <c r="E18" s="2">
        <v>45</v>
      </c>
      <c r="F18" s="2">
        <v>44.42</v>
      </c>
      <c r="G18" s="2">
        <v>30</v>
      </c>
      <c r="H18" s="2">
        <v>29.67</v>
      </c>
      <c r="I18" s="2">
        <v>3</v>
      </c>
      <c r="J18" s="2">
        <v>22</v>
      </c>
      <c r="K18" s="2" t="s">
        <v>14</v>
      </c>
      <c r="L18" s="2">
        <v>15</v>
      </c>
      <c r="M18" s="2">
        <v>33.4</v>
      </c>
    </row>
    <row r="19" spans="1:13" ht="15.75" thickBot="1">
      <c r="A19" s="2" t="s">
        <v>19</v>
      </c>
      <c r="B19" s="2">
        <v>4</v>
      </c>
      <c r="C19" s="2">
        <v>36</v>
      </c>
      <c r="D19" s="2">
        <v>35.61</v>
      </c>
      <c r="E19" s="2">
        <v>54</v>
      </c>
      <c r="F19" s="2">
        <v>43.37</v>
      </c>
      <c r="G19" s="2">
        <v>36</v>
      </c>
      <c r="H19" s="2">
        <v>35.64</v>
      </c>
      <c r="I19" s="2">
        <v>3.6</v>
      </c>
      <c r="J19" s="2">
        <v>27</v>
      </c>
      <c r="K19" s="2" t="s">
        <v>14</v>
      </c>
      <c r="L19" s="2">
        <v>18</v>
      </c>
      <c r="M19" s="2">
        <v>39.4</v>
      </c>
    </row>
    <row r="20" spans="1:13" ht="15.75" thickBot="1">
      <c r="A20" s="2" t="s">
        <v>18</v>
      </c>
      <c r="B20" s="2">
        <v>4.5</v>
      </c>
      <c r="C20" s="2">
        <v>42</v>
      </c>
      <c r="D20" s="2">
        <v>41.61</v>
      </c>
      <c r="E20" s="2">
        <v>63</v>
      </c>
      <c r="F20" s="2">
        <v>62.31</v>
      </c>
      <c r="G20" s="2">
        <v>42</v>
      </c>
      <c r="H20" s="2">
        <v>41.61</v>
      </c>
      <c r="I20" s="2">
        <v>4.2</v>
      </c>
      <c r="J20" s="2">
        <v>32</v>
      </c>
      <c r="K20" s="2" t="s">
        <v>14</v>
      </c>
      <c r="L20" s="2">
        <v>21</v>
      </c>
      <c r="M20" s="2">
        <v>45.6</v>
      </c>
    </row>
    <row r="21" spans="1:13" ht="15.75" thickBot="1">
      <c r="A21" s="2" t="s">
        <v>17</v>
      </c>
      <c r="B21" s="2">
        <v>5</v>
      </c>
      <c r="C21" s="2">
        <v>48</v>
      </c>
      <c r="D21" s="2">
        <v>47.61</v>
      </c>
      <c r="E21" s="2">
        <v>72</v>
      </c>
      <c r="F21" s="2">
        <v>71.27</v>
      </c>
      <c r="G21" s="2">
        <v>48</v>
      </c>
      <c r="H21" s="2">
        <v>47.58</v>
      </c>
      <c r="I21" s="2">
        <v>4.8</v>
      </c>
      <c r="J21" s="2">
        <v>36</v>
      </c>
      <c r="K21" s="2" t="s">
        <v>14</v>
      </c>
      <c r="L21" s="2">
        <v>24</v>
      </c>
      <c r="M21" s="2">
        <v>52.6</v>
      </c>
    </row>
    <row r="22" spans="1:13">
      <c r="A22" t="str">
        <f>_xlfn.CONCAT(A4,"x",B4)</f>
        <v>M1.6x0.35</v>
      </c>
      <c r="B22" t="s">
        <v>35</v>
      </c>
    </row>
    <row r="23" spans="1:13">
      <c r="A23" t="str">
        <f t="shared" ref="A23:A38" si="0">_xlfn.CONCAT(A5,"x",B5)</f>
        <v>M2x0.4</v>
      </c>
      <c r="B23" t="s">
        <v>36</v>
      </c>
    </row>
    <row r="24" spans="1:13">
      <c r="A24" t="str">
        <f t="shared" si="0"/>
        <v>M2.5x0.45</v>
      </c>
      <c r="B24" t="s">
        <v>37</v>
      </c>
    </row>
    <row r="25" spans="1:13">
      <c r="A25" t="str">
        <f t="shared" si="0"/>
        <v>M3x0.5</v>
      </c>
      <c r="B25" t="s">
        <v>38</v>
      </c>
    </row>
    <row r="26" spans="1:13">
      <c r="A26" t="str">
        <f t="shared" si="0"/>
        <v>M4x0.7</v>
      </c>
      <c r="B26" t="s">
        <v>39</v>
      </c>
    </row>
    <row r="27" spans="1:13">
      <c r="A27" t="str">
        <f t="shared" si="0"/>
        <v>M5x0.8</v>
      </c>
      <c r="B27" t="s">
        <v>40</v>
      </c>
    </row>
    <row r="28" spans="1:13">
      <c r="A28" t="str">
        <f t="shared" si="0"/>
        <v>M6x1</v>
      </c>
      <c r="B28" t="s">
        <v>41</v>
      </c>
    </row>
    <row r="29" spans="1:13">
      <c r="A29" t="str">
        <f t="shared" si="0"/>
        <v>M8x1.25</v>
      </c>
      <c r="B29" t="s">
        <v>42</v>
      </c>
    </row>
    <row r="30" spans="1:13">
      <c r="A30" t="str">
        <f t="shared" si="0"/>
        <v>M10x1.5</v>
      </c>
      <c r="B30" t="s">
        <v>43</v>
      </c>
    </row>
    <row r="31" spans="1:13">
      <c r="A31" t="str">
        <f t="shared" si="0"/>
        <v>M12x1.75</v>
      </c>
      <c r="B31" t="s">
        <v>44</v>
      </c>
    </row>
    <row r="32" spans="1:13">
      <c r="A32" t="str">
        <f t="shared" si="0"/>
        <v>M14x2</v>
      </c>
      <c r="B32" t="s">
        <v>45</v>
      </c>
    </row>
    <row r="33" spans="1:2">
      <c r="A33" t="str">
        <f t="shared" si="0"/>
        <v>M16x2</v>
      </c>
      <c r="B33" t="s">
        <v>46</v>
      </c>
    </row>
    <row r="34" spans="1:2">
      <c r="A34" t="str">
        <f t="shared" si="0"/>
        <v>M20x2.5</v>
      </c>
      <c r="B34" t="s">
        <v>47</v>
      </c>
    </row>
    <row r="35" spans="1:2">
      <c r="A35" t="str">
        <f t="shared" si="0"/>
        <v>M24x3</v>
      </c>
      <c r="B35" t="s">
        <v>48</v>
      </c>
    </row>
    <row r="36" spans="1:2">
      <c r="A36" t="str">
        <f t="shared" si="0"/>
        <v>M30x3.5</v>
      </c>
      <c r="B36" t="s">
        <v>49</v>
      </c>
    </row>
    <row r="37" spans="1:2">
      <c r="A37" t="str">
        <f t="shared" si="0"/>
        <v>M36x4</v>
      </c>
      <c r="B37" t="s">
        <v>50</v>
      </c>
    </row>
    <row r="38" spans="1:2">
      <c r="A38" t="str">
        <f t="shared" si="0"/>
        <v>M42x4.5</v>
      </c>
      <c r="B38" t="s">
        <v>51</v>
      </c>
    </row>
    <row r="39" spans="1:2">
      <c r="A39" t="str">
        <f>_xlfn.CONCAT(A21,"x",B21)</f>
        <v>M48x5</v>
      </c>
      <c r="B39" t="s">
        <v>52</v>
      </c>
    </row>
  </sheetData>
  <mergeCells count="10">
    <mergeCell ref="K2:K3"/>
    <mergeCell ref="L2:L3"/>
    <mergeCell ref="M2:M3"/>
    <mergeCell ref="B2:B3"/>
    <mergeCell ref="A2:A3"/>
    <mergeCell ref="C2:D2"/>
    <mergeCell ref="E2:F2"/>
    <mergeCell ref="G2:H2"/>
    <mergeCell ref="I2:I3"/>
    <mergeCell ref="J2:J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BAA9-B389-4660-A4FF-EFC92E556186}">
  <dimension ref="A1:K39"/>
  <sheetViews>
    <sheetView tabSelected="1" zoomScale="145" zoomScaleNormal="145" workbookViewId="0">
      <selection activeCell="J2" sqref="J2:K2"/>
    </sheetView>
  </sheetViews>
  <sheetFormatPr defaultRowHeight="15"/>
  <cols>
    <col min="1" max="1" width="15.85546875" bestFit="1" customWidth="1"/>
    <col min="2" max="2" width="15.85546875" customWidth="1"/>
    <col min="3" max="4" width="9" customWidth="1"/>
    <col min="5" max="6" width="10.42578125" customWidth="1"/>
    <col min="7" max="8" width="8.42578125" customWidth="1"/>
    <col min="9" max="9" width="20.5703125" bestFit="1" customWidth="1"/>
  </cols>
  <sheetData>
    <row r="1" spans="1:11" ht="15.75" thickBot="1">
      <c r="A1" t="s">
        <v>256</v>
      </c>
    </row>
    <row r="2" spans="1:11" ht="77.25" customHeight="1" thickBot="1">
      <c r="A2" s="37" t="s">
        <v>58</v>
      </c>
      <c r="B2" s="37" t="s">
        <v>16</v>
      </c>
      <c r="C2" s="39" t="s">
        <v>53</v>
      </c>
      <c r="D2" s="40"/>
      <c r="E2" s="39" t="s">
        <v>54</v>
      </c>
      <c r="F2" s="40"/>
      <c r="G2" s="39" t="s">
        <v>55</v>
      </c>
      <c r="H2" s="40"/>
      <c r="I2" s="37" t="s">
        <v>56</v>
      </c>
      <c r="J2" s="39" t="s">
        <v>57</v>
      </c>
      <c r="K2" s="40"/>
    </row>
    <row r="3" spans="1:11" ht="17.25" thickTop="1" thickBot="1">
      <c r="A3" s="38"/>
      <c r="B3" s="38"/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38"/>
      <c r="J3" s="1" t="s">
        <v>12</v>
      </c>
      <c r="K3" s="1" t="s">
        <v>13</v>
      </c>
    </row>
    <row r="4" spans="1:11" ht="16.5" thickTop="1" thickBot="1">
      <c r="A4" s="2" t="s">
        <v>34</v>
      </c>
      <c r="B4" s="2">
        <v>0.35</v>
      </c>
      <c r="C4" s="2">
        <v>3.2</v>
      </c>
      <c r="D4" s="2">
        <v>3.02</v>
      </c>
      <c r="E4" s="2">
        <v>3.7</v>
      </c>
      <c r="F4" s="2">
        <v>3.41</v>
      </c>
      <c r="G4" s="2">
        <v>1.3</v>
      </c>
      <c r="H4" s="2">
        <v>1.05</v>
      </c>
      <c r="I4" s="2">
        <v>2.2999999999999998</v>
      </c>
      <c r="J4" s="2" t="s">
        <v>14</v>
      </c>
      <c r="K4" s="2" t="s">
        <v>14</v>
      </c>
    </row>
    <row r="5" spans="1:11" ht="15.75" thickBot="1">
      <c r="A5" s="2" t="s">
        <v>33</v>
      </c>
      <c r="B5" s="2">
        <v>0.4</v>
      </c>
      <c r="C5" s="2">
        <v>4</v>
      </c>
      <c r="D5" s="2">
        <v>3.82</v>
      </c>
      <c r="E5" s="2">
        <v>4.62</v>
      </c>
      <c r="F5" s="2">
        <v>4.32</v>
      </c>
      <c r="G5" s="2">
        <v>1.6</v>
      </c>
      <c r="H5" s="2">
        <v>1.35</v>
      </c>
      <c r="I5" s="2">
        <v>3.1</v>
      </c>
      <c r="J5" s="2" t="s">
        <v>14</v>
      </c>
      <c r="K5" s="2" t="s">
        <v>14</v>
      </c>
    </row>
    <row r="6" spans="1:11" ht="15.75" thickBot="1">
      <c r="A6" s="2" t="s">
        <v>32</v>
      </c>
      <c r="B6" s="2">
        <v>0.45</v>
      </c>
      <c r="C6" s="2">
        <v>5</v>
      </c>
      <c r="D6" s="2">
        <v>4.82</v>
      </c>
      <c r="E6" s="2">
        <v>5.77</v>
      </c>
      <c r="F6" s="2">
        <v>5.45</v>
      </c>
      <c r="G6" s="2">
        <v>2</v>
      </c>
      <c r="H6" s="2">
        <v>1.75</v>
      </c>
      <c r="I6" s="2">
        <v>4.0999999999999996</v>
      </c>
      <c r="J6" s="2" t="s">
        <v>14</v>
      </c>
      <c r="K6" s="2" t="s">
        <v>14</v>
      </c>
    </row>
    <row r="7" spans="1:11" ht="15.75" thickBot="1">
      <c r="A7" s="2" t="s">
        <v>31</v>
      </c>
      <c r="B7" s="2">
        <v>0.5</v>
      </c>
      <c r="C7" s="2">
        <v>5.5</v>
      </c>
      <c r="D7" s="2">
        <v>5.32</v>
      </c>
      <c r="E7" s="2">
        <v>6.35</v>
      </c>
      <c r="F7" s="2">
        <v>6.01</v>
      </c>
      <c r="G7" s="2">
        <v>2.4</v>
      </c>
      <c r="H7" s="2">
        <v>2.15</v>
      </c>
      <c r="I7" s="2">
        <v>4.5999999999999996</v>
      </c>
      <c r="J7" s="2" t="s">
        <v>14</v>
      </c>
      <c r="K7" s="2" t="s">
        <v>14</v>
      </c>
    </row>
    <row r="8" spans="1:11" ht="15.75" thickBot="1">
      <c r="A8" s="2" t="s">
        <v>59</v>
      </c>
      <c r="B8" s="2">
        <v>0.6</v>
      </c>
      <c r="C8" s="2">
        <v>6</v>
      </c>
      <c r="D8" s="2">
        <v>5.82</v>
      </c>
      <c r="E8" s="2">
        <v>6.93</v>
      </c>
      <c r="F8" s="2">
        <v>6.58</v>
      </c>
      <c r="G8" s="2">
        <v>2.8</v>
      </c>
      <c r="H8" s="2">
        <v>2.5499999999999998</v>
      </c>
      <c r="I8" s="2">
        <v>5.0999999999999996</v>
      </c>
      <c r="J8" s="2" t="s">
        <v>14</v>
      </c>
      <c r="K8" s="2" t="s">
        <v>14</v>
      </c>
    </row>
    <row r="9" spans="1:11" ht="15.75" thickBot="1">
      <c r="A9" s="2" t="s">
        <v>30</v>
      </c>
      <c r="B9" s="2">
        <v>0.7</v>
      </c>
      <c r="C9" s="2">
        <v>7</v>
      </c>
      <c r="D9" s="2">
        <v>6.78</v>
      </c>
      <c r="E9" s="2">
        <v>8.08</v>
      </c>
      <c r="F9" s="2">
        <v>7.66</v>
      </c>
      <c r="G9" s="2">
        <v>3.2</v>
      </c>
      <c r="H9" s="2">
        <v>2.9</v>
      </c>
      <c r="I9" s="2">
        <v>6</v>
      </c>
      <c r="J9" s="2" t="s">
        <v>14</v>
      </c>
      <c r="K9" s="2" t="s">
        <v>14</v>
      </c>
    </row>
    <row r="10" spans="1:11" ht="15.75" thickBot="1">
      <c r="A10" s="2" t="s">
        <v>29</v>
      </c>
      <c r="B10" s="2">
        <v>0.8</v>
      </c>
      <c r="C10" s="2">
        <v>8</v>
      </c>
      <c r="D10" s="2">
        <v>7.78</v>
      </c>
      <c r="E10" s="2">
        <v>9.24</v>
      </c>
      <c r="F10" s="2">
        <v>8.7899999999999991</v>
      </c>
      <c r="G10" s="2">
        <v>4.7</v>
      </c>
      <c r="H10" s="2">
        <v>4.4000000000000004</v>
      </c>
      <c r="I10" s="2">
        <v>7</v>
      </c>
      <c r="J10" s="2" t="s">
        <v>14</v>
      </c>
      <c r="K10" s="2" t="s">
        <v>14</v>
      </c>
    </row>
    <row r="11" spans="1:11" ht="15.75" thickBot="1">
      <c r="A11" s="2" t="s">
        <v>28</v>
      </c>
      <c r="B11" s="2">
        <v>1</v>
      </c>
      <c r="C11" s="2">
        <v>10</v>
      </c>
      <c r="D11" s="2">
        <v>9.7799999999999994</v>
      </c>
      <c r="E11" s="2">
        <v>11.55</v>
      </c>
      <c r="F11" s="2">
        <v>11.05</v>
      </c>
      <c r="G11" s="2">
        <v>5.2</v>
      </c>
      <c r="H11" s="2">
        <v>4.9000000000000004</v>
      </c>
      <c r="I11" s="2">
        <v>8.9</v>
      </c>
      <c r="J11" s="2" t="s">
        <v>14</v>
      </c>
      <c r="K11" s="2" t="s">
        <v>14</v>
      </c>
    </row>
    <row r="12" spans="1:11" ht="15.75" thickBot="1">
      <c r="A12" s="2" t="s">
        <v>27</v>
      </c>
      <c r="B12" s="2">
        <v>1.25</v>
      </c>
      <c r="C12" s="2">
        <v>13</v>
      </c>
      <c r="D12" s="2">
        <v>12.73</v>
      </c>
      <c r="E12" s="2">
        <v>15.01</v>
      </c>
      <c r="F12" s="2">
        <v>14.38</v>
      </c>
      <c r="G12" s="2">
        <v>6.8</v>
      </c>
      <c r="H12" s="2">
        <v>6.44</v>
      </c>
      <c r="I12" s="2">
        <v>11.6</v>
      </c>
      <c r="J12" s="2" t="s">
        <v>14</v>
      </c>
      <c r="K12" s="2" t="s">
        <v>14</v>
      </c>
    </row>
    <row r="13" spans="1:11" ht="15.75" thickBot="1">
      <c r="A13" s="2" t="s">
        <v>26</v>
      </c>
      <c r="B13" s="2">
        <v>1.5</v>
      </c>
      <c r="C13" s="2">
        <v>15</v>
      </c>
      <c r="D13" s="2">
        <v>14.73</v>
      </c>
      <c r="E13" s="2">
        <v>17.32</v>
      </c>
      <c r="F13" s="2">
        <v>16.64</v>
      </c>
      <c r="G13" s="2">
        <v>9.1</v>
      </c>
      <c r="H13" s="2">
        <v>8.6999999999999993</v>
      </c>
      <c r="I13" s="2">
        <v>13.6</v>
      </c>
      <c r="J13" s="2">
        <v>0.6</v>
      </c>
      <c r="K13" s="2">
        <v>0.3</v>
      </c>
    </row>
    <row r="14" spans="1:11" ht="15.75" thickBot="1">
      <c r="A14" s="2" t="s">
        <v>26</v>
      </c>
      <c r="B14" s="2">
        <v>1.5</v>
      </c>
      <c r="C14" s="2">
        <v>16</v>
      </c>
      <c r="D14" s="2">
        <v>15.73</v>
      </c>
      <c r="E14" s="2">
        <v>18.48</v>
      </c>
      <c r="F14" s="2">
        <v>17.77</v>
      </c>
      <c r="G14" s="2">
        <v>8.4</v>
      </c>
      <c r="H14" s="2">
        <v>8.0399999999999991</v>
      </c>
      <c r="I14" s="2">
        <v>14.6</v>
      </c>
      <c r="J14" s="2" t="s">
        <v>14</v>
      </c>
      <c r="K14" s="2" t="s">
        <v>14</v>
      </c>
    </row>
    <row r="15" spans="1:11" ht="15.75" thickBot="1">
      <c r="A15" s="2" t="s">
        <v>25</v>
      </c>
      <c r="B15" s="2">
        <v>1.75</v>
      </c>
      <c r="C15" s="2">
        <v>18</v>
      </c>
      <c r="D15" s="2">
        <v>17.73</v>
      </c>
      <c r="E15" s="2">
        <v>20.78</v>
      </c>
      <c r="F15" s="2">
        <v>20.03</v>
      </c>
      <c r="G15" s="2">
        <v>10.8</v>
      </c>
      <c r="H15" s="2">
        <v>10.37</v>
      </c>
      <c r="I15" s="2">
        <v>16.600000000000001</v>
      </c>
      <c r="J15" s="2" t="s">
        <v>14</v>
      </c>
      <c r="K15" s="2" t="s">
        <v>14</v>
      </c>
    </row>
    <row r="16" spans="1:11" ht="15.75" thickBot="1">
      <c r="A16" s="2" t="s">
        <v>24</v>
      </c>
      <c r="B16" s="2">
        <v>2</v>
      </c>
      <c r="C16" s="2">
        <v>21</v>
      </c>
      <c r="D16" s="2">
        <v>20.67</v>
      </c>
      <c r="E16" s="2">
        <v>24.25</v>
      </c>
      <c r="F16" s="2">
        <v>23.36</v>
      </c>
      <c r="G16" s="2">
        <v>12.8</v>
      </c>
      <c r="H16" s="2">
        <v>12.1</v>
      </c>
      <c r="I16" s="2">
        <v>19.399999999999999</v>
      </c>
      <c r="J16" s="2" t="s">
        <v>14</v>
      </c>
      <c r="K16" s="2" t="s">
        <v>14</v>
      </c>
    </row>
    <row r="17" spans="1:11" ht="15.75" thickBot="1">
      <c r="A17" s="2" t="s">
        <v>23</v>
      </c>
      <c r="B17" s="2">
        <v>2</v>
      </c>
      <c r="C17" s="2">
        <v>24</v>
      </c>
      <c r="D17" s="2">
        <v>23.67</v>
      </c>
      <c r="E17" s="2">
        <v>27.71</v>
      </c>
      <c r="F17" s="2">
        <v>26.75</v>
      </c>
      <c r="G17" s="2">
        <v>14.8</v>
      </c>
      <c r="H17" s="2">
        <v>14.1</v>
      </c>
      <c r="I17" s="2">
        <v>22.4</v>
      </c>
      <c r="J17" s="2" t="s">
        <v>14</v>
      </c>
      <c r="K17" s="2" t="s">
        <v>14</v>
      </c>
    </row>
    <row r="18" spans="1:11" ht="15.75" thickBot="1">
      <c r="A18" s="2" t="s">
        <v>22</v>
      </c>
      <c r="B18" s="2">
        <v>2.5</v>
      </c>
      <c r="C18" s="2">
        <v>30</v>
      </c>
      <c r="D18" s="2">
        <v>29.16</v>
      </c>
      <c r="E18" s="2">
        <v>34.64</v>
      </c>
      <c r="F18" s="2">
        <v>32.950000000000003</v>
      </c>
      <c r="G18" s="2">
        <v>18</v>
      </c>
      <c r="H18" s="2">
        <v>16.899999999999999</v>
      </c>
      <c r="I18" s="2">
        <v>27.9</v>
      </c>
      <c r="J18" s="2">
        <v>0.8</v>
      </c>
      <c r="K18" s="2">
        <v>0.4</v>
      </c>
    </row>
    <row r="19" spans="1:11" ht="15.75" thickBot="1">
      <c r="A19" s="2" t="s">
        <v>21</v>
      </c>
      <c r="B19" s="2">
        <v>3</v>
      </c>
      <c r="C19" s="2">
        <v>36</v>
      </c>
      <c r="D19" s="2">
        <v>35</v>
      </c>
      <c r="E19" s="2">
        <v>41.57</v>
      </c>
      <c r="F19" s="2">
        <v>39.549999999999997</v>
      </c>
      <c r="G19" s="2">
        <v>21.5</v>
      </c>
      <c r="H19" s="2">
        <v>20.2</v>
      </c>
      <c r="I19" s="2">
        <v>32.5</v>
      </c>
      <c r="J19" s="2">
        <v>0.8</v>
      </c>
      <c r="K19" s="2">
        <v>0.4</v>
      </c>
    </row>
    <row r="20" spans="1:11" ht="15.75" thickBot="1">
      <c r="A20" s="2" t="s">
        <v>20</v>
      </c>
      <c r="B20" s="2">
        <v>3.5</v>
      </c>
      <c r="C20" s="2">
        <v>46</v>
      </c>
      <c r="D20" s="2">
        <v>45</v>
      </c>
      <c r="E20" s="2">
        <v>53.12</v>
      </c>
      <c r="F20" s="2">
        <v>50.85</v>
      </c>
      <c r="G20" s="2">
        <v>25.6</v>
      </c>
      <c r="H20" s="2">
        <v>24.3</v>
      </c>
      <c r="I20" s="2">
        <v>42.5</v>
      </c>
      <c r="J20" s="2">
        <v>0.8</v>
      </c>
      <c r="K20" s="2">
        <v>0.4</v>
      </c>
    </row>
    <row r="21" spans="1:11" ht="15.75" thickBot="1">
      <c r="A21" s="2" t="s">
        <v>19</v>
      </c>
      <c r="B21" s="2">
        <v>4</v>
      </c>
      <c r="C21" s="2">
        <v>55</v>
      </c>
      <c r="D21" s="2">
        <v>53.8</v>
      </c>
      <c r="E21" s="2">
        <v>63.51</v>
      </c>
      <c r="F21" s="2">
        <v>60.79</v>
      </c>
      <c r="G21" s="2">
        <v>31</v>
      </c>
      <c r="H21" s="2">
        <v>29.4</v>
      </c>
      <c r="I21" s="2">
        <v>50.8</v>
      </c>
      <c r="J21" s="2">
        <v>0.8</v>
      </c>
      <c r="K21" s="2">
        <v>0.4</v>
      </c>
    </row>
    <row r="22" spans="1:11">
      <c r="A22" t="str">
        <f>_xlfn.CONCAT(A4,"x",B4)</f>
        <v>M1.6x0.35</v>
      </c>
    </row>
    <row r="23" spans="1:11">
      <c r="A23" t="str">
        <f t="shared" ref="A23:A39" si="0">_xlfn.CONCAT(A5,"x",B5)</f>
        <v>M2x0.4</v>
      </c>
    </row>
    <row r="24" spans="1:11">
      <c r="A24" t="str">
        <f t="shared" si="0"/>
        <v>M2.5x0.45</v>
      </c>
    </row>
    <row r="25" spans="1:11">
      <c r="A25" t="str">
        <f t="shared" si="0"/>
        <v>M3x0.5</v>
      </c>
    </row>
    <row r="26" spans="1:11">
      <c r="A26" t="str">
        <f t="shared" si="0"/>
        <v>M3.5x0.6</v>
      </c>
    </row>
    <row r="27" spans="1:11">
      <c r="A27" t="str">
        <f t="shared" si="0"/>
        <v>M4x0.7</v>
      </c>
    </row>
    <row r="28" spans="1:11">
      <c r="A28" t="str">
        <f t="shared" si="0"/>
        <v>M5x0.8</v>
      </c>
    </row>
    <row r="29" spans="1:11">
      <c r="A29" t="str">
        <f t="shared" si="0"/>
        <v>M6x1</v>
      </c>
    </row>
    <row r="30" spans="1:11">
      <c r="A30" t="str">
        <f t="shared" si="0"/>
        <v>M8x1.25</v>
      </c>
    </row>
    <row r="31" spans="1:11">
      <c r="A31" t="str">
        <f t="shared" si="0"/>
        <v>M10x1.5</v>
      </c>
    </row>
    <row r="32" spans="1:11">
      <c r="A32" t="str">
        <f t="shared" si="0"/>
        <v>M10x1.5</v>
      </c>
    </row>
    <row r="33" spans="1:1">
      <c r="A33" t="str">
        <f t="shared" si="0"/>
        <v>M12x1.75</v>
      </c>
    </row>
    <row r="34" spans="1:1">
      <c r="A34" t="str">
        <f t="shared" si="0"/>
        <v>M14x2</v>
      </c>
    </row>
    <row r="35" spans="1:1">
      <c r="A35" t="str">
        <f t="shared" si="0"/>
        <v>M16x2</v>
      </c>
    </row>
    <row r="36" spans="1:1">
      <c r="A36" t="str">
        <f t="shared" si="0"/>
        <v>M20x2.5</v>
      </c>
    </row>
    <row r="37" spans="1:1">
      <c r="A37" t="str">
        <f t="shared" si="0"/>
        <v>M24x3</v>
      </c>
    </row>
    <row r="38" spans="1:1">
      <c r="A38" t="str">
        <f t="shared" si="0"/>
        <v>M30x3.5</v>
      </c>
    </row>
    <row r="39" spans="1:1">
      <c r="A39" t="str">
        <f t="shared" si="0"/>
        <v>M36x4</v>
      </c>
    </row>
  </sheetData>
  <mergeCells count="7">
    <mergeCell ref="J2:K2"/>
    <mergeCell ref="B2:B3"/>
    <mergeCell ref="A2:A3"/>
    <mergeCell ref="C2:D2"/>
    <mergeCell ref="E2:F2"/>
    <mergeCell ref="G2:H2"/>
    <mergeCell ref="I2:I3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D386-0737-4654-A136-636E2FDA5B82}">
  <dimension ref="A1:M57"/>
  <sheetViews>
    <sheetView topLeftCell="D6" zoomScale="145" workbookViewId="0">
      <selection activeCell="O4" sqref="O4"/>
    </sheetView>
  </sheetViews>
  <sheetFormatPr defaultRowHeight="15"/>
  <cols>
    <col min="1" max="1" width="12.140625" customWidth="1"/>
    <col min="2" max="2" width="12" bestFit="1" customWidth="1"/>
    <col min="3" max="3" width="12.7109375" bestFit="1" customWidth="1"/>
    <col min="4" max="4" width="11.28515625" customWidth="1"/>
    <col min="5" max="5" width="13.85546875" customWidth="1"/>
    <col min="6" max="6" width="12.28515625" bestFit="1" customWidth="1"/>
    <col min="10" max="10" width="24.28515625" bestFit="1" customWidth="1"/>
    <col min="11" max="11" width="9.5703125" bestFit="1" customWidth="1"/>
    <col min="12" max="12" width="9.5703125" customWidth="1"/>
    <col min="13" max="13" width="14.85546875" bestFit="1" customWidth="1"/>
  </cols>
  <sheetData>
    <row r="1" spans="1:13">
      <c r="A1" t="s">
        <v>270</v>
      </c>
    </row>
    <row r="2" spans="1:13" ht="15.75" thickBot="1">
      <c r="A2" t="s">
        <v>273</v>
      </c>
    </row>
    <row r="3" spans="1:13">
      <c r="A3" s="42" t="s">
        <v>271</v>
      </c>
      <c r="B3" s="43"/>
      <c r="C3" s="43"/>
      <c r="D3" s="43"/>
      <c r="E3" s="44"/>
      <c r="F3" s="43" t="s">
        <v>272</v>
      </c>
      <c r="G3" s="43"/>
      <c r="H3" s="43"/>
      <c r="I3" s="43"/>
      <c r="J3" s="43"/>
      <c r="K3" s="43"/>
      <c r="L3" s="43"/>
      <c r="M3" s="44"/>
    </row>
    <row r="4" spans="1:13" ht="60" customHeight="1">
      <c r="A4" s="45" t="s">
        <v>58</v>
      </c>
      <c r="B4" s="46" t="s">
        <v>16</v>
      </c>
      <c r="C4" s="46" t="s">
        <v>286</v>
      </c>
      <c r="D4" s="46" t="s">
        <v>267</v>
      </c>
      <c r="E4" s="47" t="s">
        <v>287</v>
      </c>
      <c r="F4" s="46" t="s">
        <v>58</v>
      </c>
      <c r="G4" s="46" t="s">
        <v>274</v>
      </c>
      <c r="H4" s="46"/>
      <c r="I4" s="46"/>
      <c r="J4" s="3" t="s">
        <v>277</v>
      </c>
      <c r="K4" s="41" t="s">
        <v>276</v>
      </c>
      <c r="L4" s="41"/>
      <c r="M4" s="23" t="s">
        <v>288</v>
      </c>
    </row>
    <row r="5" spans="1:13">
      <c r="A5" s="45"/>
      <c r="B5" s="46"/>
      <c r="C5" s="46"/>
      <c r="D5" s="46"/>
      <c r="E5" s="47"/>
      <c r="F5" s="46"/>
      <c r="G5" s="4" t="s">
        <v>275</v>
      </c>
      <c r="H5" s="4" t="s">
        <v>282</v>
      </c>
      <c r="I5" s="22" t="s">
        <v>283</v>
      </c>
      <c r="J5" s="22" t="s">
        <v>164</v>
      </c>
      <c r="K5" s="22" t="s">
        <v>284</v>
      </c>
      <c r="L5" s="22" t="s">
        <v>285</v>
      </c>
      <c r="M5" s="24" t="s">
        <v>278</v>
      </c>
    </row>
    <row r="6" spans="1:13">
      <c r="A6" s="31" t="s">
        <v>31</v>
      </c>
      <c r="B6" s="32">
        <v>0.5</v>
      </c>
      <c r="C6" s="32">
        <v>5.5</v>
      </c>
      <c r="D6" s="32">
        <v>4</v>
      </c>
      <c r="E6" s="33">
        <v>2.4</v>
      </c>
      <c r="F6" s="25" t="s">
        <v>76</v>
      </c>
      <c r="G6" s="25" t="s">
        <v>79</v>
      </c>
      <c r="H6">
        <v>0.439</v>
      </c>
      <c r="I6">
        <v>0.42799999999999999</v>
      </c>
      <c r="J6">
        <v>0.48199999999999998</v>
      </c>
      <c r="K6">
        <v>0.32800000000000001</v>
      </c>
      <c r="L6">
        <v>0.29799999999999999</v>
      </c>
      <c r="M6" s="26">
        <v>0.22500000000000001</v>
      </c>
    </row>
    <row r="7" spans="1:13">
      <c r="A7" s="31" t="s">
        <v>59</v>
      </c>
      <c r="B7" s="32">
        <v>0.6</v>
      </c>
      <c r="C7" s="32">
        <v>6</v>
      </c>
      <c r="D7" s="32">
        <v>4.5</v>
      </c>
      <c r="E7" s="33">
        <v>2.6</v>
      </c>
      <c r="F7" s="25" t="s">
        <v>77</v>
      </c>
      <c r="G7" s="25" t="s">
        <v>80</v>
      </c>
      <c r="H7">
        <v>0.502</v>
      </c>
      <c r="I7">
        <v>0.48899999999999999</v>
      </c>
      <c r="J7">
        <v>0.55200000000000005</v>
      </c>
      <c r="K7">
        <v>0.35899999999999999</v>
      </c>
      <c r="L7">
        <v>0.32900000000000001</v>
      </c>
      <c r="M7" s="26">
        <v>0.25</v>
      </c>
    </row>
    <row r="8" spans="1:13">
      <c r="A8" s="31" t="s">
        <v>30</v>
      </c>
      <c r="B8" s="32">
        <v>0.7</v>
      </c>
      <c r="C8" s="32">
        <v>7</v>
      </c>
      <c r="D8" s="32">
        <v>5</v>
      </c>
      <c r="E8" s="33">
        <v>2.9</v>
      </c>
      <c r="F8" s="25" t="s">
        <v>78</v>
      </c>
      <c r="G8" s="25" t="s">
        <v>281</v>
      </c>
      <c r="H8">
        <v>0.56399999999999995</v>
      </c>
      <c r="I8">
        <v>0.55100000000000005</v>
      </c>
      <c r="J8">
        <v>0.622</v>
      </c>
      <c r="K8">
        <v>0.46800000000000003</v>
      </c>
      <c r="L8">
        <v>0.438</v>
      </c>
      <c r="M8" s="26">
        <v>0.33500000000000002</v>
      </c>
    </row>
    <row r="9" spans="1:13">
      <c r="A9" s="31" t="s">
        <v>29</v>
      </c>
      <c r="B9" s="32">
        <v>0.8</v>
      </c>
      <c r="C9" s="32">
        <v>8</v>
      </c>
      <c r="D9" s="32">
        <v>5</v>
      </c>
      <c r="E9" s="33">
        <v>3.2</v>
      </c>
      <c r="F9" s="25" t="s">
        <v>79</v>
      </c>
      <c r="G9" s="25" t="s">
        <v>81</v>
      </c>
      <c r="H9">
        <v>0.627</v>
      </c>
      <c r="I9">
        <v>0.61599999999999999</v>
      </c>
      <c r="J9">
        <v>0.69799999999999995</v>
      </c>
      <c r="K9">
        <v>0.46800000000000003</v>
      </c>
      <c r="L9">
        <v>0.438</v>
      </c>
      <c r="M9" s="26">
        <v>0.32400000000000001</v>
      </c>
    </row>
    <row r="10" spans="1:13">
      <c r="A10" s="31" t="s">
        <v>28</v>
      </c>
      <c r="B10" s="32">
        <v>1</v>
      </c>
      <c r="C10" s="32">
        <v>10</v>
      </c>
      <c r="D10" s="32">
        <v>6</v>
      </c>
      <c r="E10" s="33">
        <v>4</v>
      </c>
      <c r="F10" s="25" t="s">
        <v>80</v>
      </c>
      <c r="G10" s="25" t="s">
        <v>82</v>
      </c>
      <c r="H10">
        <v>0.752</v>
      </c>
      <c r="I10">
        <v>0.73599999999999999</v>
      </c>
      <c r="J10">
        <v>0.83699999999999997</v>
      </c>
      <c r="K10">
        <v>0.60899999999999999</v>
      </c>
      <c r="L10">
        <v>0.57899999999999996</v>
      </c>
      <c r="M10" s="26">
        <v>0.46400000000000002</v>
      </c>
    </row>
    <row r="11" spans="1:13">
      <c r="A11" s="31" t="s">
        <v>27</v>
      </c>
      <c r="B11" s="32">
        <v>1.25</v>
      </c>
      <c r="C11" s="32">
        <v>13</v>
      </c>
      <c r="D11" s="32">
        <v>8</v>
      </c>
      <c r="E11" s="33">
        <v>5.5</v>
      </c>
      <c r="F11" s="25" t="s">
        <v>281</v>
      </c>
      <c r="G11" s="25" t="s">
        <v>279</v>
      </c>
      <c r="H11">
        <v>0.877</v>
      </c>
      <c r="I11">
        <v>0.86099999999999999</v>
      </c>
      <c r="J11">
        <v>0.97799999999999998</v>
      </c>
      <c r="K11">
        <v>0.65600000000000003</v>
      </c>
      <c r="L11">
        <v>0.626</v>
      </c>
      <c r="M11" s="26">
        <v>0.46899999999999997</v>
      </c>
    </row>
    <row r="12" spans="1:13">
      <c r="A12" s="31" t="s">
        <v>26</v>
      </c>
      <c r="B12" s="32">
        <v>1.5</v>
      </c>
      <c r="C12" s="32">
        <v>17</v>
      </c>
      <c r="D12" s="32">
        <v>10</v>
      </c>
      <c r="E12" s="33">
        <v>6.5</v>
      </c>
      <c r="F12" s="25" t="s">
        <v>81</v>
      </c>
      <c r="G12" s="25" t="s">
        <v>280</v>
      </c>
      <c r="H12">
        <v>0.94</v>
      </c>
      <c r="I12">
        <v>0.92200000000000004</v>
      </c>
      <c r="J12">
        <v>1.0509999999999999</v>
      </c>
      <c r="K12">
        <v>0.76500000000000001</v>
      </c>
      <c r="L12">
        <v>0.73499999999999999</v>
      </c>
      <c r="M12" s="26">
        <v>0.59299999999999997</v>
      </c>
    </row>
    <row r="13" spans="1:13">
      <c r="A13" s="31" t="s">
        <v>25</v>
      </c>
      <c r="B13" s="32">
        <v>1.75</v>
      </c>
      <c r="C13" s="32">
        <v>19</v>
      </c>
      <c r="D13" s="32">
        <v>12</v>
      </c>
      <c r="E13" s="33">
        <v>8</v>
      </c>
      <c r="F13" s="27" t="s">
        <v>82</v>
      </c>
      <c r="G13" s="27">
        <v>1.0625</v>
      </c>
      <c r="H13">
        <v>1.0640000000000001</v>
      </c>
      <c r="I13">
        <v>1.052</v>
      </c>
      <c r="J13">
        <v>1.1910000000000001</v>
      </c>
      <c r="K13">
        <v>0.89</v>
      </c>
      <c r="L13">
        <v>0.86</v>
      </c>
      <c r="M13" s="26">
        <v>0.74199999999999999</v>
      </c>
    </row>
    <row r="14" spans="1:13">
      <c r="A14" s="31" t="s">
        <v>24</v>
      </c>
      <c r="B14" s="32">
        <v>2</v>
      </c>
      <c r="C14" s="32">
        <v>22</v>
      </c>
      <c r="D14" s="32">
        <v>14</v>
      </c>
      <c r="E14" s="33">
        <v>9.5</v>
      </c>
      <c r="F14" s="27" t="s">
        <v>83</v>
      </c>
      <c r="G14" s="27">
        <v>1.25</v>
      </c>
      <c r="H14">
        <v>1.252</v>
      </c>
      <c r="I14">
        <v>1.2390000000000001</v>
      </c>
      <c r="J14">
        <v>1.403</v>
      </c>
      <c r="K14">
        <v>0.999</v>
      </c>
      <c r="L14">
        <v>0.96899999999999997</v>
      </c>
      <c r="M14" s="26">
        <v>0.79</v>
      </c>
    </row>
    <row r="15" spans="1:13">
      <c r="A15" s="31" t="s">
        <v>23</v>
      </c>
      <c r="B15" s="32">
        <v>2</v>
      </c>
      <c r="C15" s="32">
        <v>24</v>
      </c>
      <c r="D15" s="32">
        <v>16</v>
      </c>
      <c r="E15" s="33">
        <v>10.5</v>
      </c>
      <c r="F15" s="27" t="s">
        <v>84</v>
      </c>
      <c r="G15" s="27">
        <v>1.4375</v>
      </c>
      <c r="H15">
        <v>1.44</v>
      </c>
      <c r="I15">
        <v>1.427</v>
      </c>
      <c r="J15">
        <v>1.615</v>
      </c>
      <c r="K15">
        <v>1.0780000000000001</v>
      </c>
      <c r="L15">
        <v>1.016</v>
      </c>
      <c r="M15" s="26">
        <v>0.82499999999999996</v>
      </c>
    </row>
    <row r="16" spans="1:13">
      <c r="A16" s="31" t="s">
        <v>257</v>
      </c>
      <c r="B16" s="32">
        <v>2.5</v>
      </c>
      <c r="C16" s="32">
        <v>27</v>
      </c>
      <c r="D16" s="32">
        <v>18.5</v>
      </c>
      <c r="E16" s="33">
        <v>13</v>
      </c>
      <c r="F16" s="27">
        <v>1.125</v>
      </c>
      <c r="G16" s="27">
        <v>1.625</v>
      </c>
      <c r="H16">
        <v>1.627</v>
      </c>
      <c r="I16">
        <v>1.6140000000000001</v>
      </c>
      <c r="J16">
        <v>1.8260000000000001</v>
      </c>
      <c r="K16">
        <v>1.208</v>
      </c>
      <c r="L16">
        <v>1.141</v>
      </c>
      <c r="M16" s="26">
        <v>0.93</v>
      </c>
    </row>
    <row r="17" spans="1:13">
      <c r="A17" s="31" t="s">
        <v>22</v>
      </c>
      <c r="B17" s="32">
        <v>2.5</v>
      </c>
      <c r="C17" s="32">
        <v>30</v>
      </c>
      <c r="D17" s="32">
        <v>20</v>
      </c>
      <c r="E17" s="33">
        <v>14</v>
      </c>
      <c r="F17" s="27">
        <v>1.25</v>
      </c>
      <c r="G17" s="27">
        <v>1.8125</v>
      </c>
      <c r="H17">
        <v>1.8149999999999999</v>
      </c>
      <c r="I17">
        <v>1.788</v>
      </c>
      <c r="J17">
        <v>2.0379999999999998</v>
      </c>
      <c r="K17">
        <v>1.4219999999999999</v>
      </c>
      <c r="L17">
        <v>1.36</v>
      </c>
      <c r="M17" s="26">
        <v>1.125</v>
      </c>
    </row>
    <row r="18" spans="1:13">
      <c r="A18" s="31" t="s">
        <v>258</v>
      </c>
      <c r="B18" s="32">
        <v>2.5</v>
      </c>
      <c r="C18" s="32">
        <v>32</v>
      </c>
      <c r="D18" s="32">
        <v>22</v>
      </c>
      <c r="E18" s="33">
        <v>15</v>
      </c>
      <c r="F18" s="27">
        <v>1.375</v>
      </c>
      <c r="G18" s="27" t="s">
        <v>90</v>
      </c>
      <c r="H18">
        <v>2.008</v>
      </c>
      <c r="I18">
        <v>1.9730000000000001</v>
      </c>
      <c r="J18">
        <v>2.2320000000000002</v>
      </c>
      <c r="K18">
        <v>1.609</v>
      </c>
      <c r="L18">
        <v>1.5469999999999999</v>
      </c>
      <c r="M18" s="26">
        <v>1.282</v>
      </c>
    </row>
    <row r="19" spans="1:13" ht="15.75" thickBot="1">
      <c r="A19" s="31" t="s">
        <v>21</v>
      </c>
      <c r="B19" s="32">
        <v>3</v>
      </c>
      <c r="C19" s="32">
        <v>36</v>
      </c>
      <c r="D19" s="32">
        <v>24</v>
      </c>
      <c r="E19" s="33">
        <v>15</v>
      </c>
      <c r="F19" s="28">
        <v>1.5</v>
      </c>
      <c r="G19" s="28">
        <v>2.1875</v>
      </c>
      <c r="H19" s="29">
        <v>2.1970000000000001</v>
      </c>
      <c r="I19" s="29">
        <v>2.1589999999999998</v>
      </c>
      <c r="J19" s="29">
        <v>2.444</v>
      </c>
      <c r="K19" s="29">
        <v>1.64</v>
      </c>
      <c r="L19" s="29">
        <v>1.5760000000000001</v>
      </c>
      <c r="M19" s="30">
        <v>1.3129999999999999</v>
      </c>
    </row>
    <row r="20" spans="1:13">
      <c r="A20" s="31" t="s">
        <v>259</v>
      </c>
      <c r="B20" s="32">
        <v>3</v>
      </c>
      <c r="C20" s="32">
        <v>41</v>
      </c>
      <c r="D20" s="32">
        <v>27</v>
      </c>
      <c r="E20" s="33">
        <v>17</v>
      </c>
    </row>
    <row r="21" spans="1:13">
      <c r="A21" s="31" t="s">
        <v>20</v>
      </c>
      <c r="B21" s="32">
        <v>3.5</v>
      </c>
      <c r="C21" s="32">
        <v>46</v>
      </c>
      <c r="D21" s="32">
        <v>30</v>
      </c>
      <c r="E21" s="33">
        <v>19</v>
      </c>
    </row>
    <row r="22" spans="1:13">
      <c r="A22" s="31" t="s">
        <v>260</v>
      </c>
      <c r="B22" s="32">
        <v>3.5</v>
      </c>
      <c r="C22" s="32">
        <v>50</v>
      </c>
      <c r="D22" s="32">
        <v>33</v>
      </c>
      <c r="E22" s="33">
        <v>22</v>
      </c>
    </row>
    <row r="23" spans="1:13">
      <c r="A23" s="31" t="s">
        <v>19</v>
      </c>
      <c r="B23" s="32">
        <v>4</v>
      </c>
      <c r="C23" s="32">
        <v>55</v>
      </c>
      <c r="D23" s="32">
        <v>36</v>
      </c>
      <c r="E23" s="33">
        <v>25</v>
      </c>
    </row>
    <row r="24" spans="1:13">
      <c r="A24" s="31" t="s">
        <v>261</v>
      </c>
      <c r="B24" s="32">
        <v>4</v>
      </c>
      <c r="C24" s="32">
        <v>60</v>
      </c>
      <c r="D24" s="32">
        <v>39</v>
      </c>
      <c r="E24" s="33">
        <v>27</v>
      </c>
    </row>
    <row r="25" spans="1:13">
      <c r="A25" s="31" t="s">
        <v>18</v>
      </c>
      <c r="B25" s="32">
        <v>4.5</v>
      </c>
      <c r="C25" s="32">
        <v>65</v>
      </c>
      <c r="D25" s="32">
        <v>42</v>
      </c>
      <c r="E25" s="33">
        <v>29</v>
      </c>
    </row>
    <row r="26" spans="1:13">
      <c r="A26" s="31" t="s">
        <v>262</v>
      </c>
      <c r="B26" s="32">
        <v>4.5</v>
      </c>
      <c r="C26" s="32">
        <v>70</v>
      </c>
      <c r="D26" s="32">
        <v>45</v>
      </c>
      <c r="E26" s="33">
        <v>32</v>
      </c>
    </row>
    <row r="27" spans="1:13">
      <c r="A27" s="31" t="s">
        <v>17</v>
      </c>
      <c r="B27" s="32">
        <v>5</v>
      </c>
      <c r="C27" s="32">
        <v>75</v>
      </c>
      <c r="D27" s="32">
        <v>48</v>
      </c>
      <c r="E27" s="33">
        <v>36</v>
      </c>
    </row>
    <row r="28" spans="1:13">
      <c r="A28" s="31" t="s">
        <v>263</v>
      </c>
      <c r="B28" s="32">
        <v>5</v>
      </c>
      <c r="C28" s="32">
        <v>80</v>
      </c>
      <c r="D28" s="32">
        <v>52</v>
      </c>
      <c r="E28" s="33">
        <v>42</v>
      </c>
    </row>
    <row r="29" spans="1:13">
      <c r="A29" s="31" t="s">
        <v>264</v>
      </c>
      <c r="B29" s="32">
        <v>5.5</v>
      </c>
      <c r="C29" s="32">
        <v>85</v>
      </c>
      <c r="D29" s="32">
        <v>56</v>
      </c>
      <c r="E29" s="33">
        <v>45</v>
      </c>
    </row>
    <row r="30" spans="1:13">
      <c r="A30" s="31" t="s">
        <v>265</v>
      </c>
      <c r="B30" s="32">
        <v>5.5</v>
      </c>
      <c r="C30" s="32">
        <v>90</v>
      </c>
      <c r="D30" s="32">
        <v>60</v>
      </c>
      <c r="E30" s="33">
        <v>48</v>
      </c>
    </row>
    <row r="31" spans="1:13" ht="15.75" thickBot="1">
      <c r="A31" s="34" t="s">
        <v>266</v>
      </c>
      <c r="B31" s="35">
        <v>6</v>
      </c>
      <c r="C31" s="35">
        <v>95</v>
      </c>
      <c r="D31" s="35">
        <v>64</v>
      </c>
      <c r="E31" s="36">
        <v>51</v>
      </c>
    </row>
    <row r="32" spans="1:13">
      <c r="A32" t="str">
        <f>_xlfn.CONCAT(A6,"x",B6)</f>
        <v>M3x0.5</v>
      </c>
    </row>
    <row r="33" spans="1:1">
      <c r="A33" t="str">
        <f t="shared" ref="A33:A57" si="0">_xlfn.CONCAT(A7,"x",B7)</f>
        <v>M3.5x0.6</v>
      </c>
    </row>
    <row r="34" spans="1:1">
      <c r="A34" t="str">
        <f t="shared" si="0"/>
        <v>M4x0.7</v>
      </c>
    </row>
    <row r="35" spans="1:1">
      <c r="A35" t="str">
        <f t="shared" si="0"/>
        <v>M5x0.8</v>
      </c>
    </row>
    <row r="36" spans="1:1">
      <c r="A36" t="str">
        <f t="shared" si="0"/>
        <v>M6x1</v>
      </c>
    </row>
    <row r="37" spans="1:1">
      <c r="A37" t="str">
        <f t="shared" si="0"/>
        <v>M8x1.25</v>
      </c>
    </row>
    <row r="38" spans="1:1">
      <c r="A38" t="str">
        <f t="shared" si="0"/>
        <v>M10x1.5</v>
      </c>
    </row>
    <row r="39" spans="1:1">
      <c r="A39" t="str">
        <f t="shared" si="0"/>
        <v>M12x1.75</v>
      </c>
    </row>
    <row r="40" spans="1:1">
      <c r="A40" t="str">
        <f t="shared" si="0"/>
        <v>M14x2</v>
      </c>
    </row>
    <row r="41" spans="1:1">
      <c r="A41" t="str">
        <f t="shared" si="0"/>
        <v>M16x2</v>
      </c>
    </row>
    <row r="42" spans="1:1">
      <c r="A42" t="str">
        <f t="shared" si="0"/>
        <v>M18x2.5</v>
      </c>
    </row>
    <row r="43" spans="1:1">
      <c r="A43" t="str">
        <f t="shared" si="0"/>
        <v>M20x2.5</v>
      </c>
    </row>
    <row r="44" spans="1:1">
      <c r="A44" t="str">
        <f t="shared" si="0"/>
        <v>M22x2.5</v>
      </c>
    </row>
    <row r="45" spans="1:1">
      <c r="A45" t="str">
        <f t="shared" si="0"/>
        <v>M24x3</v>
      </c>
    </row>
    <row r="46" spans="1:1">
      <c r="A46" t="str">
        <f t="shared" si="0"/>
        <v>M27x3</v>
      </c>
    </row>
    <row r="47" spans="1:1">
      <c r="A47" t="str">
        <f t="shared" si="0"/>
        <v>M30x3.5</v>
      </c>
    </row>
    <row r="48" spans="1:1">
      <c r="A48" t="str">
        <f t="shared" si="0"/>
        <v>M33x3.5</v>
      </c>
    </row>
    <row r="49" spans="1:1">
      <c r="A49" t="str">
        <f>_xlfn.CONCAT(A23,"x",B23)</f>
        <v>M36x4</v>
      </c>
    </row>
    <row r="50" spans="1:1">
      <c r="A50" t="str">
        <f t="shared" si="0"/>
        <v>M39x4</v>
      </c>
    </row>
    <row r="51" spans="1:1">
      <c r="A51" t="str">
        <f t="shared" si="0"/>
        <v>M42x4.5</v>
      </c>
    </row>
    <row r="52" spans="1:1">
      <c r="A52" t="str">
        <f t="shared" si="0"/>
        <v>M45x4.5</v>
      </c>
    </row>
    <row r="53" spans="1:1">
      <c r="A53" t="str">
        <f t="shared" si="0"/>
        <v>M48x5</v>
      </c>
    </row>
    <row r="54" spans="1:1">
      <c r="A54" t="str">
        <f t="shared" si="0"/>
        <v>M52x5</v>
      </c>
    </row>
    <row r="55" spans="1:1">
      <c r="A55" t="str">
        <f t="shared" si="0"/>
        <v>M56x5.5</v>
      </c>
    </row>
    <row r="56" spans="1:1">
      <c r="A56" t="str">
        <f t="shared" si="0"/>
        <v>M60x5.5</v>
      </c>
    </row>
    <row r="57" spans="1:1">
      <c r="A57" t="str">
        <f t="shared" si="0"/>
        <v>M64x6</v>
      </c>
    </row>
  </sheetData>
  <mergeCells count="10">
    <mergeCell ref="K4:L4"/>
    <mergeCell ref="A3:E3"/>
    <mergeCell ref="A4:A5"/>
    <mergeCell ref="B4:B5"/>
    <mergeCell ref="C4:C5"/>
    <mergeCell ref="D4:D5"/>
    <mergeCell ref="E4:E5"/>
    <mergeCell ref="F4:F5"/>
    <mergeCell ref="G4:I4"/>
    <mergeCell ref="F3:M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33F5-1A86-44AD-8BFD-F7FD04AB07AB}">
  <dimension ref="A1:T113"/>
  <sheetViews>
    <sheetView zoomScale="130" zoomScaleNormal="130" workbookViewId="0">
      <selection activeCell="A27" sqref="A27"/>
    </sheetView>
  </sheetViews>
  <sheetFormatPr defaultRowHeight="15"/>
  <cols>
    <col min="3" max="3" width="10.42578125" bestFit="1" customWidth="1"/>
    <col min="4" max="4" width="19.5703125" customWidth="1"/>
    <col min="5" max="5" width="8.85546875" customWidth="1"/>
    <col min="9" max="9" width="9.140625" style="9"/>
  </cols>
  <sheetData>
    <row r="1" spans="1:14" ht="15" customHeight="1">
      <c r="A1" s="46" t="s">
        <v>60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60">
      <c r="A2" s="4" t="s">
        <v>61</v>
      </c>
      <c r="B2" s="46" t="s">
        <v>63</v>
      </c>
      <c r="C2" s="46"/>
      <c r="D2" s="46" t="s">
        <v>64</v>
      </c>
      <c r="E2" s="46"/>
      <c r="F2" s="46" t="s">
        <v>65</v>
      </c>
      <c r="G2" s="46"/>
      <c r="H2" s="46" t="s">
        <v>66</v>
      </c>
      <c r="I2" s="49" t="s">
        <v>67</v>
      </c>
      <c r="J2" s="46" t="s">
        <v>68</v>
      </c>
      <c r="K2" s="46"/>
      <c r="L2" s="46" t="s">
        <v>69</v>
      </c>
      <c r="M2" s="46" t="s">
        <v>70</v>
      </c>
      <c r="N2" s="46" t="s">
        <v>71</v>
      </c>
    </row>
    <row r="3" spans="1:14">
      <c r="A3" s="3"/>
      <c r="B3" s="46"/>
      <c r="C3" s="46"/>
      <c r="D3" s="46"/>
      <c r="E3" s="46"/>
      <c r="F3" s="46"/>
      <c r="G3" s="46"/>
      <c r="H3" s="46"/>
      <c r="I3" s="49"/>
      <c r="J3" s="46"/>
      <c r="K3" s="46"/>
      <c r="L3" s="46"/>
      <c r="M3" s="46"/>
      <c r="N3" s="46"/>
    </row>
    <row r="4" spans="1:14" ht="60">
      <c r="A4" s="5" t="s">
        <v>62</v>
      </c>
      <c r="B4" s="4" t="s">
        <v>12</v>
      </c>
      <c r="C4" s="4" t="s">
        <v>13</v>
      </c>
      <c r="D4" s="4" t="s">
        <v>12</v>
      </c>
      <c r="E4" s="4" t="s">
        <v>13</v>
      </c>
      <c r="F4" s="4" t="s">
        <v>12</v>
      </c>
      <c r="G4" s="4" t="s">
        <v>13</v>
      </c>
      <c r="H4" s="4" t="s">
        <v>12</v>
      </c>
      <c r="I4" s="7" t="s">
        <v>72</v>
      </c>
      <c r="J4" s="4" t="s">
        <v>73</v>
      </c>
      <c r="K4" s="4" t="s">
        <v>13</v>
      </c>
      <c r="L4" s="4" t="s">
        <v>74</v>
      </c>
      <c r="M4" s="4" t="s">
        <v>75</v>
      </c>
      <c r="N4" s="4" t="s">
        <v>12</v>
      </c>
    </row>
    <row r="5" spans="1:14">
      <c r="A5" s="6" t="s">
        <v>87</v>
      </c>
      <c r="B5" s="3">
        <v>0.06</v>
      </c>
      <c r="C5" s="3">
        <v>5.6800000000000003E-2</v>
      </c>
      <c r="D5" s="3">
        <v>9.6000000000000002E-2</v>
      </c>
      <c r="E5" s="3">
        <v>9.0999999999999998E-2</v>
      </c>
      <c r="F5" s="3">
        <v>0.06</v>
      </c>
      <c r="G5" s="3">
        <v>5.7000000000000002E-2</v>
      </c>
      <c r="H5" s="3">
        <v>4.0000000000000001E-3</v>
      </c>
      <c r="I5" s="8" t="s">
        <v>88</v>
      </c>
      <c r="J5" s="3">
        <v>7.3999999999999996E-2</v>
      </c>
      <c r="K5" s="3">
        <v>6.2E-2</v>
      </c>
      <c r="L5" s="3">
        <v>2.5000000000000001E-2</v>
      </c>
      <c r="M5" s="3">
        <v>0.02</v>
      </c>
      <c r="N5" s="3">
        <v>7.0000000000000001E-3</v>
      </c>
    </row>
    <row r="6" spans="1:14">
      <c r="A6" s="6" t="s">
        <v>84</v>
      </c>
      <c r="B6" s="3">
        <v>7.2999999999999995E-2</v>
      </c>
      <c r="C6" s="3">
        <v>6.9500000000000006E-2</v>
      </c>
      <c r="D6" s="3">
        <v>0.11799999999999999</v>
      </c>
      <c r="E6" s="3">
        <v>0.112</v>
      </c>
      <c r="F6" s="3">
        <v>7.2999999999999995E-2</v>
      </c>
      <c r="G6" s="3">
        <v>7.0000000000000007E-2</v>
      </c>
      <c r="H6" s="3">
        <v>5.0000000000000001E-3</v>
      </c>
      <c r="I6" s="8" t="s">
        <v>89</v>
      </c>
      <c r="J6" s="3">
        <v>8.6999999999999994E-2</v>
      </c>
      <c r="K6" s="3">
        <v>7.4999999999999997E-2</v>
      </c>
      <c r="L6" s="3">
        <v>3.1E-2</v>
      </c>
      <c r="M6" s="3">
        <v>2.5000000000000001E-2</v>
      </c>
      <c r="N6" s="3">
        <v>7.0000000000000001E-3</v>
      </c>
    </row>
    <row r="7" spans="1:14">
      <c r="A7" s="6" t="s">
        <v>90</v>
      </c>
      <c r="B7" s="3">
        <v>8.5999999999999993E-2</v>
      </c>
      <c r="C7" s="3">
        <v>8.2199999999999995E-2</v>
      </c>
      <c r="D7" s="3">
        <v>0.14000000000000001</v>
      </c>
      <c r="E7" s="3">
        <v>0.13400000000000001</v>
      </c>
      <c r="F7" s="3">
        <v>8.5999999999999993E-2</v>
      </c>
      <c r="G7" s="3">
        <v>8.3000000000000004E-2</v>
      </c>
      <c r="H7" s="3">
        <v>8.0000000000000002E-3</v>
      </c>
      <c r="I7" s="8" t="s">
        <v>91</v>
      </c>
      <c r="J7" s="3">
        <v>0.10199999999999999</v>
      </c>
      <c r="K7" s="3">
        <v>0.09</v>
      </c>
      <c r="L7" s="3">
        <v>3.7999999999999999E-2</v>
      </c>
      <c r="M7" s="3">
        <v>2.9000000000000001E-2</v>
      </c>
      <c r="N7" s="3">
        <v>7.0000000000000001E-3</v>
      </c>
    </row>
    <row r="8" spans="1:14">
      <c r="A8" s="6" t="s">
        <v>92</v>
      </c>
      <c r="B8" s="3">
        <v>9.9000000000000005E-2</v>
      </c>
      <c r="C8" s="3">
        <v>9.4899999999999998E-2</v>
      </c>
      <c r="D8" s="3">
        <v>0.161</v>
      </c>
      <c r="E8" s="3">
        <v>0.154</v>
      </c>
      <c r="F8" s="3">
        <v>9.9000000000000005E-2</v>
      </c>
      <c r="G8" s="3">
        <v>9.5000000000000001E-2</v>
      </c>
      <c r="H8" s="3">
        <v>8.0000000000000002E-3</v>
      </c>
      <c r="I8" s="8" t="s">
        <v>91</v>
      </c>
      <c r="J8" s="3">
        <v>0.115</v>
      </c>
      <c r="K8" s="3">
        <v>0.10199999999999999</v>
      </c>
      <c r="L8" s="3">
        <v>4.3999999999999997E-2</v>
      </c>
      <c r="M8" s="3">
        <v>3.4000000000000002E-2</v>
      </c>
      <c r="N8" s="3">
        <v>7.0000000000000001E-3</v>
      </c>
    </row>
    <row r="9" spans="1:14">
      <c r="A9" s="6" t="s">
        <v>93</v>
      </c>
      <c r="B9" s="3">
        <v>0.112</v>
      </c>
      <c r="C9" s="3">
        <v>0.1075</v>
      </c>
      <c r="D9" s="3">
        <v>0.183</v>
      </c>
      <c r="E9" s="3">
        <v>0.17599999999999999</v>
      </c>
      <c r="F9" s="3">
        <v>0.112</v>
      </c>
      <c r="G9" s="3">
        <v>0.108</v>
      </c>
      <c r="H9" s="3">
        <v>8.9999999999999993E-3</v>
      </c>
      <c r="I9" s="8" t="s">
        <v>94</v>
      </c>
      <c r="J9" s="3">
        <v>0.13</v>
      </c>
      <c r="K9" s="3">
        <v>0.11700000000000001</v>
      </c>
      <c r="L9" s="3">
        <v>5.0999999999999997E-2</v>
      </c>
      <c r="M9" s="3">
        <v>3.7999999999999999E-2</v>
      </c>
      <c r="N9" s="3">
        <v>8.0000000000000002E-3</v>
      </c>
    </row>
    <row r="10" spans="1:14">
      <c r="A10" s="6" t="s">
        <v>95</v>
      </c>
      <c r="B10" s="3">
        <v>0.125</v>
      </c>
      <c r="C10" s="3">
        <v>0.1202</v>
      </c>
      <c r="D10" s="3">
        <v>0.20499999999999999</v>
      </c>
      <c r="E10" s="3">
        <v>0.19800000000000001</v>
      </c>
      <c r="F10" s="3">
        <v>0.125</v>
      </c>
      <c r="G10" s="3">
        <v>0.121</v>
      </c>
      <c r="H10" s="3">
        <v>1.2E-2</v>
      </c>
      <c r="I10" s="8" t="s">
        <v>94</v>
      </c>
      <c r="J10" s="3">
        <v>0.14499999999999999</v>
      </c>
      <c r="K10" s="3">
        <v>0.13200000000000001</v>
      </c>
      <c r="L10" s="3">
        <v>5.7000000000000002E-2</v>
      </c>
      <c r="M10" s="3">
        <v>4.2999999999999997E-2</v>
      </c>
      <c r="N10" s="3">
        <v>8.0000000000000002E-3</v>
      </c>
    </row>
    <row r="11" spans="1:14">
      <c r="A11" s="6" t="s">
        <v>96</v>
      </c>
      <c r="B11" s="3">
        <v>0.13800000000000001</v>
      </c>
      <c r="C11" s="3">
        <v>0.13289999999999999</v>
      </c>
      <c r="D11" s="3">
        <v>0.22600000000000001</v>
      </c>
      <c r="E11" s="3">
        <v>0.218</v>
      </c>
      <c r="F11" s="3">
        <v>0.13800000000000001</v>
      </c>
      <c r="G11" s="3">
        <v>0.13400000000000001</v>
      </c>
      <c r="H11" s="3">
        <v>1.2999999999999999E-2</v>
      </c>
      <c r="I11" s="8" t="s">
        <v>97</v>
      </c>
      <c r="J11" s="3">
        <v>0.158</v>
      </c>
      <c r="K11" s="3">
        <v>0.14399999999999999</v>
      </c>
      <c r="L11" s="3">
        <v>6.4000000000000001E-2</v>
      </c>
      <c r="M11" s="3">
        <v>4.7E-2</v>
      </c>
      <c r="N11" s="3">
        <v>8.0000000000000002E-3</v>
      </c>
    </row>
    <row r="12" spans="1:14">
      <c r="A12" s="6" t="s">
        <v>98</v>
      </c>
      <c r="B12" s="3">
        <v>0.16400000000000001</v>
      </c>
      <c r="C12" s="3">
        <v>0.1585</v>
      </c>
      <c r="D12" s="3">
        <v>0.27</v>
      </c>
      <c r="E12" s="3">
        <v>0.26200000000000001</v>
      </c>
      <c r="F12" s="3">
        <v>0.16400000000000001</v>
      </c>
      <c r="G12" s="3">
        <v>0.159</v>
      </c>
      <c r="H12" s="3">
        <v>1.4E-2</v>
      </c>
      <c r="I12" s="8" t="s">
        <v>99</v>
      </c>
      <c r="J12" s="3">
        <v>0.188</v>
      </c>
      <c r="K12" s="3">
        <v>0.17199999999999999</v>
      </c>
      <c r="L12" s="3">
        <v>7.6999999999999999E-2</v>
      </c>
      <c r="M12" s="3">
        <v>5.6000000000000001E-2</v>
      </c>
      <c r="N12" s="3">
        <v>8.0000000000000002E-3</v>
      </c>
    </row>
    <row r="13" spans="1:14">
      <c r="A13" s="6" t="s">
        <v>100</v>
      </c>
      <c r="B13" s="3">
        <v>0.19</v>
      </c>
      <c r="C13" s="3">
        <v>0.184</v>
      </c>
      <c r="D13" s="3">
        <v>0.312</v>
      </c>
      <c r="E13" s="3">
        <v>0.30299999999999999</v>
      </c>
      <c r="F13" s="3">
        <v>0.19</v>
      </c>
      <c r="G13" s="3">
        <v>0.185</v>
      </c>
      <c r="H13" s="3">
        <v>1.7999999999999999E-2</v>
      </c>
      <c r="I13" s="8" t="s">
        <v>101</v>
      </c>
      <c r="J13" s="3">
        <v>0.218</v>
      </c>
      <c r="K13" s="3">
        <v>0.20200000000000001</v>
      </c>
      <c r="L13" s="3">
        <v>0.09</v>
      </c>
      <c r="M13" s="3">
        <v>6.5000000000000002E-2</v>
      </c>
      <c r="N13" s="3">
        <v>8.0000000000000002E-3</v>
      </c>
    </row>
    <row r="14" spans="1:14">
      <c r="A14" s="6" t="s">
        <v>76</v>
      </c>
      <c r="B14" s="3">
        <v>0.25</v>
      </c>
      <c r="C14" s="3">
        <v>0.24349999999999999</v>
      </c>
      <c r="D14" s="3">
        <v>0.375</v>
      </c>
      <c r="E14" s="3">
        <v>0.36499999999999999</v>
      </c>
      <c r="F14" s="3">
        <v>0.25</v>
      </c>
      <c r="G14" s="3">
        <v>0.24399999999999999</v>
      </c>
      <c r="H14" s="3">
        <v>2.5000000000000001E-2</v>
      </c>
      <c r="I14" s="8" t="s">
        <v>102</v>
      </c>
      <c r="J14" s="3">
        <v>0.27800000000000002</v>
      </c>
      <c r="K14" s="3">
        <v>0.26100000000000001</v>
      </c>
      <c r="L14" s="3">
        <v>0.12</v>
      </c>
      <c r="M14" s="3">
        <v>9.5000000000000001E-2</v>
      </c>
      <c r="N14" s="3">
        <v>0.01</v>
      </c>
    </row>
    <row r="15" spans="1:14">
      <c r="A15" s="6" t="s">
        <v>77</v>
      </c>
      <c r="B15" s="3">
        <v>0.3125</v>
      </c>
      <c r="C15" s="3">
        <v>0.30530000000000002</v>
      </c>
      <c r="D15" s="3">
        <v>0.46899999999999997</v>
      </c>
      <c r="E15" s="3">
        <v>0.45700000000000002</v>
      </c>
      <c r="F15" s="3">
        <v>0.312</v>
      </c>
      <c r="G15" s="3">
        <v>0.30599999999999999</v>
      </c>
      <c r="H15" s="3">
        <v>3.3000000000000002E-2</v>
      </c>
      <c r="I15" s="8" t="s">
        <v>76</v>
      </c>
      <c r="J15" s="3">
        <v>0.34699999999999998</v>
      </c>
      <c r="K15" s="3">
        <v>0.32900000000000001</v>
      </c>
      <c r="L15" s="3">
        <v>0.151</v>
      </c>
      <c r="M15" s="3">
        <v>0.11899999999999999</v>
      </c>
      <c r="N15" s="3">
        <v>0.01</v>
      </c>
    </row>
    <row r="16" spans="1:14">
      <c r="A16" s="6" t="s">
        <v>78</v>
      </c>
      <c r="B16" s="3">
        <v>0.375</v>
      </c>
      <c r="C16" s="3">
        <v>0.36780000000000002</v>
      </c>
      <c r="D16" s="3">
        <v>0.56200000000000006</v>
      </c>
      <c r="E16" s="3">
        <v>0.55000000000000004</v>
      </c>
      <c r="F16" s="3">
        <v>0.375</v>
      </c>
      <c r="G16" s="3">
        <v>0.36799999999999999</v>
      </c>
      <c r="H16" s="3">
        <v>0.04</v>
      </c>
      <c r="I16" s="8" t="s">
        <v>77</v>
      </c>
      <c r="J16" s="3">
        <v>0.41499999999999998</v>
      </c>
      <c r="K16" s="3">
        <v>0.39700000000000002</v>
      </c>
      <c r="L16" s="3">
        <v>0.182</v>
      </c>
      <c r="M16" s="3">
        <v>0.14299999999999999</v>
      </c>
      <c r="N16" s="3">
        <v>0.01</v>
      </c>
    </row>
    <row r="17" spans="1:14">
      <c r="A17" s="6" t="s">
        <v>79</v>
      </c>
      <c r="B17" s="3">
        <v>0.4375</v>
      </c>
      <c r="C17" s="3">
        <v>0.4294</v>
      </c>
      <c r="D17" s="3">
        <v>0.65600000000000003</v>
      </c>
      <c r="E17" s="3">
        <v>0.64200000000000002</v>
      </c>
      <c r="F17" s="3">
        <v>0.438</v>
      </c>
      <c r="G17" s="3">
        <v>0.43</v>
      </c>
      <c r="H17" s="3">
        <v>4.7E-2</v>
      </c>
      <c r="I17" s="8" t="s">
        <v>78</v>
      </c>
      <c r="J17" s="3">
        <v>0.48399999999999999</v>
      </c>
      <c r="K17" s="3">
        <v>0.46500000000000002</v>
      </c>
      <c r="L17" s="3">
        <v>0.21299999999999999</v>
      </c>
      <c r="M17" s="3">
        <v>0.16600000000000001</v>
      </c>
      <c r="N17" s="3">
        <v>1.4999999999999999E-2</v>
      </c>
    </row>
    <row r="18" spans="1:14">
      <c r="A18" s="6" t="s">
        <v>80</v>
      </c>
      <c r="B18" s="3">
        <v>0.5</v>
      </c>
      <c r="C18" s="3">
        <v>0.4919</v>
      </c>
      <c r="D18" s="3">
        <v>0.75</v>
      </c>
      <c r="E18" s="3">
        <v>0.73499999999999999</v>
      </c>
      <c r="F18" s="3">
        <v>0.5</v>
      </c>
      <c r="G18" s="3">
        <v>0.49199999999999999</v>
      </c>
      <c r="H18" s="3">
        <v>5.5E-2</v>
      </c>
      <c r="I18" s="8" t="s">
        <v>78</v>
      </c>
      <c r="J18" s="3">
        <v>0.55200000000000005</v>
      </c>
      <c r="K18" s="3">
        <v>0.53100000000000003</v>
      </c>
      <c r="L18" s="3">
        <v>0.245</v>
      </c>
      <c r="M18" s="3">
        <v>0.19</v>
      </c>
      <c r="N18" s="3">
        <v>1.4999999999999999E-2</v>
      </c>
    </row>
    <row r="19" spans="1:14">
      <c r="A19" s="6" t="s">
        <v>81</v>
      </c>
      <c r="B19" s="3">
        <v>0.625</v>
      </c>
      <c r="C19" s="3">
        <v>0.61629999999999996</v>
      </c>
      <c r="D19" s="3">
        <v>0.93799999999999994</v>
      </c>
      <c r="E19" s="3">
        <v>0.92100000000000004</v>
      </c>
      <c r="F19" s="3">
        <v>0.625</v>
      </c>
      <c r="G19" s="3">
        <v>0.61599999999999999</v>
      </c>
      <c r="H19" s="3">
        <v>7.0000000000000007E-2</v>
      </c>
      <c r="I19" s="8" t="s">
        <v>80</v>
      </c>
      <c r="J19" s="3">
        <v>0.68899999999999995</v>
      </c>
      <c r="K19" s="3">
        <v>0.66400000000000003</v>
      </c>
      <c r="L19" s="3">
        <v>0.307</v>
      </c>
      <c r="M19" s="3">
        <v>0.23799999999999999</v>
      </c>
      <c r="N19" s="3">
        <v>1.4999999999999999E-2</v>
      </c>
    </row>
    <row r="20" spans="1:14">
      <c r="A20" s="6" t="s">
        <v>82</v>
      </c>
      <c r="B20" s="3">
        <v>0.75</v>
      </c>
      <c r="C20" s="3">
        <v>0.74060000000000004</v>
      </c>
      <c r="D20" s="3">
        <v>1.125</v>
      </c>
      <c r="E20" s="3">
        <v>1.107</v>
      </c>
      <c r="F20" s="3">
        <v>0.75</v>
      </c>
      <c r="G20" s="3">
        <v>0.74</v>
      </c>
      <c r="H20" s="3">
        <v>8.5000000000000006E-2</v>
      </c>
      <c r="I20" s="8" t="s">
        <v>81</v>
      </c>
      <c r="J20" s="3">
        <v>0.82799999999999996</v>
      </c>
      <c r="K20" s="3">
        <v>0.8</v>
      </c>
      <c r="L20" s="3">
        <v>0.37</v>
      </c>
      <c r="M20" s="3">
        <v>0.28499999999999998</v>
      </c>
      <c r="N20" s="3">
        <v>1.4999999999999999E-2</v>
      </c>
    </row>
    <row r="21" spans="1:14">
      <c r="A21" s="6" t="s">
        <v>83</v>
      </c>
      <c r="B21" s="3">
        <v>0.875</v>
      </c>
      <c r="C21" s="3">
        <v>0.86470000000000002</v>
      </c>
      <c r="D21" s="3">
        <v>1.3120000000000001</v>
      </c>
      <c r="E21" s="3">
        <v>1.2929999999999999</v>
      </c>
      <c r="F21" s="3">
        <v>0.875</v>
      </c>
      <c r="G21" s="3">
        <v>0.86399999999999999</v>
      </c>
      <c r="H21" s="3">
        <v>0.1</v>
      </c>
      <c r="I21" s="8" t="s">
        <v>82</v>
      </c>
      <c r="J21" s="3">
        <v>0.96299999999999997</v>
      </c>
      <c r="K21" s="3">
        <v>0.93200000000000005</v>
      </c>
      <c r="L21" s="3">
        <v>0.432</v>
      </c>
      <c r="M21" s="3">
        <v>0.33300000000000002</v>
      </c>
      <c r="N21" s="3">
        <v>0.02</v>
      </c>
    </row>
    <row r="22" spans="1:14">
      <c r="A22" s="6" t="s">
        <v>84</v>
      </c>
      <c r="B22" s="3">
        <v>1</v>
      </c>
      <c r="C22" s="3">
        <v>0.98860000000000003</v>
      </c>
      <c r="D22" s="3">
        <v>1.5</v>
      </c>
      <c r="E22" s="3">
        <v>1.4790000000000001</v>
      </c>
      <c r="F22" s="3">
        <v>1</v>
      </c>
      <c r="G22" s="3">
        <v>0.98799999999999999</v>
      </c>
      <c r="H22" s="3">
        <v>0.114</v>
      </c>
      <c r="I22" s="8" t="s">
        <v>82</v>
      </c>
      <c r="J22" s="3">
        <v>1.1000000000000001</v>
      </c>
      <c r="K22" s="3">
        <v>1.0680000000000001</v>
      </c>
      <c r="L22" s="3">
        <v>0.495</v>
      </c>
      <c r="M22" s="3">
        <v>0.38</v>
      </c>
      <c r="N22" s="3">
        <v>0.02</v>
      </c>
    </row>
    <row r="23" spans="1:14">
      <c r="A23" s="6" t="s">
        <v>85</v>
      </c>
      <c r="B23" s="3">
        <v>1.25</v>
      </c>
      <c r="C23" s="3">
        <v>1.2336</v>
      </c>
      <c r="D23" s="3">
        <v>1.875</v>
      </c>
      <c r="E23" s="3">
        <v>1.8520000000000001</v>
      </c>
      <c r="F23" s="3">
        <v>1.25</v>
      </c>
      <c r="G23" s="3">
        <v>1.236</v>
      </c>
      <c r="H23" s="3">
        <v>0.14399999999999999</v>
      </c>
      <c r="I23" s="8" t="s">
        <v>83</v>
      </c>
      <c r="J23" s="3">
        <v>1.37</v>
      </c>
      <c r="K23" s="3">
        <v>1.333</v>
      </c>
      <c r="L23" s="3">
        <v>0.62</v>
      </c>
      <c r="M23" s="3">
        <v>0.47499999999999998</v>
      </c>
      <c r="N23" s="3">
        <v>0.02</v>
      </c>
    </row>
    <row r="24" spans="1:14">
      <c r="A24" s="6" t="s">
        <v>86</v>
      </c>
      <c r="B24" s="3">
        <v>1.5</v>
      </c>
      <c r="C24" s="3">
        <v>1.4818</v>
      </c>
      <c r="D24" s="3">
        <v>2.25</v>
      </c>
      <c r="E24" s="3">
        <v>2.2240000000000002</v>
      </c>
      <c r="F24" s="3">
        <v>1.5</v>
      </c>
      <c r="G24" s="3">
        <v>1.4850000000000001</v>
      </c>
      <c r="H24" s="3">
        <v>0.17599999999999999</v>
      </c>
      <c r="I24" s="8" t="s">
        <v>84</v>
      </c>
      <c r="J24" s="3">
        <v>1.64</v>
      </c>
      <c r="K24" s="3">
        <v>1.601</v>
      </c>
      <c r="L24" s="3">
        <v>0.745</v>
      </c>
      <c r="M24" s="3">
        <v>0.56999999999999995</v>
      </c>
      <c r="N24" s="3">
        <v>0.02</v>
      </c>
    </row>
    <row r="26" spans="1:14">
      <c r="I26" cm="1">
        <f t="array" ref="I26:J45">B5:C24*25.4</f>
        <v>1.5239999999999998</v>
      </c>
      <c r="J26">
        <v>1.44272</v>
      </c>
    </row>
    <row r="27" spans="1:14">
      <c r="A27" t="str">
        <f>_xlfn.CONCAT("SAE-",A5)</f>
        <v>SAE-0</v>
      </c>
      <c r="B27" t="s">
        <v>103</v>
      </c>
      <c r="C27" s="10" cm="1">
        <f t="array" ref="C27:C46">L5:L24*2.54</f>
        <v>6.3500000000000001E-2</v>
      </c>
      <c r="D27" s="3"/>
      <c r="I27" s="9">
        <v>1.8541999999999998</v>
      </c>
      <c r="J27">
        <v>1.7653000000000001</v>
      </c>
    </row>
    <row r="28" spans="1:14">
      <c r="A28" t="str">
        <f t="shared" ref="A28:A46" si="0">_xlfn.CONCAT("SAE-",A6)</f>
        <v>SAE-1</v>
      </c>
      <c r="B28" t="s">
        <v>104</v>
      </c>
      <c r="C28" s="10">
        <v>7.8740000000000004E-2</v>
      </c>
      <c r="I28" s="9">
        <v>2.1843999999999997</v>
      </c>
      <c r="J28">
        <v>2.0878799999999997</v>
      </c>
    </row>
    <row r="29" spans="1:14">
      <c r="A29" t="str">
        <f t="shared" si="0"/>
        <v>SAE-2</v>
      </c>
      <c r="B29" t="s">
        <v>105</v>
      </c>
      <c r="C29" s="10">
        <v>9.6519999999999995E-2</v>
      </c>
      <c r="I29" s="9">
        <v>2.5146000000000002</v>
      </c>
      <c r="J29">
        <v>2.4104599999999996</v>
      </c>
    </row>
    <row r="30" spans="1:14">
      <c r="A30" t="str">
        <f t="shared" si="0"/>
        <v>SAE-3</v>
      </c>
      <c r="B30" t="s">
        <v>106</v>
      </c>
      <c r="C30" s="10">
        <v>0.11176</v>
      </c>
      <c r="D30" t="s">
        <v>151</v>
      </c>
      <c r="E30" t="s">
        <v>151</v>
      </c>
      <c r="F30" s="48" t="s">
        <v>152</v>
      </c>
      <c r="G30" s="48"/>
      <c r="I30" s="9">
        <v>2.8447999999999998</v>
      </c>
      <c r="J30">
        <v>2.7304999999999997</v>
      </c>
    </row>
    <row r="31" spans="1:14">
      <c r="A31" t="str">
        <f t="shared" si="0"/>
        <v>SAE-4</v>
      </c>
      <c r="B31" t="s">
        <v>107</v>
      </c>
      <c r="C31" s="10">
        <v>0.12953999999999999</v>
      </c>
      <c r="D31" t="s">
        <v>153</v>
      </c>
      <c r="E31" t="s">
        <v>153</v>
      </c>
      <c r="F31" t="s">
        <v>154</v>
      </c>
      <c r="G31" t="s">
        <v>155</v>
      </c>
      <c r="I31" s="9">
        <v>3.1749999999999998</v>
      </c>
      <c r="J31">
        <v>3.05308</v>
      </c>
    </row>
    <row r="32" spans="1:14">
      <c r="A32" t="str">
        <f t="shared" si="0"/>
        <v>SAE-5</v>
      </c>
      <c r="B32" t="s">
        <v>108</v>
      </c>
      <c r="C32" s="10">
        <v>0.14478000000000002</v>
      </c>
      <c r="D32" t="s">
        <v>122</v>
      </c>
      <c r="E32">
        <v>0</v>
      </c>
      <c r="G32">
        <v>80</v>
      </c>
      <c r="I32" s="9">
        <v>3.5052000000000003</v>
      </c>
      <c r="J32">
        <v>3.3756599999999994</v>
      </c>
    </row>
    <row r="33" spans="1:10">
      <c r="A33" t="str">
        <f t="shared" si="0"/>
        <v>SAE-6</v>
      </c>
      <c r="B33" t="s">
        <v>109</v>
      </c>
      <c r="C33" s="10">
        <v>0.16256000000000001</v>
      </c>
      <c r="D33" t="s">
        <v>123</v>
      </c>
      <c r="E33">
        <v>1</v>
      </c>
      <c r="F33">
        <v>64</v>
      </c>
      <c r="G33">
        <v>72</v>
      </c>
      <c r="I33" s="9">
        <v>4.1655999999999995</v>
      </c>
      <c r="J33">
        <v>4.0259</v>
      </c>
    </row>
    <row r="34" spans="1:10">
      <c r="A34" t="str">
        <f t="shared" si="0"/>
        <v>SAE-8</v>
      </c>
      <c r="B34" t="s">
        <v>110</v>
      </c>
      <c r="C34" s="10">
        <v>0.19558</v>
      </c>
      <c r="D34" t="s">
        <v>124</v>
      </c>
      <c r="E34">
        <v>2</v>
      </c>
      <c r="F34">
        <v>56</v>
      </c>
      <c r="G34">
        <v>64</v>
      </c>
      <c r="I34" s="9">
        <v>4.8259999999999996</v>
      </c>
      <c r="J34">
        <v>4.6735999999999995</v>
      </c>
    </row>
    <row r="35" spans="1:10">
      <c r="A35" t="str">
        <f t="shared" si="0"/>
        <v>SAE-10</v>
      </c>
      <c r="B35" t="s">
        <v>111</v>
      </c>
      <c r="C35" s="10">
        <v>0.2286</v>
      </c>
      <c r="D35" t="s">
        <v>125</v>
      </c>
      <c r="E35">
        <v>3</v>
      </c>
      <c r="F35">
        <v>48</v>
      </c>
      <c r="G35">
        <v>56</v>
      </c>
      <c r="I35" s="9">
        <v>6.35</v>
      </c>
      <c r="J35">
        <v>6.1848999999999998</v>
      </c>
    </row>
    <row r="36" spans="1:10">
      <c r="A36" t="str">
        <f t="shared" si="0"/>
        <v>SAE-1/4</v>
      </c>
      <c r="B36" t="s">
        <v>112</v>
      </c>
      <c r="C36" s="10">
        <v>0.30480000000000002</v>
      </c>
      <c r="D36" t="s">
        <v>126</v>
      </c>
      <c r="E36">
        <v>4</v>
      </c>
      <c r="F36">
        <v>40</v>
      </c>
      <c r="G36">
        <v>48</v>
      </c>
      <c r="I36" s="9">
        <v>7.9375</v>
      </c>
      <c r="J36">
        <v>7.7546200000000001</v>
      </c>
    </row>
    <row r="37" spans="1:10">
      <c r="A37" t="str">
        <f t="shared" si="0"/>
        <v>SAE-5/16</v>
      </c>
      <c r="B37" t="s">
        <v>113</v>
      </c>
      <c r="C37" s="10">
        <v>0.38353999999999999</v>
      </c>
      <c r="D37" t="s">
        <v>127</v>
      </c>
      <c r="E37">
        <v>5</v>
      </c>
      <c r="F37">
        <v>40</v>
      </c>
      <c r="G37">
        <v>44</v>
      </c>
      <c r="I37" s="9">
        <v>9.5249999999999986</v>
      </c>
      <c r="J37">
        <v>9.3421199999999995</v>
      </c>
    </row>
    <row r="38" spans="1:10">
      <c r="A38" t="str">
        <f t="shared" si="0"/>
        <v>SAE-3/8</v>
      </c>
      <c r="B38" t="s">
        <v>114</v>
      </c>
      <c r="C38" s="10">
        <v>0.46227999999999997</v>
      </c>
      <c r="D38" t="s">
        <v>128</v>
      </c>
      <c r="E38">
        <v>6</v>
      </c>
      <c r="F38">
        <v>32</v>
      </c>
      <c r="G38">
        <v>40</v>
      </c>
      <c r="I38" s="9">
        <v>11.112499999999999</v>
      </c>
      <c r="J38">
        <v>10.90676</v>
      </c>
    </row>
    <row r="39" spans="1:10">
      <c r="A39" t="str">
        <f t="shared" si="0"/>
        <v>SAE-7/16</v>
      </c>
      <c r="B39" t="s">
        <v>115</v>
      </c>
      <c r="C39" s="10">
        <v>0.54101999999999995</v>
      </c>
      <c r="D39" t="s">
        <v>129</v>
      </c>
      <c r="E39">
        <v>8</v>
      </c>
      <c r="F39">
        <v>32</v>
      </c>
      <c r="G39">
        <v>36</v>
      </c>
      <c r="I39" s="9">
        <v>12.7</v>
      </c>
      <c r="J39">
        <v>12.494259999999999</v>
      </c>
    </row>
    <row r="40" spans="1:10">
      <c r="A40" t="str">
        <f t="shared" si="0"/>
        <v>SAE-1/2</v>
      </c>
      <c r="B40" t="s">
        <v>116</v>
      </c>
      <c r="C40" s="10">
        <v>0.62229999999999996</v>
      </c>
      <c r="D40" t="s">
        <v>130</v>
      </c>
      <c r="E40">
        <v>10</v>
      </c>
      <c r="F40">
        <v>24</v>
      </c>
      <c r="G40">
        <v>32</v>
      </c>
      <c r="I40" s="9">
        <v>15.875</v>
      </c>
      <c r="J40">
        <v>15.654019999999997</v>
      </c>
    </row>
    <row r="41" spans="1:10">
      <c r="A41" t="str">
        <f t="shared" si="0"/>
        <v>SAE-5/8</v>
      </c>
      <c r="B41" t="s">
        <v>117</v>
      </c>
      <c r="C41" s="10">
        <v>0.77978000000000003</v>
      </c>
      <c r="D41" t="s">
        <v>131</v>
      </c>
      <c r="E41">
        <v>12</v>
      </c>
      <c r="F41">
        <v>24</v>
      </c>
      <c r="G41">
        <v>28</v>
      </c>
      <c r="I41" s="9">
        <v>19.049999999999997</v>
      </c>
      <c r="J41">
        <v>18.811240000000002</v>
      </c>
    </row>
    <row r="42" spans="1:10">
      <c r="A42" t="str">
        <f t="shared" si="0"/>
        <v>SAE-3/4</v>
      </c>
      <c r="B42" t="s">
        <v>118</v>
      </c>
      <c r="C42" s="10">
        <v>0.93979999999999997</v>
      </c>
      <c r="D42" t="s">
        <v>132</v>
      </c>
      <c r="E42" s="11">
        <f>1/4</f>
        <v>0.25</v>
      </c>
      <c r="F42">
        <v>20</v>
      </c>
      <c r="G42">
        <v>28</v>
      </c>
      <c r="I42" s="9">
        <v>22.224999999999998</v>
      </c>
      <c r="J42">
        <v>21.963380000000001</v>
      </c>
    </row>
    <row r="43" spans="1:10">
      <c r="A43" t="str">
        <f t="shared" si="0"/>
        <v>SAE-7/8</v>
      </c>
      <c r="B43" t="s">
        <v>119</v>
      </c>
      <c r="C43" s="10">
        <v>1.09728</v>
      </c>
      <c r="D43" t="s">
        <v>133</v>
      </c>
      <c r="E43" s="11">
        <f>5/16</f>
        <v>0.3125</v>
      </c>
      <c r="F43">
        <v>18</v>
      </c>
      <c r="G43">
        <v>24</v>
      </c>
      <c r="I43" s="9">
        <v>25.4</v>
      </c>
      <c r="J43">
        <v>25.110440000000001</v>
      </c>
    </row>
    <row r="44" spans="1:10">
      <c r="A44" t="str">
        <f>_xlfn.CONCAT("SAE-",A22)</f>
        <v>SAE-1</v>
      </c>
      <c r="B44" t="s">
        <v>104</v>
      </c>
      <c r="C44" s="10">
        <v>1.2573000000000001</v>
      </c>
      <c r="D44" t="s">
        <v>134</v>
      </c>
      <c r="E44" s="11">
        <f>3/8</f>
        <v>0.375</v>
      </c>
      <c r="F44">
        <v>16</v>
      </c>
      <c r="G44">
        <v>24</v>
      </c>
      <c r="I44" s="9">
        <v>31.75</v>
      </c>
      <c r="J44">
        <v>31.33344</v>
      </c>
    </row>
    <row r="45" spans="1:10">
      <c r="A45" t="str">
        <f t="shared" si="0"/>
        <v>SAE-1-1/4</v>
      </c>
      <c r="B45" t="s">
        <v>120</v>
      </c>
      <c r="C45" s="10">
        <v>1.5748</v>
      </c>
      <c r="D45" t="s">
        <v>135</v>
      </c>
      <c r="E45" s="11">
        <v>0.4375</v>
      </c>
      <c r="F45">
        <v>14</v>
      </c>
      <c r="G45">
        <v>20</v>
      </c>
      <c r="I45" s="9">
        <v>38.099999999999994</v>
      </c>
      <c r="J45">
        <v>37.637719999999995</v>
      </c>
    </row>
    <row r="46" spans="1:10">
      <c r="A46" t="str">
        <f t="shared" si="0"/>
        <v>SAE-1-1/2</v>
      </c>
      <c r="B46" t="s">
        <v>121</v>
      </c>
      <c r="C46" s="10">
        <v>1.8923000000000001</v>
      </c>
      <c r="D46" t="s">
        <v>136</v>
      </c>
      <c r="E46" s="11">
        <f>1/2</f>
        <v>0.5</v>
      </c>
      <c r="F46">
        <v>13</v>
      </c>
      <c r="G46">
        <v>18</v>
      </c>
    </row>
    <row r="47" spans="1:10">
      <c r="D47" t="s">
        <v>137</v>
      </c>
      <c r="E47" s="11">
        <f>9/16</f>
        <v>0.5625</v>
      </c>
      <c r="F47">
        <v>12</v>
      </c>
      <c r="G47">
        <v>18</v>
      </c>
    </row>
    <row r="48" spans="1:10">
      <c r="D48" t="s">
        <v>138</v>
      </c>
      <c r="E48" s="11">
        <v>0.625</v>
      </c>
      <c r="F48">
        <v>11</v>
      </c>
      <c r="G48">
        <v>18</v>
      </c>
    </row>
    <row r="49" spans="4:7">
      <c r="D49" t="s">
        <v>139</v>
      </c>
      <c r="E49" s="11">
        <v>0.75</v>
      </c>
      <c r="F49">
        <v>10</v>
      </c>
      <c r="G49">
        <v>16</v>
      </c>
    </row>
    <row r="50" spans="4:7">
      <c r="D50" t="s">
        <v>140</v>
      </c>
      <c r="E50" s="11">
        <v>0.875</v>
      </c>
      <c r="F50">
        <v>9</v>
      </c>
      <c r="G50">
        <v>14</v>
      </c>
    </row>
    <row r="51" spans="4:7">
      <c r="D51" t="s">
        <v>141</v>
      </c>
      <c r="E51" s="11">
        <v>1</v>
      </c>
      <c r="F51" s="12">
        <v>8</v>
      </c>
      <c r="G51">
        <v>14</v>
      </c>
    </row>
    <row r="52" spans="4:7">
      <c r="D52" t="s">
        <v>142</v>
      </c>
      <c r="E52" s="13" t="s">
        <v>156</v>
      </c>
      <c r="F52" s="12">
        <v>7</v>
      </c>
      <c r="G52">
        <v>12</v>
      </c>
    </row>
    <row r="53" spans="4:7">
      <c r="D53" t="s">
        <v>143</v>
      </c>
      <c r="E53" s="13" t="s">
        <v>85</v>
      </c>
      <c r="F53" s="12">
        <v>7</v>
      </c>
      <c r="G53">
        <v>12</v>
      </c>
    </row>
    <row r="54" spans="4:7">
      <c r="D54" t="s">
        <v>144</v>
      </c>
      <c r="E54" s="13" t="s">
        <v>86</v>
      </c>
      <c r="F54" s="12">
        <v>6</v>
      </c>
      <c r="G54">
        <v>12</v>
      </c>
    </row>
    <row r="55" spans="4:7">
      <c r="D55" t="s">
        <v>145</v>
      </c>
      <c r="E55" s="13" t="s">
        <v>157</v>
      </c>
      <c r="F55" s="12">
        <v>5</v>
      </c>
    </row>
    <row r="56" spans="4:7">
      <c r="D56" t="s">
        <v>146</v>
      </c>
      <c r="E56" s="12" t="s">
        <v>159</v>
      </c>
      <c r="F56" s="13" t="s">
        <v>158</v>
      </c>
    </row>
    <row r="57" spans="4:7">
      <c r="D57" t="s">
        <v>147</v>
      </c>
      <c r="E57" s="13" t="s">
        <v>160</v>
      </c>
      <c r="F57" s="13" t="s">
        <v>158</v>
      </c>
    </row>
    <row r="58" spans="4:7">
      <c r="D58" t="s">
        <v>148</v>
      </c>
      <c r="E58" s="13" t="s">
        <v>161</v>
      </c>
      <c r="F58" s="12">
        <v>4</v>
      </c>
    </row>
    <row r="59" spans="4:7">
      <c r="D59" t="s">
        <v>149</v>
      </c>
      <c r="E59" s="13" t="s">
        <v>162</v>
      </c>
      <c r="F59" s="12">
        <v>4</v>
      </c>
    </row>
    <row r="60" spans="4:7">
      <c r="D60" t="s">
        <v>150</v>
      </c>
      <c r="E60" s="13" t="s">
        <v>92</v>
      </c>
      <c r="F60" s="12">
        <v>4</v>
      </c>
    </row>
    <row r="65" spans="1:20" ht="15.75">
      <c r="A65" s="14" t="s">
        <v>103</v>
      </c>
      <c r="B65" s="14" t="s">
        <v>103</v>
      </c>
      <c r="C65" s="14">
        <v>25.4</v>
      </c>
      <c r="D65" s="14">
        <v>5</v>
      </c>
      <c r="E65" s="14">
        <v>0.15240000000000001</v>
      </c>
      <c r="F65" s="14">
        <v>0.18795999999999999</v>
      </c>
      <c r="G65" s="14">
        <v>0.15240000000000001</v>
      </c>
      <c r="H65" s="14">
        <v>0.24384</v>
      </c>
      <c r="I65" s="14">
        <v>0.17780000000000001</v>
      </c>
      <c r="J65" s="14">
        <v>0.127</v>
      </c>
      <c r="K65" s="14">
        <v>1.0160000000000001E-2</v>
      </c>
      <c r="L65" s="14">
        <v>6.3500000000000001E-2</v>
      </c>
      <c r="M65" s="14" t="s">
        <v>163</v>
      </c>
      <c r="N65" s="14" t="s">
        <v>163</v>
      </c>
      <c r="O65" s="14" t="s">
        <v>164</v>
      </c>
      <c r="P65" s="14" t="s">
        <v>165</v>
      </c>
      <c r="Q65" s="14" t="s">
        <v>163</v>
      </c>
      <c r="R65" s="14" t="s">
        <v>163</v>
      </c>
      <c r="S65" s="14" t="s">
        <v>166</v>
      </c>
      <c r="T65" s="14" t="s">
        <v>167</v>
      </c>
    </row>
    <row r="66" spans="1:20" ht="15.75">
      <c r="A66" s="14" t="s">
        <v>104</v>
      </c>
      <c r="B66" s="14" t="s">
        <v>104</v>
      </c>
      <c r="C66" s="14">
        <v>25.4</v>
      </c>
      <c r="D66" s="14">
        <v>5</v>
      </c>
      <c r="E66" s="14">
        <v>0.18542</v>
      </c>
      <c r="F66" s="14">
        <v>0.22098000000000001</v>
      </c>
      <c r="G66" s="14">
        <v>0.18542</v>
      </c>
      <c r="H66" s="14">
        <v>0.29971999999999999</v>
      </c>
      <c r="I66" s="14">
        <v>0.20574000000000001</v>
      </c>
      <c r="J66" s="14">
        <v>0.15875</v>
      </c>
      <c r="K66" s="14">
        <v>1.2699999999999999E-2</v>
      </c>
      <c r="L66" s="14">
        <v>7.8740000000000004E-2</v>
      </c>
      <c r="M66" s="14" t="s">
        <v>163</v>
      </c>
      <c r="N66" s="14" t="s">
        <v>163</v>
      </c>
      <c r="O66" s="14" t="s">
        <v>164</v>
      </c>
      <c r="P66" s="9" t="s">
        <v>229</v>
      </c>
      <c r="Q66" s="14" t="s">
        <v>163</v>
      </c>
      <c r="R66" s="14" t="s">
        <v>163</v>
      </c>
      <c r="S66" s="14" t="s">
        <v>168</v>
      </c>
      <c r="T66" s="14" t="s">
        <v>169</v>
      </c>
    </row>
    <row r="67" spans="1:20" ht="15.75">
      <c r="A67" s="14" t="s">
        <v>105</v>
      </c>
      <c r="B67" s="14" t="s">
        <v>105</v>
      </c>
      <c r="C67" s="14">
        <v>25.4</v>
      </c>
      <c r="D67" s="14">
        <v>5</v>
      </c>
      <c r="E67" s="14">
        <v>0.21844</v>
      </c>
      <c r="F67" s="14">
        <v>0.25907999999999998</v>
      </c>
      <c r="G67" s="14">
        <v>0.21844</v>
      </c>
      <c r="H67" s="14">
        <v>0.35560000000000003</v>
      </c>
      <c r="I67" s="14">
        <v>0.24384</v>
      </c>
      <c r="J67" s="14">
        <v>0.198438</v>
      </c>
      <c r="K67" s="14">
        <v>2.0320000000000001E-2</v>
      </c>
      <c r="L67" s="14">
        <v>9.6519999999999995E-2</v>
      </c>
      <c r="M67" s="14" t="s">
        <v>163</v>
      </c>
      <c r="N67" s="14" t="s">
        <v>163</v>
      </c>
      <c r="O67" s="14" t="s">
        <v>164</v>
      </c>
      <c r="P67" s="9" t="s">
        <v>230</v>
      </c>
      <c r="Q67" s="14" t="s">
        <v>163</v>
      </c>
      <c r="R67" s="14" t="s">
        <v>163</v>
      </c>
      <c r="S67" s="14" t="s">
        <v>170</v>
      </c>
      <c r="T67" s="14" t="s">
        <v>171</v>
      </c>
    </row>
    <row r="68" spans="1:20" ht="15.75">
      <c r="A68" s="14" t="s">
        <v>106</v>
      </c>
      <c r="B68" s="14" t="s">
        <v>106</v>
      </c>
      <c r="C68" s="14">
        <v>25.4</v>
      </c>
      <c r="D68" s="14">
        <v>5</v>
      </c>
      <c r="E68" s="14">
        <v>0.25146000000000002</v>
      </c>
      <c r="F68" s="14">
        <v>0.29210000000000003</v>
      </c>
      <c r="G68" s="14">
        <v>0.25146000000000002</v>
      </c>
      <c r="H68" s="14">
        <v>0.40894000000000003</v>
      </c>
      <c r="I68" s="14">
        <v>0.27939999999999998</v>
      </c>
      <c r="J68" s="14">
        <v>0.198438</v>
      </c>
      <c r="K68" s="14">
        <v>2.0320000000000001E-2</v>
      </c>
      <c r="L68" s="14">
        <v>0.11176</v>
      </c>
      <c r="M68" s="14" t="s">
        <v>163</v>
      </c>
      <c r="N68" s="14" t="s">
        <v>163</v>
      </c>
      <c r="O68" s="14" t="s">
        <v>164</v>
      </c>
      <c r="P68" s="9" t="s">
        <v>231</v>
      </c>
      <c r="Q68" s="14" t="s">
        <v>163</v>
      </c>
      <c r="R68" s="14" t="s">
        <v>163</v>
      </c>
      <c r="S68" s="14" t="s">
        <v>172</v>
      </c>
      <c r="T68" s="14" t="s">
        <v>173</v>
      </c>
    </row>
    <row r="69" spans="1:20" ht="15.75">
      <c r="A69" s="14" t="s">
        <v>107</v>
      </c>
      <c r="B69" s="14" t="s">
        <v>107</v>
      </c>
      <c r="C69" s="14">
        <v>25.4</v>
      </c>
      <c r="D69" s="14">
        <v>5</v>
      </c>
      <c r="E69" s="14">
        <v>0.28448000000000001</v>
      </c>
      <c r="F69" s="14">
        <v>0.33019999999999999</v>
      </c>
      <c r="G69" s="14">
        <v>0.28448000000000001</v>
      </c>
      <c r="H69" s="14">
        <v>0.46482000000000001</v>
      </c>
      <c r="I69" s="14">
        <v>0.32766000000000001</v>
      </c>
      <c r="J69" s="14">
        <v>0.238125</v>
      </c>
      <c r="K69" s="14">
        <v>2.2859999999999998E-2</v>
      </c>
      <c r="L69" s="14">
        <v>0.12953999999999999</v>
      </c>
      <c r="M69" s="14" t="s">
        <v>163</v>
      </c>
      <c r="N69" s="14" t="s">
        <v>163</v>
      </c>
      <c r="O69" s="14" t="s">
        <v>164</v>
      </c>
      <c r="P69" s="9" t="s">
        <v>232</v>
      </c>
      <c r="Q69" s="14" t="s">
        <v>163</v>
      </c>
      <c r="R69" s="14" t="s">
        <v>163</v>
      </c>
      <c r="S69" s="14" t="s">
        <v>174</v>
      </c>
      <c r="T69" s="14" t="s">
        <v>175</v>
      </c>
    </row>
    <row r="70" spans="1:20" ht="15.75">
      <c r="A70" s="14" t="s">
        <v>108</v>
      </c>
      <c r="B70" s="14" t="s">
        <v>108</v>
      </c>
      <c r="C70" s="14">
        <v>25.4</v>
      </c>
      <c r="D70" s="14">
        <v>5</v>
      </c>
      <c r="E70" s="14">
        <v>0.3175</v>
      </c>
      <c r="F70" s="14">
        <v>0.36830000000000002</v>
      </c>
      <c r="G70" s="14">
        <v>0.3175</v>
      </c>
      <c r="H70" s="14">
        <v>0.52070000000000005</v>
      </c>
      <c r="I70" s="14">
        <v>0.34544000000000002</v>
      </c>
      <c r="J70" s="14">
        <v>0.238125</v>
      </c>
      <c r="K70" s="14">
        <v>3.048E-2</v>
      </c>
      <c r="L70" s="14">
        <v>0.14477999999999999</v>
      </c>
      <c r="M70" s="14" t="s">
        <v>163</v>
      </c>
      <c r="N70" s="14" t="s">
        <v>163</v>
      </c>
      <c r="O70" s="14" t="s">
        <v>164</v>
      </c>
      <c r="P70" s="9" t="s">
        <v>233</v>
      </c>
      <c r="Q70" s="14" t="s">
        <v>163</v>
      </c>
      <c r="R70" s="14" t="s">
        <v>163</v>
      </c>
      <c r="S70" s="14" t="s">
        <v>176</v>
      </c>
      <c r="T70" s="14" t="s">
        <v>177</v>
      </c>
    </row>
    <row r="71" spans="1:20" ht="15.75">
      <c r="A71" s="14" t="s">
        <v>109</v>
      </c>
      <c r="B71" s="14" t="s">
        <v>109</v>
      </c>
      <c r="C71" s="14">
        <v>25.4</v>
      </c>
      <c r="D71" s="14">
        <v>5</v>
      </c>
      <c r="E71" s="14">
        <v>0.35052</v>
      </c>
      <c r="F71" s="14">
        <v>0.40132000000000001</v>
      </c>
      <c r="G71" s="14">
        <v>0.35052</v>
      </c>
      <c r="H71" s="14">
        <v>0.57403999999999999</v>
      </c>
      <c r="I71" s="14">
        <v>0.38100000000000001</v>
      </c>
      <c r="J71" s="14">
        <v>0.27781299999999998</v>
      </c>
      <c r="K71" s="14">
        <v>3.3020000000000001E-2</v>
      </c>
      <c r="L71" s="14">
        <v>0.16256000000000001</v>
      </c>
      <c r="M71" s="14" t="s">
        <v>163</v>
      </c>
      <c r="N71" s="14" t="s">
        <v>163</v>
      </c>
      <c r="O71" s="14" t="s">
        <v>164</v>
      </c>
      <c r="P71" s="9" t="s">
        <v>234</v>
      </c>
      <c r="Q71" s="14" t="s">
        <v>163</v>
      </c>
      <c r="R71" s="14" t="s">
        <v>163</v>
      </c>
      <c r="S71" s="14" t="s">
        <v>178</v>
      </c>
      <c r="T71" s="14" t="s">
        <v>179</v>
      </c>
    </row>
    <row r="72" spans="1:20" ht="15.75">
      <c r="A72" s="14" t="s">
        <v>110</v>
      </c>
      <c r="B72" s="14" t="s">
        <v>110</v>
      </c>
      <c r="C72" s="14">
        <v>25.4</v>
      </c>
      <c r="D72" s="14">
        <v>5</v>
      </c>
      <c r="E72" s="14">
        <v>0.41655999999999999</v>
      </c>
      <c r="F72" s="14">
        <v>0.47752</v>
      </c>
      <c r="G72" s="14">
        <v>0.41655999999999999</v>
      </c>
      <c r="H72" s="14">
        <v>0.68579999999999997</v>
      </c>
      <c r="I72" s="14">
        <v>0.44957999999999998</v>
      </c>
      <c r="J72" s="14">
        <v>0.35718800000000001</v>
      </c>
      <c r="K72" s="14">
        <v>3.5560000000000001E-2</v>
      </c>
      <c r="L72" s="14">
        <v>0.19558</v>
      </c>
      <c r="M72" s="14" t="s">
        <v>163</v>
      </c>
      <c r="N72" s="14" t="s">
        <v>163</v>
      </c>
      <c r="O72" s="14" t="s">
        <v>164</v>
      </c>
      <c r="P72" s="9" t="s">
        <v>235</v>
      </c>
      <c r="Q72" s="14" t="s">
        <v>163</v>
      </c>
      <c r="R72" s="14" t="s">
        <v>163</v>
      </c>
      <c r="S72" s="14" t="s">
        <v>180</v>
      </c>
      <c r="T72" s="14" t="s">
        <v>181</v>
      </c>
    </row>
    <row r="73" spans="1:20" ht="15.75">
      <c r="A73" s="14" t="s">
        <v>111</v>
      </c>
      <c r="B73" s="14" t="s">
        <v>111</v>
      </c>
      <c r="C73" s="14">
        <v>25.4</v>
      </c>
      <c r="D73" s="14">
        <v>5</v>
      </c>
      <c r="E73" s="14">
        <v>0.48259999999999997</v>
      </c>
      <c r="F73" s="14">
        <v>0.55371999999999999</v>
      </c>
      <c r="G73" s="14">
        <v>0.48259999999999997</v>
      </c>
      <c r="H73" s="14">
        <v>0.79247999999999996</v>
      </c>
      <c r="I73" s="14">
        <v>0.51053999999999999</v>
      </c>
      <c r="J73" s="14">
        <v>0.39687499999999998</v>
      </c>
      <c r="K73" s="14">
        <v>4.5719999999999997E-2</v>
      </c>
      <c r="L73" s="14">
        <v>0.2286</v>
      </c>
      <c r="M73" s="14" t="s">
        <v>163</v>
      </c>
      <c r="N73" s="14" t="s">
        <v>163</v>
      </c>
      <c r="O73" s="14" t="s">
        <v>164</v>
      </c>
      <c r="P73" s="15" t="s">
        <v>182</v>
      </c>
      <c r="Q73" s="14" t="s">
        <v>163</v>
      </c>
      <c r="R73" s="14" t="s">
        <v>163</v>
      </c>
      <c r="S73" s="14" t="s">
        <v>183</v>
      </c>
      <c r="T73" s="14" t="s">
        <v>184</v>
      </c>
    </row>
    <row r="74" spans="1:20" ht="15.75">
      <c r="A74" s="14" t="s">
        <v>112</v>
      </c>
      <c r="B74" s="14" t="s">
        <v>112</v>
      </c>
      <c r="C74" s="14">
        <v>25.4</v>
      </c>
      <c r="D74" s="14">
        <v>5</v>
      </c>
      <c r="E74" s="14">
        <v>0.63500000000000001</v>
      </c>
      <c r="F74" s="14">
        <v>0.70611999999999997</v>
      </c>
      <c r="G74" s="14">
        <v>0.63500000000000001</v>
      </c>
      <c r="H74" s="14">
        <v>0.95250000000000001</v>
      </c>
      <c r="I74" s="14">
        <v>0.67564000000000002</v>
      </c>
      <c r="J74" s="14">
        <v>0.47625000000000001</v>
      </c>
      <c r="K74" s="14">
        <v>6.3500000000000001E-2</v>
      </c>
      <c r="L74" s="14">
        <v>0.30480000000000002</v>
      </c>
      <c r="M74" s="14" t="s">
        <v>163</v>
      </c>
      <c r="N74" s="14" t="s">
        <v>163</v>
      </c>
      <c r="O74" s="14" t="s">
        <v>164</v>
      </c>
      <c r="P74" s="15" t="s">
        <v>185</v>
      </c>
      <c r="Q74" s="14" t="s">
        <v>163</v>
      </c>
      <c r="R74" s="14" t="s">
        <v>163</v>
      </c>
      <c r="S74" s="14" t="s">
        <v>186</v>
      </c>
      <c r="T74" s="14" t="s">
        <v>187</v>
      </c>
    </row>
    <row r="75" spans="1:20" ht="15.75">
      <c r="A75" s="14" t="s">
        <v>113</v>
      </c>
      <c r="B75" s="14" t="s">
        <v>113</v>
      </c>
      <c r="C75" s="14">
        <v>25.4</v>
      </c>
      <c r="D75" s="14">
        <v>5</v>
      </c>
      <c r="E75" s="14">
        <v>0.79374999999999996</v>
      </c>
      <c r="F75" s="14">
        <v>0.88138000000000005</v>
      </c>
      <c r="G75" s="14">
        <v>0.79247999999999996</v>
      </c>
      <c r="H75" s="14">
        <v>1.19126</v>
      </c>
      <c r="I75" s="14">
        <v>0.84328000000000003</v>
      </c>
      <c r="J75" s="14">
        <v>0.63500000000000001</v>
      </c>
      <c r="K75" s="14">
        <v>8.3820000000000006E-2</v>
      </c>
      <c r="L75" s="14">
        <v>0.38353999999999999</v>
      </c>
      <c r="M75" s="14" t="s">
        <v>163</v>
      </c>
      <c r="N75" s="14" t="s">
        <v>163</v>
      </c>
      <c r="O75" s="14" t="s">
        <v>164</v>
      </c>
      <c r="P75" s="15" t="s">
        <v>188</v>
      </c>
      <c r="Q75" s="14" t="s">
        <v>163</v>
      </c>
      <c r="R75" s="14" t="s">
        <v>163</v>
      </c>
      <c r="S75" s="14" t="s">
        <v>189</v>
      </c>
      <c r="T75" s="14" t="s">
        <v>190</v>
      </c>
    </row>
    <row r="76" spans="1:20" ht="15.75">
      <c r="A76" s="14" t="s">
        <v>114</v>
      </c>
      <c r="B76" s="14" t="s">
        <v>114</v>
      </c>
      <c r="C76" s="14">
        <v>25.4</v>
      </c>
      <c r="D76" s="14">
        <v>5</v>
      </c>
      <c r="E76" s="14">
        <v>0.95250000000000001</v>
      </c>
      <c r="F76" s="14">
        <v>1.0541</v>
      </c>
      <c r="G76" s="14">
        <v>0.95250000000000001</v>
      </c>
      <c r="H76" s="14">
        <v>1.4274800000000001</v>
      </c>
      <c r="I76" s="14">
        <v>1.0083800000000001</v>
      </c>
      <c r="J76" s="14">
        <v>0.79374999999999996</v>
      </c>
      <c r="K76" s="14">
        <v>0.1016</v>
      </c>
      <c r="L76" s="14">
        <v>0.46228000000000002</v>
      </c>
      <c r="M76" s="14" t="s">
        <v>163</v>
      </c>
      <c r="N76" s="14" t="s">
        <v>163</v>
      </c>
      <c r="O76" s="14" t="s">
        <v>164</v>
      </c>
      <c r="P76" s="15" t="s">
        <v>191</v>
      </c>
      <c r="Q76" s="14" t="s">
        <v>163</v>
      </c>
      <c r="R76" s="14" t="s">
        <v>163</v>
      </c>
      <c r="S76" s="14" t="s">
        <v>192</v>
      </c>
      <c r="T76" s="14" t="s">
        <v>193</v>
      </c>
    </row>
    <row r="77" spans="1:20" ht="15.75">
      <c r="A77" s="14" t="s">
        <v>115</v>
      </c>
      <c r="B77" s="14" t="s">
        <v>115</v>
      </c>
      <c r="C77" s="14">
        <v>25.4</v>
      </c>
      <c r="D77" s="14">
        <v>5</v>
      </c>
      <c r="E77" s="14">
        <v>1.1112500000000001</v>
      </c>
      <c r="F77" s="14">
        <v>1.22936</v>
      </c>
      <c r="G77" s="14">
        <v>1.11252</v>
      </c>
      <c r="H77" s="14">
        <v>1.6662399999999999</v>
      </c>
      <c r="I77" s="14">
        <v>1.19126</v>
      </c>
      <c r="J77" s="14">
        <v>0.95250000000000001</v>
      </c>
      <c r="K77" s="14">
        <v>0.11938</v>
      </c>
      <c r="L77" s="14">
        <v>0.54101999999999995</v>
      </c>
      <c r="M77" s="14" t="s">
        <v>163</v>
      </c>
      <c r="N77" s="14" t="s">
        <v>163</v>
      </c>
      <c r="O77" s="14" t="s">
        <v>164</v>
      </c>
      <c r="P77" s="15" t="s">
        <v>194</v>
      </c>
      <c r="Q77" s="14" t="s">
        <v>163</v>
      </c>
      <c r="R77" s="14" t="s">
        <v>163</v>
      </c>
      <c r="S77" s="14" t="s">
        <v>195</v>
      </c>
      <c r="T77" s="14" t="s">
        <v>196</v>
      </c>
    </row>
    <row r="78" spans="1:20" ht="15.75">
      <c r="A78" s="14" t="s">
        <v>116</v>
      </c>
      <c r="B78" s="14" t="s">
        <v>116</v>
      </c>
      <c r="C78" s="14">
        <v>25.4</v>
      </c>
      <c r="D78" s="14">
        <v>5</v>
      </c>
      <c r="E78" s="14">
        <v>1.27</v>
      </c>
      <c r="F78" s="14">
        <v>1.40208</v>
      </c>
      <c r="G78" s="14">
        <v>1.27</v>
      </c>
      <c r="H78" s="14">
        <v>1.905</v>
      </c>
      <c r="I78" s="14">
        <v>1.34874</v>
      </c>
      <c r="J78" s="14">
        <v>0.95250000000000001</v>
      </c>
      <c r="K78" s="14">
        <v>0.13969999999999999</v>
      </c>
      <c r="L78" s="14">
        <v>0.62229999999999996</v>
      </c>
      <c r="M78" s="14" t="s">
        <v>163</v>
      </c>
      <c r="N78" s="14" t="s">
        <v>163</v>
      </c>
      <c r="O78" s="14" t="s">
        <v>164</v>
      </c>
      <c r="P78" s="15" t="s">
        <v>197</v>
      </c>
      <c r="Q78" s="14" t="s">
        <v>163</v>
      </c>
      <c r="R78" s="14" t="s">
        <v>163</v>
      </c>
      <c r="S78" s="14" t="s">
        <v>198</v>
      </c>
      <c r="T78" s="14" t="s">
        <v>199</v>
      </c>
    </row>
    <row r="79" spans="1:20" ht="15.75">
      <c r="A79" s="14" t="s">
        <v>117</v>
      </c>
      <c r="B79" s="14" t="s">
        <v>117</v>
      </c>
      <c r="C79" s="14">
        <v>25.4</v>
      </c>
      <c r="D79" s="14">
        <v>5</v>
      </c>
      <c r="E79" s="14">
        <v>1.5874999999999999</v>
      </c>
      <c r="F79" s="14">
        <v>1.7500599999999999</v>
      </c>
      <c r="G79" s="14">
        <v>1.5874999999999999</v>
      </c>
      <c r="H79" s="14">
        <v>2.38252</v>
      </c>
      <c r="I79" s="14">
        <v>1.6662399999999999</v>
      </c>
      <c r="J79" s="14">
        <v>1.27</v>
      </c>
      <c r="K79" s="14">
        <v>0.17780000000000001</v>
      </c>
      <c r="L79" s="14">
        <v>0.77978000000000003</v>
      </c>
      <c r="M79" s="14" t="s">
        <v>163</v>
      </c>
      <c r="N79" s="14" t="s">
        <v>163</v>
      </c>
      <c r="O79" s="14" t="s">
        <v>164</v>
      </c>
      <c r="P79" s="15" t="s">
        <v>200</v>
      </c>
      <c r="Q79" s="14" t="s">
        <v>163</v>
      </c>
      <c r="R79" s="14" t="s">
        <v>163</v>
      </c>
      <c r="S79" s="14" t="s">
        <v>201</v>
      </c>
      <c r="T79" s="14" t="s">
        <v>202</v>
      </c>
    </row>
    <row r="80" spans="1:20" ht="15.75">
      <c r="A80" s="14" t="s">
        <v>118</v>
      </c>
      <c r="B80" s="14" t="s">
        <v>118</v>
      </c>
      <c r="C80" s="14">
        <v>25.4</v>
      </c>
      <c r="D80" s="14">
        <v>5</v>
      </c>
      <c r="E80" s="14">
        <v>1.905</v>
      </c>
      <c r="F80" s="14">
        <v>2.1031200000000001</v>
      </c>
      <c r="G80" s="14">
        <v>1.905</v>
      </c>
      <c r="H80" s="14">
        <v>2.8574999999999999</v>
      </c>
      <c r="I80" s="14">
        <v>1.9837400000000001</v>
      </c>
      <c r="J80" s="14">
        <v>1.5874999999999999</v>
      </c>
      <c r="K80" s="14">
        <v>0.21590000000000001</v>
      </c>
      <c r="L80" s="14">
        <v>0.93979999999999997</v>
      </c>
      <c r="M80" s="14" t="s">
        <v>163</v>
      </c>
      <c r="N80" s="14" t="s">
        <v>163</v>
      </c>
      <c r="O80" s="14" t="s">
        <v>164</v>
      </c>
      <c r="P80" s="15" t="s">
        <v>203</v>
      </c>
      <c r="Q80" s="14" t="s">
        <v>163</v>
      </c>
      <c r="R80" s="14" t="s">
        <v>163</v>
      </c>
      <c r="S80" s="14" t="s">
        <v>204</v>
      </c>
      <c r="T80" s="14" t="s">
        <v>205</v>
      </c>
    </row>
    <row r="81" spans="1:20" ht="15.75">
      <c r="A81" s="14" t="s">
        <v>119</v>
      </c>
      <c r="B81" s="14" t="s">
        <v>119</v>
      </c>
      <c r="C81" s="14">
        <v>25.4</v>
      </c>
      <c r="D81" s="14">
        <v>5</v>
      </c>
      <c r="E81" s="14">
        <v>2.2225000000000001</v>
      </c>
      <c r="F81" s="14">
        <v>2.4460199999999999</v>
      </c>
      <c r="G81" s="14">
        <v>2.2225000000000001</v>
      </c>
      <c r="H81" s="14">
        <v>3.3324799999999999</v>
      </c>
      <c r="I81" s="14">
        <v>2.30124</v>
      </c>
      <c r="J81" s="14">
        <v>1.905</v>
      </c>
      <c r="K81" s="14">
        <v>0.254</v>
      </c>
      <c r="L81" s="14">
        <v>1.09728</v>
      </c>
      <c r="M81" s="14" t="s">
        <v>163</v>
      </c>
      <c r="N81" s="14" t="s">
        <v>163</v>
      </c>
      <c r="O81" s="14" t="s">
        <v>164</v>
      </c>
      <c r="P81" s="15" t="s">
        <v>206</v>
      </c>
      <c r="Q81" s="14" t="s">
        <v>163</v>
      </c>
      <c r="R81" s="14" t="s">
        <v>163</v>
      </c>
      <c r="S81" s="14" t="s">
        <v>207</v>
      </c>
      <c r="T81" s="14" t="s">
        <v>208</v>
      </c>
    </row>
    <row r="82" spans="1:20" ht="15.75">
      <c r="A82" s="14" t="s">
        <v>104</v>
      </c>
      <c r="B82" s="14" t="s">
        <v>104</v>
      </c>
      <c r="C82" s="14">
        <v>25.4</v>
      </c>
      <c r="D82" s="14">
        <v>5</v>
      </c>
      <c r="E82" s="14">
        <v>2.54</v>
      </c>
      <c r="F82" s="14">
        <v>2.794</v>
      </c>
      <c r="G82" s="14">
        <v>2.54</v>
      </c>
      <c r="H82" s="14">
        <v>3.81</v>
      </c>
      <c r="I82" s="14">
        <v>2.6187399999999998</v>
      </c>
      <c r="J82" s="14">
        <v>1.905</v>
      </c>
      <c r="K82" s="14">
        <v>0.28955999999999998</v>
      </c>
      <c r="L82" s="14">
        <v>1.2573000000000001</v>
      </c>
      <c r="M82" s="14" t="s">
        <v>163</v>
      </c>
      <c r="N82" s="14" t="s">
        <v>163</v>
      </c>
      <c r="O82" s="14" t="s">
        <v>164</v>
      </c>
      <c r="P82" s="15" t="s">
        <v>209</v>
      </c>
      <c r="Q82" s="14" t="s">
        <v>163</v>
      </c>
      <c r="R82" s="14" t="s">
        <v>163</v>
      </c>
      <c r="S82" s="14" t="s">
        <v>168</v>
      </c>
      <c r="T82" s="14" t="s">
        <v>169</v>
      </c>
    </row>
    <row r="83" spans="1:20" ht="15.75">
      <c r="A83" s="14" t="s">
        <v>120</v>
      </c>
      <c r="B83" s="14" t="s">
        <v>120</v>
      </c>
      <c r="C83" s="14">
        <v>25.4</v>
      </c>
      <c r="D83" s="14">
        <v>5</v>
      </c>
      <c r="E83" s="14">
        <v>3.1749999999999998</v>
      </c>
      <c r="F83" s="14">
        <v>3.4798</v>
      </c>
      <c r="G83" s="14">
        <v>3.1749999999999998</v>
      </c>
      <c r="H83" s="14">
        <v>4.7625000000000002</v>
      </c>
      <c r="I83" s="14">
        <v>3.2537400000000001</v>
      </c>
      <c r="J83" s="14">
        <v>2.2225000000000001</v>
      </c>
      <c r="K83" s="14">
        <v>0.36575999999999997</v>
      </c>
      <c r="L83" s="14">
        <v>1.5748</v>
      </c>
      <c r="M83" s="14" t="s">
        <v>163</v>
      </c>
      <c r="N83" s="14" t="s">
        <v>163</v>
      </c>
      <c r="O83" s="14" t="s">
        <v>164</v>
      </c>
      <c r="P83" s="15" t="s">
        <v>210</v>
      </c>
      <c r="Q83" s="14" t="s">
        <v>163</v>
      </c>
      <c r="R83" s="14" t="s">
        <v>163</v>
      </c>
      <c r="S83" s="14" t="s">
        <v>211</v>
      </c>
      <c r="T83" s="14" t="s">
        <v>212</v>
      </c>
    </row>
    <row r="84" spans="1:20" ht="15.75">
      <c r="A84" s="14" t="s">
        <v>121</v>
      </c>
      <c r="B84" s="14" t="s">
        <v>121</v>
      </c>
      <c r="C84" s="14">
        <v>25.4</v>
      </c>
      <c r="D84" s="14">
        <v>5</v>
      </c>
      <c r="E84" s="14">
        <v>3.81</v>
      </c>
      <c r="F84" s="14">
        <v>4.1656000000000004</v>
      </c>
      <c r="G84" s="14">
        <v>3.81</v>
      </c>
      <c r="H84" s="14">
        <v>5.7149999999999999</v>
      </c>
      <c r="I84" s="14">
        <v>3.8887399999999999</v>
      </c>
      <c r="J84" s="14">
        <v>2.54</v>
      </c>
      <c r="K84" s="14">
        <v>0.44703999999999999</v>
      </c>
      <c r="L84" s="14">
        <v>1.8923000000000001</v>
      </c>
      <c r="M84" s="14" t="s">
        <v>163</v>
      </c>
      <c r="N84" s="14" t="s">
        <v>163</v>
      </c>
      <c r="O84" s="14" t="s">
        <v>164</v>
      </c>
      <c r="P84" s="15" t="s">
        <v>213</v>
      </c>
      <c r="Q84" s="14" t="s">
        <v>163</v>
      </c>
      <c r="R84" s="14" t="s">
        <v>163</v>
      </c>
      <c r="S84" s="14" t="s">
        <v>214</v>
      </c>
      <c r="T84" s="14" t="s">
        <v>215</v>
      </c>
    </row>
    <row r="85" spans="1:20" ht="15.75">
      <c r="A85" s="16" t="s">
        <v>216</v>
      </c>
      <c r="B85" s="14"/>
      <c r="C85" s="14"/>
      <c r="D85" s="14"/>
      <c r="E85" s="14"/>
      <c r="F85" s="14"/>
      <c r="G85" s="14"/>
      <c r="H85" s="14">
        <v>80</v>
      </c>
      <c r="I85" s="14" t="s">
        <v>165</v>
      </c>
      <c r="J85" s="14"/>
      <c r="K85" s="14"/>
      <c r="L85" s="14"/>
      <c r="M85" s="14"/>
      <c r="N85" s="14"/>
      <c r="O85" s="14"/>
      <c r="P85" s="15"/>
      <c r="Q85" s="14"/>
      <c r="R85" s="14"/>
      <c r="S85" s="14"/>
      <c r="T85" s="14"/>
    </row>
    <row r="86" spans="1:20" ht="15.75">
      <c r="A86" s="16" t="s">
        <v>120</v>
      </c>
      <c r="B86" s="14"/>
      <c r="C86" s="14"/>
      <c r="D86" s="14"/>
      <c r="E86" s="14"/>
      <c r="F86" s="14"/>
      <c r="G86" s="14"/>
      <c r="H86" s="14">
        <v>64</v>
      </c>
      <c r="I86" s="14">
        <v>23377</v>
      </c>
      <c r="J86" s="14"/>
      <c r="K86" s="14"/>
      <c r="L86" s="14"/>
      <c r="M86" s="14"/>
      <c r="N86" s="14"/>
      <c r="O86" s="14"/>
      <c r="P86" s="15"/>
      <c r="Q86" s="14"/>
      <c r="R86" s="14"/>
      <c r="S86" s="14"/>
      <c r="T86" s="14"/>
    </row>
    <row r="87" spans="1:20" ht="15.75">
      <c r="A87" s="16" t="s">
        <v>121</v>
      </c>
      <c r="B87" s="14"/>
      <c r="C87" s="14"/>
      <c r="D87" s="14"/>
      <c r="E87" s="14"/>
      <c r="F87" s="14"/>
      <c r="G87" s="14"/>
      <c r="H87" s="14">
        <v>56</v>
      </c>
      <c r="I87" s="14">
        <v>20486</v>
      </c>
      <c r="J87" s="14"/>
      <c r="K87" s="14"/>
      <c r="L87" s="14"/>
      <c r="M87" s="14"/>
      <c r="N87" s="14"/>
      <c r="O87" s="14"/>
      <c r="P87" s="15"/>
      <c r="Q87" s="14"/>
      <c r="R87" s="14"/>
      <c r="S87" s="14"/>
      <c r="T87" s="14"/>
    </row>
    <row r="88" spans="1:20" ht="15.75">
      <c r="A88" s="16" t="s">
        <v>217</v>
      </c>
      <c r="B88" s="14"/>
      <c r="C88" s="14"/>
      <c r="D88" s="14"/>
      <c r="E88" s="14"/>
      <c r="F88" s="14"/>
      <c r="G88" s="14"/>
      <c r="H88" s="14">
        <v>48</v>
      </c>
      <c r="I88" s="14">
        <v>17593</v>
      </c>
      <c r="J88" s="14"/>
      <c r="K88" s="14"/>
      <c r="L88" s="14"/>
      <c r="M88" s="14"/>
      <c r="N88" s="14"/>
      <c r="O88" s="14"/>
      <c r="P88" s="15"/>
      <c r="Q88" s="14"/>
      <c r="R88" s="14"/>
      <c r="S88" s="14"/>
      <c r="T88" s="14"/>
    </row>
    <row r="89" spans="1:20" ht="15.75">
      <c r="A89" s="17" t="s">
        <v>105</v>
      </c>
      <c r="B89" s="14"/>
      <c r="C89" s="14"/>
      <c r="D89" s="14"/>
      <c r="E89" s="14"/>
      <c r="F89" s="14"/>
      <c r="G89" s="14"/>
      <c r="H89" s="14">
        <v>40</v>
      </c>
      <c r="I89" s="14">
        <v>14702</v>
      </c>
      <c r="J89" s="14"/>
      <c r="K89" s="14"/>
      <c r="L89" s="14"/>
      <c r="M89" s="14"/>
      <c r="N89" s="14"/>
      <c r="O89" s="14"/>
      <c r="P89" s="15"/>
      <c r="Q89" s="14"/>
      <c r="R89" s="14"/>
      <c r="S89" s="14"/>
      <c r="T89" s="14"/>
    </row>
    <row r="90" spans="1:20" ht="15.75">
      <c r="A90" s="16" t="s">
        <v>218</v>
      </c>
      <c r="B90" s="14"/>
      <c r="C90" s="14"/>
      <c r="D90" s="14"/>
      <c r="E90" s="14"/>
      <c r="F90" s="14"/>
      <c r="G90" s="14"/>
      <c r="H90" s="14">
        <v>40</v>
      </c>
      <c r="I90" s="14">
        <v>14732</v>
      </c>
      <c r="J90" s="14"/>
      <c r="K90" s="14"/>
      <c r="L90" s="14"/>
      <c r="M90" s="14"/>
      <c r="N90" s="14"/>
      <c r="O90" s="14"/>
      <c r="P90" s="15"/>
      <c r="Q90" s="14"/>
      <c r="R90" s="14"/>
      <c r="S90" s="14"/>
      <c r="T90" s="14"/>
    </row>
    <row r="91" spans="1:20" ht="15.75">
      <c r="A91" s="16" t="s">
        <v>219</v>
      </c>
      <c r="B91" s="14"/>
      <c r="C91" s="14"/>
      <c r="D91" s="14"/>
      <c r="E91" s="14"/>
      <c r="F91" s="14"/>
      <c r="G91" s="14"/>
      <c r="H91" s="14">
        <v>32</v>
      </c>
      <c r="I91" s="14">
        <v>11841</v>
      </c>
      <c r="J91" s="14"/>
      <c r="K91" s="14"/>
      <c r="L91" s="14"/>
      <c r="M91" s="14"/>
      <c r="N91" s="14"/>
      <c r="O91" s="14"/>
      <c r="P91" s="15"/>
      <c r="Q91" s="14"/>
      <c r="R91" s="14"/>
      <c r="S91" s="14"/>
      <c r="T91" s="14"/>
    </row>
    <row r="92" spans="1:20" ht="15.75">
      <c r="A92" s="16" t="s">
        <v>220</v>
      </c>
      <c r="B92" s="14"/>
      <c r="C92" s="14"/>
      <c r="D92" s="14"/>
      <c r="E92" s="14"/>
      <c r="F92" s="14"/>
      <c r="G92" s="14"/>
      <c r="H92" s="14">
        <v>32</v>
      </c>
      <c r="I92" s="14">
        <v>11902</v>
      </c>
      <c r="J92" s="14"/>
      <c r="K92" s="14"/>
      <c r="L92" s="14"/>
      <c r="M92" s="14"/>
      <c r="N92" s="14"/>
      <c r="O92" s="14"/>
      <c r="P92" s="15"/>
      <c r="Q92" s="14"/>
      <c r="R92" s="14"/>
      <c r="S92" s="14"/>
      <c r="T92" s="14"/>
    </row>
    <row r="93" spans="1:20" ht="15.75">
      <c r="A93" s="16" t="s">
        <v>106</v>
      </c>
      <c r="B93" s="14"/>
      <c r="C93" s="14"/>
      <c r="D93" s="14"/>
      <c r="E93" s="14"/>
      <c r="F93" s="14"/>
      <c r="G93" s="14"/>
      <c r="H93" s="14">
        <v>24</v>
      </c>
      <c r="I93" s="14">
        <v>44858</v>
      </c>
      <c r="J93" s="14"/>
      <c r="K93" s="14"/>
      <c r="L93" s="14"/>
      <c r="M93" s="14"/>
      <c r="N93" s="14"/>
      <c r="O93" s="14"/>
      <c r="P93" s="15"/>
      <c r="Q93" s="14"/>
      <c r="R93" s="14"/>
      <c r="S93" s="14"/>
      <c r="T93" s="14"/>
    </row>
    <row r="94" spans="1:20" ht="15.75">
      <c r="A94" s="14"/>
      <c r="B94" s="14"/>
      <c r="C94" s="14"/>
      <c r="D94" s="14"/>
      <c r="E94" s="14"/>
      <c r="F94" s="14"/>
      <c r="G94" s="14"/>
      <c r="H94" s="14">
        <v>24</v>
      </c>
      <c r="I94" s="14">
        <v>45295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15.75">
      <c r="A95" s="14"/>
      <c r="B95" s="14"/>
      <c r="C95" s="14"/>
      <c r="D95" s="14"/>
      <c r="E95" s="14"/>
      <c r="F95" s="14"/>
      <c r="G95" s="14"/>
      <c r="H95" s="14">
        <v>20</v>
      </c>
      <c r="I95" s="14">
        <v>43967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5.75">
      <c r="A96" s="14"/>
      <c r="B96" s="14"/>
      <c r="C96" s="14"/>
      <c r="D96" s="14"/>
      <c r="E96" s="14"/>
      <c r="F96" s="14"/>
      <c r="G96" s="14"/>
      <c r="H96" s="14">
        <v>18</v>
      </c>
      <c r="I96" s="14">
        <v>43167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ht="15.75">
      <c r="A97" s="14"/>
      <c r="B97" s="14"/>
      <c r="C97" s="14"/>
      <c r="D97" s="14"/>
      <c r="E97" s="14"/>
      <c r="F97" s="14"/>
      <c r="G97" s="14"/>
      <c r="H97" s="14">
        <v>16</v>
      </c>
      <c r="I97" s="14">
        <v>42567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15.75">
      <c r="A98" s="14"/>
      <c r="B98" s="14"/>
      <c r="C98" s="14"/>
      <c r="D98" s="14"/>
      <c r="E98" s="14"/>
      <c r="F98" s="14"/>
      <c r="G98" s="14"/>
      <c r="H98" s="14">
        <v>14</v>
      </c>
      <c r="I98" s="14">
        <v>41641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1:20" ht="15.75">
      <c r="A99" s="14"/>
      <c r="B99" s="14"/>
      <c r="C99" s="14"/>
      <c r="D99" s="14"/>
      <c r="E99" s="14"/>
      <c r="F99" s="14"/>
      <c r="G99" s="14"/>
      <c r="H99" s="14">
        <v>13</v>
      </c>
      <c r="I99" s="14">
        <v>41402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15.75">
      <c r="A100" s="14"/>
      <c r="B100" s="14"/>
      <c r="C100" s="14"/>
      <c r="D100" s="14"/>
      <c r="E100" s="14"/>
      <c r="F100" s="14"/>
      <c r="G100" s="14"/>
      <c r="H100" s="14">
        <v>12</v>
      </c>
      <c r="I100" s="14">
        <v>40972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15.75">
      <c r="A101" s="14"/>
      <c r="B101" s="14"/>
      <c r="C101" s="14"/>
      <c r="D101" s="14"/>
      <c r="E101" s="14"/>
      <c r="F101" s="14"/>
      <c r="G101" s="14"/>
      <c r="H101" s="14">
        <v>11</v>
      </c>
      <c r="I101" s="14">
        <v>40732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15.75">
      <c r="A102" s="14"/>
      <c r="B102" s="14"/>
      <c r="C102" s="14"/>
      <c r="D102" s="14"/>
      <c r="E102" s="14"/>
      <c r="F102" s="14"/>
      <c r="G102" s="14"/>
      <c r="H102" s="14">
        <v>10</v>
      </c>
      <c r="I102" s="14">
        <v>44571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15.75">
      <c r="A103" s="14"/>
      <c r="B103" s="14"/>
      <c r="C103" s="14"/>
      <c r="D103" s="14"/>
      <c r="E103" s="14"/>
      <c r="F103" s="14"/>
      <c r="G103" s="14"/>
      <c r="H103" s="14">
        <v>9</v>
      </c>
      <c r="I103" s="14" t="s">
        <v>221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5.75">
      <c r="A104" s="14"/>
      <c r="B104" s="14"/>
      <c r="C104" s="14"/>
      <c r="D104" s="14"/>
      <c r="E104" s="14"/>
      <c r="F104" s="14"/>
      <c r="G104" s="14"/>
      <c r="H104" s="17">
        <v>8</v>
      </c>
      <c r="I104" s="14" t="s">
        <v>213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15.75">
      <c r="A105" s="14"/>
      <c r="B105" s="14"/>
      <c r="C105" s="14"/>
      <c r="D105" s="14"/>
      <c r="E105" s="14"/>
      <c r="F105" s="14"/>
      <c r="G105" s="14"/>
      <c r="H105" s="17">
        <v>7</v>
      </c>
      <c r="I105" s="14" t="s">
        <v>222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15.75">
      <c r="A106" s="14"/>
      <c r="B106" s="14"/>
      <c r="C106" s="14"/>
      <c r="D106" s="14"/>
      <c r="E106" s="14"/>
      <c r="F106" s="14"/>
      <c r="G106" s="14"/>
      <c r="H106" s="17">
        <v>7</v>
      </c>
      <c r="I106" s="14" t="s">
        <v>223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15.75">
      <c r="A107" s="14"/>
      <c r="B107" s="14"/>
      <c r="C107" s="14"/>
      <c r="D107" s="14"/>
      <c r="E107" s="14"/>
      <c r="F107" s="14"/>
      <c r="G107" s="14"/>
      <c r="H107" s="17">
        <v>6</v>
      </c>
      <c r="I107" s="14" t="s">
        <v>224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5.75">
      <c r="A108" s="14"/>
      <c r="B108" s="14"/>
      <c r="C108" s="14"/>
      <c r="D108" s="14"/>
      <c r="E108" s="14"/>
      <c r="F108" s="14"/>
      <c r="G108" s="14"/>
      <c r="H108" s="17">
        <v>5</v>
      </c>
      <c r="I108" s="14">
        <v>38355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15.75">
      <c r="A109" s="14"/>
      <c r="B109" s="14"/>
      <c r="C109" s="14"/>
      <c r="D109" s="14"/>
      <c r="E109" s="14"/>
      <c r="F109" s="14"/>
      <c r="G109" s="14"/>
      <c r="H109" s="16" t="s">
        <v>158</v>
      </c>
      <c r="I109" s="14" t="s">
        <v>225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15.75">
      <c r="A110" s="14"/>
      <c r="B110" s="14"/>
      <c r="C110" s="14"/>
      <c r="D110" s="14"/>
      <c r="E110" s="14"/>
      <c r="F110" s="14"/>
      <c r="G110" s="14"/>
      <c r="H110" s="16" t="s">
        <v>158</v>
      </c>
      <c r="I110" s="14" t="s">
        <v>226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15.75">
      <c r="A111" s="14"/>
      <c r="B111" s="14"/>
      <c r="C111" s="14"/>
      <c r="D111" s="14"/>
      <c r="E111" s="14"/>
      <c r="F111" s="14"/>
      <c r="G111" s="14"/>
      <c r="H111" s="17">
        <v>4</v>
      </c>
      <c r="I111" s="14" t="s">
        <v>227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15.75">
      <c r="A112" s="14"/>
      <c r="B112" s="14"/>
      <c r="C112" s="14"/>
      <c r="D112" s="14"/>
      <c r="E112" s="14"/>
      <c r="F112" s="14"/>
      <c r="G112" s="14"/>
      <c r="H112" s="17">
        <v>4</v>
      </c>
      <c r="I112" s="14" t="s">
        <v>228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15.75">
      <c r="A113" s="14"/>
      <c r="B113" s="14"/>
      <c r="C113" s="14"/>
      <c r="D113" s="14"/>
      <c r="E113" s="14"/>
      <c r="F113" s="14"/>
      <c r="G113" s="14"/>
      <c r="H113" s="17">
        <v>4</v>
      </c>
      <c r="I113" s="14">
        <v>44624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</sheetData>
  <mergeCells count="11">
    <mergeCell ref="F30:G30"/>
    <mergeCell ref="A1:N1"/>
    <mergeCell ref="B2:C3"/>
    <mergeCell ref="D2:E3"/>
    <mergeCell ref="F2:G3"/>
    <mergeCell ref="H2:H3"/>
    <mergeCell ref="I2:I3"/>
    <mergeCell ref="J2:K3"/>
    <mergeCell ref="L2:L3"/>
    <mergeCell ref="M2:M3"/>
    <mergeCell ref="N2:N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93E7-0FA9-4379-9F17-95A9F718EAAE}">
  <dimension ref="A1:T39"/>
  <sheetViews>
    <sheetView workbookViewId="0">
      <selection activeCell="P25" sqref="P25"/>
    </sheetView>
  </sheetViews>
  <sheetFormatPr defaultRowHeight="15"/>
  <sheetData>
    <row r="1" spans="1:20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241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242</v>
      </c>
      <c r="P1" t="s">
        <v>243</v>
      </c>
      <c r="Q1" t="s">
        <v>302</v>
      </c>
      <c r="R1" t="s">
        <v>303</v>
      </c>
      <c r="S1" t="s">
        <v>304</v>
      </c>
      <c r="T1" t="s">
        <v>305</v>
      </c>
    </row>
    <row r="2" spans="1:20">
      <c r="A2" t="s">
        <v>34</v>
      </c>
      <c r="B2" t="s">
        <v>34</v>
      </c>
      <c r="C2">
        <v>20</v>
      </c>
      <c r="D2">
        <v>1</v>
      </c>
      <c r="E2">
        <v>1.6</v>
      </c>
      <c r="F2">
        <v>2</v>
      </c>
      <c r="G2">
        <v>1.6</v>
      </c>
      <c r="H2">
        <v>3</v>
      </c>
      <c r="I2">
        <v>0.35</v>
      </c>
      <c r="J2">
        <v>1.5</v>
      </c>
      <c r="K2">
        <v>0.16</v>
      </c>
      <c r="L2">
        <v>0.8</v>
      </c>
      <c r="M2" t="s">
        <v>163</v>
      </c>
      <c r="N2" t="s">
        <v>163</v>
      </c>
      <c r="O2" t="s">
        <v>164</v>
      </c>
      <c r="P2" t="s">
        <v>35</v>
      </c>
      <c r="Q2" t="s">
        <v>163</v>
      </c>
      <c r="R2" t="s">
        <v>163</v>
      </c>
      <c r="S2" t="s">
        <v>306</v>
      </c>
      <c r="T2" t="s">
        <v>307</v>
      </c>
    </row>
    <row r="3" spans="1:20">
      <c r="A3" t="s">
        <v>33</v>
      </c>
      <c r="B3" t="s">
        <v>33</v>
      </c>
      <c r="C3">
        <v>20</v>
      </c>
      <c r="D3">
        <v>1</v>
      </c>
      <c r="E3">
        <v>2</v>
      </c>
      <c r="F3">
        <v>2.6</v>
      </c>
      <c r="G3">
        <v>2</v>
      </c>
      <c r="H3">
        <v>3.8</v>
      </c>
      <c r="I3">
        <v>0.4</v>
      </c>
      <c r="J3">
        <v>1.5</v>
      </c>
      <c r="K3">
        <v>0.2</v>
      </c>
      <c r="L3">
        <v>1</v>
      </c>
      <c r="M3" t="s">
        <v>163</v>
      </c>
      <c r="N3" t="s">
        <v>163</v>
      </c>
      <c r="O3" t="s">
        <v>164</v>
      </c>
      <c r="P3" t="s">
        <v>36</v>
      </c>
      <c r="Q3" t="s">
        <v>163</v>
      </c>
      <c r="R3" t="s">
        <v>163</v>
      </c>
      <c r="S3" t="s">
        <v>308</v>
      </c>
      <c r="T3" t="s">
        <v>309</v>
      </c>
    </row>
    <row r="4" spans="1:20">
      <c r="A4" t="s">
        <v>32</v>
      </c>
      <c r="B4" t="s">
        <v>32</v>
      </c>
      <c r="C4">
        <v>20</v>
      </c>
      <c r="D4">
        <v>1</v>
      </c>
      <c r="E4">
        <v>2.5</v>
      </c>
      <c r="F4">
        <v>3.1</v>
      </c>
      <c r="G4">
        <v>2.5</v>
      </c>
      <c r="H4">
        <v>4.5</v>
      </c>
      <c r="I4">
        <v>0.45</v>
      </c>
      <c r="J4">
        <v>2</v>
      </c>
      <c r="K4">
        <v>0.25</v>
      </c>
      <c r="L4">
        <v>1.25</v>
      </c>
      <c r="M4" t="s">
        <v>163</v>
      </c>
      <c r="N4" t="s">
        <v>163</v>
      </c>
      <c r="O4" t="s">
        <v>164</v>
      </c>
      <c r="P4" t="s">
        <v>37</v>
      </c>
      <c r="Q4" t="s">
        <v>163</v>
      </c>
      <c r="R4" t="s">
        <v>163</v>
      </c>
      <c r="S4" t="s">
        <v>310</v>
      </c>
      <c r="T4" t="s">
        <v>311</v>
      </c>
    </row>
    <row r="5" spans="1:20">
      <c r="A5" t="s">
        <v>31</v>
      </c>
      <c r="B5" t="s">
        <v>31</v>
      </c>
      <c r="C5">
        <v>20</v>
      </c>
      <c r="D5">
        <v>1</v>
      </c>
      <c r="E5">
        <v>3</v>
      </c>
      <c r="F5">
        <v>3.6</v>
      </c>
      <c r="G5">
        <v>3</v>
      </c>
      <c r="H5">
        <v>5.5</v>
      </c>
      <c r="I5">
        <v>0.5</v>
      </c>
      <c r="J5">
        <v>2.5</v>
      </c>
      <c r="K5">
        <v>0.3</v>
      </c>
      <c r="L5">
        <v>1.5</v>
      </c>
      <c r="M5" t="s">
        <v>163</v>
      </c>
      <c r="N5" t="s">
        <v>163</v>
      </c>
      <c r="O5" t="s">
        <v>164</v>
      </c>
      <c r="P5" t="s">
        <v>38</v>
      </c>
      <c r="Q5" t="s">
        <v>163</v>
      </c>
      <c r="R5" t="s">
        <v>163</v>
      </c>
      <c r="S5" t="s">
        <v>312</v>
      </c>
      <c r="T5" t="s">
        <v>313</v>
      </c>
    </row>
    <row r="6" spans="1:20">
      <c r="A6" t="s">
        <v>30</v>
      </c>
      <c r="B6" t="s">
        <v>30</v>
      </c>
      <c r="C6">
        <v>50</v>
      </c>
      <c r="D6">
        <v>1</v>
      </c>
      <c r="E6">
        <v>4</v>
      </c>
      <c r="F6">
        <v>4.7</v>
      </c>
      <c r="G6">
        <v>4</v>
      </c>
      <c r="H6">
        <v>7</v>
      </c>
      <c r="I6">
        <v>0.7</v>
      </c>
      <c r="J6">
        <v>3</v>
      </c>
      <c r="K6">
        <v>0.4</v>
      </c>
      <c r="L6">
        <v>2</v>
      </c>
      <c r="M6" t="s">
        <v>163</v>
      </c>
      <c r="N6" t="s">
        <v>163</v>
      </c>
      <c r="O6" t="s">
        <v>164</v>
      </c>
      <c r="P6" t="s">
        <v>39</v>
      </c>
      <c r="Q6" t="s">
        <v>163</v>
      </c>
      <c r="R6" t="s">
        <v>163</v>
      </c>
      <c r="S6" t="s">
        <v>314</v>
      </c>
      <c r="T6" t="s">
        <v>315</v>
      </c>
    </row>
    <row r="7" spans="1:20">
      <c r="A7" t="s">
        <v>29</v>
      </c>
      <c r="B7" t="s">
        <v>29</v>
      </c>
      <c r="C7">
        <v>20</v>
      </c>
      <c r="D7">
        <v>1</v>
      </c>
      <c r="E7">
        <v>5</v>
      </c>
      <c r="F7">
        <v>5.7</v>
      </c>
      <c r="G7">
        <v>5</v>
      </c>
      <c r="H7">
        <v>8.5</v>
      </c>
      <c r="I7">
        <v>0.8</v>
      </c>
      <c r="J7">
        <v>4</v>
      </c>
      <c r="K7">
        <v>0.5</v>
      </c>
      <c r="L7">
        <v>2.5</v>
      </c>
      <c r="M7" t="s">
        <v>163</v>
      </c>
      <c r="N7" t="s">
        <v>163</v>
      </c>
      <c r="O7" t="s">
        <v>164</v>
      </c>
      <c r="P7" t="s">
        <v>40</v>
      </c>
      <c r="Q7" t="s">
        <v>163</v>
      </c>
      <c r="R7" t="s">
        <v>163</v>
      </c>
      <c r="S7" t="s">
        <v>316</v>
      </c>
      <c r="T7" t="s">
        <v>317</v>
      </c>
    </row>
    <row r="8" spans="1:20">
      <c r="A8" t="s">
        <v>28</v>
      </c>
      <c r="B8" t="s">
        <v>28</v>
      </c>
      <c r="C8">
        <v>20</v>
      </c>
      <c r="D8">
        <v>1</v>
      </c>
      <c r="E8">
        <v>6</v>
      </c>
      <c r="F8">
        <v>6.8</v>
      </c>
      <c r="G8">
        <v>6</v>
      </c>
      <c r="H8">
        <v>10</v>
      </c>
      <c r="I8">
        <v>1</v>
      </c>
      <c r="J8">
        <v>5</v>
      </c>
      <c r="K8">
        <v>0.6</v>
      </c>
      <c r="L8">
        <v>3</v>
      </c>
      <c r="M8" t="s">
        <v>163</v>
      </c>
      <c r="N8" t="s">
        <v>163</v>
      </c>
      <c r="O8" t="s">
        <v>164</v>
      </c>
      <c r="P8" t="s">
        <v>41</v>
      </c>
      <c r="Q8" t="s">
        <v>163</v>
      </c>
      <c r="R8" t="s">
        <v>163</v>
      </c>
      <c r="S8" t="s">
        <v>318</v>
      </c>
      <c r="T8" t="s">
        <v>319</v>
      </c>
    </row>
    <row r="9" spans="1:20">
      <c r="A9" t="s">
        <v>27</v>
      </c>
      <c r="B9" t="s">
        <v>27</v>
      </c>
      <c r="C9">
        <v>20</v>
      </c>
      <c r="D9">
        <v>1</v>
      </c>
      <c r="E9">
        <v>8</v>
      </c>
      <c r="F9">
        <v>9.1999999999999993</v>
      </c>
      <c r="G9">
        <v>8</v>
      </c>
      <c r="H9">
        <v>13</v>
      </c>
      <c r="I9">
        <v>1.25</v>
      </c>
      <c r="J9">
        <v>6</v>
      </c>
      <c r="K9">
        <v>0.8</v>
      </c>
      <c r="L9">
        <v>4</v>
      </c>
      <c r="M9" t="s">
        <v>163</v>
      </c>
      <c r="N9" t="s">
        <v>163</v>
      </c>
      <c r="O9" t="s">
        <v>164</v>
      </c>
      <c r="P9" t="s">
        <v>42</v>
      </c>
      <c r="Q9" t="s">
        <v>163</v>
      </c>
      <c r="R9" t="s">
        <v>163</v>
      </c>
      <c r="S9" t="s">
        <v>320</v>
      </c>
      <c r="T9" t="s">
        <v>321</v>
      </c>
    </row>
    <row r="10" spans="1:20">
      <c r="A10" t="s">
        <v>26</v>
      </c>
      <c r="B10" t="s">
        <v>26</v>
      </c>
      <c r="C10">
        <v>20</v>
      </c>
      <c r="D10">
        <v>1</v>
      </c>
      <c r="E10">
        <v>10</v>
      </c>
      <c r="F10">
        <v>11.2</v>
      </c>
      <c r="G10">
        <v>10</v>
      </c>
      <c r="H10">
        <v>16</v>
      </c>
      <c r="I10">
        <v>1.5</v>
      </c>
      <c r="J10">
        <v>8</v>
      </c>
      <c r="K10">
        <v>1</v>
      </c>
      <c r="L10">
        <v>5</v>
      </c>
      <c r="M10" t="s">
        <v>163</v>
      </c>
      <c r="N10" t="s">
        <v>163</v>
      </c>
      <c r="O10" t="s">
        <v>164</v>
      </c>
      <c r="P10" t="s">
        <v>43</v>
      </c>
      <c r="Q10" t="s">
        <v>163</v>
      </c>
      <c r="R10" t="s">
        <v>163</v>
      </c>
      <c r="S10" t="s">
        <v>322</v>
      </c>
      <c r="T10" t="s">
        <v>323</v>
      </c>
    </row>
    <row r="11" spans="1:20">
      <c r="A11" t="s">
        <v>25</v>
      </c>
      <c r="B11" t="s">
        <v>25</v>
      </c>
      <c r="C11">
        <v>20</v>
      </c>
      <c r="D11">
        <v>1</v>
      </c>
      <c r="E11">
        <v>12</v>
      </c>
      <c r="F11">
        <v>14.2</v>
      </c>
      <c r="G11">
        <v>12</v>
      </c>
      <c r="H11">
        <v>18</v>
      </c>
      <c r="I11">
        <v>1.75</v>
      </c>
      <c r="J11">
        <v>10</v>
      </c>
      <c r="K11">
        <v>1.2</v>
      </c>
      <c r="L11">
        <v>6</v>
      </c>
      <c r="M11" t="s">
        <v>163</v>
      </c>
      <c r="N11" t="s">
        <v>163</v>
      </c>
      <c r="O11" t="s">
        <v>164</v>
      </c>
      <c r="P11" t="s">
        <v>44</v>
      </c>
      <c r="Q11" t="s">
        <v>163</v>
      </c>
      <c r="R11" t="s">
        <v>163</v>
      </c>
      <c r="S11" t="s">
        <v>324</v>
      </c>
      <c r="T11" t="s">
        <v>325</v>
      </c>
    </row>
    <row r="12" spans="1:20">
      <c r="A12" t="s">
        <v>24</v>
      </c>
      <c r="B12" t="s">
        <v>24</v>
      </c>
      <c r="C12">
        <v>20</v>
      </c>
      <c r="D12">
        <v>1</v>
      </c>
      <c r="E12">
        <v>14</v>
      </c>
      <c r="F12">
        <v>16.2</v>
      </c>
      <c r="G12">
        <v>14</v>
      </c>
      <c r="H12">
        <v>21</v>
      </c>
      <c r="I12">
        <v>2</v>
      </c>
      <c r="J12">
        <v>12</v>
      </c>
      <c r="K12">
        <v>1.4</v>
      </c>
      <c r="L12">
        <v>7</v>
      </c>
      <c r="M12" t="s">
        <v>163</v>
      </c>
      <c r="N12" t="s">
        <v>163</v>
      </c>
      <c r="O12" t="s">
        <v>164</v>
      </c>
      <c r="P12" t="s">
        <v>45</v>
      </c>
      <c r="Q12" t="s">
        <v>163</v>
      </c>
      <c r="R12" t="s">
        <v>163</v>
      </c>
      <c r="S12" t="s">
        <v>326</v>
      </c>
      <c r="T12" t="s">
        <v>327</v>
      </c>
    </row>
    <row r="13" spans="1:20">
      <c r="A13" t="s">
        <v>23</v>
      </c>
      <c r="B13" t="s">
        <v>23</v>
      </c>
      <c r="C13">
        <v>20</v>
      </c>
      <c r="D13">
        <v>1</v>
      </c>
      <c r="E13">
        <v>16</v>
      </c>
      <c r="F13">
        <v>18.2</v>
      </c>
      <c r="G13">
        <v>16</v>
      </c>
      <c r="H13">
        <v>24</v>
      </c>
      <c r="I13">
        <v>2</v>
      </c>
      <c r="J13">
        <v>14</v>
      </c>
      <c r="K13">
        <v>1.6</v>
      </c>
      <c r="L13">
        <v>8</v>
      </c>
      <c r="M13" t="s">
        <v>163</v>
      </c>
      <c r="N13" t="s">
        <v>163</v>
      </c>
      <c r="O13" t="s">
        <v>164</v>
      </c>
      <c r="P13" t="s">
        <v>46</v>
      </c>
      <c r="Q13" t="s">
        <v>163</v>
      </c>
      <c r="R13" t="s">
        <v>163</v>
      </c>
      <c r="S13" t="s">
        <v>328</v>
      </c>
      <c r="T13" t="s">
        <v>329</v>
      </c>
    </row>
    <row r="14" spans="1:20">
      <c r="A14" t="s">
        <v>22</v>
      </c>
      <c r="B14" t="s">
        <v>22</v>
      </c>
      <c r="C14">
        <v>20</v>
      </c>
      <c r="D14">
        <v>1</v>
      </c>
      <c r="E14">
        <v>20</v>
      </c>
      <c r="F14">
        <v>22.4</v>
      </c>
      <c r="G14">
        <v>20</v>
      </c>
      <c r="H14">
        <v>30</v>
      </c>
      <c r="I14">
        <v>2.5</v>
      </c>
      <c r="J14">
        <v>17</v>
      </c>
      <c r="K14">
        <v>2</v>
      </c>
      <c r="L14">
        <v>10</v>
      </c>
      <c r="M14" t="s">
        <v>163</v>
      </c>
      <c r="N14" t="s">
        <v>163</v>
      </c>
      <c r="O14" t="s">
        <v>164</v>
      </c>
      <c r="P14" t="s">
        <v>47</v>
      </c>
      <c r="Q14" t="s">
        <v>163</v>
      </c>
      <c r="R14" t="s">
        <v>163</v>
      </c>
      <c r="S14" t="s">
        <v>330</v>
      </c>
      <c r="T14" t="s">
        <v>331</v>
      </c>
    </row>
    <row r="15" spans="1:20">
      <c r="A15" t="s">
        <v>21</v>
      </c>
      <c r="B15" t="s">
        <v>21</v>
      </c>
      <c r="C15">
        <v>20</v>
      </c>
      <c r="D15">
        <v>1</v>
      </c>
      <c r="E15">
        <v>24</v>
      </c>
      <c r="F15">
        <v>26.4</v>
      </c>
      <c r="G15">
        <v>24</v>
      </c>
      <c r="H15">
        <v>36</v>
      </c>
      <c r="I15">
        <v>3</v>
      </c>
      <c r="J15">
        <v>19</v>
      </c>
      <c r="K15">
        <v>2.4</v>
      </c>
      <c r="L15">
        <v>12</v>
      </c>
      <c r="M15" t="s">
        <v>163</v>
      </c>
      <c r="N15" t="s">
        <v>163</v>
      </c>
      <c r="O15" t="s">
        <v>164</v>
      </c>
      <c r="P15" t="s">
        <v>48</v>
      </c>
      <c r="Q15" t="s">
        <v>163</v>
      </c>
      <c r="R15" t="s">
        <v>163</v>
      </c>
      <c r="S15" t="s">
        <v>332</v>
      </c>
      <c r="T15" t="s">
        <v>333</v>
      </c>
    </row>
    <row r="16" spans="1:20">
      <c r="A16" t="s">
        <v>20</v>
      </c>
      <c r="B16" t="s">
        <v>20</v>
      </c>
      <c r="C16">
        <v>20</v>
      </c>
      <c r="D16">
        <v>1</v>
      </c>
      <c r="E16">
        <v>30</v>
      </c>
      <c r="F16">
        <v>33.4</v>
      </c>
      <c r="G16">
        <v>30</v>
      </c>
      <c r="H16">
        <v>45</v>
      </c>
      <c r="I16">
        <v>3.5</v>
      </c>
      <c r="J16">
        <v>22</v>
      </c>
      <c r="K16">
        <v>3</v>
      </c>
      <c r="L16">
        <v>15</v>
      </c>
      <c r="M16" t="s">
        <v>163</v>
      </c>
      <c r="N16" t="s">
        <v>163</v>
      </c>
      <c r="O16" t="s">
        <v>164</v>
      </c>
      <c r="P16" t="s">
        <v>49</v>
      </c>
      <c r="Q16" t="s">
        <v>163</v>
      </c>
      <c r="R16" t="s">
        <v>163</v>
      </c>
      <c r="S16" t="s">
        <v>334</v>
      </c>
      <c r="T16" t="s">
        <v>335</v>
      </c>
    </row>
    <row r="17" spans="1:20">
      <c r="A17" t="s">
        <v>19</v>
      </c>
      <c r="B17" t="s">
        <v>19</v>
      </c>
      <c r="C17">
        <v>20</v>
      </c>
      <c r="D17">
        <v>1</v>
      </c>
      <c r="E17">
        <v>36</v>
      </c>
      <c r="F17">
        <v>39.4</v>
      </c>
      <c r="G17">
        <v>36</v>
      </c>
      <c r="H17">
        <v>54</v>
      </c>
      <c r="I17">
        <v>4</v>
      </c>
      <c r="J17">
        <v>27</v>
      </c>
      <c r="K17">
        <v>3.6</v>
      </c>
      <c r="L17">
        <v>18</v>
      </c>
      <c r="M17" t="s">
        <v>163</v>
      </c>
      <c r="N17" t="s">
        <v>163</v>
      </c>
      <c r="O17" t="s">
        <v>164</v>
      </c>
      <c r="P17" t="s">
        <v>50</v>
      </c>
      <c r="Q17" t="s">
        <v>163</v>
      </c>
      <c r="R17" t="s">
        <v>163</v>
      </c>
      <c r="S17" t="s">
        <v>336</v>
      </c>
      <c r="T17" t="s">
        <v>337</v>
      </c>
    </row>
    <row r="18" spans="1:20">
      <c r="A18" t="s">
        <v>18</v>
      </c>
      <c r="B18" t="s">
        <v>18</v>
      </c>
      <c r="C18">
        <v>20</v>
      </c>
      <c r="D18">
        <v>1</v>
      </c>
      <c r="E18">
        <v>42</v>
      </c>
      <c r="F18">
        <v>45.6</v>
      </c>
      <c r="G18">
        <v>42</v>
      </c>
      <c r="H18">
        <v>63</v>
      </c>
      <c r="I18">
        <v>4.5</v>
      </c>
      <c r="J18">
        <v>32</v>
      </c>
      <c r="K18">
        <v>4.2</v>
      </c>
      <c r="L18">
        <v>21</v>
      </c>
      <c r="M18" t="s">
        <v>163</v>
      </c>
      <c r="N18" t="s">
        <v>163</v>
      </c>
      <c r="O18" t="s">
        <v>164</v>
      </c>
      <c r="P18" t="s">
        <v>51</v>
      </c>
      <c r="Q18" t="s">
        <v>163</v>
      </c>
      <c r="R18" t="s">
        <v>163</v>
      </c>
      <c r="S18" t="s">
        <v>338</v>
      </c>
      <c r="T18" t="s">
        <v>339</v>
      </c>
    </row>
    <row r="19" spans="1:20">
      <c r="A19" t="s">
        <v>17</v>
      </c>
      <c r="B19" t="s">
        <v>17</v>
      </c>
      <c r="C19">
        <v>20</v>
      </c>
      <c r="D19">
        <v>1</v>
      </c>
      <c r="E19">
        <v>48</v>
      </c>
      <c r="F19">
        <v>52.6</v>
      </c>
      <c r="G19">
        <v>48</v>
      </c>
      <c r="H19">
        <v>72</v>
      </c>
      <c r="I19">
        <v>5</v>
      </c>
      <c r="J19">
        <v>36</v>
      </c>
      <c r="K19">
        <v>4.8</v>
      </c>
      <c r="L19">
        <v>24</v>
      </c>
      <c r="M19" t="s">
        <v>163</v>
      </c>
      <c r="N19" t="s">
        <v>163</v>
      </c>
      <c r="O19" t="s">
        <v>164</v>
      </c>
      <c r="P19" t="s">
        <v>52</v>
      </c>
      <c r="Q19" t="s">
        <v>163</v>
      </c>
      <c r="R19" t="s">
        <v>163</v>
      </c>
      <c r="S19" t="s">
        <v>340</v>
      </c>
      <c r="T19" t="s">
        <v>341</v>
      </c>
    </row>
    <row r="20" spans="1:20" ht="15.75">
      <c r="A20" s="14" t="s">
        <v>103</v>
      </c>
      <c r="B20" s="14" t="s">
        <v>103</v>
      </c>
      <c r="C20" s="14">
        <v>25.4</v>
      </c>
      <c r="D20" s="14">
        <v>5</v>
      </c>
      <c r="E20" s="14">
        <v>1.524</v>
      </c>
      <c r="F20" s="14">
        <v>1.8795999999999999</v>
      </c>
      <c r="G20" s="14">
        <v>1.524</v>
      </c>
      <c r="H20" s="14">
        <v>2.4384000000000001</v>
      </c>
      <c r="I20" s="14">
        <v>1.778</v>
      </c>
      <c r="J20" s="14">
        <v>1.27</v>
      </c>
      <c r="K20" s="14">
        <v>0.10160000000000001</v>
      </c>
      <c r="L20" s="14">
        <v>0.63500000000000001</v>
      </c>
      <c r="M20" s="14" t="s">
        <v>163</v>
      </c>
      <c r="N20" s="14" t="s">
        <v>163</v>
      </c>
      <c r="O20" s="14" t="s">
        <v>164</v>
      </c>
      <c r="P20" s="14" t="s">
        <v>342</v>
      </c>
      <c r="Q20" s="14" t="s">
        <v>163</v>
      </c>
      <c r="R20" s="14" t="s">
        <v>163</v>
      </c>
      <c r="S20" s="14" t="s">
        <v>166</v>
      </c>
      <c r="T20" s="14" t="s">
        <v>167</v>
      </c>
    </row>
    <row r="21" spans="1:20" ht="15.75">
      <c r="A21" s="14" t="s">
        <v>104</v>
      </c>
      <c r="B21" s="14" t="s">
        <v>104</v>
      </c>
      <c r="C21" s="14">
        <v>25.4</v>
      </c>
      <c r="D21" s="14">
        <v>5</v>
      </c>
      <c r="E21" s="14">
        <v>1.8542000000000001</v>
      </c>
      <c r="F21" s="14">
        <v>2.2098</v>
      </c>
      <c r="G21" s="14">
        <v>1.8542000000000001</v>
      </c>
      <c r="H21" s="14">
        <v>2.9971999999999999</v>
      </c>
      <c r="I21" s="14">
        <v>2.0573999999999999</v>
      </c>
      <c r="J21" s="14">
        <v>1.5874999999999999</v>
      </c>
      <c r="K21" s="14">
        <v>0.127</v>
      </c>
      <c r="L21" s="14">
        <v>0.7874000000000001</v>
      </c>
      <c r="M21" s="14" t="s">
        <v>163</v>
      </c>
      <c r="N21" s="14" t="s">
        <v>163</v>
      </c>
      <c r="O21" s="14" t="s">
        <v>164</v>
      </c>
      <c r="P21" s="9" t="s">
        <v>343</v>
      </c>
      <c r="Q21" s="14" t="s">
        <v>163</v>
      </c>
      <c r="R21" s="14" t="s">
        <v>163</v>
      </c>
      <c r="S21" s="14" t="s">
        <v>168</v>
      </c>
      <c r="T21" s="14" t="s">
        <v>169</v>
      </c>
    </row>
    <row r="22" spans="1:20" ht="15.75">
      <c r="A22" s="14" t="s">
        <v>105</v>
      </c>
      <c r="B22" s="14" t="s">
        <v>105</v>
      </c>
      <c r="C22" s="14">
        <v>25.4</v>
      </c>
      <c r="D22" s="14">
        <v>5</v>
      </c>
      <c r="E22" s="14">
        <v>2.1844000000000001</v>
      </c>
      <c r="F22" s="14">
        <v>2.5907999999999998</v>
      </c>
      <c r="G22" s="14">
        <v>2.1844000000000001</v>
      </c>
      <c r="H22" s="14">
        <v>3.556</v>
      </c>
      <c r="I22" s="14">
        <v>2.4384000000000001</v>
      </c>
      <c r="J22" s="14">
        <v>1.98438</v>
      </c>
      <c r="K22" s="14">
        <v>0.20320000000000002</v>
      </c>
      <c r="L22" s="14">
        <v>0.96519999999999995</v>
      </c>
      <c r="M22" s="14" t="s">
        <v>163</v>
      </c>
      <c r="N22" s="14" t="s">
        <v>163</v>
      </c>
      <c r="O22" s="14" t="s">
        <v>164</v>
      </c>
      <c r="P22" s="9" t="s">
        <v>344</v>
      </c>
      <c r="Q22" s="14" t="s">
        <v>163</v>
      </c>
      <c r="R22" s="14" t="s">
        <v>163</v>
      </c>
      <c r="S22" s="14" t="s">
        <v>170</v>
      </c>
      <c r="T22" s="14" t="s">
        <v>171</v>
      </c>
    </row>
    <row r="23" spans="1:20" ht="15.75">
      <c r="A23" s="14" t="s">
        <v>106</v>
      </c>
      <c r="B23" s="14" t="s">
        <v>106</v>
      </c>
      <c r="C23" s="14">
        <v>25.4</v>
      </c>
      <c r="D23" s="14">
        <v>5</v>
      </c>
      <c r="E23" s="14">
        <v>2.5146000000000002</v>
      </c>
      <c r="F23" s="14">
        <v>2.9210000000000003</v>
      </c>
      <c r="G23" s="14">
        <v>2.5146000000000002</v>
      </c>
      <c r="H23" s="14">
        <v>4.0894000000000004</v>
      </c>
      <c r="I23" s="14">
        <v>2.7939999999999996</v>
      </c>
      <c r="J23" s="14">
        <v>1.98438</v>
      </c>
      <c r="K23" s="14">
        <v>0.20320000000000002</v>
      </c>
      <c r="L23" s="14">
        <v>1.1175999999999999</v>
      </c>
      <c r="M23" s="14" t="s">
        <v>163</v>
      </c>
      <c r="N23" s="14" t="s">
        <v>163</v>
      </c>
      <c r="O23" s="14" t="s">
        <v>164</v>
      </c>
      <c r="P23" s="9" t="s">
        <v>345</v>
      </c>
      <c r="Q23" s="14" t="s">
        <v>163</v>
      </c>
      <c r="R23" s="14" t="s">
        <v>163</v>
      </c>
      <c r="S23" s="14" t="s">
        <v>172</v>
      </c>
      <c r="T23" s="14" t="s">
        <v>173</v>
      </c>
    </row>
    <row r="24" spans="1:20" ht="15.75">
      <c r="A24" s="14" t="s">
        <v>107</v>
      </c>
      <c r="B24" s="14" t="s">
        <v>107</v>
      </c>
      <c r="C24" s="14">
        <v>25.4</v>
      </c>
      <c r="D24" s="14">
        <v>5</v>
      </c>
      <c r="E24" s="14">
        <v>2.8448000000000002</v>
      </c>
      <c r="F24" s="14">
        <v>3.302</v>
      </c>
      <c r="G24" s="14">
        <v>2.8448000000000002</v>
      </c>
      <c r="H24" s="14">
        <v>4.6482000000000001</v>
      </c>
      <c r="I24" s="14">
        <v>3.2766000000000002</v>
      </c>
      <c r="J24" s="14">
        <v>2.3812500000000001</v>
      </c>
      <c r="K24" s="14">
        <v>0.22859999999999997</v>
      </c>
      <c r="L24" s="14">
        <v>1.2953999999999999</v>
      </c>
      <c r="M24" s="14" t="s">
        <v>163</v>
      </c>
      <c r="N24" s="14" t="s">
        <v>163</v>
      </c>
      <c r="O24" s="14" t="s">
        <v>164</v>
      </c>
      <c r="P24" s="9" t="s">
        <v>346</v>
      </c>
      <c r="Q24" s="14" t="s">
        <v>163</v>
      </c>
      <c r="R24" s="14" t="s">
        <v>163</v>
      </c>
      <c r="S24" s="14" t="s">
        <v>174</v>
      </c>
      <c r="T24" s="14" t="s">
        <v>175</v>
      </c>
    </row>
    <row r="25" spans="1:20" ht="15.75">
      <c r="A25" s="14" t="s">
        <v>108</v>
      </c>
      <c r="B25" s="14" t="s">
        <v>108</v>
      </c>
      <c r="C25" s="14">
        <v>25.4</v>
      </c>
      <c r="D25" s="14">
        <v>5</v>
      </c>
      <c r="E25" s="14">
        <v>3.1749999999999998</v>
      </c>
      <c r="F25" s="14">
        <v>3.6830000000000003</v>
      </c>
      <c r="G25" s="14">
        <v>3.1749999999999998</v>
      </c>
      <c r="H25" s="14">
        <v>5.2070000000000007</v>
      </c>
      <c r="I25" s="14">
        <v>3.4544000000000001</v>
      </c>
      <c r="J25" s="14">
        <v>2.3812500000000001</v>
      </c>
      <c r="K25" s="14">
        <v>0.30480000000000002</v>
      </c>
      <c r="L25" s="14">
        <v>1.4478</v>
      </c>
      <c r="M25" s="14" t="s">
        <v>163</v>
      </c>
      <c r="N25" s="14" t="s">
        <v>163</v>
      </c>
      <c r="O25" s="14" t="s">
        <v>164</v>
      </c>
      <c r="P25" s="9" t="s">
        <v>347</v>
      </c>
      <c r="Q25" s="14" t="s">
        <v>163</v>
      </c>
      <c r="R25" s="14" t="s">
        <v>163</v>
      </c>
      <c r="S25" s="14" t="s">
        <v>176</v>
      </c>
      <c r="T25" s="14" t="s">
        <v>177</v>
      </c>
    </row>
    <row r="26" spans="1:20" ht="15.75">
      <c r="A26" s="14" t="s">
        <v>109</v>
      </c>
      <c r="B26" s="14" t="s">
        <v>109</v>
      </c>
      <c r="C26" s="14">
        <v>25.4</v>
      </c>
      <c r="D26" s="14">
        <v>5</v>
      </c>
      <c r="E26" s="14">
        <v>3.5051999999999999</v>
      </c>
      <c r="F26" s="14">
        <v>4.0132000000000003</v>
      </c>
      <c r="G26" s="14">
        <v>3.5051999999999999</v>
      </c>
      <c r="H26" s="14">
        <v>5.7404000000000002</v>
      </c>
      <c r="I26" s="14">
        <v>3.81</v>
      </c>
      <c r="J26" s="14">
        <v>2.77813</v>
      </c>
      <c r="K26" s="14">
        <v>0.33019999999999999</v>
      </c>
      <c r="L26" s="14">
        <v>1.6256000000000002</v>
      </c>
      <c r="M26" s="14" t="s">
        <v>163</v>
      </c>
      <c r="N26" s="14" t="s">
        <v>163</v>
      </c>
      <c r="O26" s="14" t="s">
        <v>164</v>
      </c>
      <c r="P26" s="9" t="s">
        <v>348</v>
      </c>
      <c r="Q26" s="14" t="s">
        <v>163</v>
      </c>
      <c r="R26" s="14" t="s">
        <v>163</v>
      </c>
      <c r="S26" s="14" t="s">
        <v>178</v>
      </c>
      <c r="T26" s="14" t="s">
        <v>179</v>
      </c>
    </row>
    <row r="27" spans="1:20" ht="15.75">
      <c r="A27" s="14" t="s">
        <v>110</v>
      </c>
      <c r="B27" s="14" t="s">
        <v>110</v>
      </c>
      <c r="C27" s="14">
        <v>25.4</v>
      </c>
      <c r="D27" s="14">
        <v>5</v>
      </c>
      <c r="E27" s="14">
        <v>4.1655999999999995</v>
      </c>
      <c r="F27" s="14">
        <v>4.7751999999999999</v>
      </c>
      <c r="G27" s="14">
        <v>4.1655999999999995</v>
      </c>
      <c r="H27" s="14">
        <v>6.8579999999999997</v>
      </c>
      <c r="I27" s="14">
        <v>4.4958</v>
      </c>
      <c r="J27" s="14">
        <v>3.5718800000000002</v>
      </c>
      <c r="K27" s="14">
        <v>0.35560000000000003</v>
      </c>
      <c r="L27" s="14">
        <v>1.9558</v>
      </c>
      <c r="M27" s="14" t="s">
        <v>163</v>
      </c>
      <c r="N27" s="14" t="s">
        <v>163</v>
      </c>
      <c r="O27" s="14" t="s">
        <v>164</v>
      </c>
      <c r="P27" s="9" t="s">
        <v>349</v>
      </c>
      <c r="Q27" s="14" t="s">
        <v>163</v>
      </c>
      <c r="R27" s="14" t="s">
        <v>163</v>
      </c>
      <c r="S27" s="14" t="s">
        <v>180</v>
      </c>
      <c r="T27" s="14" t="s">
        <v>181</v>
      </c>
    </row>
    <row r="28" spans="1:20" ht="15.75">
      <c r="A28" s="14" t="s">
        <v>111</v>
      </c>
      <c r="B28" s="14" t="s">
        <v>111</v>
      </c>
      <c r="C28" s="14">
        <v>25.4</v>
      </c>
      <c r="D28" s="14">
        <v>5</v>
      </c>
      <c r="E28" s="14">
        <v>4.8259999999999996</v>
      </c>
      <c r="F28" s="14">
        <v>5.5372000000000003</v>
      </c>
      <c r="G28" s="14">
        <v>4.8259999999999996</v>
      </c>
      <c r="H28" s="14">
        <v>7.9247999999999994</v>
      </c>
      <c r="I28" s="14">
        <v>5.1053999999999995</v>
      </c>
      <c r="J28" s="14">
        <v>3.96875</v>
      </c>
      <c r="K28" s="14">
        <v>0.45719999999999994</v>
      </c>
      <c r="L28" s="14">
        <v>2.286</v>
      </c>
      <c r="M28" s="14" t="s">
        <v>163</v>
      </c>
      <c r="N28" s="14" t="s">
        <v>163</v>
      </c>
      <c r="O28" s="14" t="s">
        <v>164</v>
      </c>
      <c r="P28" s="15" t="s">
        <v>350</v>
      </c>
      <c r="Q28" s="14" t="s">
        <v>163</v>
      </c>
      <c r="R28" s="14" t="s">
        <v>163</v>
      </c>
      <c r="S28" s="14" t="s">
        <v>183</v>
      </c>
      <c r="T28" s="14" t="s">
        <v>184</v>
      </c>
    </row>
    <row r="29" spans="1:20" ht="15.75">
      <c r="A29" s="14" t="s">
        <v>112</v>
      </c>
      <c r="B29" s="14" t="s">
        <v>112</v>
      </c>
      <c r="C29" s="14">
        <v>25.4</v>
      </c>
      <c r="D29" s="14">
        <v>1</v>
      </c>
      <c r="E29" s="14">
        <v>6.35</v>
      </c>
      <c r="F29" s="14">
        <v>7.0611999999999995</v>
      </c>
      <c r="G29" s="14">
        <v>6.35</v>
      </c>
      <c r="H29" s="14">
        <v>9.5250000000000004</v>
      </c>
      <c r="I29" s="14">
        <v>6.7564000000000002</v>
      </c>
      <c r="J29" s="14">
        <v>4.7625000000000002</v>
      </c>
      <c r="K29" s="14">
        <v>0.63500000000000001</v>
      </c>
      <c r="L29" s="14">
        <v>3.048</v>
      </c>
      <c r="M29" s="14" t="s">
        <v>163</v>
      </c>
      <c r="N29" s="14" t="s">
        <v>163</v>
      </c>
      <c r="O29" s="14" t="s">
        <v>164</v>
      </c>
      <c r="P29" s="15" t="s">
        <v>351</v>
      </c>
      <c r="Q29" s="14" t="s">
        <v>163</v>
      </c>
      <c r="R29" s="14" t="s">
        <v>163</v>
      </c>
      <c r="S29" s="14" t="s">
        <v>186</v>
      </c>
      <c r="T29" s="14" t="s">
        <v>187</v>
      </c>
    </row>
    <row r="30" spans="1:20" ht="15.75">
      <c r="A30" s="14" t="s">
        <v>113</v>
      </c>
      <c r="B30" s="14" t="s">
        <v>113</v>
      </c>
      <c r="C30" s="14">
        <v>25.4</v>
      </c>
      <c r="D30" s="14">
        <v>5</v>
      </c>
      <c r="E30" s="14">
        <v>7.9375</v>
      </c>
      <c r="F30" s="14">
        <v>8.8138000000000005</v>
      </c>
      <c r="G30" s="14">
        <v>7.9247999999999994</v>
      </c>
      <c r="H30" s="14">
        <v>11.912599999999999</v>
      </c>
      <c r="I30" s="14">
        <v>8.4328000000000003</v>
      </c>
      <c r="J30" s="14">
        <v>6.35</v>
      </c>
      <c r="K30" s="14">
        <v>0.83820000000000006</v>
      </c>
      <c r="L30" s="14">
        <v>3.8353999999999999</v>
      </c>
      <c r="M30" s="14" t="s">
        <v>163</v>
      </c>
      <c r="N30" s="14" t="s">
        <v>163</v>
      </c>
      <c r="O30" s="14" t="s">
        <v>164</v>
      </c>
      <c r="P30" s="15" t="s">
        <v>352</v>
      </c>
      <c r="Q30" s="14" t="s">
        <v>163</v>
      </c>
      <c r="R30" s="14" t="s">
        <v>163</v>
      </c>
      <c r="S30" s="14" t="s">
        <v>189</v>
      </c>
      <c r="T30" s="14" t="s">
        <v>190</v>
      </c>
    </row>
    <row r="31" spans="1:20" ht="15.75">
      <c r="A31" s="14" t="s">
        <v>114</v>
      </c>
      <c r="B31" s="14" t="s">
        <v>114</v>
      </c>
      <c r="C31" s="14">
        <v>25.4</v>
      </c>
      <c r="D31" s="14">
        <v>5</v>
      </c>
      <c r="E31" s="14">
        <v>9.5250000000000004</v>
      </c>
      <c r="F31" s="14">
        <v>10.541</v>
      </c>
      <c r="G31" s="14">
        <v>9.5250000000000004</v>
      </c>
      <c r="H31" s="14">
        <v>14.274800000000001</v>
      </c>
      <c r="I31" s="14">
        <v>10.0838</v>
      </c>
      <c r="J31" s="14">
        <v>7.9375</v>
      </c>
      <c r="K31" s="14">
        <v>1.016</v>
      </c>
      <c r="L31" s="14">
        <v>4.6227999999999998</v>
      </c>
      <c r="M31" s="14" t="s">
        <v>163</v>
      </c>
      <c r="N31" s="14" t="s">
        <v>163</v>
      </c>
      <c r="O31" s="14" t="s">
        <v>164</v>
      </c>
      <c r="P31" s="15" t="s">
        <v>353</v>
      </c>
      <c r="Q31" s="14" t="s">
        <v>163</v>
      </c>
      <c r="R31" s="14" t="s">
        <v>163</v>
      </c>
      <c r="S31" s="14" t="s">
        <v>192</v>
      </c>
      <c r="T31" s="14" t="s">
        <v>193</v>
      </c>
    </row>
    <row r="32" spans="1:20" ht="15.75">
      <c r="A32" s="14" t="s">
        <v>115</v>
      </c>
      <c r="B32" s="14" t="s">
        <v>115</v>
      </c>
      <c r="C32" s="14">
        <v>25.4</v>
      </c>
      <c r="D32" s="14">
        <v>5</v>
      </c>
      <c r="E32" s="14">
        <v>11.112500000000001</v>
      </c>
      <c r="F32" s="14">
        <v>12.2936</v>
      </c>
      <c r="G32" s="14">
        <v>11.1252</v>
      </c>
      <c r="H32" s="14">
        <v>16.662399999999998</v>
      </c>
      <c r="I32" s="14">
        <v>11.912599999999999</v>
      </c>
      <c r="J32" s="14">
        <v>9.5250000000000004</v>
      </c>
      <c r="K32" s="14">
        <v>1.1938</v>
      </c>
      <c r="L32" s="14">
        <v>5.4101999999999997</v>
      </c>
      <c r="M32" s="14" t="s">
        <v>163</v>
      </c>
      <c r="N32" s="14" t="s">
        <v>163</v>
      </c>
      <c r="O32" s="14" t="s">
        <v>164</v>
      </c>
      <c r="P32" s="15" t="s">
        <v>354</v>
      </c>
      <c r="Q32" s="14" t="s">
        <v>163</v>
      </c>
      <c r="R32" s="14" t="s">
        <v>163</v>
      </c>
      <c r="S32" s="14" t="s">
        <v>195</v>
      </c>
      <c r="T32" s="14" t="s">
        <v>196</v>
      </c>
    </row>
    <row r="33" spans="1:20" ht="15.75">
      <c r="A33" s="14" t="s">
        <v>116</v>
      </c>
      <c r="B33" s="14" t="s">
        <v>116</v>
      </c>
      <c r="C33" s="14">
        <v>25.4</v>
      </c>
      <c r="D33" s="14">
        <v>5</v>
      </c>
      <c r="E33" s="14">
        <v>12.7</v>
      </c>
      <c r="F33" s="14">
        <v>14.020799999999999</v>
      </c>
      <c r="G33" s="14">
        <v>12.7</v>
      </c>
      <c r="H33" s="14">
        <v>19.05</v>
      </c>
      <c r="I33" s="14">
        <v>13.487400000000001</v>
      </c>
      <c r="J33" s="14">
        <v>9.5250000000000004</v>
      </c>
      <c r="K33" s="14">
        <v>1.3969999999999998</v>
      </c>
      <c r="L33" s="14">
        <v>6.2229999999999999</v>
      </c>
      <c r="M33" s="14" t="s">
        <v>163</v>
      </c>
      <c r="N33" s="14" t="s">
        <v>163</v>
      </c>
      <c r="O33" s="14" t="s">
        <v>164</v>
      </c>
      <c r="P33" s="15" t="s">
        <v>355</v>
      </c>
      <c r="Q33" s="14" t="s">
        <v>163</v>
      </c>
      <c r="R33" s="14" t="s">
        <v>163</v>
      </c>
      <c r="S33" s="14" t="s">
        <v>198</v>
      </c>
      <c r="T33" s="14" t="s">
        <v>199</v>
      </c>
    </row>
    <row r="34" spans="1:20" ht="15.75">
      <c r="A34" s="14" t="s">
        <v>117</v>
      </c>
      <c r="B34" s="14" t="s">
        <v>117</v>
      </c>
      <c r="C34" s="14">
        <v>25.4</v>
      </c>
      <c r="D34" s="14">
        <v>5</v>
      </c>
      <c r="E34" s="14">
        <v>15.875</v>
      </c>
      <c r="F34" s="14">
        <v>17.500599999999999</v>
      </c>
      <c r="G34" s="14">
        <v>15.875</v>
      </c>
      <c r="H34" s="14">
        <v>23.825199999999999</v>
      </c>
      <c r="I34" s="14">
        <v>16.662399999999998</v>
      </c>
      <c r="J34" s="14">
        <v>12.7</v>
      </c>
      <c r="K34" s="14">
        <v>1.778</v>
      </c>
      <c r="L34" s="14">
        <v>7.7978000000000005</v>
      </c>
      <c r="M34" s="14" t="s">
        <v>163</v>
      </c>
      <c r="N34" s="14" t="s">
        <v>163</v>
      </c>
      <c r="O34" s="14" t="s">
        <v>164</v>
      </c>
      <c r="P34" s="15" t="s">
        <v>356</v>
      </c>
      <c r="Q34" s="14" t="s">
        <v>163</v>
      </c>
      <c r="R34" s="14" t="s">
        <v>163</v>
      </c>
      <c r="S34" s="14" t="s">
        <v>201</v>
      </c>
      <c r="T34" s="14" t="s">
        <v>202</v>
      </c>
    </row>
    <row r="35" spans="1:20" ht="15.75">
      <c r="A35" s="14" t="s">
        <v>118</v>
      </c>
      <c r="B35" s="14" t="s">
        <v>118</v>
      </c>
      <c r="C35" s="14">
        <v>25.4</v>
      </c>
      <c r="D35" s="14">
        <v>5</v>
      </c>
      <c r="E35" s="14">
        <v>19.05</v>
      </c>
      <c r="F35" s="14">
        <v>21.031200000000002</v>
      </c>
      <c r="G35" s="14">
        <v>19.05</v>
      </c>
      <c r="H35" s="14">
        <v>28.574999999999999</v>
      </c>
      <c r="I35" s="14">
        <v>19.837400000000002</v>
      </c>
      <c r="J35" s="14">
        <v>15.875</v>
      </c>
      <c r="K35" s="14">
        <v>2.1590000000000003</v>
      </c>
      <c r="L35" s="14">
        <v>9.3979999999999997</v>
      </c>
      <c r="M35" s="14" t="s">
        <v>163</v>
      </c>
      <c r="N35" s="14" t="s">
        <v>163</v>
      </c>
      <c r="O35" s="14" t="s">
        <v>164</v>
      </c>
      <c r="P35" s="15" t="s">
        <v>357</v>
      </c>
      <c r="Q35" s="14" t="s">
        <v>163</v>
      </c>
      <c r="R35" s="14" t="s">
        <v>163</v>
      </c>
      <c r="S35" s="14" t="s">
        <v>204</v>
      </c>
      <c r="T35" s="14" t="s">
        <v>205</v>
      </c>
    </row>
    <row r="36" spans="1:20" ht="15.75">
      <c r="A36" s="14" t="s">
        <v>119</v>
      </c>
      <c r="B36" s="14" t="s">
        <v>119</v>
      </c>
      <c r="C36" s="14">
        <v>25.4</v>
      </c>
      <c r="D36" s="14">
        <v>5</v>
      </c>
      <c r="E36" s="14">
        <v>22.225000000000001</v>
      </c>
      <c r="F36" s="14">
        <v>24.4602</v>
      </c>
      <c r="G36" s="14">
        <v>22.225000000000001</v>
      </c>
      <c r="H36" s="14">
        <v>33.324799999999996</v>
      </c>
      <c r="I36" s="14">
        <v>23.0124</v>
      </c>
      <c r="J36" s="14">
        <v>19.05</v>
      </c>
      <c r="K36" s="14">
        <v>2.54</v>
      </c>
      <c r="L36" s="14">
        <v>10.972799999999999</v>
      </c>
      <c r="M36" s="14" t="s">
        <v>163</v>
      </c>
      <c r="N36" s="14" t="s">
        <v>163</v>
      </c>
      <c r="O36" s="14" t="s">
        <v>164</v>
      </c>
      <c r="P36" s="15" t="s">
        <v>358</v>
      </c>
      <c r="Q36" s="14" t="s">
        <v>163</v>
      </c>
      <c r="R36" s="14" t="s">
        <v>163</v>
      </c>
      <c r="S36" s="14" t="s">
        <v>207</v>
      </c>
      <c r="T36" s="14" t="s">
        <v>208</v>
      </c>
    </row>
    <row r="37" spans="1:20" ht="15.75">
      <c r="A37" s="14" t="s">
        <v>359</v>
      </c>
      <c r="B37" s="14" t="s">
        <v>359</v>
      </c>
      <c r="C37" s="14">
        <v>25.4</v>
      </c>
      <c r="D37" s="14">
        <v>5</v>
      </c>
      <c r="E37" s="14">
        <v>25.4</v>
      </c>
      <c r="F37" s="14">
        <v>27.94</v>
      </c>
      <c r="G37" s="14">
        <v>25.4</v>
      </c>
      <c r="H37" s="14">
        <v>38.1</v>
      </c>
      <c r="I37" s="14">
        <v>26.187399999999997</v>
      </c>
      <c r="J37" s="14">
        <v>19.05</v>
      </c>
      <c r="K37" s="14">
        <v>2.8956</v>
      </c>
      <c r="L37" s="14">
        <v>12.573</v>
      </c>
      <c r="M37" s="14" t="s">
        <v>163</v>
      </c>
      <c r="N37" s="14" t="s">
        <v>163</v>
      </c>
      <c r="O37" s="14" t="s">
        <v>164</v>
      </c>
      <c r="P37" s="15" t="s">
        <v>360</v>
      </c>
      <c r="Q37" s="14" t="s">
        <v>163</v>
      </c>
      <c r="R37" s="14" t="s">
        <v>163</v>
      </c>
      <c r="S37" s="14" t="s">
        <v>361</v>
      </c>
      <c r="T37" s="14" t="s">
        <v>362</v>
      </c>
    </row>
    <row r="38" spans="1:20" ht="15.75">
      <c r="A38" s="14" t="s">
        <v>120</v>
      </c>
      <c r="B38" s="14" t="s">
        <v>120</v>
      </c>
      <c r="C38" s="14">
        <v>25.4</v>
      </c>
      <c r="D38" s="14">
        <v>5</v>
      </c>
      <c r="E38" s="14">
        <v>31.75</v>
      </c>
      <c r="F38" s="14">
        <v>34.798000000000002</v>
      </c>
      <c r="G38" s="14">
        <v>31.75</v>
      </c>
      <c r="H38" s="14">
        <v>47.625</v>
      </c>
      <c r="I38" s="14">
        <v>32.537399999999998</v>
      </c>
      <c r="J38" s="14">
        <v>22.225000000000001</v>
      </c>
      <c r="K38" s="14">
        <v>3.6575999999999995</v>
      </c>
      <c r="L38" s="14">
        <v>15.747999999999999</v>
      </c>
      <c r="M38" s="14" t="s">
        <v>163</v>
      </c>
      <c r="N38" s="14" t="s">
        <v>163</v>
      </c>
      <c r="O38" s="14" t="s">
        <v>164</v>
      </c>
      <c r="P38" s="15" t="s">
        <v>363</v>
      </c>
      <c r="Q38" s="14" t="s">
        <v>163</v>
      </c>
      <c r="R38" s="14" t="s">
        <v>163</v>
      </c>
      <c r="S38" s="14" t="s">
        <v>211</v>
      </c>
      <c r="T38" s="14" t="s">
        <v>212</v>
      </c>
    </row>
    <row r="39" spans="1:20" ht="15.75">
      <c r="A39" s="14" t="s">
        <v>121</v>
      </c>
      <c r="B39" s="14" t="s">
        <v>121</v>
      </c>
      <c r="C39" s="14">
        <v>25.4</v>
      </c>
      <c r="D39" s="14">
        <v>5</v>
      </c>
      <c r="E39" s="14">
        <v>38.1</v>
      </c>
      <c r="F39" s="14">
        <v>41.656000000000006</v>
      </c>
      <c r="G39" s="14">
        <v>38.1</v>
      </c>
      <c r="H39" s="14">
        <v>57.15</v>
      </c>
      <c r="I39" s="14">
        <v>38.8874</v>
      </c>
      <c r="J39" s="14">
        <v>25.4</v>
      </c>
      <c r="K39" s="14">
        <v>4.4703999999999997</v>
      </c>
      <c r="L39" s="14">
        <v>18.923000000000002</v>
      </c>
      <c r="M39" s="14" t="s">
        <v>163</v>
      </c>
      <c r="N39" s="14" t="s">
        <v>163</v>
      </c>
      <c r="O39" s="14" t="s">
        <v>164</v>
      </c>
      <c r="P39" s="15" t="s">
        <v>364</v>
      </c>
      <c r="Q39" s="14" t="s">
        <v>163</v>
      </c>
      <c r="R39" s="14" t="s">
        <v>163</v>
      </c>
      <c r="S39" s="14" t="s">
        <v>214</v>
      </c>
      <c r="T39" s="14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422E-BDC2-4B2A-B650-709AA2A7074F}">
  <dimension ref="A1:O19"/>
  <sheetViews>
    <sheetView workbookViewId="0">
      <selection activeCell="I7" sqref="I7"/>
    </sheetView>
  </sheetViews>
  <sheetFormatPr defaultRowHeight="15"/>
  <cols>
    <col min="1" max="1" width="10.5703125" customWidth="1"/>
    <col min="2" max="2" width="12.7109375" customWidth="1"/>
    <col min="3" max="3" width="4.5703125" bestFit="1" customWidth="1"/>
    <col min="4" max="4" width="9.7109375" bestFit="1" customWidth="1"/>
    <col min="5" max="5" width="17.28515625" bestFit="1" customWidth="1"/>
    <col min="6" max="6" width="11.5703125" bestFit="1" customWidth="1"/>
    <col min="7" max="7" width="11.140625" customWidth="1"/>
    <col min="8" max="8" width="20.5703125" bestFit="1" customWidth="1"/>
    <col min="9" max="9" width="10.28515625" customWidth="1"/>
    <col min="10" max="10" width="26" bestFit="1" customWidth="1"/>
    <col min="11" max="12" width="23.140625" bestFit="1" customWidth="1"/>
    <col min="13" max="13" width="26" bestFit="1" customWidth="1"/>
    <col min="14" max="15" width="20.85546875" bestFit="1" customWidth="1"/>
  </cols>
  <sheetData>
    <row r="1" spans="1:15" ht="15.75">
      <c r="A1" s="18" t="s">
        <v>236</v>
      </c>
      <c r="B1" s="18" t="s">
        <v>237</v>
      </c>
      <c r="C1" s="18" t="s">
        <v>238</v>
      </c>
      <c r="D1" s="18" t="s">
        <v>239</v>
      </c>
      <c r="E1" s="18" t="s">
        <v>240</v>
      </c>
      <c r="F1" s="18" t="s">
        <v>241</v>
      </c>
      <c r="G1" s="18" t="s">
        <v>242</v>
      </c>
      <c r="H1" s="18" t="s">
        <v>243</v>
      </c>
      <c r="I1" s="18" t="s">
        <v>244</v>
      </c>
      <c r="J1" s="18" t="s">
        <v>245</v>
      </c>
      <c r="K1" s="18" t="s">
        <v>246</v>
      </c>
      <c r="L1" s="18" t="s">
        <v>247</v>
      </c>
      <c r="M1" s="18" t="s">
        <v>248</v>
      </c>
      <c r="N1" s="18" t="s">
        <v>249</v>
      </c>
      <c r="O1" s="18" t="s">
        <v>250</v>
      </c>
    </row>
    <row r="2" spans="1:15" ht="15.75">
      <c r="A2" s="18" t="s">
        <v>34</v>
      </c>
      <c r="B2" s="18" t="str">
        <f>A2&amp;"x"&amp;F2</f>
        <v>M1.6x0.35</v>
      </c>
      <c r="C2" s="18">
        <v>3.2</v>
      </c>
      <c r="D2" s="18">
        <v>1.3</v>
      </c>
      <c r="E2" s="18">
        <v>1.6</v>
      </c>
      <c r="F2" s="18">
        <v>0.35</v>
      </c>
      <c r="G2" s="18" t="s">
        <v>251</v>
      </c>
      <c r="H2" s="18" t="str">
        <f>B2</f>
        <v>M1.6x0.35</v>
      </c>
      <c r="I2" s="18" t="s">
        <v>252</v>
      </c>
      <c r="J2" s="18" t="str">
        <f>_xlfn.CONCAT($A2, " HexNut","Centerline")</f>
        <v>M1.6 HexNutCenterline</v>
      </c>
      <c r="K2" s="18" t="str">
        <f>_xlfn.CONCAT($A2, " HexNut","Face")</f>
        <v>M1.6 HexNutFace</v>
      </c>
      <c r="L2" s="18" t="str">
        <f>_xlfn.CONCAT($A2, " HexNut","Side")</f>
        <v>M1.6 HexNutSide</v>
      </c>
      <c r="M2" s="18" t="str">
        <f>J2</f>
        <v>M1.6 HexNutCenterline</v>
      </c>
      <c r="N2" s="18" t="str">
        <f t="shared" ref="N2:O2" si="0">K2</f>
        <v>M1.6 HexNutFace</v>
      </c>
      <c r="O2" s="18" t="str">
        <f t="shared" si="0"/>
        <v>M1.6 HexNutSide</v>
      </c>
    </row>
    <row r="3" spans="1:15" ht="15.75">
      <c r="A3" s="18" t="s">
        <v>33</v>
      </c>
      <c r="B3" s="18" t="str">
        <f t="shared" ref="B3:B19" si="1">A3&amp;"x"&amp;F3</f>
        <v>M2x0.4</v>
      </c>
      <c r="C3" s="18">
        <v>4</v>
      </c>
      <c r="D3" s="18">
        <v>1.6</v>
      </c>
      <c r="E3" s="18">
        <v>2</v>
      </c>
      <c r="F3" s="18">
        <v>0.4</v>
      </c>
      <c r="G3" s="18" t="s">
        <v>251</v>
      </c>
      <c r="H3" s="18" t="str">
        <f t="shared" ref="H3:H10" si="2">B3</f>
        <v>M2x0.4</v>
      </c>
      <c r="I3" s="18" t="s">
        <v>252</v>
      </c>
      <c r="J3" s="18" t="str">
        <f t="shared" ref="J3:J19" si="3">_xlfn.CONCAT($A3, " HexNut","Centerline")</f>
        <v>M2 HexNutCenterline</v>
      </c>
      <c r="K3" s="18" t="str">
        <f t="shared" ref="K3:K19" si="4">_xlfn.CONCAT($A3, " HexNut","Face")</f>
        <v>M2 HexNutFace</v>
      </c>
      <c r="L3" s="18" t="str">
        <f t="shared" ref="L3:L19" si="5">_xlfn.CONCAT($A3, " HexNut","Side")</f>
        <v>M2 HexNutSide</v>
      </c>
      <c r="M3" s="18" t="str">
        <f t="shared" ref="M3:M19" si="6">J3</f>
        <v>M2 HexNutCenterline</v>
      </c>
      <c r="N3" s="18" t="str">
        <f t="shared" ref="N3:N19" si="7">K3</f>
        <v>M2 HexNutFace</v>
      </c>
      <c r="O3" s="18" t="str">
        <f t="shared" ref="O3:O19" si="8">L3</f>
        <v>M2 HexNutSide</v>
      </c>
    </row>
    <row r="4" spans="1:15" ht="15.75">
      <c r="A4" s="18" t="s">
        <v>32</v>
      </c>
      <c r="B4" s="18" t="str">
        <f t="shared" si="1"/>
        <v>M2.5x0.45</v>
      </c>
      <c r="C4" s="18">
        <v>5</v>
      </c>
      <c r="D4" s="18">
        <v>2</v>
      </c>
      <c r="E4" s="18">
        <v>2.5</v>
      </c>
      <c r="F4" s="18">
        <v>0.45</v>
      </c>
      <c r="G4" s="18" t="s">
        <v>251</v>
      </c>
      <c r="H4" s="18" t="str">
        <f t="shared" si="2"/>
        <v>M2.5x0.45</v>
      </c>
      <c r="I4" s="18" t="s">
        <v>252</v>
      </c>
      <c r="J4" s="18" t="str">
        <f t="shared" si="3"/>
        <v>M2.5 HexNutCenterline</v>
      </c>
      <c r="K4" s="18" t="str">
        <f t="shared" si="4"/>
        <v>M2.5 HexNutFace</v>
      </c>
      <c r="L4" s="18" t="str">
        <f t="shared" si="5"/>
        <v>M2.5 HexNutSide</v>
      </c>
      <c r="M4" s="18" t="str">
        <f t="shared" si="6"/>
        <v>M2.5 HexNutCenterline</v>
      </c>
      <c r="N4" s="18" t="str">
        <f t="shared" si="7"/>
        <v>M2.5 HexNutFace</v>
      </c>
      <c r="O4" s="18" t="str">
        <f t="shared" si="8"/>
        <v>M2.5 HexNutSide</v>
      </c>
    </row>
    <row r="5" spans="1:15" ht="15.75">
      <c r="A5" s="18" t="s">
        <v>31</v>
      </c>
      <c r="B5" s="18" t="str">
        <f t="shared" si="1"/>
        <v>M3x0.5</v>
      </c>
      <c r="C5" s="18">
        <v>5.5</v>
      </c>
      <c r="D5" s="18">
        <v>2.4</v>
      </c>
      <c r="E5" s="18">
        <v>3</v>
      </c>
      <c r="F5" s="18">
        <v>0.5</v>
      </c>
      <c r="G5" s="18" t="s">
        <v>251</v>
      </c>
      <c r="H5" s="18" t="str">
        <f t="shared" si="2"/>
        <v>M3x0.5</v>
      </c>
      <c r="I5" s="18" t="s">
        <v>252</v>
      </c>
      <c r="J5" s="18" t="str">
        <f t="shared" si="3"/>
        <v>M3 HexNutCenterline</v>
      </c>
      <c r="K5" s="18" t="str">
        <f t="shared" si="4"/>
        <v>M3 HexNutFace</v>
      </c>
      <c r="L5" s="18" t="str">
        <f t="shared" si="5"/>
        <v>M3 HexNutSide</v>
      </c>
      <c r="M5" s="18" t="str">
        <f t="shared" si="6"/>
        <v>M3 HexNutCenterline</v>
      </c>
      <c r="N5" s="18" t="str">
        <f t="shared" si="7"/>
        <v>M3 HexNutFace</v>
      </c>
      <c r="O5" s="18" t="str">
        <f t="shared" si="8"/>
        <v>M3 HexNutSide</v>
      </c>
    </row>
    <row r="6" spans="1:15" ht="15.75">
      <c r="A6" s="18" t="s">
        <v>59</v>
      </c>
      <c r="B6" s="18" t="str">
        <f t="shared" si="1"/>
        <v>M3.5x0.6</v>
      </c>
      <c r="C6" s="18">
        <v>6</v>
      </c>
      <c r="D6" s="18">
        <v>2.8</v>
      </c>
      <c r="E6" s="18">
        <v>3.5</v>
      </c>
      <c r="F6" s="18">
        <v>0.6</v>
      </c>
      <c r="G6" s="18" t="s">
        <v>251</v>
      </c>
      <c r="H6" s="18" t="str">
        <f t="shared" si="2"/>
        <v>M3.5x0.6</v>
      </c>
      <c r="I6" s="18" t="s">
        <v>252</v>
      </c>
      <c r="J6" s="18" t="str">
        <f t="shared" si="3"/>
        <v>M3.5 HexNutCenterline</v>
      </c>
      <c r="K6" s="18" t="str">
        <f t="shared" si="4"/>
        <v>M3.5 HexNutFace</v>
      </c>
      <c r="L6" s="18" t="str">
        <f t="shared" si="5"/>
        <v>M3.5 HexNutSide</v>
      </c>
      <c r="M6" s="18" t="str">
        <f t="shared" si="6"/>
        <v>M3.5 HexNutCenterline</v>
      </c>
      <c r="N6" s="18" t="str">
        <f t="shared" si="7"/>
        <v>M3.5 HexNutFace</v>
      </c>
      <c r="O6" s="18" t="str">
        <f t="shared" si="8"/>
        <v>M3.5 HexNutSide</v>
      </c>
    </row>
    <row r="7" spans="1:15" ht="15.75">
      <c r="A7" s="18" t="s">
        <v>30</v>
      </c>
      <c r="B7" s="18" t="str">
        <f t="shared" si="1"/>
        <v>M4x0.7</v>
      </c>
      <c r="C7" s="18">
        <v>7</v>
      </c>
      <c r="D7" s="18">
        <v>3.2</v>
      </c>
      <c r="E7" s="18">
        <v>4</v>
      </c>
      <c r="F7" s="18">
        <v>0.7</v>
      </c>
      <c r="G7" s="18" t="s">
        <v>251</v>
      </c>
      <c r="H7" s="18" t="str">
        <f t="shared" si="2"/>
        <v>M4x0.7</v>
      </c>
      <c r="I7" s="18" t="s">
        <v>252</v>
      </c>
      <c r="J7" s="18" t="str">
        <f t="shared" si="3"/>
        <v>M4 HexNutCenterline</v>
      </c>
      <c r="K7" s="18" t="str">
        <f t="shared" si="4"/>
        <v>M4 HexNutFace</v>
      </c>
      <c r="L7" s="18" t="str">
        <f t="shared" si="5"/>
        <v>M4 HexNutSide</v>
      </c>
      <c r="M7" s="18" t="str">
        <f t="shared" si="6"/>
        <v>M4 HexNutCenterline</v>
      </c>
      <c r="N7" s="18" t="str">
        <f t="shared" si="7"/>
        <v>M4 HexNutFace</v>
      </c>
      <c r="O7" s="18" t="str">
        <f t="shared" si="8"/>
        <v>M4 HexNutSide</v>
      </c>
    </row>
    <row r="8" spans="1:15" ht="15.75">
      <c r="A8" s="18" t="s">
        <v>29</v>
      </c>
      <c r="B8" s="18" t="str">
        <f t="shared" si="1"/>
        <v>M5x0.8</v>
      </c>
      <c r="C8" s="18">
        <v>8</v>
      </c>
      <c r="D8" s="18">
        <v>4.7</v>
      </c>
      <c r="E8" s="18">
        <v>5</v>
      </c>
      <c r="F8" s="18">
        <v>0.8</v>
      </c>
      <c r="G8" s="18" t="s">
        <v>251</v>
      </c>
      <c r="H8" s="18" t="str">
        <f t="shared" si="2"/>
        <v>M5x0.8</v>
      </c>
      <c r="I8" s="18" t="s">
        <v>252</v>
      </c>
      <c r="J8" s="18" t="str">
        <f t="shared" si="3"/>
        <v>M5 HexNutCenterline</v>
      </c>
      <c r="K8" s="18" t="str">
        <f t="shared" si="4"/>
        <v>M5 HexNutFace</v>
      </c>
      <c r="L8" s="18" t="str">
        <f t="shared" si="5"/>
        <v>M5 HexNutSide</v>
      </c>
      <c r="M8" s="18" t="str">
        <f t="shared" si="6"/>
        <v>M5 HexNutCenterline</v>
      </c>
      <c r="N8" s="18" t="str">
        <f t="shared" si="7"/>
        <v>M5 HexNutFace</v>
      </c>
      <c r="O8" s="18" t="str">
        <f t="shared" si="8"/>
        <v>M5 HexNutSide</v>
      </c>
    </row>
    <row r="9" spans="1:15" ht="15.75">
      <c r="A9" s="18" t="s">
        <v>28</v>
      </c>
      <c r="B9" s="18" t="str">
        <f t="shared" si="1"/>
        <v>M6x1</v>
      </c>
      <c r="C9" s="18">
        <v>10</v>
      </c>
      <c r="D9" s="18">
        <v>5.2</v>
      </c>
      <c r="E9" s="18">
        <v>6</v>
      </c>
      <c r="F9" s="18">
        <v>1</v>
      </c>
      <c r="G9" s="18" t="s">
        <v>251</v>
      </c>
      <c r="H9" s="18" t="str">
        <f t="shared" si="2"/>
        <v>M6x1</v>
      </c>
      <c r="I9" s="18" t="s">
        <v>252</v>
      </c>
      <c r="J9" s="18" t="str">
        <f t="shared" si="3"/>
        <v>M6 HexNutCenterline</v>
      </c>
      <c r="K9" s="18" t="str">
        <f t="shared" si="4"/>
        <v>M6 HexNutFace</v>
      </c>
      <c r="L9" s="18" t="str">
        <f t="shared" si="5"/>
        <v>M6 HexNutSide</v>
      </c>
      <c r="M9" s="18" t="str">
        <f t="shared" si="6"/>
        <v>M6 HexNutCenterline</v>
      </c>
      <c r="N9" s="18" t="str">
        <f t="shared" si="7"/>
        <v>M6 HexNutFace</v>
      </c>
      <c r="O9" s="18" t="str">
        <f t="shared" si="8"/>
        <v>M6 HexNutSide</v>
      </c>
    </row>
    <row r="10" spans="1:15" ht="15.75">
      <c r="A10" s="18" t="s">
        <v>27</v>
      </c>
      <c r="B10" s="18" t="str">
        <f t="shared" si="1"/>
        <v>M8x1.25</v>
      </c>
      <c r="C10" s="18">
        <v>13</v>
      </c>
      <c r="D10" s="18">
        <v>6.8</v>
      </c>
      <c r="E10" s="18">
        <v>8</v>
      </c>
      <c r="F10" s="18">
        <v>1.25</v>
      </c>
      <c r="G10" s="18" t="s">
        <v>251</v>
      </c>
      <c r="H10" s="18" t="str">
        <f t="shared" si="2"/>
        <v>M8x1.25</v>
      </c>
      <c r="I10" s="18" t="s">
        <v>252</v>
      </c>
      <c r="J10" s="18" t="str">
        <f t="shared" si="3"/>
        <v>M8 HexNutCenterline</v>
      </c>
      <c r="K10" s="18" t="str">
        <f t="shared" si="4"/>
        <v>M8 HexNutFace</v>
      </c>
      <c r="L10" s="18" t="str">
        <f t="shared" si="5"/>
        <v>M8 HexNutSide</v>
      </c>
      <c r="M10" s="18" t="str">
        <f t="shared" si="6"/>
        <v>M8 HexNutCenterline</v>
      </c>
      <c r="N10" s="18" t="str">
        <f t="shared" si="7"/>
        <v>M8 HexNutFace</v>
      </c>
      <c r="O10" s="18" t="str">
        <f t="shared" si="8"/>
        <v>M8 HexNutSide</v>
      </c>
    </row>
    <row r="11" spans="1:15" ht="15.75">
      <c r="A11" s="19" t="s">
        <v>254</v>
      </c>
      <c r="B11" s="18" t="str">
        <f t="shared" si="1"/>
        <v>M10x15x1.5</v>
      </c>
      <c r="C11" s="18">
        <v>15</v>
      </c>
      <c r="D11" s="18">
        <v>9.1</v>
      </c>
      <c r="E11" s="18">
        <v>10</v>
      </c>
      <c r="F11" s="18">
        <v>1.5</v>
      </c>
      <c r="G11" s="18" t="s">
        <v>251</v>
      </c>
      <c r="H11" s="18" t="s">
        <v>43</v>
      </c>
      <c r="I11" s="18" t="s">
        <v>252</v>
      </c>
      <c r="J11" s="18" t="str">
        <f t="shared" si="3"/>
        <v>M10x15 HexNutCenterline</v>
      </c>
      <c r="K11" s="18" t="str">
        <f t="shared" si="4"/>
        <v>M10x15 HexNutFace</v>
      </c>
      <c r="L11" s="18" t="str">
        <f t="shared" si="5"/>
        <v>M10x15 HexNutSide</v>
      </c>
      <c r="M11" s="18" t="str">
        <f t="shared" si="6"/>
        <v>M10x15 HexNutCenterline</v>
      </c>
      <c r="N11" s="18" t="str">
        <f t="shared" si="7"/>
        <v>M10x15 HexNutFace</v>
      </c>
      <c r="O11" s="18" t="str">
        <f t="shared" si="8"/>
        <v>M10x15 HexNutSide</v>
      </c>
    </row>
    <row r="12" spans="1:15" ht="15.75">
      <c r="A12" s="19" t="s">
        <v>255</v>
      </c>
      <c r="B12" s="18" t="str">
        <f t="shared" si="1"/>
        <v>M10x16x1.5</v>
      </c>
      <c r="C12" s="18">
        <v>16</v>
      </c>
      <c r="D12" s="18">
        <v>8.4</v>
      </c>
      <c r="E12" s="18">
        <v>10</v>
      </c>
      <c r="F12" s="18">
        <v>1.5</v>
      </c>
      <c r="G12" s="18" t="s">
        <v>251</v>
      </c>
      <c r="H12" s="18" t="s">
        <v>43</v>
      </c>
      <c r="I12" s="18" t="s">
        <v>252</v>
      </c>
      <c r="J12" s="18" t="str">
        <f t="shared" si="3"/>
        <v>M10x16 HexNutCenterline</v>
      </c>
      <c r="K12" s="18" t="str">
        <f t="shared" si="4"/>
        <v>M10x16 HexNutFace</v>
      </c>
      <c r="L12" s="18" t="str">
        <f t="shared" si="5"/>
        <v>M10x16 HexNutSide</v>
      </c>
      <c r="M12" s="18" t="str">
        <f t="shared" si="6"/>
        <v>M10x16 HexNutCenterline</v>
      </c>
      <c r="N12" s="18" t="str">
        <f t="shared" si="7"/>
        <v>M10x16 HexNutFace</v>
      </c>
      <c r="O12" s="18" t="str">
        <f t="shared" si="8"/>
        <v>M10x16 HexNutSide</v>
      </c>
    </row>
    <row r="13" spans="1:15" ht="15.75">
      <c r="A13" s="18" t="s">
        <v>25</v>
      </c>
      <c r="B13" s="18" t="str">
        <f t="shared" si="1"/>
        <v>M12x1.75</v>
      </c>
      <c r="C13" s="18">
        <v>18</v>
      </c>
      <c r="D13" s="18">
        <v>10.8</v>
      </c>
      <c r="E13" s="18">
        <v>12</v>
      </c>
      <c r="F13" s="18">
        <v>1.75</v>
      </c>
      <c r="G13" s="18" t="s">
        <v>251</v>
      </c>
      <c r="H13" s="18" t="str">
        <f t="shared" ref="H13:H19" si="9">B13</f>
        <v>M12x1.75</v>
      </c>
      <c r="I13" s="18" t="s">
        <v>252</v>
      </c>
      <c r="J13" s="18" t="str">
        <f t="shared" si="3"/>
        <v>M12 HexNutCenterline</v>
      </c>
      <c r="K13" s="18" t="str">
        <f t="shared" si="4"/>
        <v>M12 HexNutFace</v>
      </c>
      <c r="L13" s="18" t="str">
        <f t="shared" si="5"/>
        <v>M12 HexNutSide</v>
      </c>
      <c r="M13" s="18" t="str">
        <f t="shared" si="6"/>
        <v>M12 HexNutCenterline</v>
      </c>
      <c r="N13" s="18" t="str">
        <f t="shared" si="7"/>
        <v>M12 HexNutFace</v>
      </c>
      <c r="O13" s="18" t="str">
        <f t="shared" si="8"/>
        <v>M12 HexNutSide</v>
      </c>
    </row>
    <row r="14" spans="1:15" ht="15.75">
      <c r="A14" s="18" t="s">
        <v>24</v>
      </c>
      <c r="B14" s="18" t="str">
        <f t="shared" si="1"/>
        <v>M14x2</v>
      </c>
      <c r="C14" s="18">
        <v>21</v>
      </c>
      <c r="D14" s="18">
        <v>12.8</v>
      </c>
      <c r="E14" s="18">
        <v>14</v>
      </c>
      <c r="F14" s="18">
        <v>2</v>
      </c>
      <c r="G14" s="18" t="s">
        <v>251</v>
      </c>
      <c r="H14" s="18" t="str">
        <f t="shared" si="9"/>
        <v>M14x2</v>
      </c>
      <c r="I14" s="18" t="s">
        <v>252</v>
      </c>
      <c r="J14" s="18" t="str">
        <f t="shared" si="3"/>
        <v>M14 HexNutCenterline</v>
      </c>
      <c r="K14" s="18" t="str">
        <f t="shared" si="4"/>
        <v>M14 HexNutFace</v>
      </c>
      <c r="L14" s="18" t="str">
        <f t="shared" si="5"/>
        <v>M14 HexNutSide</v>
      </c>
      <c r="M14" s="18" t="str">
        <f t="shared" si="6"/>
        <v>M14 HexNutCenterline</v>
      </c>
      <c r="N14" s="18" t="str">
        <f t="shared" si="7"/>
        <v>M14 HexNutFace</v>
      </c>
      <c r="O14" s="18" t="str">
        <f t="shared" si="8"/>
        <v>M14 HexNutSide</v>
      </c>
    </row>
    <row r="15" spans="1:15" ht="15.75">
      <c r="A15" s="18" t="s">
        <v>23</v>
      </c>
      <c r="B15" s="18" t="str">
        <f t="shared" si="1"/>
        <v>M16x2</v>
      </c>
      <c r="C15" s="18">
        <v>24</v>
      </c>
      <c r="D15" s="18">
        <v>14.8</v>
      </c>
      <c r="E15" s="18">
        <v>16</v>
      </c>
      <c r="F15" s="18">
        <v>2</v>
      </c>
      <c r="G15" s="18" t="s">
        <v>251</v>
      </c>
      <c r="H15" s="18" t="str">
        <f t="shared" si="9"/>
        <v>M16x2</v>
      </c>
      <c r="I15" s="18" t="s">
        <v>252</v>
      </c>
      <c r="J15" s="18" t="str">
        <f t="shared" si="3"/>
        <v>M16 HexNutCenterline</v>
      </c>
      <c r="K15" s="18" t="str">
        <f t="shared" si="4"/>
        <v>M16 HexNutFace</v>
      </c>
      <c r="L15" s="18" t="str">
        <f t="shared" si="5"/>
        <v>M16 HexNutSide</v>
      </c>
      <c r="M15" s="18" t="str">
        <f t="shared" si="6"/>
        <v>M16 HexNutCenterline</v>
      </c>
      <c r="N15" s="18" t="str">
        <f t="shared" si="7"/>
        <v>M16 HexNutFace</v>
      </c>
      <c r="O15" s="18" t="str">
        <f t="shared" si="8"/>
        <v>M16 HexNutSide</v>
      </c>
    </row>
    <row r="16" spans="1:15" ht="15.75">
      <c r="A16" s="18" t="s">
        <v>22</v>
      </c>
      <c r="B16" s="18" t="str">
        <f t="shared" si="1"/>
        <v>M20x2.5</v>
      </c>
      <c r="C16" s="18">
        <v>30</v>
      </c>
      <c r="D16" s="18">
        <v>18</v>
      </c>
      <c r="E16" s="18">
        <v>20</v>
      </c>
      <c r="F16" s="18">
        <v>2.5</v>
      </c>
      <c r="G16" s="18" t="s">
        <v>251</v>
      </c>
      <c r="H16" s="18" t="str">
        <f t="shared" si="9"/>
        <v>M20x2.5</v>
      </c>
      <c r="I16" s="18" t="s">
        <v>252</v>
      </c>
      <c r="J16" s="18" t="str">
        <f t="shared" si="3"/>
        <v>M20 HexNutCenterline</v>
      </c>
      <c r="K16" s="18" t="str">
        <f t="shared" si="4"/>
        <v>M20 HexNutFace</v>
      </c>
      <c r="L16" s="18" t="str">
        <f t="shared" si="5"/>
        <v>M20 HexNutSide</v>
      </c>
      <c r="M16" s="18" t="str">
        <f t="shared" si="6"/>
        <v>M20 HexNutCenterline</v>
      </c>
      <c r="N16" s="18" t="str">
        <f t="shared" si="7"/>
        <v>M20 HexNutFace</v>
      </c>
      <c r="O16" s="18" t="str">
        <f t="shared" si="8"/>
        <v>M20 HexNutSide</v>
      </c>
    </row>
    <row r="17" spans="1:15" ht="15.75">
      <c r="A17" s="18" t="s">
        <v>21</v>
      </c>
      <c r="B17" s="18" t="str">
        <f t="shared" si="1"/>
        <v>M24x3</v>
      </c>
      <c r="C17" s="18">
        <v>36</v>
      </c>
      <c r="D17" s="18">
        <v>21.5</v>
      </c>
      <c r="E17" s="18">
        <v>24</v>
      </c>
      <c r="F17" s="18">
        <v>3</v>
      </c>
      <c r="G17" s="18" t="s">
        <v>251</v>
      </c>
      <c r="H17" s="18" t="str">
        <f t="shared" si="9"/>
        <v>M24x3</v>
      </c>
      <c r="I17" s="18" t="s">
        <v>252</v>
      </c>
      <c r="J17" s="18" t="str">
        <f t="shared" si="3"/>
        <v>M24 HexNutCenterline</v>
      </c>
      <c r="K17" s="18" t="str">
        <f t="shared" si="4"/>
        <v>M24 HexNutFace</v>
      </c>
      <c r="L17" s="18" t="str">
        <f t="shared" si="5"/>
        <v>M24 HexNutSide</v>
      </c>
      <c r="M17" s="18" t="str">
        <f t="shared" si="6"/>
        <v>M24 HexNutCenterline</v>
      </c>
      <c r="N17" s="18" t="str">
        <f t="shared" si="7"/>
        <v>M24 HexNutFace</v>
      </c>
      <c r="O17" s="18" t="str">
        <f t="shared" si="8"/>
        <v>M24 HexNutSide</v>
      </c>
    </row>
    <row r="18" spans="1:15" ht="15.75">
      <c r="A18" s="18" t="s">
        <v>20</v>
      </c>
      <c r="B18" s="18" t="str">
        <f t="shared" si="1"/>
        <v>M30x3.5</v>
      </c>
      <c r="C18" s="18">
        <v>46</v>
      </c>
      <c r="D18" s="18">
        <v>25.6</v>
      </c>
      <c r="E18" s="18">
        <v>30</v>
      </c>
      <c r="F18" s="18">
        <v>3.5</v>
      </c>
      <c r="G18" s="18" t="s">
        <v>251</v>
      </c>
      <c r="H18" s="18" t="str">
        <f t="shared" si="9"/>
        <v>M30x3.5</v>
      </c>
      <c r="I18" s="18" t="s">
        <v>252</v>
      </c>
      <c r="J18" s="18" t="str">
        <f t="shared" si="3"/>
        <v>M30 HexNutCenterline</v>
      </c>
      <c r="K18" s="18" t="str">
        <f t="shared" si="4"/>
        <v>M30 HexNutFace</v>
      </c>
      <c r="L18" s="18" t="str">
        <f t="shared" si="5"/>
        <v>M30 HexNutSide</v>
      </c>
      <c r="M18" s="18" t="str">
        <f t="shared" si="6"/>
        <v>M30 HexNutCenterline</v>
      </c>
      <c r="N18" s="18" t="str">
        <f t="shared" si="7"/>
        <v>M30 HexNutFace</v>
      </c>
      <c r="O18" s="18" t="str">
        <f t="shared" si="8"/>
        <v>M30 HexNutSide</v>
      </c>
    </row>
    <row r="19" spans="1:15" ht="15.75">
      <c r="A19" s="18" t="s">
        <v>19</v>
      </c>
      <c r="B19" s="18" t="str">
        <f t="shared" si="1"/>
        <v>M36x4</v>
      </c>
      <c r="C19" s="18">
        <v>55</v>
      </c>
      <c r="D19" s="18">
        <v>31</v>
      </c>
      <c r="E19" s="18">
        <v>36</v>
      </c>
      <c r="F19" s="18">
        <v>4</v>
      </c>
      <c r="G19" s="18" t="s">
        <v>251</v>
      </c>
      <c r="H19" s="18" t="str">
        <f t="shared" si="9"/>
        <v>M36x4</v>
      </c>
      <c r="I19" s="18" t="s">
        <v>252</v>
      </c>
      <c r="J19" s="18" t="str">
        <f t="shared" si="3"/>
        <v>M36 HexNutCenterline</v>
      </c>
      <c r="K19" s="18" t="str">
        <f t="shared" si="4"/>
        <v>M36 HexNutFace</v>
      </c>
      <c r="L19" s="18" t="str">
        <f t="shared" si="5"/>
        <v>M36 HexNutSide</v>
      </c>
      <c r="M19" s="18" t="str">
        <f t="shared" si="6"/>
        <v>M36 HexNutCenterline</v>
      </c>
      <c r="N19" s="18" t="str">
        <f t="shared" si="7"/>
        <v>M36 HexNutFace</v>
      </c>
      <c r="O19" s="18" t="str">
        <f t="shared" si="8"/>
        <v>M36 HexNutSide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78D0-AEA6-4846-A494-3D7DB14A483A}">
  <dimension ref="A1:P16"/>
  <sheetViews>
    <sheetView workbookViewId="0">
      <selection activeCell="J23" sqref="J23"/>
    </sheetView>
  </sheetViews>
  <sheetFormatPr defaultRowHeight="15"/>
  <sheetData>
    <row r="1" spans="1:16" ht="15.75">
      <c r="A1" s="18" t="s">
        <v>236</v>
      </c>
      <c r="B1" s="18" t="s">
        <v>237</v>
      </c>
      <c r="C1" s="18" t="s">
        <v>238</v>
      </c>
      <c r="D1" s="18" t="s">
        <v>239</v>
      </c>
      <c r="E1" s="20" t="s">
        <v>268</v>
      </c>
      <c r="F1" s="18" t="s">
        <v>240</v>
      </c>
      <c r="G1" s="18" t="s">
        <v>241</v>
      </c>
      <c r="H1" s="18" t="s">
        <v>242</v>
      </c>
      <c r="I1" s="18" t="s">
        <v>243</v>
      </c>
      <c r="J1" s="18" t="s">
        <v>244</v>
      </c>
      <c r="K1" s="18" t="s">
        <v>245</v>
      </c>
      <c r="L1" s="18" t="s">
        <v>246</v>
      </c>
      <c r="M1" s="18" t="s">
        <v>247</v>
      </c>
      <c r="N1" s="18" t="s">
        <v>248</v>
      </c>
      <c r="O1" s="18" t="s">
        <v>249</v>
      </c>
      <c r="P1" s="18" t="s">
        <v>250</v>
      </c>
    </row>
    <row r="2" spans="1:16" ht="15.75">
      <c r="A2" s="18" t="s">
        <v>31</v>
      </c>
      <c r="B2" s="18" t="str">
        <f t="shared" ref="B2:B16" si="0">A2</f>
        <v>M3</v>
      </c>
      <c r="C2" s="18">
        <v>5.5</v>
      </c>
      <c r="D2" s="18">
        <v>2.4</v>
      </c>
      <c r="E2" s="21" t="s">
        <v>269</v>
      </c>
      <c r="F2" s="18">
        <v>3</v>
      </c>
      <c r="G2" s="18">
        <v>0.5</v>
      </c>
      <c r="H2" s="18" t="s">
        <v>251</v>
      </c>
      <c r="I2" s="18" t="s">
        <v>38</v>
      </c>
      <c r="J2" s="18" t="s">
        <v>252</v>
      </c>
      <c r="K2" s="18" t="str">
        <f t="shared" ref="K2:K16" si="1">_xlfn.CONCAT($A2, " HexNut","Centerline")</f>
        <v>M3 HexNutCenterline</v>
      </c>
      <c r="L2" s="18" t="str">
        <f t="shared" ref="L2:L16" si="2">_xlfn.CONCAT($A2, " HexNut","Face")</f>
        <v>M3 HexNutFace</v>
      </c>
      <c r="M2" s="18" t="str">
        <f t="shared" ref="M2:M16" si="3">_xlfn.CONCAT($A2, " HexNut","Side")</f>
        <v>M3 HexNutSide</v>
      </c>
      <c r="N2" s="18" t="str">
        <f t="shared" ref="N2:P16" si="4">K2</f>
        <v>M3 HexNutCenterline</v>
      </c>
      <c r="O2" s="18" t="str">
        <f t="shared" ref="O2:P14" si="5">L2</f>
        <v>M3 HexNutFace</v>
      </c>
      <c r="P2" s="18" t="str">
        <f t="shared" si="5"/>
        <v>M3 HexNutSide</v>
      </c>
    </row>
    <row r="3" spans="1:16" ht="15.75">
      <c r="A3" s="18" t="s">
        <v>59</v>
      </c>
      <c r="B3" s="18" t="str">
        <f t="shared" si="0"/>
        <v>M3.5</v>
      </c>
      <c r="C3" s="18">
        <v>6</v>
      </c>
      <c r="D3" s="18">
        <v>2.8</v>
      </c>
      <c r="E3" s="21" t="s">
        <v>269</v>
      </c>
      <c r="F3" s="18">
        <v>3.5</v>
      </c>
      <c r="G3" s="18">
        <v>0.6</v>
      </c>
      <c r="H3" s="18" t="s">
        <v>251</v>
      </c>
      <c r="I3" s="18" t="s">
        <v>253</v>
      </c>
      <c r="J3" s="18" t="s">
        <v>252</v>
      </c>
      <c r="K3" s="18" t="str">
        <f t="shared" si="1"/>
        <v>M3.5 HexNutCenterline</v>
      </c>
      <c r="L3" s="18" t="str">
        <f t="shared" si="2"/>
        <v>M3.5 HexNutFace</v>
      </c>
      <c r="M3" s="18" t="str">
        <f t="shared" si="3"/>
        <v>M3.5 HexNutSide</v>
      </c>
      <c r="N3" s="18" t="str">
        <f t="shared" si="4"/>
        <v>M3.5 HexNutCenterline</v>
      </c>
      <c r="O3" s="18" t="str">
        <f t="shared" si="5"/>
        <v>M3.5 HexNutFace</v>
      </c>
      <c r="P3" s="18" t="str">
        <f t="shared" si="5"/>
        <v>M3.5 HexNutSide</v>
      </c>
    </row>
    <row r="4" spans="1:16" ht="15.75">
      <c r="A4" s="18" t="s">
        <v>30</v>
      </c>
      <c r="B4" s="18" t="str">
        <f t="shared" si="0"/>
        <v>M4</v>
      </c>
      <c r="C4" s="18">
        <v>7</v>
      </c>
      <c r="D4" s="18">
        <v>3.2</v>
      </c>
      <c r="E4" s="21" t="s">
        <v>269</v>
      </c>
      <c r="F4" s="18">
        <v>4</v>
      </c>
      <c r="G4" s="18">
        <v>0.7</v>
      </c>
      <c r="H4" s="18" t="s">
        <v>251</v>
      </c>
      <c r="I4" s="18" t="s">
        <v>39</v>
      </c>
      <c r="J4" s="18" t="s">
        <v>252</v>
      </c>
      <c r="K4" s="18" t="str">
        <f t="shared" si="1"/>
        <v>M4 HexNutCenterline</v>
      </c>
      <c r="L4" s="18" t="str">
        <f t="shared" si="2"/>
        <v>M4 HexNutFace</v>
      </c>
      <c r="M4" s="18" t="str">
        <f t="shared" si="3"/>
        <v>M4 HexNutSide</v>
      </c>
      <c r="N4" s="18" t="str">
        <f t="shared" si="4"/>
        <v>M4 HexNutCenterline</v>
      </c>
      <c r="O4" s="18" t="str">
        <f t="shared" si="5"/>
        <v>M4 HexNutFace</v>
      </c>
      <c r="P4" s="18" t="str">
        <f t="shared" si="5"/>
        <v>M4 HexNutSide</v>
      </c>
    </row>
    <row r="5" spans="1:16" ht="15.75">
      <c r="A5" s="18" t="s">
        <v>29</v>
      </c>
      <c r="B5" s="18" t="str">
        <f t="shared" si="0"/>
        <v>M5</v>
      </c>
      <c r="C5" s="18">
        <v>8</v>
      </c>
      <c r="D5" s="18">
        <v>4.7</v>
      </c>
      <c r="E5" s="21" t="s">
        <v>269</v>
      </c>
      <c r="F5" s="18">
        <v>5</v>
      </c>
      <c r="G5" s="18">
        <v>0.8</v>
      </c>
      <c r="H5" s="18" t="s">
        <v>251</v>
      </c>
      <c r="I5" s="18" t="s">
        <v>40</v>
      </c>
      <c r="J5" s="18" t="s">
        <v>252</v>
      </c>
      <c r="K5" s="18" t="str">
        <f t="shared" si="1"/>
        <v>M5 HexNutCenterline</v>
      </c>
      <c r="L5" s="18" t="str">
        <f t="shared" si="2"/>
        <v>M5 HexNutFace</v>
      </c>
      <c r="M5" s="18" t="str">
        <f t="shared" si="3"/>
        <v>M5 HexNutSide</v>
      </c>
      <c r="N5" s="18" t="str">
        <f t="shared" si="4"/>
        <v>M5 HexNutCenterline</v>
      </c>
      <c r="O5" s="18" t="str">
        <f t="shared" si="5"/>
        <v>M5 HexNutFace</v>
      </c>
      <c r="P5" s="18" t="str">
        <f t="shared" si="5"/>
        <v>M5 HexNutSide</v>
      </c>
    </row>
    <row r="6" spans="1:16" ht="15.75">
      <c r="A6" s="18" t="s">
        <v>28</v>
      </c>
      <c r="B6" s="18" t="str">
        <f t="shared" si="0"/>
        <v>M6</v>
      </c>
      <c r="C6" s="18">
        <v>10</v>
      </c>
      <c r="D6" s="18">
        <v>5.2</v>
      </c>
      <c r="E6" s="21" t="s">
        <v>269</v>
      </c>
      <c r="F6" s="18">
        <v>6</v>
      </c>
      <c r="G6" s="18">
        <v>1</v>
      </c>
      <c r="H6" s="18" t="s">
        <v>251</v>
      </c>
      <c r="I6" s="18" t="s">
        <v>41</v>
      </c>
      <c r="J6" s="18" t="s">
        <v>252</v>
      </c>
      <c r="K6" s="18" t="str">
        <f t="shared" si="1"/>
        <v>M6 HexNutCenterline</v>
      </c>
      <c r="L6" s="18" t="str">
        <f t="shared" si="2"/>
        <v>M6 HexNutFace</v>
      </c>
      <c r="M6" s="18" t="str">
        <f t="shared" si="3"/>
        <v>M6 HexNutSide</v>
      </c>
      <c r="N6" s="18" t="str">
        <f t="shared" si="4"/>
        <v>M6 HexNutCenterline</v>
      </c>
      <c r="O6" s="18" t="str">
        <f t="shared" si="5"/>
        <v>M6 HexNutFace</v>
      </c>
      <c r="P6" s="18" t="str">
        <f t="shared" si="5"/>
        <v>M6 HexNutSide</v>
      </c>
    </row>
    <row r="7" spans="1:16" ht="15.75">
      <c r="A7" s="18" t="s">
        <v>27</v>
      </c>
      <c r="B7" s="18" t="str">
        <f t="shared" si="0"/>
        <v>M8</v>
      </c>
      <c r="C7" s="18">
        <v>13</v>
      </c>
      <c r="D7" s="18">
        <v>6.8</v>
      </c>
      <c r="E7" s="21" t="s">
        <v>269</v>
      </c>
      <c r="F7" s="18">
        <v>8</v>
      </c>
      <c r="G7" s="18">
        <v>1.25</v>
      </c>
      <c r="H7" s="18" t="s">
        <v>251</v>
      </c>
      <c r="I7" s="18" t="s">
        <v>42</v>
      </c>
      <c r="J7" s="18" t="s">
        <v>252</v>
      </c>
      <c r="K7" s="18" t="str">
        <f t="shared" si="1"/>
        <v>M8 HexNutCenterline</v>
      </c>
      <c r="L7" s="18" t="str">
        <f t="shared" si="2"/>
        <v>M8 HexNutFace</v>
      </c>
      <c r="M7" s="18" t="str">
        <f t="shared" si="3"/>
        <v>M8 HexNutSide</v>
      </c>
      <c r="N7" s="18" t="str">
        <f t="shared" si="4"/>
        <v>M8 HexNutCenterline</v>
      </c>
      <c r="O7" s="18" t="str">
        <f t="shared" si="5"/>
        <v>M8 HexNutFace</v>
      </c>
      <c r="P7" s="18" t="str">
        <f t="shared" si="5"/>
        <v>M8 HexNutSide</v>
      </c>
    </row>
    <row r="8" spans="1:16" ht="15.75">
      <c r="A8" s="19" t="s">
        <v>254</v>
      </c>
      <c r="B8" s="18" t="str">
        <f t="shared" si="0"/>
        <v>M10x15</v>
      </c>
      <c r="C8" s="18">
        <v>15</v>
      </c>
      <c r="D8" s="18">
        <v>9.1</v>
      </c>
      <c r="E8" s="21" t="s">
        <v>269</v>
      </c>
      <c r="F8" s="18">
        <v>10</v>
      </c>
      <c r="G8" s="18">
        <v>1.5</v>
      </c>
      <c r="H8" s="18" t="s">
        <v>251</v>
      </c>
      <c r="I8" s="18" t="s">
        <v>43</v>
      </c>
      <c r="J8" s="18" t="s">
        <v>252</v>
      </c>
      <c r="K8" s="18" t="str">
        <f t="shared" si="1"/>
        <v>M10x15 HexNutCenterline</v>
      </c>
      <c r="L8" s="18" t="str">
        <f t="shared" si="2"/>
        <v>M10x15 HexNutFace</v>
      </c>
      <c r="M8" s="18" t="str">
        <f t="shared" si="3"/>
        <v>M10x15 HexNutSide</v>
      </c>
      <c r="N8" s="18" t="str">
        <f t="shared" si="4"/>
        <v>M10x15 HexNutCenterline</v>
      </c>
      <c r="O8" s="18" t="str">
        <f t="shared" si="5"/>
        <v>M10x15 HexNutFace</v>
      </c>
      <c r="P8" s="18" t="str">
        <f t="shared" si="5"/>
        <v>M10x15 HexNutSide</v>
      </c>
    </row>
    <row r="9" spans="1:16" ht="15.75">
      <c r="A9" s="19" t="s">
        <v>255</v>
      </c>
      <c r="B9" s="18" t="str">
        <f t="shared" si="0"/>
        <v>M10x16</v>
      </c>
      <c r="C9" s="18">
        <v>16</v>
      </c>
      <c r="D9" s="18">
        <v>8.4</v>
      </c>
      <c r="E9" s="21" t="s">
        <v>269</v>
      </c>
      <c r="F9" s="18">
        <v>10</v>
      </c>
      <c r="G9" s="18">
        <v>1.5</v>
      </c>
      <c r="H9" s="18" t="s">
        <v>251</v>
      </c>
      <c r="I9" s="18" t="s">
        <v>43</v>
      </c>
      <c r="J9" s="18" t="s">
        <v>252</v>
      </c>
      <c r="K9" s="18" t="str">
        <f t="shared" si="1"/>
        <v>M10x16 HexNutCenterline</v>
      </c>
      <c r="L9" s="18" t="str">
        <f t="shared" si="2"/>
        <v>M10x16 HexNutFace</v>
      </c>
      <c r="M9" s="18" t="str">
        <f t="shared" si="3"/>
        <v>M10x16 HexNutSide</v>
      </c>
      <c r="N9" s="18" t="str">
        <f t="shared" si="4"/>
        <v>M10x16 HexNutCenterline</v>
      </c>
      <c r="O9" s="18" t="str">
        <f t="shared" si="5"/>
        <v>M10x16 HexNutFace</v>
      </c>
      <c r="P9" s="18" t="str">
        <f t="shared" si="5"/>
        <v>M10x16 HexNutSide</v>
      </c>
    </row>
    <row r="10" spans="1:16" ht="15.75">
      <c r="A10" s="18" t="s">
        <v>25</v>
      </c>
      <c r="B10" s="18" t="str">
        <f t="shared" si="0"/>
        <v>M12</v>
      </c>
      <c r="C10" s="18">
        <v>18</v>
      </c>
      <c r="D10" s="18">
        <v>10.8</v>
      </c>
      <c r="E10" s="21" t="s">
        <v>269</v>
      </c>
      <c r="F10" s="18">
        <v>12</v>
      </c>
      <c r="G10" s="18">
        <v>1.75</v>
      </c>
      <c r="H10" s="18" t="s">
        <v>251</v>
      </c>
      <c r="I10" s="18" t="s">
        <v>44</v>
      </c>
      <c r="J10" s="18" t="s">
        <v>252</v>
      </c>
      <c r="K10" s="18" t="str">
        <f t="shared" si="1"/>
        <v>M12 HexNutCenterline</v>
      </c>
      <c r="L10" s="18" t="str">
        <f t="shared" si="2"/>
        <v>M12 HexNutFace</v>
      </c>
      <c r="M10" s="18" t="str">
        <f t="shared" si="3"/>
        <v>M12 HexNutSide</v>
      </c>
      <c r="N10" s="18" t="str">
        <f t="shared" si="4"/>
        <v>M12 HexNutCenterline</v>
      </c>
      <c r="O10" s="18" t="str">
        <f t="shared" si="5"/>
        <v>M12 HexNutFace</v>
      </c>
      <c r="P10" s="18" t="str">
        <f t="shared" si="5"/>
        <v>M12 HexNutSide</v>
      </c>
    </row>
    <row r="11" spans="1:16" ht="15.75">
      <c r="A11" s="18" t="s">
        <v>24</v>
      </c>
      <c r="B11" s="18" t="str">
        <f t="shared" si="0"/>
        <v>M14</v>
      </c>
      <c r="C11" s="18">
        <v>21</v>
      </c>
      <c r="D11" s="18">
        <v>12.8</v>
      </c>
      <c r="E11" s="21" t="s">
        <v>269</v>
      </c>
      <c r="F11" s="18">
        <v>14</v>
      </c>
      <c r="G11" s="18">
        <v>2</v>
      </c>
      <c r="H11" s="18" t="s">
        <v>251</v>
      </c>
      <c r="I11" s="18" t="s">
        <v>45</v>
      </c>
      <c r="J11" s="18" t="s">
        <v>252</v>
      </c>
      <c r="K11" s="18" t="str">
        <f t="shared" si="1"/>
        <v>M14 HexNutCenterline</v>
      </c>
      <c r="L11" s="18" t="str">
        <f t="shared" si="2"/>
        <v>M14 HexNutFace</v>
      </c>
      <c r="M11" s="18" t="str">
        <f t="shared" si="3"/>
        <v>M14 HexNutSide</v>
      </c>
      <c r="N11" s="18" t="str">
        <f t="shared" si="4"/>
        <v>M14 HexNutCenterline</v>
      </c>
      <c r="O11" s="18" t="str">
        <f t="shared" si="5"/>
        <v>M14 HexNutFace</v>
      </c>
      <c r="P11" s="18" t="str">
        <f t="shared" si="5"/>
        <v>M14 HexNutSide</v>
      </c>
    </row>
    <row r="12" spans="1:16" ht="15.75">
      <c r="A12" s="18" t="s">
        <v>23</v>
      </c>
      <c r="B12" s="18" t="str">
        <f t="shared" si="0"/>
        <v>M16</v>
      </c>
      <c r="C12" s="18">
        <v>24</v>
      </c>
      <c r="D12" s="18">
        <v>14.8</v>
      </c>
      <c r="E12" s="21" t="s">
        <v>269</v>
      </c>
      <c r="F12" s="18">
        <v>16</v>
      </c>
      <c r="G12" s="18">
        <v>2</v>
      </c>
      <c r="H12" s="18" t="s">
        <v>251</v>
      </c>
      <c r="I12" s="18" t="s">
        <v>46</v>
      </c>
      <c r="J12" s="18" t="s">
        <v>252</v>
      </c>
      <c r="K12" s="18" t="str">
        <f t="shared" si="1"/>
        <v>M16 HexNutCenterline</v>
      </c>
      <c r="L12" s="18" t="str">
        <f t="shared" si="2"/>
        <v>M16 HexNutFace</v>
      </c>
      <c r="M12" s="18" t="str">
        <f t="shared" si="3"/>
        <v>M16 HexNutSide</v>
      </c>
      <c r="N12" s="18" t="str">
        <f t="shared" si="4"/>
        <v>M16 HexNutCenterline</v>
      </c>
      <c r="O12" s="18" t="str">
        <f t="shared" si="5"/>
        <v>M16 HexNutFace</v>
      </c>
      <c r="P12" s="18" t="str">
        <f t="shared" si="5"/>
        <v>M16 HexNutSide</v>
      </c>
    </row>
    <row r="13" spans="1:16" ht="15.75">
      <c r="A13" s="18" t="s">
        <v>22</v>
      </c>
      <c r="B13" s="18" t="str">
        <f t="shared" si="0"/>
        <v>M20</v>
      </c>
      <c r="C13" s="18">
        <v>30</v>
      </c>
      <c r="D13" s="18">
        <v>18</v>
      </c>
      <c r="E13" s="21" t="s">
        <v>269</v>
      </c>
      <c r="F13" s="18">
        <v>20</v>
      </c>
      <c r="G13" s="18">
        <v>2.5</v>
      </c>
      <c r="H13" s="18" t="s">
        <v>251</v>
      </c>
      <c r="I13" s="18" t="s">
        <v>47</v>
      </c>
      <c r="J13" s="18" t="s">
        <v>252</v>
      </c>
      <c r="K13" s="18" t="str">
        <f t="shared" si="1"/>
        <v>M20 HexNutCenterline</v>
      </c>
      <c r="L13" s="18" t="str">
        <f t="shared" si="2"/>
        <v>M20 HexNutFace</v>
      </c>
      <c r="M13" s="18" t="str">
        <f t="shared" si="3"/>
        <v>M20 HexNutSide</v>
      </c>
      <c r="N13" s="18" t="str">
        <f t="shared" si="4"/>
        <v>M20 HexNutCenterline</v>
      </c>
      <c r="O13" s="18" t="str">
        <f t="shared" si="5"/>
        <v>M20 HexNutFace</v>
      </c>
      <c r="P13" s="18" t="str">
        <f t="shared" si="5"/>
        <v>M20 HexNutSide</v>
      </c>
    </row>
    <row r="14" spans="1:16" ht="15.75">
      <c r="A14" s="18" t="s">
        <v>21</v>
      </c>
      <c r="B14" s="18" t="str">
        <f t="shared" si="0"/>
        <v>M24</v>
      </c>
      <c r="C14" s="18">
        <v>36</v>
      </c>
      <c r="D14" s="18">
        <v>21.5</v>
      </c>
      <c r="E14" s="21" t="s">
        <v>269</v>
      </c>
      <c r="F14" s="18">
        <v>24</v>
      </c>
      <c r="G14" s="18">
        <v>3</v>
      </c>
      <c r="H14" s="18" t="s">
        <v>251</v>
      </c>
      <c r="I14" s="18" t="s">
        <v>48</v>
      </c>
      <c r="J14" s="18" t="s">
        <v>252</v>
      </c>
      <c r="K14" s="18" t="str">
        <f t="shared" si="1"/>
        <v>M24 HexNutCenterline</v>
      </c>
      <c r="L14" s="18" t="str">
        <f t="shared" si="2"/>
        <v>M24 HexNutFace</v>
      </c>
      <c r="M14" s="18" t="str">
        <f t="shared" si="3"/>
        <v>M24 HexNutSide</v>
      </c>
      <c r="N14" s="18" t="str">
        <f t="shared" si="4"/>
        <v>M24 HexNutCenterline</v>
      </c>
      <c r="O14" s="18" t="str">
        <f t="shared" si="5"/>
        <v>M24 HexNutFace</v>
      </c>
      <c r="P14" s="18" t="str">
        <f t="shared" si="5"/>
        <v>M24 HexNutSide</v>
      </c>
    </row>
    <row r="15" spans="1:16" ht="15.75">
      <c r="A15" s="18" t="s">
        <v>20</v>
      </c>
      <c r="B15" s="18" t="str">
        <f t="shared" si="0"/>
        <v>M30</v>
      </c>
      <c r="C15" s="18">
        <v>46</v>
      </c>
      <c r="D15" s="18">
        <v>25.6</v>
      </c>
      <c r="E15" s="21" t="s">
        <v>269</v>
      </c>
      <c r="F15" s="18">
        <v>30</v>
      </c>
      <c r="G15" s="18">
        <v>3.5</v>
      </c>
      <c r="H15" s="18" t="s">
        <v>251</v>
      </c>
      <c r="I15" s="18" t="s">
        <v>49</v>
      </c>
      <c r="J15" s="18" t="s">
        <v>252</v>
      </c>
      <c r="K15" s="18" t="str">
        <f t="shared" si="1"/>
        <v>M30 HexNutCenterline</v>
      </c>
      <c r="L15" s="18" t="str">
        <f t="shared" si="2"/>
        <v>M30 HexNutFace</v>
      </c>
      <c r="M15" s="18" t="str">
        <f t="shared" si="3"/>
        <v>M30 HexNutSide</v>
      </c>
      <c r="N15" s="18" t="str">
        <f t="shared" si="4"/>
        <v>M30 HexNutCenterline</v>
      </c>
      <c r="O15" s="18" t="str">
        <f t="shared" si="4"/>
        <v>M30 HexNutFace</v>
      </c>
      <c r="P15" s="18" t="str">
        <f t="shared" si="4"/>
        <v>M30 HexNutSide</v>
      </c>
    </row>
    <row r="16" spans="1:16" ht="15.75">
      <c r="A16" s="18" t="s">
        <v>19</v>
      </c>
      <c r="B16" s="18" t="str">
        <f t="shared" si="0"/>
        <v>M36</v>
      </c>
      <c r="C16" s="18">
        <v>55</v>
      </c>
      <c r="D16" s="18">
        <v>31</v>
      </c>
      <c r="E16" s="21" t="s">
        <v>269</v>
      </c>
      <c r="F16" s="18">
        <v>36</v>
      </c>
      <c r="G16" s="18">
        <v>4</v>
      </c>
      <c r="H16" s="18" t="s">
        <v>251</v>
      </c>
      <c r="I16" s="18" t="s">
        <v>50</v>
      </c>
      <c r="J16" s="18" t="s">
        <v>252</v>
      </c>
      <c r="K16" s="18" t="str">
        <f t="shared" si="1"/>
        <v>M36 HexNutCenterline</v>
      </c>
      <c r="L16" s="18" t="str">
        <f t="shared" si="2"/>
        <v>M36 HexNutFace</v>
      </c>
      <c r="M16" s="18" t="str">
        <f t="shared" si="3"/>
        <v>M36 HexNutSide</v>
      </c>
      <c r="N16" s="18" t="str">
        <f t="shared" si="4"/>
        <v>M36 HexNutCenterline</v>
      </c>
      <c r="O16" s="18" t="str">
        <f t="shared" si="4"/>
        <v>M36 HexNutFace</v>
      </c>
      <c r="P16" s="18" t="str">
        <f t="shared" si="4"/>
        <v>M36 HexNutSide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Parameters</vt:lpstr>
      <vt:lpstr>MetricSocketBolt_LookupTable</vt:lpstr>
      <vt:lpstr>MetricHexNut_LookupTable</vt:lpstr>
      <vt:lpstr>MetricHexLocknut_LookupTable</vt:lpstr>
      <vt:lpstr>SaeSocketBolt_LookupTable</vt:lpstr>
      <vt:lpstr>MetricSocketBolt_iPart Table BU</vt:lpstr>
      <vt:lpstr>MetricHexNut_iPart Table BU</vt:lpstr>
      <vt:lpstr>MetricHexLocknut_iPart Table 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aubrey-work</dc:creator>
  <cp:lastModifiedBy>A</cp:lastModifiedBy>
  <dcterms:created xsi:type="dcterms:W3CDTF">2015-06-05T18:17:20Z</dcterms:created>
  <dcterms:modified xsi:type="dcterms:W3CDTF">2022-11-26T18:53:07Z</dcterms:modified>
</cp:coreProperties>
</file>