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hidePivotFieldList="1"/>
  <mc:AlternateContent xmlns:mc="http://schemas.openxmlformats.org/markup-compatibility/2006">
    <mc:Choice Requires="x15">
      <x15ac:absPath xmlns:x15ac="http://schemas.microsoft.com/office/spreadsheetml/2010/11/ac" url="C:\Users\user\Desktop\"/>
    </mc:Choice>
  </mc:AlternateContent>
  <xr:revisionPtr revIDLastSave="0" documentId="8_{23C043BF-682F-47B5-8749-F91332289DE4}" xr6:coauthVersionLast="47" xr6:coauthVersionMax="47" xr10:uidLastSave="{00000000-0000-0000-0000-000000000000}"/>
  <bookViews>
    <workbookView xWindow="-108" yWindow="-108" windowWidth="23256" windowHeight="12576" tabRatio="598" firstSheet="1" activeTab="7" xr2:uid="{00000000-000D-0000-FFFF-FFFF00000000}"/>
  </bookViews>
  <sheets>
    <sheet name="General Instructions " sheetId="4" r:id="rId1"/>
    <sheet name="PROJECT - 1" sheetId="5" r:id="rId2"/>
    <sheet name="PROJECT - 2" sheetId="6" r:id="rId3"/>
    <sheet name="PROJECT - 3" sheetId="7" r:id="rId4"/>
    <sheet name="PROJECT - 4" sheetId="10" r:id="rId5"/>
    <sheet name="PROJECT - 5" sheetId="9" r:id="rId6"/>
    <sheet name="PROJECT - 6" sheetId="2" r:id="rId7"/>
    <sheet name="PROJECT - 7" sheetId="11" r:id="rId8"/>
    <sheet name="Dump" sheetId="1" r:id="rId9"/>
  </sheets>
  <externalReferences>
    <externalReference r:id="rId10"/>
  </externalReferences>
  <definedNames>
    <definedName name="_xlnm._FilterDatabase" localSheetId="8" hidden="1">Dump!$A$1:$F$978</definedName>
    <definedName name="_xlnm._FilterDatabase" localSheetId="1" hidden="1">'PROJECT - 1'!$B$8:$E$58</definedName>
    <definedName name="_xlnm._FilterDatabase" localSheetId="3" hidden="1">'PROJECT - 3'!$B$9:$G$59</definedName>
    <definedName name="_xlnm._FilterDatabase" localSheetId="4" hidden="1">'PROJECT - 4'!$B$5:$G$458</definedName>
    <definedName name="_xlnm._FilterDatabase" localSheetId="6" hidden="1">'PROJECT - 6'!$C$31:$H$1008</definedName>
    <definedName name="Amount" localSheetId="0">#REF!</definedName>
    <definedName name="Amount" localSheetId="2">#REF!</definedName>
    <definedName name="Amount" localSheetId="3">#REF!</definedName>
    <definedName name="Amount" localSheetId="4">#REF!</definedName>
    <definedName name="Amount" localSheetId="5">#REF!</definedName>
    <definedName name="Amount">#REF!</definedName>
    <definedName name="DEmName">OFFSET('[1]chart data'!$B$6,0,0,COUNTA('[1]chart data'!$B$1:$B$65536)-1,1)</definedName>
    <definedName name="Difference" localSheetId="0">#REF!</definedName>
    <definedName name="Difference" localSheetId="2">#REF!</definedName>
    <definedName name="Difference" localSheetId="3">#REF!</definedName>
    <definedName name="Difference" localSheetId="4">#REF!</definedName>
    <definedName name="Difference" localSheetId="5">#REF!</definedName>
    <definedName name="Difference">#REF!</definedName>
    <definedName name="dProj">OFFSET('[1]chart data'!$C$6,0,0,COUNTA('[1]chart data'!$C$1:$C$65536)-1,1)</definedName>
    <definedName name="DyActSales">OFFSET('[1]chart data'!$D$6,0,0,COUNTA('[1]chart data'!$D$1:$D$65536)-1)</definedName>
    <definedName name="DyName">OFFSET('[1]chart data'!$B$6,0,0,COUNTA('[1]chart data'!$B$1:$B$65536)-1)</definedName>
    <definedName name="DyProjSales">OFFSET('[1]chart data'!$C$6,0,0,COUNTA('[1]chart data'!$C$1:$C$65536)-1)</definedName>
    <definedName name="EmDetail">OFFSET('[1]chart data'!$B$5,'[1]chart data'!$F$6,1,1,2)</definedName>
    <definedName name="EmployeeData">OFFSET('[1]chart data'!$B$5,'[1]chart data'!$J$4,1,1,2)</definedName>
    <definedName name="EmployeeId">OFFSET('[1]chart data'!$B$5,'[1]chart data'!$J$4,0,1,1)</definedName>
    <definedName name="Grades" localSheetId="0">#REF!</definedName>
    <definedName name="Grades" localSheetId="2">#REF!</definedName>
    <definedName name="Grades" localSheetId="3">#REF!</definedName>
    <definedName name="Grades" localSheetId="4">#REF!</definedName>
    <definedName name="Grades" localSheetId="5">#REF!</definedName>
    <definedName name="Grades">#REF!</definedName>
    <definedName name="lookup" localSheetId="0">VLOOKUP(#REF!,#REF!,COLUMNS(#REF!),0)</definedName>
    <definedName name="lookup" localSheetId="2">VLOOKUP(#REF!,#REF!,COLUMNS(#REF!),0)</definedName>
    <definedName name="lookup" localSheetId="3">VLOOKUP(#REF!,#REF!,COLUMNS(#REF!),0)</definedName>
    <definedName name="lookup" localSheetId="4">VLOOKUP(#REF!,#REF!,COLUMNS(#REF!),0)</definedName>
    <definedName name="lookup" localSheetId="5">VLOOKUP(#REF!,#REF!,COLUMNS(#REF!),0)</definedName>
    <definedName name="lookup">VLOOKUP(#REF!,#REF!,COLUMNS(#REF!),0)</definedName>
    <definedName name="MyName">SUM('[1]chart data'!XEY1048555,'[1]chart data'!XEY1048556)</definedName>
    <definedName name="MyRange">OFFSET('[1]subtotals,pivot table'!$A$2,0,0,COUNTA('[1]subtotals,pivot table'!$A$1:$A$65536),COUNTA('[1]subtotals,pivot table'!$A$2:$IV$2))</definedName>
    <definedName name="Overtime" localSheetId="0">#REF!</definedName>
    <definedName name="Overtime" localSheetId="2">#REF!</definedName>
    <definedName name="Overtime" localSheetId="3">#REF!</definedName>
    <definedName name="Overtime" localSheetId="4">#REF!</definedName>
    <definedName name="Overtime" localSheetId="5">#REF!</definedName>
    <definedName name="Overtime">#REF!</definedName>
    <definedName name="Profit_per_sale" localSheetId="0">#REF!</definedName>
    <definedName name="Profit_per_sale" localSheetId="2">#REF!</definedName>
    <definedName name="Profit_per_sale" localSheetId="3">#REF!</definedName>
    <definedName name="Profit_per_sale" localSheetId="4">#REF!</definedName>
    <definedName name="Profit_per_sale" localSheetId="5">#REF!</definedName>
    <definedName name="Profit_per_sale">#REF!</definedName>
    <definedName name="Scroll">OFFSET('[1]chart data'!$C$6,'[1]chart data'!$F$5,0,5,1)</definedName>
    <definedName name="Scroll2">OFFSET('[1]chart data'!$D$6,0,0,'[1]chart data'!$F$5,1)</definedName>
    <definedName name="Scroll3">OFFSET('[1]chart data'!$C$6,'[1]chart data'!$F$5,0,7,1)</definedName>
    <definedName name="Scroll4">OFFSET('[1]chart data'!$B$6,'[1]chart data'!$F$5,0,7,1)</definedName>
    <definedName name="StartDay" localSheetId="0">#REF!</definedName>
    <definedName name="StartDay" localSheetId="2">#REF!</definedName>
    <definedName name="StartDay" localSheetId="3">#REF!</definedName>
    <definedName name="StartDay" localSheetId="4">#REF!</definedName>
    <definedName name="StartDay" localSheetId="5">#REF!</definedName>
    <definedName name="StartDay">#REF!</definedName>
    <definedName name="Student">OFFSET('[1]chart data'!$B$5,'[1]chart data'!$F$6,0,1,1)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3" i="2" l="1"/>
  <c r="J13" i="2"/>
  <c r="J14" i="2" s="1"/>
  <c r="J12" i="2"/>
  <c r="I41" i="2"/>
  <c r="G24" i="2"/>
  <c r="F24" i="2"/>
  <c r="E24" i="2"/>
  <c r="G20" i="2"/>
  <c r="F20" i="2"/>
  <c r="E20" i="2"/>
  <c r="G18" i="2"/>
  <c r="F18" i="2"/>
  <c r="E18" i="2"/>
  <c r="G12" i="2"/>
  <c r="F12" i="2"/>
  <c r="E12" i="2"/>
  <c r="S19" i="9"/>
  <c r="Q19" i="9"/>
  <c r="N41" i="9"/>
  <c r="L141" i="9"/>
  <c r="M141" i="9"/>
  <c r="M41" i="9" a="1"/>
  <c r="M41" i="9" s="1"/>
  <c r="L41" i="9" a="1"/>
  <c r="L41" i="9" s="1"/>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6"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E25" i="2" l="1"/>
  <c r="F25" i="2"/>
  <c r="G25" i="2"/>
  <c r="E21" i="2"/>
  <c r="F21" i="2"/>
  <c r="G21" i="2"/>
  <c r="E19" i="2"/>
  <c r="F19" i="2"/>
  <c r="G19" i="2"/>
  <c r="J17" i="9" l="1"/>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6" i="9"/>
  <c r="I30" i="9"/>
  <c r="I38" i="9"/>
  <c r="I69" i="9"/>
  <c r="I90" i="9"/>
  <c r="I16" i="9"/>
  <c r="I17" i="9"/>
  <c r="I18" i="9"/>
  <c r="I19" i="9"/>
  <c r="I20" i="9"/>
  <c r="I21" i="9"/>
  <c r="I22" i="9"/>
  <c r="I23" i="9"/>
  <c r="I24" i="9"/>
  <c r="I25" i="9"/>
  <c r="I26" i="9"/>
  <c r="I27" i="9"/>
  <c r="I28" i="9"/>
  <c r="I29" i="9"/>
  <c r="I31" i="9"/>
  <c r="I32" i="9"/>
  <c r="I33" i="9"/>
  <c r="I34" i="9"/>
  <c r="I35" i="9"/>
  <c r="I36" i="9"/>
  <c r="I37" i="9"/>
  <c r="I39" i="9"/>
  <c r="I40" i="9"/>
  <c r="I41" i="9"/>
  <c r="I42" i="9"/>
  <c r="I43" i="9"/>
  <c r="I44" i="9"/>
  <c r="I45" i="9"/>
  <c r="I46" i="9"/>
  <c r="I47" i="9"/>
  <c r="I48" i="9"/>
  <c r="I49" i="9"/>
  <c r="I50" i="9"/>
  <c r="I51" i="9"/>
  <c r="I52" i="9"/>
  <c r="I53" i="9"/>
  <c r="I54" i="9"/>
  <c r="I55" i="9"/>
  <c r="I56" i="9"/>
  <c r="I57" i="9"/>
  <c r="I58" i="9"/>
  <c r="I59" i="9"/>
  <c r="I60" i="9"/>
  <c r="I61" i="9"/>
  <c r="I62" i="9"/>
  <c r="I63" i="9"/>
  <c r="I64" i="9"/>
  <c r="I65" i="9"/>
  <c r="I66" i="9"/>
  <c r="I67" i="9"/>
  <c r="I68" i="9"/>
  <c r="I70" i="9"/>
  <c r="I71" i="9"/>
  <c r="I72" i="9"/>
  <c r="I73" i="9"/>
  <c r="I74" i="9"/>
  <c r="I75" i="9"/>
  <c r="I76" i="9"/>
  <c r="I77" i="9"/>
  <c r="I78" i="9"/>
  <c r="I79" i="9"/>
  <c r="I80" i="9"/>
  <c r="I81" i="9"/>
  <c r="I82" i="9"/>
  <c r="I83" i="9"/>
  <c r="I84" i="9"/>
  <c r="I85" i="9"/>
  <c r="I86" i="9"/>
  <c r="I87" i="9"/>
  <c r="I88" i="9"/>
  <c r="I89" i="9"/>
  <c r="I91" i="9"/>
  <c r="I92" i="9"/>
  <c r="I93" i="9"/>
  <c r="I94" i="9"/>
  <c r="I95" i="9"/>
  <c r="I96" i="9"/>
  <c r="I97" i="9"/>
  <c r="I98" i="9"/>
  <c r="I99" i="9"/>
  <c r="I100" i="9"/>
  <c r="I101" i="9"/>
  <c r="I102" i="9"/>
  <c r="I103" i="9"/>
  <c r="I104" i="9"/>
  <c r="I105" i="9"/>
  <c r="I106" i="9"/>
  <c r="I107" i="9"/>
  <c r="I108" i="9"/>
  <c r="I109" i="9"/>
  <c r="I110" i="9"/>
  <c r="I111" i="9"/>
  <c r="I112" i="9"/>
  <c r="I113" i="9"/>
  <c r="I114" i="9"/>
  <c r="I115" i="9"/>
  <c r="E22" i="2"/>
  <c r="G10" i="10"/>
  <c r="J86" i="10" s="1"/>
  <c r="K86" i="10" s="1"/>
  <c r="M13" i="2"/>
  <c r="M12" i="2"/>
  <c r="L13" i="2"/>
  <c r="L14" i="2" s="1"/>
  <c r="L12" i="2"/>
  <c r="K12" i="2"/>
  <c r="K14" i="2" s="1"/>
  <c r="G22" i="2"/>
  <c r="G16" i="2"/>
  <c r="G17" i="2" s="1"/>
  <c r="G14" i="2"/>
  <c r="G15" i="2" s="1"/>
  <c r="G11" i="2"/>
  <c r="F22" i="2"/>
  <c r="F16" i="2"/>
  <c r="F17" i="2" s="1"/>
  <c r="F14" i="2"/>
  <c r="F15" i="2" s="1"/>
  <c r="F11" i="2"/>
  <c r="E16" i="2"/>
  <c r="E17" i="2" s="1"/>
  <c r="E14" i="2"/>
  <c r="E15" i="2" s="1"/>
  <c r="E11" i="2"/>
  <c r="J83" i="10"/>
  <c r="K83" i="10" s="1"/>
  <c r="E458" i="10"/>
  <c r="J85" i="10"/>
  <c r="K85" i="10" s="1"/>
  <c r="J90" i="10"/>
  <c r="K90" i="10" s="1"/>
  <c r="J93" i="10"/>
  <c r="K93" i="10" s="1"/>
  <c r="J98" i="10"/>
  <c r="K98" i="10" s="1"/>
  <c r="J99" i="10"/>
  <c r="K99" i="10" s="1"/>
  <c r="J102" i="10"/>
  <c r="K102" i="10" s="1"/>
  <c r="J107" i="10"/>
  <c r="K107" i="10" s="1"/>
  <c r="J109" i="10"/>
  <c r="K109" i="10" s="1"/>
  <c r="J113" i="10"/>
  <c r="K113" i="10" s="1"/>
  <c r="J115" i="10"/>
  <c r="K115" i="10" s="1"/>
  <c r="J119" i="10"/>
  <c r="K119" i="10" s="1"/>
  <c r="J121" i="10"/>
  <c r="K121" i="10" s="1"/>
  <c r="J126" i="10"/>
  <c r="K126" i="10" s="1"/>
  <c r="J129" i="10"/>
  <c r="K129" i="10" s="1"/>
  <c r="J130" i="10"/>
  <c r="K130" i="10" s="1"/>
  <c r="J135" i="10"/>
  <c r="K135" i="10" s="1"/>
  <c r="J137" i="10"/>
  <c r="K137" i="10" s="1"/>
  <c r="J141" i="10"/>
  <c r="K141" i="10" s="1"/>
  <c r="J145" i="10"/>
  <c r="K145" i="10" s="1"/>
  <c r="J147" i="10"/>
  <c r="K147" i="10" s="1"/>
  <c r="J150" i="10"/>
  <c r="K150" i="10" s="1"/>
  <c r="J155" i="10"/>
  <c r="K155" i="10" s="1"/>
  <c r="J157" i="10"/>
  <c r="K157" i="10" s="1"/>
  <c r="J158" i="10"/>
  <c r="K158" i="10" s="1"/>
  <c r="J163" i="10"/>
  <c r="K163" i="10" s="1"/>
  <c r="J71" i="10"/>
  <c r="K71" i="10" s="1"/>
  <c r="J74" i="10"/>
  <c r="K74" i="10" s="1"/>
  <c r="J78" i="10"/>
  <c r="K78" i="10" s="1"/>
  <c r="J57" i="10"/>
  <c r="K57" i="10" s="1"/>
  <c r="J58" i="10"/>
  <c r="K58" i="10" s="1"/>
  <c r="J63" i="10"/>
  <c r="K63" i="10" s="1"/>
  <c r="J65" i="10"/>
  <c r="K65" i="10" s="1"/>
  <c r="J67" i="10"/>
  <c r="K67" i="10" s="1"/>
  <c r="J46" i="10"/>
  <c r="K46" i="10" s="1"/>
  <c r="J47" i="10"/>
  <c r="K47" i="10" s="1"/>
  <c r="J50" i="10"/>
  <c r="K50" i="10" s="1"/>
  <c r="J52" i="10"/>
  <c r="K52" i="10" s="1"/>
  <c r="J55" i="10"/>
  <c r="K55" i="10" s="1"/>
  <c r="J56" i="10"/>
  <c r="K56" i="10" s="1"/>
  <c r="J29" i="10"/>
  <c r="K29" i="10" s="1"/>
  <c r="J30" i="10"/>
  <c r="K30" i="10" s="1"/>
  <c r="J32" i="10"/>
  <c r="K32" i="10" s="1"/>
  <c r="J34" i="10"/>
  <c r="K34" i="10" s="1"/>
  <c r="J35" i="10"/>
  <c r="K35" i="10" s="1"/>
  <c r="J36" i="10"/>
  <c r="K36" i="10" s="1"/>
  <c r="J37" i="10"/>
  <c r="K37" i="10" s="1"/>
  <c r="J38" i="10"/>
  <c r="K38" i="10" s="1"/>
  <c r="J39" i="10"/>
  <c r="K39" i="10" s="1"/>
  <c r="J40" i="10"/>
  <c r="K40" i="10" s="1"/>
  <c r="J41" i="10"/>
  <c r="K41" i="10" s="1"/>
  <c r="J24" i="10"/>
  <c r="K24" i="10" s="1"/>
  <c r="J25" i="10"/>
  <c r="K25" i="10" s="1"/>
  <c r="J26" i="10"/>
  <c r="K26" i="10" s="1"/>
  <c r="J6" i="10"/>
  <c r="K6" i="10" s="1"/>
  <c r="J7" i="10"/>
  <c r="K7" i="10" s="1"/>
  <c r="J8" i="10"/>
  <c r="K8" i="10" s="1"/>
  <c r="J9" i="10"/>
  <c r="K9" i="10" s="1"/>
  <c r="J10" i="10"/>
  <c r="K10" i="10" s="1"/>
  <c r="J11" i="10"/>
  <c r="K11" i="10" s="1"/>
  <c r="J12" i="10"/>
  <c r="K12" i="10" s="1"/>
  <c r="J13" i="10"/>
  <c r="K13" i="10" s="1"/>
  <c r="J14" i="10"/>
  <c r="K14" i="10" s="1"/>
  <c r="J15" i="10"/>
  <c r="K15" i="10" s="1"/>
  <c r="J16" i="10"/>
  <c r="K16" i="10" s="1"/>
  <c r="J17" i="10"/>
  <c r="K17" i="10" s="1"/>
  <c r="J18" i="10"/>
  <c r="K18" i="10" s="1"/>
  <c r="J19" i="10"/>
  <c r="K19" i="10" s="1"/>
  <c r="J20" i="10"/>
  <c r="K20" i="10" s="1"/>
  <c r="J21" i="10"/>
  <c r="K21" i="10" s="1"/>
  <c r="J22" i="10"/>
  <c r="K22" i="10" s="1"/>
  <c r="J23" i="10"/>
  <c r="K23" i="10" s="1"/>
  <c r="J5" i="10"/>
  <c r="K5" i="10" s="1"/>
  <c r="J5" i="5"/>
  <c r="J6" i="5"/>
  <c r="I22" i="5" s="1"/>
  <c r="J4" i="5"/>
  <c r="D33" i="4"/>
  <c r="C7" i="7"/>
  <c r="E12" i="6"/>
  <c r="J33" i="10" l="1"/>
  <c r="K33" i="10" s="1"/>
  <c r="J28" i="10"/>
  <c r="K28" i="10" s="1"/>
  <c r="J51" i="10"/>
  <c r="K51" i="10" s="1"/>
  <c r="J43" i="10"/>
  <c r="K43" i="10" s="1"/>
  <c r="J59" i="10"/>
  <c r="K59" i="10" s="1"/>
  <c r="J76" i="10"/>
  <c r="K76" i="10" s="1"/>
  <c r="J162" i="10"/>
  <c r="K162" i="10" s="1"/>
  <c r="J151" i="10"/>
  <c r="K151" i="10" s="1"/>
  <c r="J142" i="10"/>
  <c r="K142" i="10" s="1"/>
  <c r="J134" i="10"/>
  <c r="K134" i="10" s="1"/>
  <c r="J123" i="10"/>
  <c r="K123" i="10" s="1"/>
  <c r="J114" i="10"/>
  <c r="K114" i="10" s="1"/>
  <c r="J105" i="10"/>
  <c r="K105" i="10" s="1"/>
  <c r="J94" i="10"/>
  <c r="K94" i="10" s="1"/>
  <c r="J84" i="10"/>
  <c r="K84" i="10" s="1"/>
  <c r="J54" i="10"/>
  <c r="K54" i="10" s="1"/>
  <c r="J48" i="10"/>
  <c r="K48" i="10" s="1"/>
  <c r="J42" i="10"/>
  <c r="K42" i="10" s="1"/>
  <c r="J62" i="10"/>
  <c r="K62" i="10" s="1"/>
  <c r="J79" i="10"/>
  <c r="K79" i="10" s="1"/>
  <c r="J72" i="10"/>
  <c r="K72" i="10" s="1"/>
  <c r="J161" i="10"/>
  <c r="K161" i="10" s="1"/>
  <c r="J153" i="10"/>
  <c r="K153" i="10" s="1"/>
  <c r="J146" i="10"/>
  <c r="K146" i="10" s="1"/>
  <c r="J139" i="10"/>
  <c r="K139" i="10" s="1"/>
  <c r="J131" i="10"/>
  <c r="K131" i="10" s="1"/>
  <c r="J125" i="10"/>
  <c r="K125" i="10" s="1"/>
  <c r="J118" i="10"/>
  <c r="K118" i="10" s="1"/>
  <c r="J110" i="10"/>
  <c r="K110" i="10" s="1"/>
  <c r="J103" i="10"/>
  <c r="K103" i="10" s="1"/>
  <c r="J97" i="10"/>
  <c r="K97" i="10" s="1"/>
  <c r="J88" i="10"/>
  <c r="K88" i="10" s="1"/>
  <c r="M14" i="2"/>
  <c r="E13" i="2"/>
  <c r="G23" i="2"/>
  <c r="F23" i="2"/>
  <c r="N18" i="9"/>
  <c r="F10" i="7"/>
  <c r="G10" i="7" s="1"/>
  <c r="F11" i="7"/>
  <c r="G11" i="7" s="1"/>
  <c r="F15" i="7"/>
  <c r="G15" i="7" s="1"/>
  <c r="F19" i="7"/>
  <c r="G19" i="7" s="1"/>
  <c r="F23" i="7"/>
  <c r="G23" i="7" s="1"/>
  <c r="F27" i="7"/>
  <c r="G27" i="7" s="1"/>
  <c r="F31" i="7"/>
  <c r="G31" i="7" s="1"/>
  <c r="F35" i="7"/>
  <c r="G35" i="7" s="1"/>
  <c r="F39" i="7"/>
  <c r="G39" i="7" s="1"/>
  <c r="F43" i="7"/>
  <c r="G43" i="7" s="1"/>
  <c r="F47" i="7"/>
  <c r="G47" i="7" s="1"/>
  <c r="F51" i="7"/>
  <c r="G51" i="7" s="1"/>
  <c r="F55" i="7"/>
  <c r="G55" i="7" s="1"/>
  <c r="F59" i="7"/>
  <c r="G59" i="7" s="1"/>
  <c r="F16" i="7"/>
  <c r="G16" i="7" s="1"/>
  <c r="F20" i="7"/>
  <c r="G20" i="7" s="1"/>
  <c r="F24" i="7"/>
  <c r="G24" i="7" s="1"/>
  <c r="F28" i="7"/>
  <c r="G28" i="7" s="1"/>
  <c r="F32" i="7"/>
  <c r="G32" i="7" s="1"/>
  <c r="F36" i="7"/>
  <c r="G36" i="7" s="1"/>
  <c r="F40" i="7"/>
  <c r="G40" i="7" s="1"/>
  <c r="F44" i="7"/>
  <c r="G44" i="7" s="1"/>
  <c r="F48" i="7"/>
  <c r="G48" i="7" s="1"/>
  <c r="F52" i="7"/>
  <c r="G52" i="7" s="1"/>
  <c r="F56" i="7"/>
  <c r="G56" i="7" s="1"/>
  <c r="F13" i="7"/>
  <c r="G13" i="7" s="1"/>
  <c r="F17" i="7"/>
  <c r="G17" i="7" s="1"/>
  <c r="F21" i="7"/>
  <c r="G21" i="7" s="1"/>
  <c r="F25" i="7"/>
  <c r="G25" i="7" s="1"/>
  <c r="F29" i="7"/>
  <c r="F33" i="7"/>
  <c r="G33" i="7" s="1"/>
  <c r="F37" i="7"/>
  <c r="G37" i="7" s="1"/>
  <c r="F12" i="7"/>
  <c r="G12" i="7" s="1"/>
  <c r="F41" i="7"/>
  <c r="G41" i="7" s="1"/>
  <c r="F45" i="7"/>
  <c r="G45" i="7" s="1"/>
  <c r="F49" i="7"/>
  <c r="G49" i="7" s="1"/>
  <c r="F53" i="7"/>
  <c r="G53" i="7" s="1"/>
  <c r="F57" i="7"/>
  <c r="G57" i="7" s="1"/>
  <c r="F14" i="7"/>
  <c r="G14" i="7" s="1"/>
  <c r="F18" i="7"/>
  <c r="G18" i="7" s="1"/>
  <c r="F22" i="7"/>
  <c r="G22" i="7" s="1"/>
  <c r="F26" i="7"/>
  <c r="G26" i="7" s="1"/>
  <c r="F30" i="7"/>
  <c r="G30" i="7" s="1"/>
  <c r="F34" i="7"/>
  <c r="G34" i="7" s="1"/>
  <c r="F38" i="7"/>
  <c r="G38" i="7" s="1"/>
  <c r="F42" i="7"/>
  <c r="G42" i="7" s="1"/>
  <c r="F46" i="7"/>
  <c r="G46" i="7" s="1"/>
  <c r="F50" i="7"/>
  <c r="G50" i="7" s="1"/>
  <c r="F54" i="7"/>
  <c r="G54" i="7" s="1"/>
  <c r="F58" i="7"/>
  <c r="G58" i="7" s="1"/>
  <c r="L18" i="9"/>
  <c r="J44" i="10"/>
  <c r="K44" i="10" s="1"/>
  <c r="J66" i="10"/>
  <c r="K66" i="10" s="1"/>
  <c r="J61" i="10"/>
  <c r="K61" i="10" s="1"/>
  <c r="J80" i="10"/>
  <c r="K80" i="10" s="1"/>
  <c r="J75" i="10"/>
  <c r="K75" i="10" s="1"/>
  <c r="J70" i="10"/>
  <c r="K70" i="10" s="1"/>
  <c r="J159" i="10"/>
  <c r="K159" i="10" s="1"/>
  <c r="J154" i="10"/>
  <c r="K154" i="10" s="1"/>
  <c r="J149" i="10"/>
  <c r="K149" i="10" s="1"/>
  <c r="J143" i="10"/>
  <c r="K143" i="10" s="1"/>
  <c r="J138" i="10"/>
  <c r="K138" i="10" s="1"/>
  <c r="J133" i="10"/>
  <c r="K133" i="10" s="1"/>
  <c r="J127" i="10"/>
  <c r="K127" i="10" s="1"/>
  <c r="J122" i="10"/>
  <c r="K122" i="10" s="1"/>
  <c r="J117" i="10"/>
  <c r="K117" i="10" s="1"/>
  <c r="J111" i="10"/>
  <c r="K111" i="10" s="1"/>
  <c r="J106" i="10"/>
  <c r="K106" i="10" s="1"/>
  <c r="J101" i="10"/>
  <c r="K101" i="10" s="1"/>
  <c r="J95" i="10"/>
  <c r="K95" i="10" s="1"/>
  <c r="J89" i="10"/>
  <c r="K89" i="10" s="1"/>
  <c r="J82" i="10"/>
  <c r="K82" i="10" s="1"/>
  <c r="J31" i="10"/>
  <c r="K31" i="10" s="1"/>
  <c r="J27" i="10"/>
  <c r="K27" i="10" s="1"/>
  <c r="J53" i="10"/>
  <c r="K53" i="10" s="1"/>
  <c r="J49" i="10"/>
  <c r="K49" i="10" s="1"/>
  <c r="J45" i="10"/>
  <c r="K45" i="10" s="1"/>
  <c r="J68" i="10"/>
  <c r="K68" i="10" s="1"/>
  <c r="J64" i="10"/>
  <c r="K64" i="10" s="1"/>
  <c r="J60" i="10"/>
  <c r="K60" i="10" s="1"/>
  <c r="J81" i="10"/>
  <c r="K81" i="10" s="1"/>
  <c r="J77" i="10"/>
  <c r="K77" i="10" s="1"/>
  <c r="J73" i="10"/>
  <c r="K73" i="10" s="1"/>
  <c r="J69" i="10"/>
  <c r="K69" i="10" s="1"/>
  <c r="J160" i="10"/>
  <c r="K160" i="10" s="1"/>
  <c r="J156" i="10"/>
  <c r="K156" i="10" s="1"/>
  <c r="J152" i="10"/>
  <c r="K152" i="10" s="1"/>
  <c r="J148" i="10"/>
  <c r="K148" i="10" s="1"/>
  <c r="J144" i="10"/>
  <c r="K144" i="10" s="1"/>
  <c r="J140" i="10"/>
  <c r="K140" i="10" s="1"/>
  <c r="J136" i="10"/>
  <c r="K136" i="10" s="1"/>
  <c r="J132" i="10"/>
  <c r="K132" i="10" s="1"/>
  <c r="J128" i="10"/>
  <c r="K128" i="10" s="1"/>
  <c r="J124" i="10"/>
  <c r="K124" i="10" s="1"/>
  <c r="J120" i="10"/>
  <c r="K120" i="10" s="1"/>
  <c r="J116" i="10"/>
  <c r="K116" i="10" s="1"/>
  <c r="J112" i="10"/>
  <c r="K112" i="10" s="1"/>
  <c r="J108" i="10"/>
  <c r="K108" i="10" s="1"/>
  <c r="J104" i="10"/>
  <c r="K104" i="10" s="1"/>
  <c r="J100" i="10"/>
  <c r="K100" i="10" s="1"/>
  <c r="J96" i="10"/>
  <c r="K96" i="10" s="1"/>
  <c r="J92" i="10"/>
  <c r="K92" i="10" s="1"/>
  <c r="F13" i="2"/>
  <c r="G13" i="2"/>
  <c r="E23" i="2"/>
  <c r="J91" i="10"/>
  <c r="K91" i="10" s="1"/>
  <c r="J87" i="10"/>
  <c r="K87" i="10" s="1"/>
  <c r="N4" i="7" l="1"/>
  <c r="G29" i="7"/>
  <c r="N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<sst xmlns="http://schemas.openxmlformats.org/spreadsheetml/2006/main" count="9161" uniqueCount="1316">
  <si>
    <t>prospectid</t>
  </si>
  <si>
    <t>channel</t>
  </si>
  <si>
    <t>lead_created_date</t>
  </si>
  <si>
    <t>Enrolled</t>
  </si>
  <si>
    <t>Referrals</t>
  </si>
  <si>
    <t>US</t>
  </si>
  <si>
    <t>1bcb3978-3424-484f-8fb3-ba43e2a16f72</t>
  </si>
  <si>
    <t>India</t>
  </si>
  <si>
    <t>c84dd6f8-193c-4377-8817-3b4ea1386070</t>
  </si>
  <si>
    <t>94d853cb-9fdd-4325-94b0-b02c2f147a4e</t>
  </si>
  <si>
    <t>ROW</t>
  </si>
  <si>
    <t>47e02402-3eef-4967-838b-bd889b81f913</t>
  </si>
  <si>
    <t>9190846c-5861-4ab6-8ad7-62d392c3389e</t>
  </si>
  <si>
    <t>3dc4a008-df39-4ef3-8cce-932a267d3483</t>
  </si>
  <si>
    <t>e0f2584b-51f3-4341-8a99-cc3f163a0cee</t>
  </si>
  <si>
    <t>b3fe619e-dba9-48c8-ba12-db873e2e5218</t>
  </si>
  <si>
    <t>8719330e-1171-4c72-b7d3-d0ba33397fb9</t>
  </si>
  <si>
    <t>ef6d71cf-5eaa-47e7-952e-38c097fd04b8</t>
  </si>
  <si>
    <t>97a2c365-8f4c-4c31-9fb0-1022bdd56de4</t>
  </si>
  <si>
    <t>768536d1-d2be-46f9-bc28-65e98a8e9a88</t>
  </si>
  <si>
    <t>16b5a70c-65c7-465b-94d7-b8c04d4067e8</t>
  </si>
  <si>
    <t>eb035dec-d289-4714-b053-4fe19f0d9974</t>
  </si>
  <si>
    <t>db51a6bb-4629-4e4f-bcc0-59cda56ead37</t>
  </si>
  <si>
    <t>fd8c9746-003e-48f2-a17d-64b13f85e3a8</t>
  </si>
  <si>
    <t>9396b324-e3de-4d80-921d-6e4995e001d9</t>
  </si>
  <si>
    <t>63110331-4c86-4ef9-a208-b0c45743a3f4</t>
  </si>
  <si>
    <t>c63e8172-d015-412c-99b0-c8c3e1a6169a</t>
  </si>
  <si>
    <t>Performance</t>
  </si>
  <si>
    <t>83bed7ad-1c16-4a87-aa0c-767a8977afd8</t>
  </si>
  <si>
    <t>09b0abbb-82a2-4907-b06d-94c9658b627e</t>
  </si>
  <si>
    <t>4d8031d6-060a-45d5-8f29-331d4120c4fa</t>
  </si>
  <si>
    <t>464872c0-b2e9-4c09-b4fa-ff6d1ba2d7a3</t>
  </si>
  <si>
    <t>Others</t>
  </si>
  <si>
    <t>0a8cead2-350d-494a-95a1-284c971884df</t>
  </si>
  <si>
    <t>cac05d0f-425f-49be-8a91-f8eadeeccf16</t>
  </si>
  <si>
    <t>bea59980-3679-4dca-b29b-80704288a840</t>
  </si>
  <si>
    <t>e0f500ca-8b8d-4e37-8858-b867f02f340b</t>
  </si>
  <si>
    <t>4ee3c5f2-9cde-4590-92b1-2a5972df20c7</t>
  </si>
  <si>
    <t>53b85550-6b39-429e-abea-82d028ea3fee</t>
  </si>
  <si>
    <t>27b4a5c2-632c-4dd4-a22b-2c5638e12fe7</t>
  </si>
  <si>
    <t>8922f411-078a-475b-82b0-456d27c6811b</t>
  </si>
  <si>
    <t>67e91c6e-f605-46c5-a927-8c8a703ef3a7</t>
  </si>
  <si>
    <t>160907df-0068-45e4-9bbc-f18a57b401e6</t>
  </si>
  <si>
    <t>ba633fde-df28-42dc-b308-440d329e562e</t>
  </si>
  <si>
    <t>33dfd8fd-4daa-44b2-9a20-24d13001b8e6</t>
  </si>
  <si>
    <t>ae200a16-c2fd-4380-9da8-0b608bced093</t>
  </si>
  <si>
    <t>353ae1d4-5788-4cc8-9352-87b081e4000f</t>
  </si>
  <si>
    <t>0626b575-0c17-4cd3-adf2-800f3ff052bc</t>
  </si>
  <si>
    <t>8565e2c7-03ce-4f6d-9e04-be524919f2ba</t>
  </si>
  <si>
    <t>7d31cf3b-8233-49df-ae3b-c6404d11c5a9</t>
  </si>
  <si>
    <t>4752bde9-1903-4cb0-b82b-719a25790316</t>
  </si>
  <si>
    <t>c00e2317-2857-4b00-9ad5-c4a5f9b8de5c</t>
  </si>
  <si>
    <t>1b411090-77d6-498a-8de5-f3ed3a016f78</t>
  </si>
  <si>
    <t>111ca5e6-546b-4d23-8ed2-e68c96c02571</t>
  </si>
  <si>
    <t>8b5fc98d-5fdf-4432-bac6-bcb1e1e51add</t>
  </si>
  <si>
    <t>5476abed-6e95-42a4-89eb-63e000ca560d</t>
  </si>
  <si>
    <t>cd1e4588-dac2-49f8-a405-8c97ca7bf1d5</t>
  </si>
  <si>
    <t>51661d3f-2cfc-4b6a-81f2-2d032b5898ae</t>
  </si>
  <si>
    <t>587e4795-60ce-46b0-97d0-f3980a6d77a9</t>
  </si>
  <si>
    <t>d9102e30-db5a-460c-ac38-ae5c1735f936</t>
  </si>
  <si>
    <t>e186704d-c0f6-478d-83d8-7b5bd274cda6</t>
  </si>
  <si>
    <t>267a73ae-7bc7-466d-8e27-bb514d0a2279</t>
  </si>
  <si>
    <t>37ff49e9-b7fd-4648-9ee9-72cf4e13e341</t>
  </si>
  <si>
    <t>59c27de0-dd09-466f-b6c1-68e80cfaed42</t>
  </si>
  <si>
    <t>d8842931-8d5e-45e6-9111-257cfd9e3468</t>
  </si>
  <si>
    <t>e635e88b-dda0-4381-9311-d60b6292a4dd</t>
  </si>
  <si>
    <t>eec1b580-d8b8-44bb-9bc2-10dd9901369d</t>
  </si>
  <si>
    <t>e3e6de67-ed48-42a4-b8ea-77da49e6281a</t>
  </si>
  <si>
    <t>8bd50841-58e7-4814-8d1f-db717b42e3de</t>
  </si>
  <si>
    <t>4c7edf60-d6a9-499a-9dbf-679389e7a869</t>
  </si>
  <si>
    <t>7d131879-dd08-4e5d-8d2b-de276dbb337e</t>
  </si>
  <si>
    <t>5bd010ea-3e8b-4038-8b55-d4ae47c11e65</t>
  </si>
  <si>
    <t>335a5cdd-bc37-4fd5-a046-f2b2ee9ed285</t>
  </si>
  <si>
    <t>6ab31dd5-c319-4d1b-8310-ba1e08b8ece7</t>
  </si>
  <si>
    <t>8e7c088b-7e41-4aed-92ae-6fdcf76574fb</t>
  </si>
  <si>
    <t>123f27fd-7341-44cc-a473-a0b7d84e0557</t>
  </si>
  <si>
    <t>bd862dca-39d9-40c1-97ba-b74e54217484</t>
  </si>
  <si>
    <t>434a8156-5baa-4c67-a1f0-b37b6f73d790</t>
  </si>
  <si>
    <t>f65b1761-393d-42ff-a490-cf123220586d</t>
  </si>
  <si>
    <t>b3c0df2d-77eb-4e75-a943-ab141450764a</t>
  </si>
  <si>
    <t>2fdb080e-aac6-4f29-b5f9-4057272ad7bb</t>
  </si>
  <si>
    <t>f89c221e-4ae2-4ecd-99b4-1877ebd32817</t>
  </si>
  <si>
    <t>d9af90fd-b25e-47cd-9b05-42e085a2d138</t>
  </si>
  <si>
    <t>15197f40-dfad-4357-bf6f-1ed9eaabbe81</t>
  </si>
  <si>
    <t>ebaa02be-de28-4694-bff3-44ba09a7f847</t>
  </si>
  <si>
    <t>bbd8a37f-1fc1-4f37-a762-1e8103827ba4</t>
  </si>
  <si>
    <t>c659861a-cff8-4ec5-8177-a9a6031b8947</t>
  </si>
  <si>
    <t>c21ab631-1df9-4a80-a7af-6d71db0cf95e</t>
  </si>
  <si>
    <t>b76a227e-3742-4972-a13e-7d5041908aef</t>
  </si>
  <si>
    <t>91d0fc78-701c-4118-829b-b07f20223a5a</t>
  </si>
  <si>
    <t>c5cc26b7-0e14-4b0d-b0e0-5529cd4c8192</t>
  </si>
  <si>
    <t>3a0c90d6-59ce-4b97-bda9-4bc93060f638</t>
  </si>
  <si>
    <t>2c5201d7-fc1d-45ca-afb2-b4dd360c62ef</t>
  </si>
  <si>
    <t>7bd57cb4-8432-440e-b95a-4ea0ef8cbfeb</t>
  </si>
  <si>
    <t>7adb2335-2b64-4c35-a3ec-917c86ada626</t>
  </si>
  <si>
    <t>5f3ff909-e79f-46b3-90ec-ed2a3bc3e023</t>
  </si>
  <si>
    <t>66843643-ead3-4cb9-8e63-c086aa488ccc</t>
  </si>
  <si>
    <t>7a49fcb2-1407-4ac8-a910-8d5202911565</t>
  </si>
  <si>
    <t>4c0357be-1ae4-45af-8354-4d23b52e89ea</t>
  </si>
  <si>
    <t>b6d91570-8f6b-4ef3-8524-e9b4a05e1a66</t>
  </si>
  <si>
    <t>9df65fea-66f0-441a-b68e-70bcbe89531f</t>
  </si>
  <si>
    <t>ff000d05-af7f-42cb-8e9a-eecb16d234a9</t>
  </si>
  <si>
    <t>f55b8053-5a42-494f-ba47-008e93b5eae9</t>
  </si>
  <si>
    <t>8fc4af4e-df54-427b-814f-1b0f254d0fcc</t>
  </si>
  <si>
    <t>8e5aff1b-bcae-4a75-bb51-61c50d9383f3</t>
  </si>
  <si>
    <t>a7236efd-1026-4a1b-af5b-6dc5644938d7</t>
  </si>
  <si>
    <t>97b92cd4-a82e-4d00-aed3-47af1775206a</t>
  </si>
  <si>
    <t>9b108bc4-1597-44ec-a937-2355555442cd</t>
  </si>
  <si>
    <t>0b201ec7-1bc4-4239-99a6-be3d6eb45601</t>
  </si>
  <si>
    <t>f96b7880-25f1-4b7a-95dd-a9ce70c0c3fa</t>
  </si>
  <si>
    <t>f888a28b-7c57-405f-827e-10b41764fc98</t>
  </si>
  <si>
    <t>b4e1be00-f2ff-4a26-98bb-a0f22cf11294</t>
  </si>
  <si>
    <t>3c103538-9910-4a64-b16b-b5e9dc43ce48</t>
  </si>
  <si>
    <t>8dfc3303-ca74-40e8-9f40-f7d47a99c5a5</t>
  </si>
  <si>
    <t>d0d3c74e-3933-4894-8c35-e60873c3956b</t>
  </si>
  <si>
    <t>915694bc-797c-4f49-b1a0-fc29c85b347b</t>
  </si>
  <si>
    <t>6203f3b5-7cee-4864-b422-59875ecf918a</t>
  </si>
  <si>
    <t>eb8641d0-dd86-4223-9be5-8105cf86ed5f</t>
  </si>
  <si>
    <t>878f55de-7776-4bb9-9bac-26548badfeaf</t>
  </si>
  <si>
    <t>4c3ca49c-db4c-4027-a7b7-fd086009316e</t>
  </si>
  <si>
    <t>4e03c2fe-625e-4de8-9a3c-34fefca65da4</t>
  </si>
  <si>
    <t>17f64269-01a9-498a-b084-38873f6c149d</t>
  </si>
  <si>
    <t>e009acb4-3fbd-43f9-976e-8bb63129afc3</t>
  </si>
  <si>
    <t>76ba6b45-d3e6-4a13-82fd-2ab8f7ec4901</t>
  </si>
  <si>
    <t>68138a94-d7a0-4a07-b274-2fc3b20a9159</t>
  </si>
  <si>
    <t>052bf358-cdfe-4f4d-9ae2-a32cfb2a1094</t>
  </si>
  <si>
    <t>b50a209c-9433-4fa3-80e2-84c68d940fa7</t>
  </si>
  <si>
    <t>a56ba6da-1a72-48c6-ad52-2364f18688b0</t>
  </si>
  <si>
    <t>2e3570a9-b3e9-441e-967f-b5bbb8f5ed64</t>
  </si>
  <si>
    <t>df2e57ff-0919-4527-9961-20bcaedfe38d</t>
  </si>
  <si>
    <t>3532b40a-87ce-4951-b41c-04182e5d1f8d</t>
  </si>
  <si>
    <t>0d8a04a7-9395-4bf4-9df1-4ad89d72c07f</t>
  </si>
  <si>
    <t>60ddc428-0fbb-466a-b467-0f2a0e96d7f0</t>
  </si>
  <si>
    <t>dc18f215-e26a-4731-add9-ea12f959094f</t>
  </si>
  <si>
    <t>512b1ca6-d48b-4e7f-8597-98e27d4e8aa3</t>
  </si>
  <si>
    <t>a3cf3e66-0da0-423d-8987-3eb547ee8130</t>
  </si>
  <si>
    <t>896c60f0-8bdb-4368-8bc9-c8db98eac40e</t>
  </si>
  <si>
    <t>5b42a38c-75ca-42d4-b3a1-3f89d0d76618</t>
  </si>
  <si>
    <t>1cf39f3a-fea3-4131-b769-2abeed47c17f</t>
  </si>
  <si>
    <t>579b2d3b-34f9-4678-a603-90fa5e4ae520</t>
  </si>
  <si>
    <t>72f3cf26-d6c4-4a1a-b459-305c125af204</t>
  </si>
  <si>
    <t>5eb16763-2c5b-49d0-be6d-6c51aba863aa</t>
  </si>
  <si>
    <t>20c4a258-edc5-4a65-969c-cd5351c08406</t>
  </si>
  <si>
    <t>942825b0-de69-4971-8e5e-790ab1c62e31</t>
  </si>
  <si>
    <t>16967898-f449-451e-ac2b-b9dece47b498</t>
  </si>
  <si>
    <t>6f91b6eb-f7c3-4dbd-96d5-d7b3558dda29</t>
  </si>
  <si>
    <t>640dc42a-7be0-4aa7-9a31-98cd18252105</t>
  </si>
  <si>
    <t>bacf6fb9-c050-47ef-bfca-b3646b4e21a6</t>
  </si>
  <si>
    <t>3e8c7973-e31c-49eb-beac-5665781f6fb2</t>
  </si>
  <si>
    <t>4cd1b187-bc00-499e-a9cd-4fda82b6ed2a</t>
  </si>
  <si>
    <t>e8cc023d-4f08-470f-8805-d60de92db2ff</t>
  </si>
  <si>
    <t>31f68b26-9682-4ad3-89c1-a1dae6c58a07</t>
  </si>
  <si>
    <t>4a616281-2112-4577-942f-799865040f74</t>
  </si>
  <si>
    <t>89a7f7c7-2722-48a6-b0c8-8a68ba892ad6</t>
  </si>
  <si>
    <t>f1f8d582-3852-4d1a-919f-ef0f72b6f9cd</t>
  </si>
  <si>
    <t>e985199a-efca-4e04-83cd-c21107f4dfcd</t>
  </si>
  <si>
    <t>03e1fb89-0eed-4bae-9e87-660618de18de</t>
  </si>
  <si>
    <t>0ab86ddf-2d80-413f-b6f3-28ee5e5781a7</t>
  </si>
  <si>
    <t>952f01fe-af7e-4705-9122-8c8b4c49a044</t>
  </si>
  <si>
    <t>c0fac0af-3de1-4cb7-9cfb-6bc078a1694a</t>
  </si>
  <si>
    <t>eda1156e-ae8a-4cd7-8e13-ee95d9dd67c8</t>
  </si>
  <si>
    <t>90c8a4db-d024-431d-9ce2-d7bfa35f10ef</t>
  </si>
  <si>
    <t>e57b7470-dd20-47b8-8731-2a5230c6eb5a</t>
  </si>
  <si>
    <t>a787d80c-54ae-4da6-bd75-552760f028a4</t>
  </si>
  <si>
    <t>42100ccf-f6c6-4d6a-b441-1f3fe3d1a2a9</t>
  </si>
  <si>
    <t>bb51c4f9-3a11-425f-9482-08e980a4463b</t>
  </si>
  <si>
    <t>f17bf807-aa36-4303-8d02-e6b9a7742d0c</t>
  </si>
  <si>
    <t>83572bc0-a98b-4974-a84a-12ebfaa97c28</t>
  </si>
  <si>
    <t>e56b32f0-7e3e-4908-9daa-774b5a4f450e</t>
  </si>
  <si>
    <t>1285a16e-72b1-49bf-87ef-745446d1ef83</t>
  </si>
  <si>
    <t>f80fe331-02e3-4290-8dce-3e9f5e45fb33</t>
  </si>
  <si>
    <t>96478f60-e495-4cd5-94b6-5a300853c173</t>
  </si>
  <si>
    <t>5515bc09-41d4-4df2-acc8-e9dd8981698f</t>
  </si>
  <si>
    <t>5c3a1287-285c-4580-9bcb-012501f807b3</t>
  </si>
  <si>
    <t>188f755a-3630-4a95-91f6-f8e8e7bd9edb</t>
  </si>
  <si>
    <t>7f19d7f2-b5d2-41f3-afc5-4860ba99803a</t>
  </si>
  <si>
    <t>58519e38-7299-40d3-9090-cc9594cf521b</t>
  </si>
  <si>
    <t>8a1142e4-bb16-4615-ba61-f3977d992143</t>
  </si>
  <si>
    <t>110e368e-aa78-46c2-83d7-f1c4fde0addd</t>
  </si>
  <si>
    <t>ac8c323a-0351-467b-8736-24584422e24b</t>
  </si>
  <si>
    <t>01835a32-c74d-4ed2-a1c8-fdbae9d62831</t>
  </si>
  <si>
    <t>acbeb618-fde9-4ca1-a99e-1dc7d5947009</t>
  </si>
  <si>
    <t>c42126c5-c0a1-4e5f-a117-020bd9e4be61</t>
  </si>
  <si>
    <t>077a7f33-d413-4746-9f2e-36d1ec035f3b</t>
  </si>
  <si>
    <t>e5709787-9448-4bb8-951c-d9c9cb903869</t>
  </si>
  <si>
    <t>4cb83513-7d21-4630-99a3-d1eb8e31e1cb</t>
  </si>
  <si>
    <t>4a3e5bea-eff6-4a55-aa28-cee32524b050</t>
  </si>
  <si>
    <t>7657b614-8fc2-4717-a058-e1e364364e9b</t>
  </si>
  <si>
    <t>a5f6d40b-1426-4f66-90cf-4b4a961f1e74</t>
  </si>
  <si>
    <t>eba77d51-4168-419d-be21-05e6f08009fd</t>
  </si>
  <si>
    <t>798617d9-a765-4322-bd6f-f3dc027a5bad</t>
  </si>
  <si>
    <t>25efb1eb-18ee-475d-b148-69de4b54fbb7</t>
  </si>
  <si>
    <t>092c57fc-fea9-4019-8558-f9f864270fc0</t>
  </si>
  <si>
    <t>4ca5c474-bd52-490f-ab7d-d0d3f9938e37</t>
  </si>
  <si>
    <t>504fca81-8112-42e9-b583-53950bcbced4</t>
  </si>
  <si>
    <t>6bf28c12-1947-4260-b255-6ce63b3b4062</t>
  </si>
  <si>
    <t>96bd33eb-a30f-425f-bd1d-598d8928e1ae</t>
  </si>
  <si>
    <t>5804a0df-98cf-45f6-a513-178ee1d6c4ce</t>
  </si>
  <si>
    <t>50131fcd-4403-4b3e-b5ff-58c94c6daa2d</t>
  </si>
  <si>
    <t>599bd2cc-f71c-411c-b71d-f5dc899e878d</t>
  </si>
  <si>
    <t>f0f05b73-e62a-429a-a8bc-00fe6de1e5bd</t>
  </si>
  <si>
    <t>d9fad02a-f8dd-45ce-9d4c-ca937d6181c4</t>
  </si>
  <si>
    <t>47bdc74e-e116-4394-8bea-727be9138db1</t>
  </si>
  <si>
    <t>b97b92ac-c678-4811-a55f-b81d39e6af99</t>
  </si>
  <si>
    <t>5a8478b5-9d87-4c65-a99f-32046b59eb10</t>
  </si>
  <si>
    <t>1c908a17-d16a-4496-9346-e338c56da734</t>
  </si>
  <si>
    <t>dfd56e70-9328-40a5-91b8-fd2ec7f3bc55</t>
  </si>
  <si>
    <t>03a31b13-ff2f-4af1-9fdd-af8fd9339161</t>
  </si>
  <si>
    <t>6b1da2f2-846e-4f6a-9bab-0ad202cdf5c4</t>
  </si>
  <si>
    <t>20ffa659-9bf6-4726-bdc7-d4a550241d08</t>
  </si>
  <si>
    <t>c344ebca-1d9a-4b72-9253-f4375f5c84d3</t>
  </si>
  <si>
    <t>c955ba0d-068a-4462-a245-e613b5796a74</t>
  </si>
  <si>
    <t>c0626c35-28b1-479e-be76-c0f8ef9e9bf5</t>
  </si>
  <si>
    <t>063e7149-7d0c-4420-80f6-bcd742ad3247</t>
  </si>
  <si>
    <t>63bd9c75-cfd6-45f4-a5f8-b098d9787f4b</t>
  </si>
  <si>
    <t>fe70b736-7b88-4f8a-8af4-2869c33618ca</t>
  </si>
  <si>
    <t>3900876a-1080-45a3-8c31-efebfc9d6561</t>
  </si>
  <si>
    <t>2bea375d-4722-4f68-8a82-7cd1941ba40b</t>
  </si>
  <si>
    <t>7077c005-d563-45a3-b9ea-b20e5264afe4</t>
  </si>
  <si>
    <t>c08f0342-b2d6-4251-b4ed-8a089c53a7f7</t>
  </si>
  <si>
    <t>90f11b30-a76d-4dfe-b823-8de61164438c</t>
  </si>
  <si>
    <t>a8e8fdad-0197-4240-8fb3-7c5d29b4a1b3</t>
  </si>
  <si>
    <t>c7b895f7-d7a2-4910-9c5e-6e932b3e7be2</t>
  </si>
  <si>
    <t>2bcca0a8-47dc-43a4-adec-259708d8eab5</t>
  </si>
  <si>
    <t>1f61fefd-7630-42d2-a172-29030f6d8573</t>
  </si>
  <si>
    <t>7240df26-479a-426b-9b0d-ef4361fa757b</t>
  </si>
  <si>
    <t>4add1e6d-2e61-4a0a-9c94-c14894b1f715</t>
  </si>
  <si>
    <t>b419ee9c-5b8f-498e-bad7-c2344f19a3d3</t>
  </si>
  <si>
    <t>0bb08d8e-461a-4397-8f06-367ebeed8cc2</t>
  </si>
  <si>
    <t>8d7853de-c879-4bec-9ed6-bb8631bf1ee2</t>
  </si>
  <si>
    <t>0e173b0a-be06-4adf-a6a1-ba2376d52313</t>
  </si>
  <si>
    <t>bf3c25c5-315d-4695-938a-22cd1ac16d43</t>
  </si>
  <si>
    <t>437e662b-9995-4f85-b90e-1bc5d20c345c</t>
  </si>
  <si>
    <t>635e6440-2ac5-4973-a6ad-b738aec91148</t>
  </si>
  <si>
    <t>896b6990-8730-40fd-a54a-fb30b331de59</t>
  </si>
  <si>
    <t>24f13f92-56e1-4f94-90d6-3143104ac8c6</t>
  </si>
  <si>
    <t>6c978b04-7ff3-4891-87eb-12cd78f88b7a</t>
  </si>
  <si>
    <t>d3210890-05dc-4f35-b5f0-fb68e21d9051</t>
  </si>
  <si>
    <t>17cf8d49-71f4-45bc-8c95-a4bbf511f927</t>
  </si>
  <si>
    <t>d973242b-f95c-4c6a-a56c-210411b86809</t>
  </si>
  <si>
    <t>83158e2e-e75e-4c97-a17b-cfc3fa10396e</t>
  </si>
  <si>
    <t>ff951bea-aa26-4157-9ffe-d37f7f5405aa</t>
  </si>
  <si>
    <t>b921d4b2-da8a-4466-99ca-e6d7c099250a</t>
  </si>
  <si>
    <t>724d33fe-ddb7-4931-86c3-6cee52e534a3</t>
  </si>
  <si>
    <t>04881d40-f033-4611-ac10-d0c1ab87d4a7</t>
  </si>
  <si>
    <t>31a3b9a7-0b1b-4efa-800b-6f67229259b9</t>
  </si>
  <si>
    <t>7620d3dc-9a0c-4c29-941e-922f090faa4d</t>
  </si>
  <si>
    <t>3b762b86-2120-46d9-80b9-47d88a13942f</t>
  </si>
  <si>
    <t>b5afcdcb-383a-42e5-86ab-1b30543073b7</t>
  </si>
  <si>
    <t>300deaca-0b75-4c87-913b-8b86a8fd54e4</t>
  </si>
  <si>
    <t>8fcf99a5-5111-4607-b4cf-67011c5a1b12</t>
  </si>
  <si>
    <t>477c19e0-03f6-46dc-bca6-e5b4d9c294d1</t>
  </si>
  <si>
    <t>8cd82bdd-2175-4a7c-a62b-f7b388f3b0ce</t>
  </si>
  <si>
    <t>ad75ef7a-f9e5-45f6-9c71-db54012fc6eb</t>
  </si>
  <si>
    <t>a6b2106b-3bb0-4d45-9992-a59d1e1d2d57</t>
  </si>
  <si>
    <t>6a172abc-7ec1-4143-913d-eacff3fe7b0a</t>
  </si>
  <si>
    <t>11b8f231-a5ee-4b8c-b417-00a8ec8848bf</t>
  </si>
  <si>
    <t>30c3c311-e48b-4015-be4f-4dbe27184f75</t>
  </si>
  <si>
    <t>ec058db1-e7b9-4d06-845d-aac22eeb4c27</t>
  </si>
  <si>
    <t>b37aabbd-dd3e-494d-ac7a-45e04feda29f</t>
  </si>
  <si>
    <t>41d63520-9ee4-4162-a0ac-91c3acb64174</t>
  </si>
  <si>
    <t>c412ff3a-ad0d-4d38-9a1c-4274cda09262</t>
  </si>
  <si>
    <t>96be13de-998c-4108-a6af-903d0446149c</t>
  </si>
  <si>
    <t>d475c372-6501-49f6-94e4-66713015802e</t>
  </si>
  <si>
    <t>e0a65ac3-43a5-4ddd-aac5-d6974032bedc</t>
  </si>
  <si>
    <t>f76ce475-14d9-4ade-aa02-1a82f383254d</t>
  </si>
  <si>
    <t>6bf560af-1592-4d9c-9d59-3a4fb94b6181</t>
  </si>
  <si>
    <t>892eab88-158b-46e9-a4fe-b84aeee9cfaf</t>
  </si>
  <si>
    <t>54ebf3c8-5b88-4f36-99fb-a3050807a0e5</t>
  </si>
  <si>
    <t>fe738c81-e695-4230-92da-c41c619c95ef</t>
  </si>
  <si>
    <t>9cd3b076-224c-43a1-be88-27afed1a728f</t>
  </si>
  <si>
    <t>d8a73260-8b7c-4d89-94df-c4b198cc8d26</t>
  </si>
  <si>
    <t>aa067885-8edc-4c3a-ad25-87e10da863df</t>
  </si>
  <si>
    <t>66eba892-1f55-4f56-902c-c3f39c5bb119</t>
  </si>
  <si>
    <t>100810cb-d1ab-4bc9-ab54-e1b7a4df18cd</t>
  </si>
  <si>
    <t>e8ca821d-fab5-446a-8f6f-6c018a1926e8</t>
  </si>
  <si>
    <t>049aa4cc-a8e2-42ff-af02-ea2d5f0df9df</t>
  </si>
  <si>
    <t>7c04ec6a-341f-4973-9054-a7e9f7a3a5e8</t>
  </si>
  <si>
    <t>5bf609ac-db79-4937-86c6-4b5321b2e248</t>
  </si>
  <si>
    <t>564217ea-0777-4a5f-a2f8-5ca4264b1ace</t>
  </si>
  <si>
    <t>4a0bdeb0-1d5a-437f-bcc3-d4e9b949252f</t>
  </si>
  <si>
    <t>8caab9c9-660d-4dcb-ba17-8f41e7d0dea7</t>
  </si>
  <si>
    <t>2235e6da-bc6d-47eb-92ec-b4ed071529a6</t>
  </si>
  <si>
    <t>7089c524-0f30-45ec-aaff-c5eb65a1a242</t>
  </si>
  <si>
    <t>f9e04143-9cb6-4a9d-bde9-55d31aebe31f</t>
  </si>
  <si>
    <t>4c3f99fd-23c6-4320-97ff-f9d2ecfc5a7e</t>
  </si>
  <si>
    <t>ae019ebd-eecd-4dc9-b08e-c23b0ea0413c</t>
  </si>
  <si>
    <t>bf2c52f4-ff92-4134-90e6-fa1437d201fa</t>
  </si>
  <si>
    <t>769f88e7-fc72-44f0-ac22-cb34d4efa5b3</t>
  </si>
  <si>
    <t>0fddef82-4945-46de-9cfc-c743880a9036</t>
  </si>
  <si>
    <t>ee23bde0-6c2e-4341-9932-9e87d5320567</t>
  </si>
  <si>
    <t>e44cda31-e782-4923-8b67-7fc3ed9d7fbd</t>
  </si>
  <si>
    <t>7cc54329-4b91-40de-9b9f-dc44f7026811</t>
  </si>
  <si>
    <t>18ee8ad0-1ee6-456f-807d-7cdcae3c90a6</t>
  </si>
  <si>
    <t>5f96c441-9e66-4c74-82d8-a96eea949281</t>
  </si>
  <si>
    <t>db582a0c-a11a-4a80-8869-9896755792d2</t>
  </si>
  <si>
    <t>b51a056a-58d7-4fdd-b89c-c21318ccbd0b</t>
  </si>
  <si>
    <t>4973e2c2-230e-4655-873b-20ca18335424</t>
  </si>
  <si>
    <t>2d675173-a0df-4287-b4d1-16791341d228</t>
  </si>
  <si>
    <t>a96b9928-658e-496e-abb3-b6d5340f604a</t>
  </si>
  <si>
    <t>3c2f0e8e-c587-4fb1-ba42-3833751b6e4a</t>
  </si>
  <si>
    <t>0c4d6279-ed60-4491-8a79-4292c31401a0</t>
  </si>
  <si>
    <t>7f613658-caae-4b09-94f5-533f610f40e1</t>
  </si>
  <si>
    <t>ffe2723b-54ba-495b-960e-4f9f226eb56c</t>
  </si>
  <si>
    <t>d3b16da2-e7c9-4fde-ac23-b5722819582b</t>
  </si>
  <si>
    <t>0c36bae3-543a-4d12-8047-6b4f3bc819a9</t>
  </si>
  <si>
    <t>18dce766-1343-452a-9db7-0a8795335a16</t>
  </si>
  <si>
    <t>5c274bab-bc88-44da-86ab-c796308b6a7d</t>
  </si>
  <si>
    <t>5ff9a1d4-af5b-45d5-b1be-84bc6757dd85</t>
  </si>
  <si>
    <t>3468b330-b26b-4e7d-b69c-1ba33e9b26b5</t>
  </si>
  <si>
    <t>c62b9d4c-45de-4bcf-a747-4a2dfb888c17</t>
  </si>
  <si>
    <t>f6d71528-16ef-46aa-84ed-842941631e89</t>
  </si>
  <si>
    <t>1aa93fec-6e70-4675-88b3-c1ac897daec1</t>
  </si>
  <si>
    <t>49a44b61-e623-4f49-9e0a-ce458d607213</t>
  </si>
  <si>
    <t>13a27d6d-689d-4b05-87a0-5c10a1d8072d</t>
  </si>
  <si>
    <t>812a67ad-a575-46df-8ba1-ed5d48a2e030</t>
  </si>
  <si>
    <t>9e946e77-5286-4e98-b7f9-0e93c873e706</t>
  </si>
  <si>
    <t>f96878c5-f2a9-4605-ada3-2d922be13453</t>
  </si>
  <si>
    <t>5c2ec7cb-8c51-49fb-bebd-10cfd2882021</t>
  </si>
  <si>
    <t>9c4c6f4f-d57f-4bcd-a121-f56cd813b24c</t>
  </si>
  <si>
    <t>59c87e4c-2845-4f43-a01f-7c8b2f549a15</t>
  </si>
  <si>
    <t>15f95fc2-2a34-43d1-8f43-f2455e67f5fc</t>
  </si>
  <si>
    <t>4fa274d2-e070-4bcf-ab31-c2a0c978cb32</t>
  </si>
  <si>
    <t>b37eeb06-b652-4dd0-bcf5-d8603941eb97</t>
  </si>
  <si>
    <t>ea5b1f51-c31f-433f-8042-2582042e4387</t>
  </si>
  <si>
    <t>fc007188-3f7d-43d7-bc49-bb7784db398e</t>
  </si>
  <si>
    <t>f1bb74b8-3845-439d-bdab-0fa8f0264d37</t>
  </si>
  <si>
    <t>fda77b62-4b7f-4031-bd92-05fc8b3be4a6</t>
  </si>
  <si>
    <t>570b7f36-8c72-48ba-9aa7-eb6c131c2eb8</t>
  </si>
  <si>
    <t>db2131cd-f665-4285-8ae8-20ff70b7b936</t>
  </si>
  <si>
    <t>1d219fd6-07d9-4cb7-9beb-b2752cf5794d</t>
  </si>
  <si>
    <t>f611d269-30b2-495b-a081-0349b3849e60</t>
  </si>
  <si>
    <t>96df88bb-4782-4bec-9540-6e1b8918fcad</t>
  </si>
  <si>
    <t>e3e2863a-fa16-4c1c-9a61-94d26f06342b</t>
  </si>
  <si>
    <t>bb7d3a24-845d-4960-a23d-40f83ffc031c</t>
  </si>
  <si>
    <t>7b14cecb-decc-4e60-a0e5-3ceaf3b17bb9</t>
  </si>
  <si>
    <t>3c71fe0e-5b72-487a-990a-b5e4867b0799</t>
  </si>
  <si>
    <t>eb05ba72-1a3f-4a02-be3d-4303c17a1817</t>
  </si>
  <si>
    <t>aee4b546-8b1d-4433-b449-5aa8a4a2a0d3</t>
  </si>
  <si>
    <t>000f9529-9aa3-4527-b566-5bcbc23bb728</t>
  </si>
  <si>
    <t>45752e44-1faa-40a6-8705-6c65238d249b</t>
  </si>
  <si>
    <t>034d65de-3303-4aac-bf27-ceca056b70be</t>
  </si>
  <si>
    <t>b8bcc8e1-4dfd-41c7-bb47-93da3803a61d</t>
  </si>
  <si>
    <t>df12d4f8-5671-4ed0-980f-852d288499c0</t>
  </si>
  <si>
    <t>7ba81f7d-5f67-4026-ad59-a3bc4c2abecd</t>
  </si>
  <si>
    <t>e271e297-e19d-4033-94fd-6505b147b4ef</t>
  </si>
  <si>
    <t>7c9aadae-9cdc-4ea6-8900-67b563d4e8bf</t>
  </si>
  <si>
    <t>2565b577-140c-425a-875b-500d227d0593</t>
  </si>
  <si>
    <t>573553a2-43ee-45a8-871e-0c40827dcabe</t>
  </si>
  <si>
    <t>920b9fe9-5e66-4377-a096-2a1dbd07024d</t>
  </si>
  <si>
    <t>11605e56-1758-4ddf-8523-b192b2cfaeaf</t>
  </si>
  <si>
    <t>f757a086-098a-4c58-b947-9bba8bba6a23</t>
  </si>
  <si>
    <t>a7f1e631-9471-472d-a06b-99bf0b3e8ab5</t>
  </si>
  <si>
    <t>f009465a-63bf-4cba-8d16-e6340907c0bc</t>
  </si>
  <si>
    <t>7b2b0354-fd0f-47b0-90c6-a247eacc3a48</t>
  </si>
  <si>
    <t>913433f3-777c-430a-a878-6175b4a21b90</t>
  </si>
  <si>
    <t>a5bc45db-63e1-42cc-9dd8-a42f1d31ff6d</t>
  </si>
  <si>
    <t>5af9fabc-fa9e-4e84-bc9b-8d91b7324817</t>
  </si>
  <si>
    <t>0424fef7-b28b-4a16-b722-165c75827891</t>
  </si>
  <si>
    <t>45db19a0-030f-49f9-a429-07a99b7a53b3</t>
  </si>
  <si>
    <t>ab20bc72-90e8-46e1-bb08-eb6fbae64b1a</t>
  </si>
  <si>
    <t>4a020d10-f29e-4a1c-b080-86c03dca3569</t>
  </si>
  <si>
    <t>1732e701-5e58-49c8-af1c-29773d4ce2d2</t>
  </si>
  <si>
    <t>650a0366-18e3-4397-8ab1-96e215b62741</t>
  </si>
  <si>
    <t>c2cb46aa-efda-40db-8764-28f03a90fad4</t>
  </si>
  <si>
    <t>a1201b87-9a01-41c6-9f6c-bf0ba4be4a2c</t>
  </si>
  <si>
    <t>980604af-8795-455f-b480-aa82225399aa</t>
  </si>
  <si>
    <t>f21ee6cf-93f7-41a6-b565-2dfa0a37f717</t>
  </si>
  <si>
    <t>67a430f8-79bc-458d-82a0-1cea52480810</t>
  </si>
  <si>
    <t>adb1c831-eb45-4199-a126-1eb2fca2e032</t>
  </si>
  <si>
    <t>410403de-7762-4bf0-b7f6-0af290ba5318</t>
  </si>
  <si>
    <t>b97e2fff-266b-4ec8-8df0-d1fc245f925d</t>
  </si>
  <si>
    <t>efa18b77-8926-4489-97b0-2af12a25b891</t>
  </si>
  <si>
    <t>b126ca12-37b2-473b-b378-9cb088a01fcc</t>
  </si>
  <si>
    <t>2e57dba6-c1c2-4fbf-b37b-7e814713ee9f</t>
  </si>
  <si>
    <t>cee1de37-5536-4eea-b42c-d51866023f82</t>
  </si>
  <si>
    <t>0db245cb-fb4b-4a68-bba9-4f10fb7dc764</t>
  </si>
  <si>
    <t>712ae90e-5a56-45db-9935-2ccf2519fb05</t>
  </si>
  <si>
    <t>1a3a306d-3d49-49c6-b52f-172aaea0282f</t>
  </si>
  <si>
    <t>dc8a442f-9978-4798-9780-c0b2e2511279</t>
  </si>
  <si>
    <t>f11081f9-55e4-4f60-bd13-539860c943c2</t>
  </si>
  <si>
    <t>8d1da819-eeb5-48f9-affa-a5ee4b2cb7b9</t>
  </si>
  <si>
    <t>f4a7533b-0cf3-44bd-a2f0-699b93f2a4ee</t>
  </si>
  <si>
    <t>f773ba93-df67-46c4-9570-de05f8d1450e</t>
  </si>
  <si>
    <t>a2167e36-c076-4e24-a4e3-32391bbb268f</t>
  </si>
  <si>
    <t>1fea6651-a9b9-4d0d-aa97-bf9abad183fd</t>
  </si>
  <si>
    <t>f5f4b03d-96d9-4858-82af-7eef6a3a1d5e</t>
  </si>
  <si>
    <t>7f2961cd-cccb-40dc-9367-6ac527f1626f</t>
  </si>
  <si>
    <t>62b6d019-e459-4fc9-9f44-84ef80e18e4b</t>
  </si>
  <si>
    <t>e78dc85a-119a-46c8-b464-b30088512bf0</t>
  </si>
  <si>
    <t>16760393-5074-4e85-b5a9-1ecb5c2925d8</t>
  </si>
  <si>
    <t>4846645c-52cf-445b-ae56-ab6999790f0c</t>
  </si>
  <si>
    <t>3f47ec87-3237-4049-951f-672cf7554b9a</t>
  </si>
  <si>
    <t>e1d911b5-2599-48c5-999b-10258ffca13b</t>
  </si>
  <si>
    <t>b5f720f5-b5c8-438d-921a-ba8b738cdb73</t>
  </si>
  <si>
    <t>ec6f55b5-b277-4c58-9e56-cb3635984346</t>
  </si>
  <si>
    <t>326bca3b-20ee-49a8-afea-80442ee1776a</t>
  </si>
  <si>
    <t>a708b408-0a70-493e-ae37-7a808e2f0ce8</t>
  </si>
  <si>
    <t>818c6a9d-35a3-47cc-a1fd-1caee8653d5d</t>
  </si>
  <si>
    <t>f0921569-c648-461e-a8b9-34cbd6a4b046</t>
  </si>
  <si>
    <t>dd5cfe45-5bba-4fe6-8cb0-5854e40838f1</t>
  </si>
  <si>
    <t>c182907b-811e-430a-9075-91f5d5122bd1</t>
  </si>
  <si>
    <t>5cd99861-3343-4219-aec2-0cbde1cfc1fc</t>
  </si>
  <si>
    <t>acc97a68-a321-45fb-aa37-a7ae4d9b7c3d</t>
  </si>
  <si>
    <t>03c300b0-cea1-439c-a5fc-6eafb1cd9b82</t>
  </si>
  <si>
    <t>e963a187-dd6a-40fc-bf63-bd13a8dcb4bc</t>
  </si>
  <si>
    <t>eedd1b46-5b2f-41c7-ad8a-437167343105</t>
  </si>
  <si>
    <t>e14a8248-1b35-44b9-b558-01c8e0e760fd</t>
  </si>
  <si>
    <t>6d6e37fb-fbed-4e9f-953e-8e73177f3dcb</t>
  </si>
  <si>
    <t>e0a1095e-8e60-49a6-a48b-6ed5e2a448dc</t>
  </si>
  <si>
    <t>3ec2e402-5014-4d65-8588-7e0370114da2</t>
  </si>
  <si>
    <t>bce901a8-2726-4907-8ca3-1a3ae8dfd3c9</t>
  </si>
  <si>
    <t>9a3abd41-f85a-4faf-a83d-9061b25b303d</t>
  </si>
  <si>
    <t>1a8877bd-aaf0-4e1d-a9bf-396c5c7da612</t>
  </si>
  <si>
    <t>ba578c00-c510-4e3e-b12c-f5ea2d712449</t>
  </si>
  <si>
    <t>d0180ebe-70dd-42be-9285-949c9dfd96f2</t>
  </si>
  <si>
    <t>a9335a4f-37c1-463c-82e0-6b7bb467b2f8</t>
  </si>
  <si>
    <t>459afa4b-714f-4794-adb9-d975a6028569</t>
  </si>
  <si>
    <t>f1d23f78-ea85-442a-9a69-ad0522463fa3</t>
  </si>
  <si>
    <t>89de03a0-382d-4809-8b01-7b8fa9e27970</t>
  </si>
  <si>
    <t>ed0185f3-4930-489b-a7b8-d19b765e0d41</t>
  </si>
  <si>
    <t>3e407434-8ec7-4ef6-8011-c8ca3d5d7dbb</t>
  </si>
  <si>
    <t>3cee35b4-b0a0-4191-954d-878220c85370</t>
  </si>
  <si>
    <t>246122b3-fcf1-44d6-944c-9491b619fb8d</t>
  </si>
  <si>
    <t>209200c8-2518-4c5d-9ab7-51499f557912</t>
  </si>
  <si>
    <t>a15c75ca-4bec-4af5-acfd-0ea0e3783b7a</t>
  </si>
  <si>
    <t>406516d1-c6cc-4576-a64f-f14deeff0354</t>
  </si>
  <si>
    <t>4613455d-a6ef-45b7-b45c-d79844e0b8ce</t>
  </si>
  <si>
    <t>e0ee12ac-13f7-4d90-bea7-f3203a58ced8</t>
  </si>
  <si>
    <t>6abbaebe-856d-4b1e-a3c6-fb1abc49d532</t>
  </si>
  <si>
    <t>7301850a-6018-456c-8a65-e2026bb47c96</t>
  </si>
  <si>
    <t>8bb30e40-e12e-4d5f-8c3f-c98a4c8d4c0e</t>
  </si>
  <si>
    <t>581ebff5-06ce-4594-9c97-4502eba0c0c0</t>
  </si>
  <si>
    <t>335c91de-eee3-4cf7-a168-5335ff28fc1b</t>
  </si>
  <si>
    <t>62e55abb-e683-4411-8307-09355913b12d</t>
  </si>
  <si>
    <t>63f35906-5ada-4111-9d43-31b611737345</t>
  </si>
  <si>
    <t>e72d34d5-324f-4261-a719-8fc024ab7048</t>
  </si>
  <si>
    <t>8c213d6e-d50f-4cf8-b8a9-fabf6bdd9f24</t>
  </si>
  <si>
    <t>07e94c7c-0393-44b6-8ffc-b5b005e2d65f</t>
  </si>
  <si>
    <t>4e78dcbf-8d42-48de-9531-1c1853e36527</t>
  </si>
  <si>
    <t>ba1d5f88-e49f-4b07-a610-8f2c0e28c8e1</t>
  </si>
  <si>
    <t>ca21c658-99f5-438b-984a-aa2511d1b0b1</t>
  </si>
  <si>
    <t>84a6e994-a014-480f-b7ff-a95fbf2d91a9</t>
  </si>
  <si>
    <t>f82dbdc1-1a5c-470a-9797-494ae60452a9</t>
  </si>
  <si>
    <t>97e9b965-c252-471c-ad6b-2eed8e3be545</t>
  </si>
  <si>
    <t>cd6f1e1b-bb09-47bb-8cee-2897a51f3fae</t>
  </si>
  <si>
    <t>fd54e98e-3ec2-45f6-ab25-85f3250fccf3</t>
  </si>
  <si>
    <t>b898dbe7-1c41-4f3d-89f9-e3c51f510d70</t>
  </si>
  <si>
    <t>b30242dd-47a5-4813-8711-9fd3af1392b3</t>
  </si>
  <si>
    <t>c6350421-05fd-449b-ab3e-a213250ff4ce</t>
  </si>
  <si>
    <t>a5f9a907-ab6d-4d3d-9826-eb630f346a50</t>
  </si>
  <si>
    <t>aa57d85d-a8e4-4681-9fb6-4650c2f975d2</t>
  </si>
  <si>
    <t>c80fa1f9-4445-4bdb-b682-7db5743c0daa</t>
  </si>
  <si>
    <t>a5b9c9a7-eea2-40f9-bf05-94b4de457ab9</t>
  </si>
  <si>
    <t>c92d1f54-702a-4863-af32-b11ae5ec7c68</t>
  </si>
  <si>
    <t>38111400-356c-4b28-a9db-607d2aa260bc</t>
  </si>
  <si>
    <t>5b235306-61e8-4860-bfa8-090880fb66f8</t>
  </si>
  <si>
    <t>1adabff9-f483-404d-8ccd-f79faf5369c8</t>
  </si>
  <si>
    <t>b048d02a-7041-41a6-bd59-8fc17f159b54</t>
  </si>
  <si>
    <t>9855aaf4-22dd-4a1f-9957-32a9348da5e3</t>
  </si>
  <si>
    <t>09d8104c-8890-4a70-ab80-412d3bb772ce</t>
  </si>
  <si>
    <t>1a23e24d-5ce6-4e9b-a968-0525dec96e82</t>
  </si>
  <si>
    <t>33a45095-3ec2-4c10-81ce-564b0ad150e3</t>
  </si>
  <si>
    <t>8794d7f7-3394-4213-bf9e-2b8ae74b3958</t>
  </si>
  <si>
    <t>21a1f218-82ff-4307-a88c-d6c5b549cf31</t>
  </si>
  <si>
    <t>6e8bddfb-ba78-43f5-9552-80bb707c46d8</t>
  </si>
  <si>
    <t>d599e166-d37c-4a15-8282-0935e4a07b7d</t>
  </si>
  <si>
    <t>d941541c-fa92-4003-8f81-477bb7449e96</t>
  </si>
  <si>
    <t>450f84b8-c719-440c-af56-54129d7ff1ed</t>
  </si>
  <si>
    <t>6d235488-5792-4e6f-aba9-860f90e3f842</t>
  </si>
  <si>
    <t>6eeac274-2eae-4ec1-a982-4446c80869d4</t>
  </si>
  <si>
    <t>ce20aede-967b-47f4-9f9e-0ceb76679862</t>
  </si>
  <si>
    <t>ee94419d-84c2-4a15-a05f-17230a92937e</t>
  </si>
  <si>
    <t>1db4b1e9-93e1-485c-b38d-c95ab44897b0</t>
  </si>
  <si>
    <t>ee08a08f-4f40-4c9a-bdb4-09475b9d23d2</t>
  </si>
  <si>
    <t>fa77a9dd-d438-4295-a383-fb4b61049d2f</t>
  </si>
  <si>
    <t>1f2e8e4e-ba89-43d9-8eca-911607b37da3</t>
  </si>
  <si>
    <t>0fba5b4b-be3a-46c7-be4e-916cb3d3169a</t>
  </si>
  <si>
    <t>3e8e7a27-e398-40b3-91da-08a074f7b619</t>
  </si>
  <si>
    <t>111e21cb-d278-4f90-bbaa-e838721ede8f</t>
  </si>
  <si>
    <t>4bc68fa7-0fb1-4759-8e2a-10a5dc929cd9</t>
  </si>
  <si>
    <t>ed87597a-d778-4470-9ac3-a7c6d3112fc3</t>
  </si>
  <si>
    <t>2eebceb3-bb0d-4d9a-812a-6beb35230b06</t>
  </si>
  <si>
    <t>e6d5edaf-224f-4a84-b923-8066025ca261</t>
  </si>
  <si>
    <t>8e643794-d8bd-41ab-80c6-5ef138387d96</t>
  </si>
  <si>
    <t>73ac14d6-56be-4a17-bd0e-f4a796904371</t>
  </si>
  <si>
    <t>7f388a37-be40-4e9d-867f-3d36dc3143e3</t>
  </si>
  <si>
    <t>6dcb8a56-a51b-4460-8198-b9bc84ac6a68</t>
  </si>
  <si>
    <t>0e1547ea-6abe-4513-a254-cab8943cd4c6</t>
  </si>
  <si>
    <t>cb5544c4-7e3f-4816-a64d-810a6f89eedc</t>
  </si>
  <si>
    <t>39c4328b-22b6-458e-82e0-94b4cb14d761</t>
  </si>
  <si>
    <t>cd753471-9fea-4dae-b6d8-669381e9d9ed</t>
  </si>
  <si>
    <t>0c359081-fe37-4b06-ba67-3bad0c0fd18b</t>
  </si>
  <si>
    <t>6e58e4ea-d16a-4300-90f8-31e474466bd9</t>
  </si>
  <si>
    <t>7979b6a4-0b79-4eed-9e75-ca2a7a81ac54</t>
  </si>
  <si>
    <t>eade1240-7530-4c65-8471-093af374fff4</t>
  </si>
  <si>
    <t>ab55345b-5db0-401d-9fff-3a3223c34c3e</t>
  </si>
  <si>
    <t>5386ac00-4ed5-426f-925b-67704e172a28</t>
  </si>
  <si>
    <t>1b3d7903-6d24-48e2-8371-d6362bd4f347</t>
  </si>
  <si>
    <t>e340d93d-d924-4ae3-8f6d-8c9403d63eb1</t>
  </si>
  <si>
    <t>e9031184-bb58-4b34-85ec-90b7e7e8f540</t>
  </si>
  <si>
    <t>6c435b2e-cbed-45b7-a0f6-37db56c9e72e</t>
  </si>
  <si>
    <t>2b81147e-ca76-499c-9b06-ae4a0dd6b8ee</t>
  </si>
  <si>
    <t>083e6d36-a2ef-4016-b4f3-42414a29ceba</t>
  </si>
  <si>
    <t>405a77f3-e1fb-4252-9ec2-bf57937769f8</t>
  </si>
  <si>
    <t>979eb9e0-0e40-42bf-844e-7ab0d8ff35e7</t>
  </si>
  <si>
    <t>e63dfee3-5ae0-4a72-b071-96f8c7b8ca70</t>
  </si>
  <si>
    <t>e2f62dbc-c58b-452b-8e92-c0a6fa8ecf18</t>
  </si>
  <si>
    <t>85f123bb-5b94-47db-beca-7e79e3574f72</t>
  </si>
  <si>
    <t>d9f7b9d2-5539-4f5b-9011-a811023a901f</t>
  </si>
  <si>
    <t>c4781d7f-5ff3-488b-9d07-ec9f3e524a7c</t>
  </si>
  <si>
    <t>7e11ca79-71a2-4568-8f70-5cf9b05b7785</t>
  </si>
  <si>
    <t>2f626f09-6081-42c3-99de-f32bfbc8a022</t>
  </si>
  <si>
    <t>5559cb10-7f97-4d99-b5e4-a13af875b1e7</t>
  </si>
  <si>
    <t>971347c4-66ae-412b-bdf9-535b794ea1ce</t>
  </si>
  <si>
    <t>f6d75c47-7d82-433e-9bcd-ea2c968e5726</t>
  </si>
  <si>
    <t>b18116ba-174c-40a1-98e9-382926a0056e</t>
  </si>
  <si>
    <t>241e530f-6ce1-4426-a40a-bcd9255a1f83</t>
  </si>
  <si>
    <t>57d3f7a6-d7b1-46b0-9e6b-9b776c37af47</t>
  </si>
  <si>
    <t>2115c108-0400-4dab-996e-c126663ab3bc</t>
  </si>
  <si>
    <t>5d0eb82d-82e9-432b-8043-99b30d573afc</t>
  </si>
  <si>
    <t>2f4c4209-9d2c-4889-99d0-d262e3a4cf90</t>
  </si>
  <si>
    <t>a8d44f83-6757-40a9-bd7c-e38012edf97e</t>
  </si>
  <si>
    <t>c5476701-b6fa-41db-ae56-9ab52503420e</t>
  </si>
  <si>
    <t>3b547fea-cdf0-4188-b4da-fa854b9ad602</t>
  </si>
  <si>
    <t>eecf91a0-7796-42dc-abb5-0beb8e7f725e</t>
  </si>
  <si>
    <t>35c5bccc-174e-4abb-9102-02eb1bdefb34</t>
  </si>
  <si>
    <t>ac95ceb0-c783-4e04-87db-ecc5d6e6ca05</t>
  </si>
  <si>
    <t>69b67dde-9488-4e0b-aa59-28a0355f5a7c</t>
  </si>
  <si>
    <t>41528ffc-955c-485a-8290-2f30789ee51d</t>
  </si>
  <si>
    <t>ff0b46a6-074e-4da3-97ca-aaec87b0b496</t>
  </si>
  <si>
    <t>32f14dfa-115d-4546-a5d3-01bbee6765f5</t>
  </si>
  <si>
    <t>1ac4a8b4-3c58-4365-a6d8-484a1dfead3e</t>
  </si>
  <si>
    <t>6bdd5f2c-afaa-4aa1-89a5-21d5de39ebd8</t>
  </si>
  <si>
    <t>4824ce2b-3f24-4ba0-ae4e-acaf18b87f94</t>
  </si>
  <si>
    <t>be428310-5c53-44f6-ba38-54a837c7df4b</t>
  </si>
  <si>
    <t>24bae03f-ba26-4204-afc0-4c67623a4c41</t>
  </si>
  <si>
    <t>c049164c-5098-458a-b3da-2ad98d40fc8e</t>
  </si>
  <si>
    <t>9d2acb3c-4d5c-4605-b4a9-6b4a847b352e</t>
  </si>
  <si>
    <t>2a1a7cbc-2b68-406b-9094-48bd9bea3296</t>
  </si>
  <si>
    <t>cb209521-437f-443e-a86f-2d7dad223b5c</t>
  </si>
  <si>
    <t>30691011-56ec-4527-b37c-9410fb30f0e3</t>
  </si>
  <si>
    <t>aa9692dc-f092-4be6-913f-794096ecfc07</t>
  </si>
  <si>
    <t>5e119802-c7bf-43ae-b626-3292e8733495</t>
  </si>
  <si>
    <t>86e185c9-f2f6-4b6d-99ed-4a6b175944a2</t>
  </si>
  <si>
    <t>110cd91f-3fcc-4a0b-abf2-908d64fc09ec</t>
  </si>
  <si>
    <t>2721fa0d-ca91-4396-974f-db26b8c5eee7</t>
  </si>
  <si>
    <t>31089f52-302b-498a-8783-9300ca974b48</t>
  </si>
  <si>
    <t>f307ec66-fae9-4f23-9298-34978c5133cd</t>
  </si>
  <si>
    <t>f5e5c8a0-fdf6-49ac-b285-6abbfed7ac98</t>
  </si>
  <si>
    <t>a83f53ed-6723-4054-a51c-ec4ae666073d</t>
  </si>
  <si>
    <t>4f48b51d-c119-45a7-88cb-5ce9e2adf786</t>
  </si>
  <si>
    <t>c19caf86-6571-471d-9f82-9ee7dbc93777</t>
  </si>
  <si>
    <t>d6c2ab6c-040f-4326-be3e-32daea517ebf</t>
  </si>
  <si>
    <t>2379a5de-36a4-4ae2-8ec7-edd1551db614</t>
  </si>
  <si>
    <t>9e014090-f1c6-436e-b1f0-412edba1db3e</t>
  </si>
  <si>
    <t>875f9bf6-df81-4c1d-be01-3426142a3691</t>
  </si>
  <si>
    <t>027e7fce-3ab2-4d92-a170-d59e8750b7a5</t>
  </si>
  <si>
    <t>7f91c954-bdad-4e12-bec8-0e810dd2ed10</t>
  </si>
  <si>
    <t>b137cb32-01a5-4218-9dde-91e1160f9abb</t>
  </si>
  <si>
    <t>d98b8333-e05e-4eb9-8223-d70cb7987a78</t>
  </si>
  <si>
    <t>3e9d88bf-f01e-4cd3-acc2-891fd06dba01</t>
  </si>
  <si>
    <t>1881aa71-1f1d-46a8-a7b9-1b671e695a16</t>
  </si>
  <si>
    <t>62b58ea6-e310-4d53-9a57-be33b4158720</t>
  </si>
  <si>
    <t>c976c536-0fe1-4624-b63e-5149380d1df8</t>
  </si>
  <si>
    <t>34500c52-20fe-40cd-91e3-412d0381712b</t>
  </si>
  <si>
    <t>c513a02a-2bfa-4321-8c05-939c5c7ddd16</t>
  </si>
  <si>
    <t>7afb6083-7b88-4e2e-9374-9513086054f0</t>
  </si>
  <si>
    <t>4705c4ec-c8c1-4d4a-b195-9f233b7a88f1</t>
  </si>
  <si>
    <t>94bdc055-0f44-40c0-bc95-740d242897a4</t>
  </si>
  <si>
    <t>04c7aa88-2fed-4bca-8c6e-febec9f33f1f</t>
  </si>
  <si>
    <t>02587ee7-ca6d-4834-b021-f393fd45fd60</t>
  </si>
  <si>
    <t>ca5bd12a-e03c-4f54-9cb0-43f68e7de4c0</t>
  </si>
  <si>
    <t>94adcc56-fa84-4555-9cf2-c5b90d2a3450</t>
  </si>
  <si>
    <t>299a2ac9-1487-409c-8fa7-077e60e32a28</t>
  </si>
  <si>
    <t>d71cbd94-3ec0-48b4-8bd8-5ec174fb6b21</t>
  </si>
  <si>
    <t>42beb084-7c8f-4aec-b88c-d3e7e3b8a95a</t>
  </si>
  <si>
    <t>1f667859-0941-41c9-886f-7b6bdf58cd31</t>
  </si>
  <si>
    <t>aebda262-7ac5-48a9-bc11-6572c5eae628</t>
  </si>
  <si>
    <t>7b47233c-ef82-4a1b-826f-b0c40258abe1</t>
  </si>
  <si>
    <t>bcc3f3a3-b3f8-4d60-982c-74f28b026f95</t>
  </si>
  <si>
    <t>1fdd17d1-28ce-4779-970e-f37b7fd7c4b6</t>
  </si>
  <si>
    <t>1ae98f73-78e3-4411-a151-855d1218c602</t>
  </si>
  <si>
    <t>85534167-8515-4b46-805e-6827fa997294</t>
  </si>
  <si>
    <t>50fe81a1-6eeb-49b4-a14c-14c4775248c6</t>
  </si>
  <si>
    <t>1462bdd4-cbb1-4879-bae9-5ee2b65a8ac9</t>
  </si>
  <si>
    <t>547652cc-2fab-4b5b-b1fa-6331dbe39fd7</t>
  </si>
  <si>
    <t>2a709594-853b-4ff5-b0b6-4234dd596310</t>
  </si>
  <si>
    <t>71e147dc-e818-4794-bb2e-1808f1dc944e</t>
  </si>
  <si>
    <t>bde76f2c-7ea8-427a-87cc-a53c936ca4c2</t>
  </si>
  <si>
    <t>8aa1160a-2084-4e0a-94cd-8d489dcd6792</t>
  </si>
  <si>
    <t>cb3c7e43-2d85-47e1-93df-0adc7d546090</t>
  </si>
  <si>
    <t>7c8e5d0a-fd3e-4658-aa81-a1391809f928</t>
  </si>
  <si>
    <t>6ac6ee49-9448-4499-94c8-fa85b66927cd</t>
  </si>
  <si>
    <t>218f34ce-a92f-44dc-9929-1bec42ce16a9</t>
  </si>
  <si>
    <t>f19f847a-ecad-4290-8ab8-ade058848f98</t>
  </si>
  <si>
    <t>194640a6-0950-41ea-945b-337f50dd961a</t>
  </si>
  <si>
    <t>90639476-135f-4478-9145-4f767a8d8ca3</t>
  </si>
  <si>
    <t>324c5326-eec4-4c2e-ad75-e5afd6ea348b</t>
  </si>
  <si>
    <t>01147d38-bfb8-41e9-8457-681a5972bcf7</t>
  </si>
  <si>
    <t>c389e34f-3ca0-4d45-9bb9-112b9c45cb69</t>
  </si>
  <si>
    <t>043fd161-c468-4991-82f3-05d886a4ac1a</t>
  </si>
  <si>
    <t>600dc15f-33f0-4a93-89da-1b79857fb0e7</t>
  </si>
  <si>
    <t>ed224171-b792-445d-b4a6-5d9ec064a165</t>
  </si>
  <si>
    <t>f5dd8200-a3bb-4230-a186-bf359ee9c51f</t>
  </si>
  <si>
    <t>a4e5a2f1-0e5b-4086-b8cc-37e7793a26b4</t>
  </si>
  <si>
    <t>25cf0546-c1a2-4c4c-a632-dc3cfad17461</t>
  </si>
  <si>
    <t>d569d2d9-587d-4952-82ed-dab4f6f206b6</t>
  </si>
  <si>
    <t>bdfbcf7f-da5d-42fd-9d81-e3690c61ed96</t>
  </si>
  <si>
    <t>35f01576-cecc-4e0b-b018-0529fe52ded0</t>
  </si>
  <si>
    <t>af6a435b-7af3-4051-87d0-0329ab2fd30d</t>
  </si>
  <si>
    <t>523d09b9-11cc-44ae-8a72-0a2955192328</t>
  </si>
  <si>
    <t>3f9523af-9a46-420d-98fc-f659040a5cf6</t>
  </si>
  <si>
    <t>8a4b75a1-ccb7-4b4d-ac58-589f00004bf7</t>
  </si>
  <si>
    <t>02933b17-d8cc-41cf-b99f-cb121f05e371</t>
  </si>
  <si>
    <t>bda904f0-9d69-4c53-ab43-18475e8067f5</t>
  </si>
  <si>
    <t>504d5892-6a79-4085-bd2b-5e87d69aff6a</t>
  </si>
  <si>
    <t>5b0f3140-e769-4a4b-98b0-27fb158ab50a</t>
  </si>
  <si>
    <t>6194f6ae-c043-4912-9686-afa770f293b6</t>
  </si>
  <si>
    <t>97223740-0bdd-4b0a-aff7-34a0f7f9fe9b</t>
  </si>
  <si>
    <t>09b3b3fc-ecb8-4150-8af2-1fd5fd77848a</t>
  </si>
  <si>
    <t>c0b615cd-4c82-49ac-92f6-ebfe17d4bedd</t>
  </si>
  <si>
    <t>eee72d4c-6196-4518-9f64-63cd3f35f187</t>
  </si>
  <si>
    <t>a0ba9f3f-ae0c-49ad-9799-dfb44a8aa19f</t>
  </si>
  <si>
    <t>a78c041b-8c5e-4ca4-8676-021d50758bb8</t>
  </si>
  <si>
    <t>512b6de7-4477-4c82-b340-ed0afe5da054</t>
  </si>
  <si>
    <t>ba817b0a-e380-4a99-9a6a-6afb071c69b1</t>
  </si>
  <si>
    <t>96ca8f8f-100e-4170-b8af-70e866039e92</t>
  </si>
  <si>
    <t>8ca85e2d-0163-4319-8e20-d536bd41e11f</t>
  </si>
  <si>
    <t>0ea4f57e-b855-4d8c-83a6-0d9b4b1061da</t>
  </si>
  <si>
    <t>65250a4a-bf14-48f3-83b2-633508e0c488</t>
  </si>
  <si>
    <t>ff3f46db-e105-47ea-9169-cf6d4959a7ae</t>
  </si>
  <si>
    <t>2626db02-96c7-46a6-876a-1902b2208723</t>
  </si>
  <si>
    <t>ae2c2c1b-1bdf-4917-a4c3-aa3a9a5eae06</t>
  </si>
  <si>
    <t>beaa1ecc-6d21-4c41-8e6c-3a8011c8851d</t>
  </si>
  <si>
    <t>71f91240-06a5-4b6b-b3b3-06555928c40f</t>
  </si>
  <si>
    <t>8d107240-a7b7-4ac4-b4e7-c720bca6bb1d</t>
  </si>
  <si>
    <t>adb286cd-a11e-456e-a14d-c000e5ca16fa</t>
  </si>
  <si>
    <t>1837a2a8-a5dc-461d-a7fc-33334f94a23f</t>
  </si>
  <si>
    <t>33ec85a5-f092-4444-8c02-e13b2191df46</t>
  </si>
  <si>
    <t>b0f6ad0c-a13d-4b18-87c5-9e236d85e693</t>
  </si>
  <si>
    <t>a4531e68-266b-45a5-8f50-76223362bb36</t>
  </si>
  <si>
    <t>8972b0df-abe7-4d6f-8caa-302b44a90f28</t>
  </si>
  <si>
    <t>7c290c41-3665-432c-a396-952e6a468cc8</t>
  </si>
  <si>
    <t>784163f5-69e5-4d41-8323-867b60627239</t>
  </si>
  <si>
    <t>b818eeb6-3f9c-4c3e-9bac-171b60a1de1b</t>
  </si>
  <si>
    <t>09aede24-431b-402b-b326-421b33d3ea04</t>
  </si>
  <si>
    <t>38021582-16c6-4658-bb5a-d05fc5af3ecc</t>
  </si>
  <si>
    <t>89813092-bc2d-455c-8bce-bc46ace6866d</t>
  </si>
  <si>
    <t>2684af69-7cee-4955-bc61-d5d44bdd5953</t>
  </si>
  <si>
    <t>455d3a04-5dd9-47be-ab4a-2ce72c1432ae</t>
  </si>
  <si>
    <t>a62911b8-e3cc-4ae4-9a0a-8376c6f59287</t>
  </si>
  <si>
    <t>f74d5e8f-f740-41d2-b8bc-98530bc356c7</t>
  </si>
  <si>
    <t>0d2951b2-987e-412b-bfd0-e8320c0681ed</t>
  </si>
  <si>
    <t>aead5b9a-e655-4cea-b118-7ca628f125ad</t>
  </si>
  <si>
    <t>c1f88aed-e4fb-4dbf-a840-eb0b622a0045</t>
  </si>
  <si>
    <t>455e94cf-3322-4663-9b9c-5295012d8679</t>
  </si>
  <si>
    <t>8af56879-ec00-45c7-9456-3131d2af5326</t>
  </si>
  <si>
    <t>38c60997-616d-477a-b615-99f90b1479ab</t>
  </si>
  <si>
    <t>acdfce97-ed15-4570-97b1-414fbac773d8</t>
  </si>
  <si>
    <t>c03efb9b-dfad-459d-8f1a-3d5ecf05c29d</t>
  </si>
  <si>
    <t>8b78dc6b-40e7-4556-9b20-c55a4f9aaed4</t>
  </si>
  <si>
    <t>622e0106-a9f3-4828-babb-bc2435facf3a</t>
  </si>
  <si>
    <t>40f377c8-0bb9-49c8-b841-4bfa97fd13f8</t>
  </si>
  <si>
    <t>51ce315a-71b8-4966-b25c-06ea5d77f0b4</t>
  </si>
  <si>
    <t>9e28d9df-1e20-44c3-baeb-3bbb532a9ee7</t>
  </si>
  <si>
    <t>9c362402-2b81-4d10-a9cb-6860f78f1d8f</t>
  </si>
  <si>
    <t>a6156960-f986-4cf4-94f7-f3494827b48e</t>
  </si>
  <si>
    <t>1f49eef9-5d3a-45c1-8bf2-3792166f6224</t>
  </si>
  <si>
    <t>919e2f3b-875b-4a47-802d-79be884a906f</t>
  </si>
  <si>
    <t>d6d23c8b-2882-446c-a7a2-743fe059abc0</t>
  </si>
  <si>
    <t>377746d8-f44d-4ca6-baf9-4a9c438b0313</t>
  </si>
  <si>
    <t>185d55ca-4b42-44c0-b506-dd12a86e4a71</t>
  </si>
  <si>
    <t>76f61290-39f4-4a84-98c0-e340c7913ca0</t>
  </si>
  <si>
    <t>b62ee4b5-2c5e-46f7-99a0-7afa676d10f8</t>
  </si>
  <si>
    <t>356df936-d87e-43dc-bf33-5369d66fbe78</t>
  </si>
  <si>
    <t>653b8bfa-5833-4cb9-b71e-9f65d398b267</t>
  </si>
  <si>
    <t>2e5c9d3d-04d3-4a91-89ed-ffcbbd49fc2e</t>
  </si>
  <si>
    <t>dc0969ec-0bc0-45fc-8323-063c97261ee8</t>
  </si>
  <si>
    <t>1dddfc99-c509-40f3-a367-ba3d116f8ff1</t>
  </si>
  <si>
    <t>351bda7a-e0ce-4c9b-b281-93c58cca8524</t>
  </si>
  <si>
    <t>c5521919-f6d8-40b2-9996-262e7a6bfae6</t>
  </si>
  <si>
    <t>d94c70dd-dbd3-4a14-9e0d-ee315611a090</t>
  </si>
  <si>
    <t>dd90b8d7-2c81-4756-a937-067c85bcc9f4</t>
  </si>
  <si>
    <t>17e2b92f-c320-46ae-b128-01d6406b14e7</t>
  </si>
  <si>
    <t>e018179d-bd56-4f92-8ac8-d0a2fe22c3d3</t>
  </si>
  <si>
    <t>51b3c85b-19e3-4c9a-be94-350be056b9bd</t>
  </si>
  <si>
    <t>81373285-7414-46fc-a0d3-8fbbfd50b2e1</t>
  </si>
  <si>
    <t>60693a9b-21eb-41ad-aa18-cd566fb9b3d4</t>
  </si>
  <si>
    <t>c27cbd90-ddb2-40ee-81cc-1912e956a4df</t>
  </si>
  <si>
    <t>9509a32a-3f01-439c-93c7-34498b883935</t>
  </si>
  <si>
    <t>0db04131-4a03-476e-a9bf-d07ef174c687</t>
  </si>
  <si>
    <t>9ccce68a-a01c-44ea-bb48-cc11fd397eb0</t>
  </si>
  <si>
    <t>badf6d9d-d9c6-4bae-bb3a-4a9c7f25eb9e</t>
  </si>
  <si>
    <t>0c47041a-87cd-41ac-81a2-ad49ebbe0f6c</t>
  </si>
  <si>
    <t>d0621cb6-771e-4ac8-b3fb-a7ee4c8545ce</t>
  </si>
  <si>
    <t>69d1b41d-7328-4582-9250-039839ecae9f</t>
  </si>
  <si>
    <t>3e1b9dc2-8875-4e04-a7ba-e8eca7895aa8</t>
  </si>
  <si>
    <t>8e1e28b1-5628-4606-830c-42feedcc8f15</t>
  </si>
  <si>
    <t>20c2322a-f88c-4d39-8ed0-7a92710849f3</t>
  </si>
  <si>
    <t>265df900-657d-4b4a-9fea-8a3bf0b26b58</t>
  </si>
  <si>
    <t>2f07211a-28ed-4d61-85f9-ae1795ae05df</t>
  </si>
  <si>
    <t>2fd895b3-b0df-4d86-a9b3-3fd0be5e8627</t>
  </si>
  <si>
    <t>9ce2d758-a6d6-435f-987f-54793368b03e</t>
  </si>
  <si>
    <t>3d13b494-2cdd-4ae2-8adf-dbcbd541fa18</t>
  </si>
  <si>
    <t>9932dbd7-3157-41b7-8989-29766c694ade</t>
  </si>
  <si>
    <t>2cc61242-518c-4787-85c0-1c60079166cb</t>
  </si>
  <si>
    <t>dfe989b5-f9a3-4c17-b6ab-cc47d9e58b12</t>
  </si>
  <si>
    <t>3e78b4e8-a3e6-456b-919f-06708de1c0bb</t>
  </si>
  <si>
    <t>708fa477-632d-4c88-922b-e161a84f7cd2</t>
  </si>
  <si>
    <t>4d3e05a4-6b24-4cc7-95ab-062640f36fe0</t>
  </si>
  <si>
    <t>be2f05ae-7506-4f81-af64-89ecba65ca82</t>
  </si>
  <si>
    <t>039be0c2-5be1-4223-8a2b-6927d992390a</t>
  </si>
  <si>
    <t>1d2c1347-45dd-4a4a-8fdc-5a65a3bb84b2</t>
  </si>
  <si>
    <t>24af2849-984f-431c-addd-49c6bd9c52d1</t>
  </si>
  <si>
    <t>5675101c-2e4d-4433-9b11-0315722aca54</t>
  </si>
  <si>
    <t>f0e103dd-ffbe-4f19-aafd-7325f58bda3d</t>
  </si>
  <si>
    <t>e521ede6-6fac-4a27-aa9d-518cf90b97ae</t>
  </si>
  <si>
    <t>e6ea1b01-030c-4b3b-b1d3-0b2e13bd8999</t>
  </si>
  <si>
    <t>d32460d8-743b-4693-82e7-6a00f034a7da</t>
  </si>
  <si>
    <t>f11fa80c-2539-46c0-ae38-78ab677988fe</t>
  </si>
  <si>
    <t>253ae6a5-28ca-47c4-bc4c-199a0851d795</t>
  </si>
  <si>
    <t>d2866b08-b6a7-4925-b83d-18e1f1f9aa1f</t>
  </si>
  <si>
    <t>5758fd28-bc6c-49c3-a673-df31cfe72fd2</t>
  </si>
  <si>
    <t>be2f118e-f39f-470a-bdc1-e8e166cc115b</t>
  </si>
  <si>
    <t>63efd168-409d-477e-a964-fbb5eac08bb7</t>
  </si>
  <si>
    <t>8a8f78f3-7ef4-4a8d-8570-3accf78dded0</t>
  </si>
  <si>
    <t>039859f8-db24-4f21-b879-fc3d1a709c07</t>
  </si>
  <si>
    <t>3bf2f565-6224-4d9c-b422-a653e5923c51</t>
  </si>
  <si>
    <t>461c1c02-b25a-4f7b-9ac0-1cd00d2547aa</t>
  </si>
  <si>
    <t>f20ccb4a-920d-410f-92f0-29615d8d62a2</t>
  </si>
  <si>
    <t>51311e1a-9ea1-4227-a024-a849857bc2d2</t>
  </si>
  <si>
    <t>fb7a651d-a69b-4280-8132-5f6236378021</t>
  </si>
  <si>
    <t>da26f256-0584-442d-b5b6-99df738e76aa</t>
  </si>
  <si>
    <t>fcc1f1bb-3baf-4b85-a63b-a33f48c54e6f</t>
  </si>
  <si>
    <t>52df1775-3f45-4c3d-8616-ccbecec8b038</t>
  </si>
  <si>
    <t>c6c5f090-297c-4105-952f-7b25e5ab74f2</t>
  </si>
  <si>
    <t>fe0ba081-17a4-4d8f-a7b1-d51cee7fb21e</t>
  </si>
  <si>
    <t>4141ba92-bd2a-446b-8624-c0280f55daf6</t>
  </si>
  <si>
    <t>2ea8caa0-d22d-46a8-bc44-a02de721187b</t>
  </si>
  <si>
    <t>af7f0cb2-64f0-4895-978d-9db84fcd9676</t>
  </si>
  <si>
    <t>740dac64-e438-47a2-b8e7-c74d39e5c1bf</t>
  </si>
  <si>
    <t>78cdca36-74a5-4291-bfb9-0640a11f8303</t>
  </si>
  <si>
    <t>e8e0bebb-3793-46fe-ad2d-ccf0e69722c7</t>
  </si>
  <si>
    <t>f822be77-233a-415a-8849-6edf3b074c6b</t>
  </si>
  <si>
    <t>0f99da9d-53b3-4f06-ab29-2106fbe4e592</t>
  </si>
  <si>
    <t>f5c5ba18-f764-4dd3-8781-71bd851d85c9</t>
  </si>
  <si>
    <t>696378d2-b91d-4bbc-a6fb-30fa64ca32d2</t>
  </si>
  <si>
    <t>04d8f413-b347-4749-9f3f-037d1e92cdec</t>
  </si>
  <si>
    <t>0c8c6499-0f51-4318-97f2-3b815f6e335c</t>
  </si>
  <si>
    <t>42cdd93d-13a2-4e5c-9fe9-2a983fc9ef3b</t>
  </si>
  <si>
    <t>ff488b5d-4a01-4724-84d8-a8e9404f9c9f</t>
  </si>
  <si>
    <t>24a67485-b7b0-46d5-8264-3c8e4c2deae4</t>
  </si>
  <si>
    <t>8665c542-25ab-4980-affd-97e97e5c2010</t>
  </si>
  <si>
    <t>3edec915-b9b5-4f12-9c15-495144de3ed7</t>
  </si>
  <si>
    <t>df3f2fbe-6ab5-4a2a-a1d7-e3104e0dd582</t>
  </si>
  <si>
    <t>51fb9e93-c865-46b3-8ea2-6dab6b4f577a</t>
  </si>
  <si>
    <t>381ad855-b854-444e-918a-3080c9788251</t>
  </si>
  <si>
    <t>434267ff-9812-45c9-9073-7946dec2c414</t>
  </si>
  <si>
    <t>be47dfee-137c-41e3-b98e-d1c85d113b92</t>
  </si>
  <si>
    <t>445306c3-fc67-411e-8abd-91cb1d45d7d7</t>
  </si>
  <si>
    <t>49584f5b-560b-450d-827d-e68f356b91b2</t>
  </si>
  <si>
    <t>7baff2b9-6772-4aa0-92d4-b66bd3c57530</t>
  </si>
  <si>
    <t>3286b5a3-fbc5-42a7-bd8d-17f799d85fb2</t>
  </si>
  <si>
    <t>be0a4616-34b6-4b48-bb63-02027cd26cbe</t>
  </si>
  <si>
    <t>2cf3936e-7689-48c6-b7da-70a32d198667</t>
  </si>
  <si>
    <t>e645d3dc-ecfa-467a-9ee7-b0e7541c70ec</t>
  </si>
  <si>
    <t>f7c8ff45-4565-4792-9ad8-c1649972b5f5</t>
  </si>
  <si>
    <t>0d3eae5e-1f0e-4323-a1af-e696431dff09</t>
  </si>
  <si>
    <t>1c815ef3-7252-4f72-8098-1a6e50ba51e1</t>
  </si>
  <si>
    <t>2160f7de-2ed2-4597-834f-73a9685714c7</t>
  </si>
  <si>
    <t>b9d53edd-28f6-4699-8f6c-7bca39edd4f7</t>
  </si>
  <si>
    <t>c6797e4b-fec0-4a64-af62-94f152bc2b8a</t>
  </si>
  <si>
    <t>da2f2793-87b1-4d02-a840-ffd6216fa2b7</t>
  </si>
  <si>
    <t>0711077e-29c0-4a54-9788-a4af281e4cf6</t>
  </si>
  <si>
    <t>58d1d349-ac01-48ef-ac02-5ec6653a4e20</t>
  </si>
  <si>
    <t>b6bb93a1-aef7-45a8-aa53-17ecdc61c3e7</t>
  </si>
  <si>
    <t>62df2354-9fb4-483e-8f53-f835749d0717</t>
  </si>
  <si>
    <t>2d673440-7573-4077-bc30-6e83b3d5df36</t>
  </si>
  <si>
    <t>6d787de3-720e-4e3e-8e36-04702eb48510</t>
  </si>
  <si>
    <t>8ab61ca9-7be8-410e-90c6-eb0cc4cf8107</t>
  </si>
  <si>
    <t>ec98feac-62b0-4715-a813-33dd11948e01</t>
  </si>
  <si>
    <t>0eebb35b-e804-47c2-aeb5-1fd8c0210b5b</t>
  </si>
  <si>
    <t>e2928fd1-6f82-491c-a397-f1617702cbce</t>
  </si>
  <si>
    <t>486b6d52-716e-4fd2-8b6b-98be0e047527</t>
  </si>
  <si>
    <t>d8d74a2d-4618-4d88-8dbc-e1f45bae87d8</t>
  </si>
  <si>
    <t>22764f20-d4cf-422a-a496-cf61ebe7e520</t>
  </si>
  <si>
    <t>3557e5d2-3688-4232-b1d5-a37a97d85d87</t>
  </si>
  <si>
    <t>fadffc1c-eba8-4623-a99a-846140edab50</t>
  </si>
  <si>
    <t>09053105-5dbc-4eef-b6ea-76e4ce1e4ec7</t>
  </si>
  <si>
    <t>edecdb55-52b4-41b6-89fe-70b30832d36a</t>
  </si>
  <si>
    <t>df0f9830-d80c-4c69-be21-5fe1488579e8</t>
  </si>
  <si>
    <t>fb5cdb4d-67f4-43a1-9317-4b1f90e94e6b</t>
  </si>
  <si>
    <t>3ef28850-e4b3-42d6-a51f-5d6183ddaea6</t>
  </si>
  <si>
    <t>239d52eb-5fa3-4b0e-858e-74daf3050526</t>
  </si>
  <si>
    <t>f833313b-98b9-43e0-8658-318dc36b40e3</t>
  </si>
  <si>
    <t>77bb1b84-c8d3-43cb-8d55-a99700576be5</t>
  </si>
  <si>
    <t>ac555136-b4ea-472e-8275-ce971aaeb535</t>
  </si>
  <si>
    <t>c5e5b29f-5f4e-439c-bc26-6d08cec43a48</t>
  </si>
  <si>
    <t>817a49d7-96de-479a-a8dd-288bcfca835e</t>
  </si>
  <si>
    <t>91f14e15-0dc2-4c37-96d7-2a01e1d40ffe</t>
  </si>
  <si>
    <t>7f51be14-cfb5-4bf0-80f5-62f345650c87</t>
  </si>
  <si>
    <t>0b6501f5-af08-400e-a69b-74e844c66dce</t>
  </si>
  <si>
    <t>63d9f4e2-090d-4af8-9f07-fa70ed686fc7</t>
  </si>
  <si>
    <t>7fac3fb0-9b4f-406a-bf0c-346af2cf9300</t>
  </si>
  <si>
    <t>18fede53-60af-4019-9b5b-cfe1cf5a8737</t>
  </si>
  <si>
    <t>7e9bd6d5-db82-4a52-9c79-0436dd5b1299</t>
  </si>
  <si>
    <t>12e20901-93a5-49c7-be9f-a18594298002</t>
  </si>
  <si>
    <t>ef15cd56-57b4-42fc-a416-75995e2c35c2</t>
  </si>
  <si>
    <t>ab25fea7-8dde-4958-b6fa-91c3382c886d</t>
  </si>
  <si>
    <t>2a98ec93-3d06-4724-a162-1dff981bbd79</t>
  </si>
  <si>
    <t>fc2b606f-8eb6-41b8-a028-47693283a753</t>
  </si>
  <si>
    <t>7c3106fb-f46b-4ac1-bb47-725874ec3874</t>
  </si>
  <si>
    <t>e0a5a63d-42eb-4bf9-bcf4-fb21f65db5f0</t>
  </si>
  <si>
    <t>a6d15859-1937-4f65-8af8-ce9754867b7d</t>
  </si>
  <si>
    <t>ae74fecb-03c9-4e73-85dd-e963dac4d56f</t>
  </si>
  <si>
    <t>ebb66a9c-e88f-4994-ac08-daa0232126ce</t>
  </si>
  <si>
    <t>d8f7a894-0027-4ce6-9d3a-6ff6005b6ab6</t>
  </si>
  <si>
    <t>17eb0e88-8e96-4cbd-a89a-18c93affd0a5</t>
  </si>
  <si>
    <t>bd697a8e-20e8-4380-ada2-32ef4e8c6990</t>
  </si>
  <si>
    <t>42d10ee1-db9b-4c86-bd4e-f1b60adf6b90</t>
  </si>
  <si>
    <t>fa029a2e-0b59-418c-8b6a-b2855e672386</t>
  </si>
  <si>
    <t>09482444-8767-49a4-acc0-00980fb57b26</t>
  </si>
  <si>
    <t>7ef9acf0-6ae1-4664-a136-7cbff5774fc9</t>
  </si>
  <si>
    <t>11a529b9-52e5-42c7-a028-ae0ed4a1d2c8</t>
  </si>
  <si>
    <t>161d18a4-d63f-495b-8db7-60da16245e29</t>
  </si>
  <si>
    <t>d0f0d556-f3ce-42af-bf77-c76db125f191</t>
  </si>
  <si>
    <t>3cad85a6-7587-4f1d-a16b-6199db7e067a</t>
  </si>
  <si>
    <t>e97eab76-afc5-4b56-9618-b9a6bdce40c9</t>
  </si>
  <si>
    <t>852b5b68-acd7-4536-b642-7c2fb6c2df93</t>
  </si>
  <si>
    <t>b043e7fb-e8da-41fa-b32c-52a46e668487</t>
  </si>
  <si>
    <t>a9f661e6-9275-45a8-9937-d0e1e2b58dd7</t>
  </si>
  <si>
    <t>75ab1e0c-f06b-4eae-9bc4-ab1fb39498ba</t>
  </si>
  <si>
    <t>6325603b-136d-4aa6-8aab-838fb946abe9</t>
  </si>
  <si>
    <t>2a5c8b62-2cf3-48c5-8cb1-31ad8e019e16</t>
  </si>
  <si>
    <t>ecfbd7ae-db2e-4955-b749-2becda2948a2</t>
  </si>
  <si>
    <t>6c5ab4f8-6469-4b58-a5a8-ed86dba75b27</t>
  </si>
  <si>
    <t>f84849f0-d3a8-43f5-9a22-93e5c427859e</t>
  </si>
  <si>
    <t>716833b3-f074-4afd-bdeb-ed5cba27749a</t>
  </si>
  <si>
    <t>64c4d66e-d70e-4704-8242-1c1156b8073b</t>
  </si>
  <si>
    <t>7939dc5a-e3e0-4ccd-9417-e8527722c6d9</t>
  </si>
  <si>
    <t>2f96649a-d3ce-4058-86d6-a7e75da275fc</t>
  </si>
  <si>
    <t>a4606097-1225-4948-a316-0a0aba721f36</t>
  </si>
  <si>
    <t>35e5d43c-e686-47d1-acf6-9502093cc7a4</t>
  </si>
  <si>
    <t>e4f52710-93d4-40a6-b969-a5a55ab7841d</t>
  </si>
  <si>
    <t>cc76efc9-1cbf-484e-9090-91b180749e47</t>
  </si>
  <si>
    <t>277fe337-340e-4b1c-9efa-20f8ab07f409</t>
  </si>
  <si>
    <t>0c5ddcbd-91d2-42b5-84d8-786a8271e08a</t>
  </si>
  <si>
    <t>a8b53394-145b-4770-84e1-c5c4294a115b</t>
  </si>
  <si>
    <t>811a3901-7845-4f7d-b7fb-78dbaf4c14c7</t>
  </si>
  <si>
    <t>859fe626-7285-4127-b0a5-6e31892195a4</t>
  </si>
  <si>
    <t>ddfe815f-cae8-4014-96b5-712acf13a6d3</t>
  </si>
  <si>
    <t>07f4b7b5-eaf6-4483-a9e1-83c2fe75aaf2</t>
  </si>
  <si>
    <t>b69d25d3-e229-4a1e-8649-8bbf84579b67</t>
  </si>
  <si>
    <t>208f709f-599f-4d3d-a752-cd17f932143e</t>
  </si>
  <si>
    <t>a17229ce-ced3-4204-adac-971c263add08</t>
  </si>
  <si>
    <t>cf58f564-2daa-4590-904d-c0e5c66b122d</t>
  </si>
  <si>
    <t>1dc41c15-247b-4e0a-9ad3-c8406a85d49f</t>
  </si>
  <si>
    <t>8484baf4-0563-458a-adab-6f48501aaf6b</t>
  </si>
  <si>
    <t>1a160371-ead6-4865-9326-2781c24a116c</t>
  </si>
  <si>
    <t>4630c942-7733-43f8-834a-6ab5f4ccc8a2</t>
  </si>
  <si>
    <t>06c8ab1d-b400-4c00-a596-5910fb763fce</t>
  </si>
  <si>
    <t>0cc1c5c9-3d15-4505-9e6d-d8058b6cf171</t>
  </si>
  <si>
    <t>f26b17e2-098c-4ccb-9555-a402c6d8a3a1</t>
  </si>
  <si>
    <t>0a104888-2875-4b76-836f-e950b77cde59</t>
  </si>
  <si>
    <t>a1d541c4-015a-456b-9365-73605c5f9d03</t>
  </si>
  <si>
    <t>e25f784f-7468-4af2-b3ab-37d125958635</t>
  </si>
  <si>
    <t>82871d74-2688-4922-84d3-39fe5312d524</t>
  </si>
  <si>
    <t>b6d6cdd7-4b25-4233-8055-f2e888fab61d</t>
  </si>
  <si>
    <t>445c756f-6660-4412-ad6d-818a2cc6d759</t>
  </si>
  <si>
    <t>9de4728f-2657-4a30-a67b-151293877db3</t>
  </si>
  <si>
    <t>80601680-6efe-41e5-baab-0aa17ffb3997</t>
  </si>
  <si>
    <t>d34019c1-21fb-4d68-a0e4-40063d4efd91</t>
  </si>
  <si>
    <t>32e54298-aab6-4ced-9abb-9c3643750bef</t>
  </si>
  <si>
    <t>829d92da-3b79-4543-8dc5-b32e24b407e7</t>
  </si>
  <si>
    <t>d7b2cee9-1fdd-4988-a384-0ea0e6b24da8</t>
  </si>
  <si>
    <t>f9fac45c-2a01-46cc-899f-2e7f8da3e447</t>
  </si>
  <si>
    <t>e0ef653d-1a7b-41ea-8d74-0c2a654bebbd</t>
  </si>
  <si>
    <t>7b3873cf-8dc9-4651-adeb-6d68eb5f4ac1</t>
  </si>
  <si>
    <t>912a4f1e-ac3d-4220-a208-203d77ba839f</t>
  </si>
  <si>
    <t>abcd8526-82d8-441b-a987-85828063fc7b</t>
  </si>
  <si>
    <t>45f681fc-6445-4c58-bd01-efcec4e72d10</t>
  </si>
  <si>
    <t>cda2e27e-c0bd-4d64-9ee9-e145f24eb4e3</t>
  </si>
  <si>
    <t>3694c997-a10d-4602-9d7d-aaee53f589d7</t>
  </si>
  <si>
    <t>3db71963-b51b-42ce-99bb-799df3909ff1</t>
  </si>
  <si>
    <t>a86ce916-a263-4bb2-a768-d0357c242321</t>
  </si>
  <si>
    <t>e5f3fd36-8f94-4343-a2f8-219ebb565750</t>
  </si>
  <si>
    <t>4b6c8733-6c21-49a4-9764-878b4400d3fd</t>
  </si>
  <si>
    <t>9e2757df-d254-43c2-85ad-0c87d373dcb9</t>
  </si>
  <si>
    <t>101fbe9f-8a9a-4ba7-8833-49893fe3835f</t>
  </si>
  <si>
    <t>27ea2ddd-64c3-4ba6-8173-4438da5e6cf7</t>
  </si>
  <si>
    <t>1ade8e9b-fc75-4f20-9775-467d6a67d94a</t>
  </si>
  <si>
    <t>7ba3ee20-5519-425c-93fa-b821b4c05589</t>
  </si>
  <si>
    <t>8d30cb7f-0b88-467f-b5ed-108cbd6ee756</t>
  </si>
  <si>
    <t>ede9b040-187f-4bc7-ba7d-4fae0114ad53</t>
  </si>
  <si>
    <t>5036bcd1-5d5b-4218-96f5-a8e2e387dd1b</t>
  </si>
  <si>
    <t>e2e76b11-91ee-4b84-8760-2a1904186122</t>
  </si>
  <si>
    <t>f7304347-f36b-4692-b0f2-2e7d969cb86e</t>
  </si>
  <si>
    <t>18e870c0-ca07-459a-9e23-ba38f762a774</t>
  </si>
  <si>
    <t>163f90d1-d7d6-4878-ae1e-b75fedffa687</t>
  </si>
  <si>
    <t>eaf1058b-ab89-4803-a018-5f42289fa578</t>
  </si>
  <si>
    <t>766eb515-b32a-469a-9471-0f7e176c4293</t>
  </si>
  <si>
    <t>67f4c3c4-d7a5-465a-9132-57adebb4b4eb</t>
  </si>
  <si>
    <t>92d877b6-4898-4ab2-982e-5b26583ade70</t>
  </si>
  <si>
    <t>d3fbe569-e772-48d6-bfc8-e1dec7da57db</t>
  </si>
  <si>
    <t>bb1a88ab-d3b9-4222-b344-77d7e8941194</t>
  </si>
  <si>
    <t>01f0b58b-5715-4b41-8e83-61316c99cb63</t>
  </si>
  <si>
    <t>efe726f9-11be-42be-be20-45f397157bb6</t>
  </si>
  <si>
    <t>a4afda83-42fd-4035-bfc8-28b357c8d8db</t>
  </si>
  <si>
    <t>3f8fcc76-45a6-4cb2-913e-b48249187485</t>
  </si>
  <si>
    <t>011151df-3030-429b-9165-7ad9168fc0d7</t>
  </si>
  <si>
    <t>efa2db0f-ffe6-4ba9-829e-90cab10dd4a2</t>
  </si>
  <si>
    <t>c1507e62-4b40-4266-bea8-5bd8e50ecdcb</t>
  </si>
  <si>
    <t>16f5da4d-57c6-46f5-9142-d53297b84eb5</t>
  </si>
  <si>
    <t>dab44f32-3428-4035-9e50-16c1314cc41f</t>
  </si>
  <si>
    <t>a87eca11-836b-4136-818f-3ee5e20e4529</t>
  </si>
  <si>
    <t>d0600137-e2e3-445a-a1a4-8c1fd9d004f3</t>
  </si>
  <si>
    <t>534c2506-7242-4cef-a393-e7c5ceaed905</t>
  </si>
  <si>
    <t>b7c86e93-7f69-46d3-a0e5-920060aefe63</t>
  </si>
  <si>
    <t>631ac2d8-5412-4b1c-972a-c4c195cbb09e</t>
  </si>
  <si>
    <t>9278d6a1-ca06-48cd-ace4-46be2d50a975</t>
  </si>
  <si>
    <t>e0952a2e-765b-42d3-a15c-9e521053dded</t>
  </si>
  <si>
    <t>14796617-c1bb-470d-9417-f14292fe4d0b</t>
  </si>
  <si>
    <t>9569b192-cfb5-4ecf-9769-39b5b0a9c496</t>
  </si>
  <si>
    <t>037c287a-6426-480f-a51f-2b0030d013d3</t>
  </si>
  <si>
    <t>772de19f-a44f-4e18-8b79-4926f8214ede</t>
  </si>
  <si>
    <t>8ae8f6ed-b2a2-4690-8ec3-a05fa5726b9f</t>
  </si>
  <si>
    <t>03b19238-5ae0-4975-bd9c-8e18e59c2235</t>
  </si>
  <si>
    <t>2240d4d5-0b0b-4da3-a6f8-c650a8dca7f9</t>
  </si>
  <si>
    <t>eaadfb02-43ef-406d-93e8-5ab8bcc9f9a7</t>
  </si>
  <si>
    <t>f254abe9-28c0-4aa7-ad08-10e421dd2b67</t>
  </si>
  <si>
    <t>2d26f095-b20d-4f93-9387-524325979730</t>
  </si>
  <si>
    <t>d2425b39-5791-4b81-8353-7e2257d17422</t>
  </si>
  <si>
    <t>900b7569-8088-42fc-a3ba-0e0f114d1a7c</t>
  </si>
  <si>
    <t>3ed0983f-9de9-4f59-b6e0-e5b49d937c40</t>
  </si>
  <si>
    <t>9a235848-73ac-4bf3-ab7d-e20dce4c9f58</t>
  </si>
  <si>
    <t>341f4309-b2ec-4d04-9f54-6e2c3ca18344</t>
  </si>
  <si>
    <t>2abc7b9f-f0fb-449b-b855-04872bb3b8f6</t>
  </si>
  <si>
    <t>c24d8080-e0a4-4f55-abf2-716e994bcdcc</t>
  </si>
  <si>
    <t>13d7aee0-b980-462c-a363-32a39d4db92a</t>
  </si>
  <si>
    <t>972a42ea-cb35-458d-bbfe-00e06ff3e1b5</t>
  </si>
  <si>
    <t>3391b1dc-2f58-4a6a-84c3-816a04aa1cd1</t>
  </si>
  <si>
    <t>5a29618d-0fc4-41e3-9f0d-a5721c8da62e</t>
  </si>
  <si>
    <t>f6518f1f-5335-4530-bbc6-064783efb83f</t>
  </si>
  <si>
    <t>f166a057-7540-4c5f-8035-46d709fe2fd5</t>
  </si>
  <si>
    <t>f4394a09-d039-4e59-bfd3-d45432a66a0e</t>
  </si>
  <si>
    <t>1deae10f-a1b4-4195-897a-e6db6e54d1be</t>
  </si>
  <si>
    <t>5fbba6f4-83ba-4479-9f85-d37d08f491ab</t>
  </si>
  <si>
    <t>c118975e-4cd9-4760-8175-da17f1c92e44</t>
  </si>
  <si>
    <t>e4aac9a9-2e25-461f-84b5-2a3fb73bf7fa</t>
  </si>
  <si>
    <t>3e23c51f-fc53-45b1-b3bf-7d909d986706</t>
  </si>
  <si>
    <t>af1c944a-a6a0-4e55-986c-81ae19f371dc</t>
  </si>
  <si>
    <t>34275c7c-f913-45c2-9299-d70d40f604c2</t>
  </si>
  <si>
    <t>7a789a98-ad20-4230-9e3f-bf5accbeadc6</t>
  </si>
  <si>
    <t>b0603b71-f757-477f-8682-78164a4dc64e</t>
  </si>
  <si>
    <t>d1f1f9bc-84dc-436a-8cd4-8b2624cd3a04</t>
  </si>
  <si>
    <t>af673d98-765a-4c08-bf30-7fb37a8167ff</t>
  </si>
  <si>
    <t>f99e3392-81fa-48d4-888b-2159203fb43d</t>
  </si>
  <si>
    <t>2d9501b1-e284-4917-909f-9cd9067a53b6</t>
  </si>
  <si>
    <t>7c155a64-a096-4b99-939d-aea206bb35f8</t>
  </si>
  <si>
    <t>65edd88f-e175-4bf2-89b2-aa2a05693598</t>
  </si>
  <si>
    <t>95f24baa-05ce-4149-85d9-606ec6f240d0</t>
  </si>
  <si>
    <t>bbb24784-2307-4ae3-bb0b-cae78c85937a</t>
  </si>
  <si>
    <t>387a15f4-0f8c-4a06-a8e9-f02fd352aeec</t>
  </si>
  <si>
    <t>fb35097b-3cf1-40e8-bf60-5d45dc0f348d</t>
  </si>
  <si>
    <t>28efab3e-c752-4646-bbfe-1f9409a1f3c0</t>
  </si>
  <si>
    <t>af74d9b8-64f1-4e39-84ea-1714b991a441</t>
  </si>
  <si>
    <t>d19864d2-c2b2-4f4f-8ecc-201e3a368eda</t>
  </si>
  <si>
    <t>ae9d935e-9cd9-44ec-80d6-9bb9fc351cea</t>
  </si>
  <si>
    <t>a42fe458-7411-4e5f-9abd-a3b57336b3ce</t>
  </si>
  <si>
    <t>96a92fa0-0eb0-448d-8675-07ff2b199a11</t>
  </si>
  <si>
    <t>66523c17-43b4-4d8d-8d24-fec8673b08ed</t>
  </si>
  <si>
    <t>07227338-4160-4ee9-bf8a-65356f1f2e85</t>
  </si>
  <si>
    <t>85a697d1-3568-44c2-a837-72fadd1d55b2</t>
  </si>
  <si>
    <t>38484a50-8130-4b34-98f1-7ad5c6b160db</t>
  </si>
  <si>
    <t>bc57462c-b8c9-47d9-a6b0-a25b363f57ed</t>
  </si>
  <si>
    <t>b87eaced-b6fb-4ff7-8d23-02a490fb7f5d</t>
  </si>
  <si>
    <t>42b824a5-3d2c-4c85-abd2-953499dbbd68</t>
  </si>
  <si>
    <t>a41f844c-f373-464e-b6f8-69167a7433a9</t>
  </si>
  <si>
    <t>da7044b3-862c-41a3-bc70-1762ba414cb5</t>
  </si>
  <si>
    <t>e553d916-0f20-4e69-8433-02bc462a0852</t>
  </si>
  <si>
    <t>c0b58919-aa4f-4e10-991a-85183278f7ae</t>
  </si>
  <si>
    <t>5509c0a8-573b-413b-b3f0-012238047d73</t>
  </si>
  <si>
    <t>6124e42e-2a58-46b9-9bf0-d9878dfdc616</t>
  </si>
  <si>
    <t>bd89aaed-b9b2-4b70-8cf5-cd05043c0982</t>
  </si>
  <si>
    <t>2a0f92c3-b747-4c3c-8caf-14bcf5f999d5</t>
  </si>
  <si>
    <t>9269a860-bc1f-4738-b12e-0ff913a32c46</t>
  </si>
  <si>
    <t>geo</t>
  </si>
  <si>
    <t>Lead Received</t>
  </si>
  <si>
    <t>Not Interested</t>
  </si>
  <si>
    <t>Demo Done</t>
  </si>
  <si>
    <t>Demo Scheduled</t>
  </si>
  <si>
    <t>Payment Pending</t>
  </si>
  <si>
    <t>Invalid</t>
  </si>
  <si>
    <t>Candidate Name:</t>
  </si>
  <si>
    <t>Current Organization:</t>
  </si>
  <si>
    <t>Role Applied for:</t>
  </si>
  <si>
    <t>Cell Phone No.:</t>
  </si>
  <si>
    <t>Email ID:</t>
  </si>
  <si>
    <r>
      <t>SAVE THE WORKBOOK AS YOUR NAME BEFORE STARTING THE TEST (</t>
    </r>
    <r>
      <rPr>
        <b/>
        <i/>
        <sz val="14"/>
        <rFont val="Calibri"/>
        <family val="2"/>
        <scheme val="minor"/>
      </rPr>
      <t>firstname_lastname.xlsb</t>
    </r>
    <r>
      <rPr>
        <b/>
        <i/>
        <sz val="14"/>
        <color indexed="20"/>
        <rFont val="Calibri"/>
        <family val="2"/>
        <scheme val="minor"/>
      </rPr>
      <t>)</t>
    </r>
  </si>
  <si>
    <t>EACH SHEET OF THE WORKBOOK SHOULD CONTAIN A SOLUTION TO A SEPARATE QUESTION.</t>
  </si>
  <si>
    <t>INSTRUCTIONS</t>
  </si>
  <si>
    <t>2. All questions do not have the same score. Try to maximize your score!</t>
  </si>
  <si>
    <t>MARKING FOR EACH QUESTION</t>
  </si>
  <si>
    <t>Question 1</t>
  </si>
  <si>
    <t>Question 2</t>
  </si>
  <si>
    <t>Question 3</t>
  </si>
  <si>
    <t>Question 4</t>
  </si>
  <si>
    <t>Question 5</t>
  </si>
  <si>
    <t>TOTAL</t>
  </si>
  <si>
    <t>1. Check the dump sheet properly to understand the leads data</t>
  </si>
  <si>
    <t>HR is responsible for basic training of all the new hires. Below is a table that gives a training status for all the new hires.</t>
  </si>
  <si>
    <t>Using excel formulae, find out the following</t>
  </si>
  <si>
    <t>1. How many have neither registered nor completed any of the 3 courses?</t>
  </si>
  <si>
    <t>2. How many have registered or trained in atleast 2 of the 3 courses?</t>
  </si>
  <si>
    <t>3. How many have not been trained in any of the 3 yet?</t>
  </si>
  <si>
    <t>2. Calculate the Invalid and Not Interested percentage also in the funnel</t>
  </si>
  <si>
    <t>lead_month</t>
  </si>
  <si>
    <t>current_stage</t>
  </si>
  <si>
    <t>Connected</t>
  </si>
  <si>
    <t>Connected %age</t>
  </si>
  <si>
    <t>Inavlid %age</t>
  </si>
  <si>
    <t>Funnel</t>
  </si>
  <si>
    <t>Ans</t>
  </si>
  <si>
    <t>Name</t>
  </si>
  <si>
    <t>SQL</t>
  </si>
  <si>
    <t>SAS</t>
  </si>
  <si>
    <t>Excel</t>
  </si>
  <si>
    <t>R - Registered for training (training not done yet)</t>
  </si>
  <si>
    <t>Prakash</t>
  </si>
  <si>
    <t>R</t>
  </si>
  <si>
    <t>T</t>
  </si>
  <si>
    <t>T - Trained</t>
  </si>
  <si>
    <t>Rahul</t>
  </si>
  <si>
    <t>Blank - Neither</t>
  </si>
  <si>
    <t>Rajiv</t>
  </si>
  <si>
    <t>Priya</t>
  </si>
  <si>
    <t>Amit</t>
  </si>
  <si>
    <t>Karthik</t>
  </si>
  <si>
    <t>Shobha</t>
  </si>
  <si>
    <t>Prateek</t>
  </si>
  <si>
    <t>Payal</t>
  </si>
  <si>
    <t>Prashant</t>
  </si>
  <si>
    <t>Anil</t>
  </si>
  <si>
    <t>Swaroop</t>
  </si>
  <si>
    <t>Tejas</t>
  </si>
  <si>
    <t>Raghav</t>
  </si>
  <si>
    <t>Sanjeev</t>
  </si>
  <si>
    <t>Madhu</t>
  </si>
  <si>
    <t>Murali</t>
  </si>
  <si>
    <t>Aravind</t>
  </si>
  <si>
    <t>Balaji</t>
  </si>
  <si>
    <t>Mukundan</t>
  </si>
  <si>
    <t>Shweta</t>
  </si>
  <si>
    <t>Anusha</t>
  </si>
  <si>
    <t>Ravi</t>
  </si>
  <si>
    <t>Ramya</t>
  </si>
  <si>
    <t>Shriram</t>
  </si>
  <si>
    <t>Sairam</t>
  </si>
  <si>
    <t>Srinivasan</t>
  </si>
  <si>
    <t>Trisha</t>
  </si>
  <si>
    <t>Paul</t>
  </si>
  <si>
    <t>Mani</t>
  </si>
  <si>
    <t>Venkat</t>
  </si>
  <si>
    <t>Abhishek</t>
  </si>
  <si>
    <t>Chanakya</t>
  </si>
  <si>
    <t>Daniel</t>
  </si>
  <si>
    <t>Rishi</t>
  </si>
  <si>
    <t>Vikram</t>
  </si>
  <si>
    <t>Prabhu</t>
  </si>
  <si>
    <t>Mahesh</t>
  </si>
  <si>
    <t>Raj</t>
  </si>
  <si>
    <t>Suresh</t>
  </si>
  <si>
    <t>Arun</t>
  </si>
  <si>
    <t>Jacob</t>
  </si>
  <si>
    <t>Malini</t>
  </si>
  <si>
    <t>Mehul</t>
  </si>
  <si>
    <t>Rajeev</t>
  </si>
  <si>
    <t>Sachin</t>
  </si>
  <si>
    <t>Praphul</t>
  </si>
  <si>
    <t>Diego</t>
  </si>
  <si>
    <t>Below in Column 2 there are some numbers given</t>
  </si>
  <si>
    <t>Please calculate sum of numbers based on the criteria given in the start row number and end row number</t>
  </si>
  <si>
    <t>Formula should be capable enough, if we change start row number and end row number sum will get update</t>
  </si>
  <si>
    <t>For Example: If Start row is 10 and end row is 21 then sum would be 907</t>
  </si>
  <si>
    <r>
      <rPr>
        <b/>
        <sz val="11"/>
        <color theme="1"/>
        <rFont val="Tw Cen MT"/>
        <family val="2"/>
      </rPr>
      <t>Hint:</t>
    </r>
    <r>
      <rPr>
        <sz val="11"/>
        <color theme="1"/>
        <rFont val="Tw Cen MT"/>
        <family val="2"/>
      </rPr>
      <t xml:space="preserve"> Use Address , OFFSET and Indirect function with SUM</t>
    </r>
  </si>
  <si>
    <t>Number</t>
  </si>
  <si>
    <t>Start Row Number</t>
  </si>
  <si>
    <t>End Row Number</t>
  </si>
  <si>
    <t>SUM</t>
  </si>
  <si>
    <t>Based on the data in the table below, please answer the following questions using excel functions</t>
  </si>
  <si>
    <t>1. Number of employees from the Sales deparment who joined before July 2006 and have a total experience (prior and present) of more than 10 years?</t>
  </si>
  <si>
    <t>2. Total Number of years of experience of employees in the Sales department who joined before 31 Mar 2009?</t>
  </si>
  <si>
    <t>Take today's date as</t>
  </si>
  <si>
    <t>Date Today</t>
  </si>
  <si>
    <t>Employee Name</t>
  </si>
  <si>
    <t>Department</t>
  </si>
  <si>
    <t>Joining Date</t>
  </si>
  <si>
    <t>Prior Experience</t>
  </si>
  <si>
    <t>Marketing</t>
  </si>
  <si>
    <t>IT</t>
  </si>
  <si>
    <t>Finance</t>
  </si>
  <si>
    <t>Sales</t>
  </si>
  <si>
    <t>R&amp;D</t>
  </si>
  <si>
    <t>Manufacturing</t>
  </si>
  <si>
    <t>Logistics</t>
  </si>
  <si>
    <t>HR</t>
  </si>
  <si>
    <t>Based on the production shortages data below, answer the following questions</t>
  </si>
  <si>
    <t>1. Find out the set of part numbers that are contributing to 80% of the production shortages (commonly known as Pareto Analysis)</t>
  </si>
  <si>
    <t>Date</t>
  </si>
  <si>
    <t>Part Number</t>
  </si>
  <si>
    <t>Commodity Group</t>
  </si>
  <si>
    <t>Production Shortages (Units)</t>
  </si>
  <si>
    <t>D306F</t>
  </si>
  <si>
    <t>Processor</t>
  </si>
  <si>
    <t>M4M08</t>
  </si>
  <si>
    <t>Optical Drives</t>
  </si>
  <si>
    <t>F030H</t>
  </si>
  <si>
    <t>K859M</t>
  </si>
  <si>
    <t>V8835</t>
  </si>
  <si>
    <t>H384M</t>
  </si>
  <si>
    <t>G728T</t>
  </si>
  <si>
    <t>HDD</t>
  </si>
  <si>
    <t>G115G</t>
  </si>
  <si>
    <t>K983K</t>
  </si>
  <si>
    <t>W889F</t>
  </si>
  <si>
    <t>H726R</t>
  </si>
  <si>
    <t>RU774</t>
  </si>
  <si>
    <t>N530F</t>
  </si>
  <si>
    <t>P575R</t>
  </si>
  <si>
    <t>MYC14</t>
  </si>
  <si>
    <t>K725G</t>
  </si>
  <si>
    <t>V3872</t>
  </si>
  <si>
    <t>J106M</t>
  </si>
  <si>
    <t>HT150</t>
  </si>
  <si>
    <t>J765R</t>
  </si>
  <si>
    <t>N641M</t>
  </si>
  <si>
    <t>J4C3V</t>
  </si>
  <si>
    <t>M469G</t>
  </si>
  <si>
    <t>C127J</t>
  </si>
  <si>
    <t>J131J</t>
  </si>
  <si>
    <t>FN679</t>
  </si>
  <si>
    <t>R755K</t>
  </si>
  <si>
    <t>WP896</t>
  </si>
  <si>
    <t>K374T</t>
  </si>
  <si>
    <t>Memory</t>
  </si>
  <si>
    <t>J280T</t>
  </si>
  <si>
    <t>H298M</t>
  </si>
  <si>
    <t>J533H</t>
  </si>
  <si>
    <t>M398F</t>
  </si>
  <si>
    <t>F804K</t>
  </si>
  <si>
    <t>G548K</t>
  </si>
  <si>
    <t>C2W2N</t>
  </si>
  <si>
    <t>G952F</t>
  </si>
  <si>
    <t>K145G</t>
  </si>
  <si>
    <t>F522M</t>
  </si>
  <si>
    <t>PNF3X</t>
  </si>
  <si>
    <t>G889G</t>
  </si>
  <si>
    <t>XP544</t>
  </si>
  <si>
    <t>NT417</t>
  </si>
  <si>
    <t>M399F</t>
  </si>
  <si>
    <t>F805K</t>
  </si>
  <si>
    <t>G622T</t>
  </si>
  <si>
    <t>X3R5M</t>
  </si>
  <si>
    <t>N056N</t>
  </si>
  <si>
    <t>NN876</t>
  </si>
  <si>
    <t>C2072</t>
  </si>
  <si>
    <t>Battery</t>
  </si>
  <si>
    <t>03KYX</t>
  </si>
  <si>
    <t>U144H</t>
  </si>
  <si>
    <t>FY878</t>
  </si>
  <si>
    <t>T192H</t>
  </si>
  <si>
    <t>F309J</t>
  </si>
  <si>
    <t>K093P</t>
  </si>
  <si>
    <t>01TVT</t>
  </si>
  <si>
    <t>F343G</t>
  </si>
  <si>
    <t>D270R</t>
  </si>
  <si>
    <t>D181R</t>
  </si>
  <si>
    <t>NNKVM</t>
  </si>
  <si>
    <t>X5VD1</t>
  </si>
  <si>
    <t>KMH7P</t>
  </si>
  <si>
    <t>3VCPF</t>
  </si>
  <si>
    <t>MP492</t>
  </si>
  <si>
    <t>D111N</t>
  </si>
  <si>
    <t>JN957</t>
  </si>
  <si>
    <t>Y9NHH</t>
  </si>
  <si>
    <t>D7D66</t>
  </si>
  <si>
    <t>X696G</t>
  </si>
  <si>
    <t>TX269</t>
  </si>
  <si>
    <t>HT952</t>
  </si>
  <si>
    <t>J418T</t>
  </si>
  <si>
    <t>G295T</t>
  </si>
  <si>
    <t>FY291</t>
  </si>
  <si>
    <t>G731N</t>
  </si>
  <si>
    <t>M525M</t>
  </si>
  <si>
    <t>H426H</t>
  </si>
  <si>
    <t>H704F</t>
  </si>
  <si>
    <t>Y619H</t>
  </si>
  <si>
    <t>H986H</t>
  </si>
  <si>
    <t>YP777</t>
  </si>
  <si>
    <t>RN225</t>
  </si>
  <si>
    <t>G631F</t>
  </si>
  <si>
    <t>Y80P7</t>
  </si>
  <si>
    <t>C234R</t>
  </si>
  <si>
    <t>F137T</t>
  </si>
  <si>
    <t>U738K</t>
  </si>
  <si>
    <t>P875G</t>
  </si>
  <si>
    <t>H959F</t>
  </si>
  <si>
    <t>D461F</t>
  </si>
  <si>
    <t>G484D</t>
  </si>
  <si>
    <t>D171K</t>
  </si>
  <si>
    <t>F729T</t>
  </si>
  <si>
    <t>Y475P</t>
  </si>
  <si>
    <t>C123J</t>
  </si>
  <si>
    <t>H185K</t>
  </si>
  <si>
    <t>X036C</t>
  </si>
  <si>
    <t>01RKN</t>
  </si>
  <si>
    <t>C593T</t>
  </si>
  <si>
    <t>HFDX0</t>
  </si>
  <si>
    <t>W8TYX</t>
  </si>
  <si>
    <t>XR812</t>
  </si>
  <si>
    <t>F342T</t>
  </si>
  <si>
    <t>2X1CJ</t>
  </si>
  <si>
    <t>K556T</t>
  </si>
  <si>
    <t>Y996D</t>
  </si>
  <si>
    <t>J406F</t>
  </si>
  <si>
    <t>X204R</t>
  </si>
  <si>
    <t>F862T</t>
  </si>
  <si>
    <t>J515N</t>
  </si>
  <si>
    <t>K620H</t>
  </si>
  <si>
    <t>GY581</t>
  </si>
  <si>
    <t>A small company is shutting down its India operations and wants to retrench all its employees. It has 2 options for the retrenchment payout:</t>
  </si>
  <si>
    <t>Option 1: Give 1 month salary to the employees for each year left till retirement (retirement age = 60)</t>
  </si>
  <si>
    <t>Option 2: Give 1 month salary for each year completed with the company</t>
  </si>
  <si>
    <t>Basis this, answer the following questions:</t>
  </si>
  <si>
    <t>Which of these 2 options would be beneficial to the company (lower total payout)?</t>
  </si>
  <si>
    <t>For which of these 2 options more employees are benefitted?</t>
  </si>
  <si>
    <t>Which of these 2 options is more beneficial for most senior management (salary &gt; Rs 7,00,000 per annum)?</t>
  </si>
  <si>
    <t>Today</t>
  </si>
  <si>
    <t>Employee Number</t>
  </si>
  <si>
    <t>Date of Birth</t>
  </si>
  <si>
    <t>Annual Salary (Rs)</t>
  </si>
  <si>
    <t>Question 6</t>
  </si>
  <si>
    <t>Question 7</t>
  </si>
  <si>
    <t>Employee ID</t>
  </si>
  <si>
    <t>Gender</t>
  </si>
  <si>
    <t>Designation</t>
  </si>
  <si>
    <t>Manager ID</t>
  </si>
  <si>
    <t>Column Names</t>
  </si>
  <si>
    <t>Salary</t>
  </si>
  <si>
    <t>Table1 :: Employees</t>
  </si>
  <si>
    <t>Data Type</t>
  </si>
  <si>
    <t>Integer</t>
  </si>
  <si>
    <t>varchar2(15)</t>
  </si>
  <si>
    <t>decimal(10,2)</t>
  </si>
  <si>
    <t>Table2 :: Employees Salary</t>
  </si>
  <si>
    <t>You can use notepad for wrting sql queries and share along with the file</t>
  </si>
  <si>
    <t>1. Design the geo wise complete funnel of lead disposition and percentage drop at each stage, you are free to take any assumption and add the columns as per your requirements in the dump attached</t>
  </si>
  <si>
    <t>4. Leave a short note on approach used if you have used some excel features which were not retained in the formula</t>
  </si>
  <si>
    <t>5. If you need, you can use multiple sheets for your answers, make sure to name all of them relevant to the question</t>
  </si>
  <si>
    <t>3. Retain all the excel formulas used</t>
  </si>
  <si>
    <t>3. Calculate the channel wise lead to enrolled percentage also</t>
  </si>
  <si>
    <t>Channel</t>
  </si>
  <si>
    <t>Leads to enrolled %age</t>
  </si>
  <si>
    <t>Organic</t>
  </si>
  <si>
    <t>Calculate Total Production Shortages</t>
  </si>
  <si>
    <t>Calculate Cumulative Percentage:</t>
  </si>
  <si>
    <t>Determine the Set of Part Numbers Contributing to 80% of Shortages:</t>
  </si>
  <si>
    <t>Part Numbers</t>
  </si>
  <si>
    <t>&lt;=80%</t>
  </si>
  <si>
    <t xml:space="preserve">Demo Done </t>
  </si>
  <si>
    <t>Demo Scheduled %age</t>
  </si>
  <si>
    <t>Demo Done %age</t>
  </si>
  <si>
    <t>Enrolled %age</t>
  </si>
  <si>
    <t>Payment pending</t>
  </si>
  <si>
    <t>Payment pending %age</t>
  </si>
  <si>
    <t>Not interested</t>
  </si>
  <si>
    <t>Not interested %age</t>
  </si>
  <si>
    <t>SOLUTION:</t>
  </si>
  <si>
    <t>9.8(As "enrolled" is greater than "leads")</t>
  </si>
  <si>
    <t>6 (" ")</t>
  </si>
  <si>
    <t>3("")</t>
  </si>
  <si>
    <t>INVALID = "77"</t>
  </si>
  <si>
    <t>Note:Double Tap on the CELL to access formula</t>
  </si>
  <si>
    <t>Part numbers continued….</t>
  </si>
  <si>
    <t xml:space="preserve">STEP 1:Calculate the Years Left Till Retirement (Assuming retirement age is =60):
</t>
  </si>
  <si>
    <t>STEP2:Calculate the Years Completed with the Company:</t>
  </si>
  <si>
    <t xml:space="preserve">STEP 3:Calculate the Payout for Option 2:
</t>
  </si>
  <si>
    <t>Pareto Analysis</t>
  </si>
  <si>
    <t>Qn.1</t>
  </si>
  <si>
    <t>Qn.2</t>
  </si>
  <si>
    <r>
      <t xml:space="preserve">STEP3: Calculate the Payout for </t>
    </r>
    <r>
      <rPr>
        <b/>
        <u/>
        <sz val="10"/>
        <color theme="0"/>
        <rFont val="Segoe UI"/>
        <family val="2"/>
      </rPr>
      <t>Option 1</t>
    </r>
    <r>
      <rPr>
        <b/>
        <sz val="10"/>
        <color theme="0"/>
        <rFont val="Segoe UI"/>
        <family val="2"/>
      </rPr>
      <t>:</t>
    </r>
  </si>
  <si>
    <t>PAYOUT FOR OPTION 1</t>
  </si>
  <si>
    <t>PAYOUT FOR OPTION 2</t>
  </si>
  <si>
    <t>BEST OPTION</t>
  </si>
  <si>
    <t xml:space="preserve">For Option 1 (count of employees benefiting from Option 1): </t>
  </si>
  <si>
    <t xml:space="preserve">For Option 2 (count of employees benefiting from Option 2): </t>
  </si>
  <si>
    <t>SOLUTION</t>
  </si>
  <si>
    <t>Qn3.</t>
  </si>
  <si>
    <t>OPTION1:</t>
  </si>
  <si>
    <t>KIND NOTE:Request to Double tap on the cells to fetch the formula's implemented &amp; the approach</t>
  </si>
  <si>
    <t>SOLUTIONS &amp; APPROACH:</t>
  </si>
  <si>
    <t>Note:Kindly Double Tap on the cell to fetch respective formula &amp; Approach</t>
  </si>
  <si>
    <t>Age</t>
  </si>
  <si>
    <t>BEST OPTION 1</t>
  </si>
  <si>
    <t>MORE EMPLOYEES ARE BENIFITTED BY OPTION 2</t>
  </si>
  <si>
    <t>BEST OPTION 2:</t>
  </si>
  <si>
    <t>BEST IS OPTION 1</t>
  </si>
  <si>
    <t>BEST OPTION 2</t>
  </si>
  <si>
    <t>Leads Received</t>
  </si>
  <si>
    <t>Present Experience</t>
  </si>
  <si>
    <t>Total Experience</t>
  </si>
  <si>
    <t xml:space="preserve"> Calculate the department wise total salary and arrange them in the descending order ( 3 Marks)</t>
  </si>
  <si>
    <t>Find the names of employees whose salary is more than 1 lakh ( 2 marks)</t>
  </si>
  <si>
    <t xml:space="preserve"> Find the employee name whose salary is maximum across the org without using window function. (6 marks)</t>
  </si>
  <si>
    <t>Find the employee name whose salary is maximum across the org using window function. (4 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</si>
</sst>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409]d\-mmm\-yy;@"/>
    <numFmt numFmtId="165" formatCode="mm/dd/yy;@"/>
    <numFmt numFmtId="166" formatCode="0.000"/>
    <numFmt numFmtId="167" formatCode="0.0"/>
    <numFmt numFmtId="168" formatCode="[$-409]d/mmm/yy;@"/>
    <numFmt numFmtId="169" formatCode="_ [$₹-4009]\ * #,##0.00_ ;_ [$₹-4009]\ * \-#,##0.00_ ;_ [$₹-4009]\ * &quot;-&quot;??_ ;_ @_ "/>
  </numFmts>
  <fonts count="46"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Arial"/>
      <family val="2"/>
    </font>
    <font>
      <sz val="10"/>
      <name val="Arial"/>
      <family val="2"/>
    </font>
    <font>
      <sz val="10"/>
      <name val="Calibri"/>
      <family val="2"/>
      <scheme val="minor"/>
    </font>
    <font>
      <sz val="7.7"/>
      <color rgb="FFFFFFFF"/>
      <name val="Segoe UI"/>
      <family val="2"/>
    </font>
    <font>
      <b/>
      <i/>
      <sz val="11"/>
      <color theme="1"/>
      <name val="Calibri"/>
      <family val="2"/>
      <scheme val="minor"/>
    </font>
    <font>
      <b/>
      <i/>
      <sz val="14"/>
      <color indexed="20"/>
      <name val="Calibri"/>
      <family val="2"/>
      <scheme val="minor"/>
    </font>
    <font>
      <b/>
      <i/>
      <sz val="14"/>
      <name val="Calibri"/>
      <family val="2"/>
      <scheme val="minor"/>
    </font>
    <font>
      <sz val="10"/>
      <color indexed="16"/>
      <name val="Calibri"/>
      <family val="2"/>
      <scheme val="minor"/>
    </font>
    <font>
      <b/>
      <i/>
      <sz val="12"/>
      <color indexed="20"/>
      <name val="Calibri"/>
      <family val="2"/>
      <scheme val="minor"/>
    </font>
    <font>
      <b/>
      <sz val="12"/>
      <name val="Calibri"/>
      <family val="2"/>
      <scheme val="minor"/>
    </font>
    <font>
      <b/>
      <u/>
      <sz val="12"/>
      <name val="Calibri"/>
      <family val="2"/>
      <scheme val="minor"/>
    </font>
    <font>
      <b/>
      <sz val="12"/>
      <color indexed="16"/>
      <name val="Calibri"/>
      <family val="2"/>
      <scheme val="minor"/>
    </font>
    <font>
      <b/>
      <sz val="14"/>
      <color indexed="16"/>
      <name val="Calibri"/>
      <family val="2"/>
      <scheme val="minor"/>
    </font>
    <font>
      <b/>
      <u/>
      <sz val="11"/>
      <name val="Calibri"/>
      <family val="2"/>
      <scheme val="minor"/>
    </font>
    <font>
      <i/>
      <sz val="11"/>
      <name val="Calibri"/>
      <family val="2"/>
      <scheme val="minor"/>
    </font>
    <font>
      <b/>
      <i/>
      <sz val="11"/>
      <name val="Calibri"/>
      <family val="2"/>
      <scheme val="minor"/>
    </font>
    <font>
      <sz val="11"/>
      <color theme="1"/>
      <name val="Tw Cen MT"/>
      <family val="2"/>
    </font>
    <font>
      <b/>
      <sz val="11"/>
      <color theme="1"/>
      <name val="Tw Cen MT"/>
      <family val="2"/>
    </font>
    <font>
      <b/>
      <sz val="11"/>
      <color theme="0"/>
      <name val="Tw Cen MT"/>
      <family val="2"/>
    </font>
    <font>
      <sz val="11"/>
      <name val="Tw Cen MT"/>
      <family val="2"/>
    </font>
    <font>
      <b/>
      <sz val="10"/>
      <color theme="1"/>
      <name val="Arial"/>
      <family val="2"/>
    </font>
    <font>
      <sz val="8"/>
      <color rgb="FF111827"/>
      <name val="Courier New"/>
      <family val="3"/>
    </font>
    <font>
      <sz val="9.6"/>
      <color rgb="FF374151"/>
      <name val="Courier New"/>
      <family val="3"/>
    </font>
    <font>
      <sz val="9.6"/>
      <color rgb="FF374151"/>
      <name val="Courier New"/>
      <family val="3"/>
    </font>
    <font>
      <b/>
      <sz val="14"/>
      <color theme="1"/>
      <name val="Calibri"/>
      <family val="2"/>
      <scheme val="minor"/>
    </font>
    <font>
      <sz val="8"/>
      <name val="Calibri"/>
      <family val="2"/>
      <scheme val="minor"/>
    </font>
    <font>
      <sz val="20"/>
      <color theme="1"/>
      <name val="Tw Cen MT"/>
      <family val="2"/>
    </font>
    <font>
      <sz val="18"/>
      <name val="Tw Cen MT"/>
      <family val="2"/>
    </font>
    <font>
      <sz val="16"/>
      <color theme="1"/>
      <name val="Tw Cen MT"/>
      <family val="2"/>
    </font>
    <font>
      <sz val="18"/>
      <color theme="1"/>
      <name val="Tw Cen MT"/>
      <family val="2"/>
    </font>
    <font>
      <b/>
      <sz val="10"/>
      <color theme="0"/>
      <name val="Segoe UI"/>
      <family val="2"/>
    </font>
    <font>
      <sz val="14"/>
      <color theme="1"/>
      <name val="Tw Cen MT"/>
      <family val="2"/>
    </font>
    <font>
      <b/>
      <u/>
      <sz val="10"/>
      <color theme="0"/>
      <name val="Segoe UI"/>
      <family val="2"/>
    </font>
    <font>
      <sz val="11"/>
      <color theme="0"/>
      <name val="Tw Cen MT"/>
      <family val="2"/>
    </font>
    <font>
      <b/>
      <sz val="11"/>
      <color theme="2" tint="-0.89999084444715716"/>
      <name val="Tw Cen MT"/>
      <family val="2"/>
    </font>
    <font>
      <b/>
      <sz val="11"/>
      <color theme="3" tint="-0.249977111117893"/>
      <name val="Tw Cen MT"/>
      <family val="2"/>
    </font>
    <font>
      <u/>
      <sz val="16"/>
      <color theme="3" tint="-0.499984740745262"/>
      <name val="Tw Cen MT"/>
      <family val="2"/>
    </font>
    <font>
      <u/>
      <sz val="11"/>
      <color theme="3" tint="-0.499984740745262"/>
      <name val="Tw Cen MT"/>
      <family val="2"/>
    </font>
    <font>
      <b/>
      <sz val="11"/>
      <color theme="3" tint="-0.499984740745262"/>
      <name val="Calibri"/>
      <family val="2"/>
      <scheme val="minor"/>
    </font>
    <font>
      <b/>
      <sz val="14"/>
      <color theme="3" tint="-0.499984740745262"/>
      <name val="Calibri"/>
      <family val="2"/>
      <scheme val="minor"/>
    </font>
    <font>
      <b/>
      <sz val="16"/>
      <color theme="0"/>
      <name val="Calibri"/>
      <family val="2"/>
      <scheme val="minor"/>
    </font>
    <font>
      <b/>
      <sz val="14"/>
      <color theme="0"/>
      <name val="Tw Cen MT"/>
      <family val="2"/>
    </font>
    <font>
      <b/>
      <sz val="14"/>
      <color theme="1"/>
      <name val="Tw Cen MT"/>
      <family val="2"/>
    </font>
  </fonts>
  <fills count="38">
    <fill>
      <patternFill patternType="none"/>
    </fill>
    <fill>
      <patternFill patternType="gray125"/>
    </fill>
    <fill>
      <patternFill patternType="solid">
        <fgColor indexed="9"/>
        <bgColor indexed="64"/>
      </patternFill>
    </fill>
    <fill>
      <patternFill patternType="solid">
        <fgColor theme="1" tint="4.9989318521683403E-2"/>
        <bgColor indexed="64"/>
      </patternFill>
    </fill>
    <fill>
      <patternFill patternType="solid">
        <fgColor theme="1"/>
        <bgColor indexed="64"/>
      </patternFill>
    </fill>
    <fill>
      <patternFill patternType="solid">
        <fgColor rgb="FFFFFFB7"/>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9" tint="-0.49998474074526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rgb="FFEADC86"/>
        <bgColor indexed="64"/>
      </patternFill>
    </fill>
    <fill>
      <patternFill patternType="solid">
        <fgColor rgb="FFA6D7E2"/>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theme="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00B0F0"/>
        <bgColor indexed="64"/>
      </patternFill>
    </fill>
    <fill>
      <patternFill patternType="solid">
        <fgColor rgb="FF00B050"/>
        <bgColor indexed="64"/>
      </patternFill>
    </fill>
    <fill>
      <patternFill patternType="solid">
        <fgColor rgb="FFC00000"/>
        <bgColor indexed="64"/>
      </patternFill>
    </fill>
    <fill>
      <patternFill patternType="solid">
        <fgColor theme="3" tint="-0.499984740745262"/>
        <bgColor indexed="64"/>
      </patternFill>
    </fill>
    <fill>
      <patternFill patternType="solid">
        <fgColor theme="5" tint="0.39997558519241921"/>
        <bgColor indexed="64"/>
      </patternFill>
    </fill>
    <fill>
      <patternFill patternType="solid">
        <fgColor rgb="FF66FF99"/>
        <bgColor indexed="64"/>
      </patternFill>
    </fill>
    <fill>
      <patternFill patternType="solid">
        <fgColor theme="8"/>
        <bgColor indexed="64"/>
      </patternFill>
    </fill>
    <fill>
      <patternFill patternType="solid">
        <fgColor theme="7"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auto="1"/>
      </top>
      <bottom/>
      <diagonal/>
    </border>
    <border>
      <left/>
      <right/>
      <top/>
      <bottom style="thin">
        <color auto="1"/>
      </bottom>
      <diagonal/>
    </border>
    <border>
      <left style="thin">
        <color theme="0" tint="-0.34998626667073579"/>
      </left>
      <right/>
      <top/>
      <bottom style="thin">
        <color indexed="64"/>
      </bottom>
      <diagonal/>
    </border>
    <border>
      <left style="thin">
        <color theme="0" tint="-0.34998626667073579"/>
      </left>
      <right style="thin">
        <color theme="0" tint="-0.34998626667073579"/>
      </right>
      <top style="thin">
        <color theme="0" tint="-0.34998626667073579"/>
      </top>
      <bottom style="thin">
        <color indexed="64"/>
      </bottom>
      <diagonal/>
    </border>
    <border>
      <left style="thin">
        <color theme="0" tint="-0.34998626667073579"/>
      </left>
      <right style="thin">
        <color theme="0" tint="-0.34998626667073579"/>
      </right>
      <top/>
      <bottom style="thin">
        <color theme="0" tint="-0.34998626667073579"/>
      </bottom>
      <diagonal/>
    </border>
  </borders>
  <cellStyleXfs count="4">
    <xf numFmtId="0" fontId="0" fillId="0" borderId="0"/>
    <xf numFmtId="9" fontId="1" fillId="0" borderId="0" applyFont="0" applyFill="0" applyBorder="0" applyAlignment="0" applyProtection="0"/>
    <xf numFmtId="0" fontId="4" fillId="0" borderId="0"/>
    <xf numFmtId="43" fontId="1" fillId="0" borderId="0" applyFont="0" applyFill="0" applyBorder="0" applyAlignment="0" applyProtection="0"/>
  </cellStyleXfs>
  <cellXfs count="238">
    <xf numFmtId="0" fontId="0" fillId="0" borderId="0" xfId="0"/>
    <xf numFmtId="0" fontId="3" fillId="0" borderId="0" xfId="0" applyFont="1"/>
    <xf numFmtId="14" fontId="3" fillId="0" borderId="0" xfId="0" applyNumberFormat="1" applyFont="1" applyAlignment="1">
      <alignment horizontal="right"/>
    </xf>
    <xf numFmtId="11" fontId="3" fillId="0" borderId="0" xfId="0" applyNumberFormat="1" applyFont="1"/>
    <xf numFmtId="0" fontId="5" fillId="2" borderId="0" xfId="2" applyFont="1" applyFill="1"/>
    <xf numFmtId="0" fontId="5" fillId="0" borderId="0" xfId="2" applyFont="1"/>
    <xf numFmtId="0" fontId="5" fillId="3" borderId="0" xfId="2" applyFont="1" applyFill="1"/>
    <xf numFmtId="0" fontId="5" fillId="4" borderId="0" xfId="2" applyFont="1" applyFill="1" applyAlignment="1">
      <alignment horizontal="center"/>
    </xf>
    <xf numFmtId="0" fontId="5" fillId="4" borderId="0" xfId="2" applyFont="1" applyFill="1"/>
    <xf numFmtId="0" fontId="6" fillId="3" borderId="0" xfId="0" applyFont="1" applyFill="1"/>
    <xf numFmtId="0" fontId="5" fillId="2" borderId="0" xfId="2" applyFont="1" applyFill="1" applyAlignment="1">
      <alignment horizontal="center"/>
    </xf>
    <xf numFmtId="0" fontId="7" fillId="0" borderId="1" xfId="0" applyFont="1" applyBorder="1"/>
    <xf numFmtId="0" fontId="0" fillId="5" borderId="1" xfId="0" applyFill="1" applyBorder="1"/>
    <xf numFmtId="0" fontId="0" fillId="5" borderId="1" xfId="0" applyFill="1" applyBorder="1" applyAlignment="1">
      <alignment horizontal="left"/>
    </xf>
    <xf numFmtId="0" fontId="8" fillId="0" borderId="0" xfId="2" applyFont="1"/>
    <xf numFmtId="0" fontId="10" fillId="2" borderId="0" xfId="2" applyFont="1" applyFill="1"/>
    <xf numFmtId="0" fontId="11" fillId="0" borderId="0" xfId="2" applyFont="1"/>
    <xf numFmtId="0" fontId="12" fillId="2" borderId="0" xfId="2" applyFont="1" applyFill="1"/>
    <xf numFmtId="0" fontId="13" fillId="2" borderId="0" xfId="2" applyFont="1" applyFill="1"/>
    <xf numFmtId="0" fontId="14" fillId="2" borderId="0" xfId="2" applyFont="1" applyFill="1"/>
    <xf numFmtId="0" fontId="15" fillId="2" borderId="0" xfId="2" applyFont="1" applyFill="1"/>
    <xf numFmtId="0" fontId="17" fillId="2" borderId="4" xfId="2" applyFont="1" applyFill="1" applyBorder="1" applyAlignment="1">
      <alignment horizontal="center"/>
    </xf>
    <xf numFmtId="0" fontId="17" fillId="2" borderId="5" xfId="2" applyFont="1" applyFill="1" applyBorder="1" applyAlignment="1">
      <alignment horizontal="center"/>
    </xf>
    <xf numFmtId="0" fontId="17" fillId="2" borderId="6" xfId="2" applyFont="1" applyFill="1" applyBorder="1" applyAlignment="1">
      <alignment horizontal="center"/>
    </xf>
    <xf numFmtId="0" fontId="17" fillId="2" borderId="7" xfId="2" applyFont="1" applyFill="1" applyBorder="1" applyAlignment="1">
      <alignment horizontal="center"/>
    </xf>
    <xf numFmtId="0" fontId="18" fillId="2" borderId="8" xfId="2" applyFont="1" applyFill="1" applyBorder="1" applyAlignment="1">
      <alignment horizontal="center"/>
    </xf>
    <xf numFmtId="0" fontId="18" fillId="2" borderId="9" xfId="2" applyFont="1" applyFill="1" applyBorder="1" applyAlignment="1">
      <alignment horizontal="center"/>
    </xf>
    <xf numFmtId="0" fontId="17" fillId="2" borderId="0" xfId="2" applyFont="1" applyFill="1" applyAlignment="1">
      <alignment horizontal="center"/>
    </xf>
    <xf numFmtId="0" fontId="18" fillId="2" borderId="0" xfId="2" applyFont="1" applyFill="1" applyAlignment="1">
      <alignment horizontal="center"/>
    </xf>
    <xf numFmtId="0" fontId="19" fillId="6" borderId="10" xfId="0" applyFont="1" applyFill="1" applyBorder="1"/>
    <xf numFmtId="0" fontId="19" fillId="0" borderId="0" xfId="0" applyFont="1"/>
    <xf numFmtId="0" fontId="19" fillId="6" borderId="11" xfId="0" applyFont="1" applyFill="1" applyBorder="1"/>
    <xf numFmtId="0" fontId="19" fillId="6" borderId="12" xfId="0" applyFont="1" applyFill="1" applyBorder="1"/>
    <xf numFmtId="0" fontId="19" fillId="6" borderId="13" xfId="0" applyFont="1" applyFill="1" applyBorder="1"/>
    <xf numFmtId="0" fontId="2" fillId="0" borderId="0" xfId="0" applyFont="1"/>
    <xf numFmtId="0" fontId="7" fillId="0" borderId="0" xfId="0" applyFont="1"/>
    <xf numFmtId="0" fontId="0" fillId="0" borderId="0" xfId="0" applyAlignment="1">
      <alignment horizontal="center"/>
    </xf>
    <xf numFmtId="17" fontId="0" fillId="0" borderId="0" xfId="0" applyNumberFormat="1"/>
    <xf numFmtId="0" fontId="0" fillId="0" borderId="1" xfId="0" applyBorder="1"/>
    <xf numFmtId="0" fontId="2" fillId="0" borderId="1" xfId="0" applyFont="1" applyBorder="1"/>
    <xf numFmtId="0" fontId="2" fillId="8" borderId="1" xfId="0" applyFont="1" applyFill="1" applyBorder="1"/>
    <xf numFmtId="0" fontId="2" fillId="8" borderId="1" xfId="0" applyFont="1" applyFill="1" applyBorder="1" applyAlignment="1">
      <alignment horizontal="center"/>
    </xf>
    <xf numFmtId="0" fontId="19" fillId="6" borderId="14" xfId="0" applyFont="1" applyFill="1" applyBorder="1"/>
    <xf numFmtId="0" fontId="19" fillId="6" borderId="15" xfId="0" applyFont="1" applyFill="1" applyBorder="1"/>
    <xf numFmtId="0" fontId="19" fillId="6" borderId="0" xfId="0" applyFont="1" applyFill="1"/>
    <xf numFmtId="0" fontId="19" fillId="6" borderId="16" xfId="0" applyFont="1" applyFill="1" applyBorder="1"/>
    <xf numFmtId="0" fontId="19" fillId="6" borderId="17" xfId="0" applyFont="1" applyFill="1" applyBorder="1"/>
    <xf numFmtId="0" fontId="19" fillId="6" borderId="18" xfId="0" applyFont="1" applyFill="1" applyBorder="1"/>
    <xf numFmtId="0" fontId="20" fillId="9" borderId="19" xfId="0" applyFont="1" applyFill="1" applyBorder="1"/>
    <xf numFmtId="0" fontId="19" fillId="0" borderId="19" xfId="0" applyFont="1" applyBorder="1"/>
    <xf numFmtId="0" fontId="19" fillId="0" borderId="19" xfId="0" applyFont="1" applyBorder="1" applyAlignment="1">
      <alignment horizontal="center"/>
    </xf>
    <xf numFmtId="0" fontId="19" fillId="10" borderId="0" xfId="0" applyFont="1" applyFill="1"/>
    <xf numFmtId="0" fontId="19" fillId="8" borderId="11" xfId="0" applyFont="1" applyFill="1" applyBorder="1"/>
    <xf numFmtId="0" fontId="19" fillId="8" borderId="14" xfId="0" applyFont="1" applyFill="1" applyBorder="1"/>
    <xf numFmtId="0" fontId="19" fillId="8" borderId="15" xfId="0" applyFont="1" applyFill="1" applyBorder="1"/>
    <xf numFmtId="0" fontId="19" fillId="8" borderId="12" xfId="0" applyFont="1" applyFill="1" applyBorder="1"/>
    <xf numFmtId="0" fontId="19" fillId="8" borderId="0" xfId="0" applyFont="1" applyFill="1"/>
    <xf numFmtId="0" fontId="19" fillId="8" borderId="16" xfId="0" applyFont="1" applyFill="1" applyBorder="1"/>
    <xf numFmtId="0" fontId="19" fillId="8" borderId="13" xfId="0" applyFont="1" applyFill="1" applyBorder="1"/>
    <xf numFmtId="0" fontId="19" fillId="8" borderId="17" xfId="0" applyFont="1" applyFill="1" applyBorder="1"/>
    <xf numFmtId="0" fontId="19" fillId="8" borderId="18" xfId="0" applyFont="1" applyFill="1" applyBorder="1"/>
    <xf numFmtId="0" fontId="21" fillId="11" borderId="19" xfId="0" applyFont="1" applyFill="1" applyBorder="1"/>
    <xf numFmtId="0" fontId="19" fillId="12" borderId="1" xfId="0" applyFont="1" applyFill="1" applyBorder="1" applyAlignment="1">
      <alignment horizontal="center"/>
    </xf>
    <xf numFmtId="0" fontId="19" fillId="13" borderId="11" xfId="0" applyFont="1" applyFill="1" applyBorder="1"/>
    <xf numFmtId="0" fontId="19" fillId="13" borderId="14" xfId="0" applyFont="1" applyFill="1" applyBorder="1"/>
    <xf numFmtId="0" fontId="19" fillId="13" borderId="12" xfId="0" applyFont="1" applyFill="1" applyBorder="1"/>
    <xf numFmtId="0" fontId="19" fillId="13" borderId="0" xfId="0" applyFont="1" applyFill="1"/>
    <xf numFmtId="0" fontId="19" fillId="13" borderId="13" xfId="0" applyFont="1" applyFill="1" applyBorder="1"/>
    <xf numFmtId="0" fontId="19" fillId="13" borderId="17" xfId="0" applyFont="1" applyFill="1" applyBorder="1"/>
    <xf numFmtId="0" fontId="19" fillId="13" borderId="18" xfId="0" applyFont="1" applyFill="1" applyBorder="1"/>
    <xf numFmtId="0" fontId="19" fillId="13" borderId="15" xfId="0" applyFont="1" applyFill="1" applyBorder="1"/>
    <xf numFmtId="14" fontId="19" fillId="13" borderId="17" xfId="0" applyNumberFormat="1" applyFont="1" applyFill="1" applyBorder="1"/>
    <xf numFmtId="0" fontId="21" fillId="14" borderId="19" xfId="0" applyFont="1" applyFill="1" applyBorder="1"/>
    <xf numFmtId="14" fontId="19" fillId="0" borderId="19" xfId="0" applyNumberFormat="1" applyFont="1" applyBorder="1"/>
    <xf numFmtId="0" fontId="22" fillId="15" borderId="11" xfId="0" applyFont="1" applyFill="1" applyBorder="1"/>
    <xf numFmtId="0" fontId="22" fillId="15" borderId="14" xfId="0" applyFont="1" applyFill="1" applyBorder="1"/>
    <xf numFmtId="0" fontId="22" fillId="15" borderId="15" xfId="0" applyFont="1" applyFill="1" applyBorder="1"/>
    <xf numFmtId="0" fontId="22" fillId="15" borderId="13" xfId="0" applyFont="1" applyFill="1" applyBorder="1"/>
    <xf numFmtId="0" fontId="22" fillId="15" borderId="17" xfId="0" applyFont="1" applyFill="1" applyBorder="1"/>
    <xf numFmtId="0" fontId="22" fillId="15" borderId="18" xfId="0" applyFont="1" applyFill="1" applyBorder="1"/>
    <xf numFmtId="0" fontId="20" fillId="15" borderId="19" xfId="0" applyFont="1" applyFill="1" applyBorder="1"/>
    <xf numFmtId="164" fontId="19" fillId="0" borderId="19" xfId="0" applyNumberFormat="1" applyFont="1" applyBorder="1"/>
    <xf numFmtId="165" fontId="19" fillId="0" borderId="0" xfId="0" applyNumberFormat="1" applyFont="1"/>
    <xf numFmtId="0" fontId="19" fillId="16" borderId="11" xfId="0" applyFont="1" applyFill="1" applyBorder="1"/>
    <xf numFmtId="0" fontId="19" fillId="16" borderId="14" xfId="0" applyFont="1" applyFill="1" applyBorder="1"/>
    <xf numFmtId="0" fontId="19" fillId="16" borderId="15" xfId="0" applyFont="1" applyFill="1" applyBorder="1"/>
    <xf numFmtId="0" fontId="19" fillId="16" borderId="12" xfId="0" applyFont="1" applyFill="1" applyBorder="1"/>
    <xf numFmtId="0" fontId="19" fillId="16" borderId="0" xfId="0" applyFont="1" applyFill="1"/>
    <xf numFmtId="0" fontId="19" fillId="16" borderId="16" xfId="0" applyFont="1" applyFill="1" applyBorder="1"/>
    <xf numFmtId="0" fontId="19" fillId="16" borderId="13" xfId="0" applyFont="1" applyFill="1" applyBorder="1"/>
    <xf numFmtId="0" fontId="19" fillId="16" borderId="17" xfId="0" applyFont="1" applyFill="1" applyBorder="1"/>
    <xf numFmtId="0" fontId="19" fillId="16" borderId="18" xfId="0" applyFont="1" applyFill="1" applyBorder="1"/>
    <xf numFmtId="0" fontId="21" fillId="17" borderId="19" xfId="0" applyFont="1" applyFill="1" applyBorder="1"/>
    <xf numFmtId="1" fontId="19" fillId="0" borderId="19" xfId="0" applyNumberFormat="1" applyFont="1" applyBorder="1"/>
    <xf numFmtId="2" fontId="19" fillId="0" borderId="0" xfId="0" applyNumberFormat="1" applyFont="1"/>
    <xf numFmtId="1" fontId="19" fillId="0" borderId="0" xfId="0" applyNumberFormat="1" applyFont="1"/>
    <xf numFmtId="0" fontId="19" fillId="7" borderId="4" xfId="0" applyFont="1" applyFill="1" applyBorder="1"/>
    <xf numFmtId="0" fontId="0" fillId="7" borderId="20" xfId="0" applyFill="1" applyBorder="1"/>
    <xf numFmtId="0" fontId="19" fillId="7" borderId="6" xfId="0" applyFont="1" applyFill="1" applyBorder="1"/>
    <xf numFmtId="0" fontId="0" fillId="7" borderId="0" xfId="0" applyFill="1"/>
    <xf numFmtId="0" fontId="0" fillId="7" borderId="8" xfId="0" applyFill="1" applyBorder="1"/>
    <xf numFmtId="0" fontId="0" fillId="7" borderId="21" xfId="0" applyFill="1" applyBorder="1"/>
    <xf numFmtId="0" fontId="0" fillId="7" borderId="5" xfId="0" applyFill="1" applyBorder="1"/>
    <xf numFmtId="0" fontId="0" fillId="7" borderId="7" xfId="0" applyFill="1" applyBorder="1"/>
    <xf numFmtId="0" fontId="0" fillId="7" borderId="9" xfId="0" applyFill="1" applyBorder="1"/>
    <xf numFmtId="0" fontId="20" fillId="6" borderId="1" xfId="0" applyFont="1" applyFill="1" applyBorder="1"/>
    <xf numFmtId="0" fontId="24" fillId="0" borderId="0" xfId="0" applyFont="1"/>
    <xf numFmtId="0" fontId="25" fillId="0" borderId="0" xfId="0" applyFont="1" applyAlignment="1">
      <alignment vertical="center"/>
    </xf>
    <xf numFmtId="14" fontId="19" fillId="0" borderId="0" xfId="0" applyNumberFormat="1" applyFont="1"/>
    <xf numFmtId="14" fontId="21" fillId="14" borderId="19" xfId="0" applyNumberFormat="1" applyFont="1" applyFill="1" applyBorder="1"/>
    <xf numFmtId="0" fontId="26" fillId="0" borderId="0" xfId="0" applyFont="1" applyAlignment="1">
      <alignment vertical="center"/>
    </xf>
    <xf numFmtId="0" fontId="19" fillId="0" borderId="0" xfId="0" applyFont="1" applyAlignment="1">
      <alignment wrapText="1"/>
    </xf>
    <xf numFmtId="166" fontId="19" fillId="0" borderId="0" xfId="0" applyNumberFormat="1" applyFont="1" applyAlignment="1">
      <alignment horizontal="left"/>
    </xf>
    <xf numFmtId="9" fontId="19" fillId="0" borderId="0" xfId="0" applyNumberFormat="1" applyFont="1"/>
    <xf numFmtId="0" fontId="2" fillId="18" borderId="0" xfId="0" applyFont="1" applyFill="1"/>
    <xf numFmtId="0" fontId="23" fillId="18" borderId="0" xfId="0" applyFont="1" applyFill="1"/>
    <xf numFmtId="0" fontId="0" fillId="0" borderId="1" xfId="0" applyBorder="1" applyAlignment="1">
      <alignment wrapText="1"/>
    </xf>
    <xf numFmtId="0" fontId="0" fillId="19" borderId="1" xfId="0" applyFill="1" applyBorder="1"/>
    <xf numFmtId="2" fontId="0" fillId="19" borderId="1" xfId="0" applyNumberFormat="1" applyFill="1" applyBorder="1"/>
    <xf numFmtId="0" fontId="2" fillId="20" borderId="1" xfId="0" applyFont="1" applyFill="1" applyBorder="1"/>
    <xf numFmtId="0" fontId="2" fillId="21" borderId="1" xfId="0" applyFont="1" applyFill="1" applyBorder="1"/>
    <xf numFmtId="2" fontId="2" fillId="21" borderId="1" xfId="0" applyNumberFormat="1" applyFont="1" applyFill="1" applyBorder="1"/>
    <xf numFmtId="0" fontId="0" fillId="18" borderId="1" xfId="0" applyFill="1" applyBorder="1"/>
    <xf numFmtId="2" fontId="0" fillId="18" borderId="1" xfId="0" applyNumberFormat="1" applyFill="1" applyBorder="1"/>
    <xf numFmtId="0" fontId="0" fillId="22" borderId="1" xfId="0" applyFill="1" applyBorder="1"/>
    <xf numFmtId="2" fontId="0" fillId="22" borderId="1" xfId="0" applyNumberFormat="1" applyFill="1" applyBorder="1"/>
    <xf numFmtId="0" fontId="0" fillId="23" borderId="1" xfId="0" applyFill="1" applyBorder="1"/>
    <xf numFmtId="2" fontId="0" fillId="23" borderId="1" xfId="0" applyNumberFormat="1" applyFill="1" applyBorder="1"/>
    <xf numFmtId="0" fontId="0" fillId="12" borderId="1" xfId="0" applyFill="1" applyBorder="1"/>
    <xf numFmtId="2" fontId="0" fillId="12" borderId="1" xfId="0" applyNumberFormat="1" applyFill="1" applyBorder="1"/>
    <xf numFmtId="0" fontId="0" fillId="13" borderId="1" xfId="0" applyFill="1" applyBorder="1"/>
    <xf numFmtId="0" fontId="2" fillId="13" borderId="1" xfId="0" applyFont="1" applyFill="1" applyBorder="1" applyAlignment="1">
      <alignment horizontal="center"/>
    </xf>
    <xf numFmtId="167" fontId="0" fillId="19" borderId="1" xfId="0" applyNumberFormat="1" applyFill="1" applyBorder="1"/>
    <xf numFmtId="2" fontId="0" fillId="7" borderId="1" xfId="0" applyNumberFormat="1" applyFill="1" applyBorder="1"/>
    <xf numFmtId="167" fontId="2" fillId="21" borderId="1" xfId="0" applyNumberFormat="1" applyFont="1" applyFill="1" applyBorder="1"/>
    <xf numFmtId="0" fontId="2" fillId="12" borderId="1" xfId="0" applyFont="1" applyFill="1" applyBorder="1"/>
    <xf numFmtId="0" fontId="23" fillId="12" borderId="1" xfId="0" applyFont="1" applyFill="1" applyBorder="1"/>
    <xf numFmtId="17" fontId="0" fillId="25" borderId="1" xfId="0" applyNumberFormat="1" applyFill="1" applyBorder="1"/>
    <xf numFmtId="0" fontId="0" fillId="25" borderId="1" xfId="0" applyFill="1" applyBorder="1"/>
    <xf numFmtId="0" fontId="2" fillId="25" borderId="1" xfId="0" applyFont="1" applyFill="1" applyBorder="1"/>
    <xf numFmtId="2" fontId="2" fillId="13" borderId="1" xfId="0" applyNumberFormat="1" applyFont="1" applyFill="1" applyBorder="1"/>
    <xf numFmtId="167" fontId="2" fillId="13" borderId="1" xfId="0" applyNumberFormat="1" applyFont="1" applyFill="1" applyBorder="1"/>
    <xf numFmtId="0" fontId="0" fillId="0" borderId="20" xfId="0" applyBorder="1"/>
    <xf numFmtId="0" fontId="0" fillId="18" borderId="0" xfId="0" applyFill="1"/>
    <xf numFmtId="0" fontId="0" fillId="26" borderId="0" xfId="0" applyFill="1"/>
    <xf numFmtId="0" fontId="0" fillId="18" borderId="0" xfId="0" applyFill="1" applyAlignment="1">
      <alignment horizontal="left"/>
    </xf>
    <xf numFmtId="0" fontId="30" fillId="15" borderId="17" xfId="0" applyFont="1" applyFill="1" applyBorder="1"/>
    <xf numFmtId="0" fontId="29" fillId="12" borderId="0" xfId="0" applyFont="1" applyFill="1"/>
    <xf numFmtId="0" fontId="31" fillId="28" borderId="0" xfId="0" applyFont="1" applyFill="1"/>
    <xf numFmtId="165" fontId="31" fillId="27" borderId="0" xfId="0" applyNumberFormat="1" applyFont="1" applyFill="1"/>
    <xf numFmtId="165" fontId="32" fillId="23" borderId="0" xfId="0" applyNumberFormat="1" applyFont="1" applyFill="1"/>
    <xf numFmtId="0" fontId="19" fillId="23" borderId="0" xfId="0" applyFont="1" applyFill="1"/>
    <xf numFmtId="0" fontId="0" fillId="21" borderId="0" xfId="0" applyFill="1"/>
    <xf numFmtId="0" fontId="20" fillId="21" borderId="0" xfId="0" applyFont="1" applyFill="1" applyAlignment="1">
      <alignment wrapText="1"/>
    </xf>
    <xf numFmtId="166" fontId="19" fillId="29" borderId="0" xfId="0" applyNumberFormat="1" applyFont="1" applyFill="1" applyAlignment="1">
      <alignment horizontal="left"/>
    </xf>
    <xf numFmtId="0" fontId="19" fillId="29" borderId="0" xfId="0" applyFont="1" applyFill="1"/>
    <xf numFmtId="9" fontId="19" fillId="29" borderId="0" xfId="0" applyNumberFormat="1" applyFont="1" applyFill="1"/>
    <xf numFmtId="0" fontId="19" fillId="7" borderId="19" xfId="0" applyFont="1" applyFill="1" applyBorder="1"/>
    <xf numFmtId="0" fontId="19" fillId="7" borderId="14" xfId="0" applyFont="1" applyFill="1" applyBorder="1" applyAlignment="1">
      <alignment wrapText="1"/>
    </xf>
    <xf numFmtId="168" fontId="19" fillId="0" borderId="19" xfId="0" applyNumberFormat="1" applyFont="1" applyBorder="1"/>
    <xf numFmtId="168" fontId="20" fillId="16" borderId="17" xfId="0" applyNumberFormat="1" applyFont="1" applyFill="1" applyBorder="1"/>
    <xf numFmtId="0" fontId="19" fillId="12" borderId="0" xfId="0" applyFont="1" applyFill="1"/>
    <xf numFmtId="0" fontId="19" fillId="26" borderId="0" xfId="0" applyFont="1" applyFill="1"/>
    <xf numFmtId="0" fontId="21" fillId="24" borderId="0" xfId="0" applyFont="1" applyFill="1" applyAlignment="1">
      <alignment wrapText="1"/>
    </xf>
    <xf numFmtId="0" fontId="33" fillId="24" borderId="0" xfId="0" applyFont="1" applyFill="1" applyAlignment="1">
      <alignment horizontal="left" vertical="center" wrapText="1"/>
    </xf>
    <xf numFmtId="0" fontId="21" fillId="24" borderId="22" xfId="0" applyFont="1" applyFill="1" applyBorder="1" applyAlignment="1">
      <alignment wrapText="1"/>
    </xf>
    <xf numFmtId="164" fontId="19" fillId="0" borderId="24" xfId="0" applyNumberFormat="1" applyFont="1" applyBorder="1"/>
    <xf numFmtId="164" fontId="19" fillId="0" borderId="23" xfId="0" applyNumberFormat="1" applyFont="1" applyBorder="1"/>
    <xf numFmtId="0" fontId="19" fillId="7" borderId="0" xfId="0" applyFont="1" applyFill="1" applyAlignment="1">
      <alignment horizontal="left"/>
    </xf>
    <xf numFmtId="0" fontId="19" fillId="21" borderId="0" xfId="0" applyFont="1" applyFill="1"/>
    <xf numFmtId="2" fontId="19" fillId="27" borderId="0" xfId="0" applyNumberFormat="1" applyFont="1" applyFill="1"/>
    <xf numFmtId="0" fontId="31" fillId="30" borderId="0" xfId="0" applyFont="1" applyFill="1"/>
    <xf numFmtId="0" fontId="19" fillId="12" borderId="12" xfId="0" applyFont="1" applyFill="1" applyBorder="1" applyAlignment="1">
      <alignment horizontal="left"/>
    </xf>
    <xf numFmtId="0" fontId="19" fillId="12" borderId="0" xfId="0" applyFont="1" applyFill="1" applyAlignment="1">
      <alignment horizontal="left"/>
    </xf>
    <xf numFmtId="0" fontId="21" fillId="31" borderId="0" xfId="0" applyFont="1" applyFill="1" applyAlignment="1">
      <alignment horizontal="center" wrapText="1"/>
    </xf>
    <xf numFmtId="169" fontId="21" fillId="24" borderId="0" xfId="3" applyNumberFormat="1" applyFont="1" applyFill="1"/>
    <xf numFmtId="169" fontId="37" fillId="27" borderId="0" xfId="3" applyNumberFormat="1" applyFont="1" applyFill="1"/>
    <xf numFmtId="0" fontId="19" fillId="32" borderId="0" xfId="0" applyFont="1" applyFill="1"/>
    <xf numFmtId="0" fontId="21" fillId="32" borderId="0" xfId="0" applyFont="1" applyFill="1" applyAlignment="1">
      <alignment horizontal="center"/>
    </xf>
    <xf numFmtId="0" fontId="19" fillId="12" borderId="12" xfId="0" applyFont="1" applyFill="1" applyBorder="1"/>
    <xf numFmtId="0" fontId="33" fillId="31" borderId="0" xfId="0" applyFont="1" applyFill="1" applyAlignment="1">
      <alignment wrapText="1"/>
    </xf>
    <xf numFmtId="0" fontId="21" fillId="32" borderId="0" xfId="0" applyFont="1" applyFill="1" applyAlignment="1">
      <alignment wrapText="1"/>
    </xf>
    <xf numFmtId="0" fontId="21" fillId="32" borderId="0" xfId="0" applyFont="1" applyFill="1"/>
    <xf numFmtId="2" fontId="19" fillId="12" borderId="0" xfId="0" applyNumberFormat="1" applyFont="1" applyFill="1"/>
    <xf numFmtId="0" fontId="19" fillId="26" borderId="13" xfId="0" applyFont="1" applyFill="1" applyBorder="1"/>
    <xf numFmtId="0" fontId="19" fillId="26" borderId="17" xfId="0" applyFont="1" applyFill="1" applyBorder="1"/>
    <xf numFmtId="0" fontId="19" fillId="12" borderId="13" xfId="0" applyFont="1" applyFill="1" applyBorder="1"/>
    <xf numFmtId="0" fontId="19" fillId="12" borderId="17" xfId="0" applyFont="1" applyFill="1" applyBorder="1"/>
    <xf numFmtId="0" fontId="20" fillId="12" borderId="0" xfId="0" applyFont="1" applyFill="1"/>
    <xf numFmtId="0" fontId="36" fillId="0" borderId="0" xfId="0" applyFont="1"/>
    <xf numFmtId="0" fontId="21" fillId="33" borderId="0" xfId="0" applyFont="1" applyFill="1"/>
    <xf numFmtId="43" fontId="19" fillId="34" borderId="0" xfId="3" applyFont="1" applyFill="1"/>
    <xf numFmtId="43" fontId="19" fillId="18" borderId="0" xfId="3" applyFont="1" applyFill="1"/>
    <xf numFmtId="0" fontId="38" fillId="8" borderId="0" xfId="0" applyFont="1" applyFill="1" applyAlignment="1">
      <alignment horizontal="center" wrapText="1"/>
    </xf>
    <xf numFmtId="0" fontId="39" fillId="35" borderId="0" xfId="0" applyFont="1" applyFill="1"/>
    <xf numFmtId="0" fontId="40" fillId="35" borderId="0" xfId="0" applyFont="1" applyFill="1"/>
    <xf numFmtId="0" fontId="27" fillId="35" borderId="0" xfId="0" applyFont="1" applyFill="1"/>
    <xf numFmtId="0" fontId="43" fillId="33" borderId="0" xfId="0" applyFont="1" applyFill="1"/>
    <xf numFmtId="0" fontId="43" fillId="33" borderId="0" xfId="0" applyFont="1" applyFill="1" applyAlignment="1">
      <alignment horizontal="center"/>
    </xf>
    <xf numFmtId="0" fontId="43" fillId="26" borderId="0" xfId="0" applyFont="1" applyFill="1" applyAlignment="1">
      <alignment horizontal="center"/>
    </xf>
    <xf numFmtId="0" fontId="20" fillId="28" borderId="1" xfId="0" applyFont="1" applyFill="1" applyBorder="1"/>
    <xf numFmtId="0" fontId="37" fillId="35" borderId="1" xfId="0" applyFont="1" applyFill="1" applyBorder="1"/>
    <xf numFmtId="0" fontId="21" fillId="11" borderId="1" xfId="0" applyFont="1" applyFill="1" applyBorder="1"/>
    <xf numFmtId="0" fontId="19" fillId="21" borderId="19" xfId="0" applyFont="1" applyFill="1" applyBorder="1"/>
    <xf numFmtId="0" fontId="36" fillId="36" borderId="19" xfId="0" applyFont="1" applyFill="1" applyBorder="1"/>
    <xf numFmtId="0" fontId="19" fillId="27" borderId="19" xfId="0" applyFont="1" applyFill="1" applyBorder="1"/>
    <xf numFmtId="0" fontId="19" fillId="19" borderId="2" xfId="0" applyFont="1" applyFill="1" applyBorder="1" applyAlignment="1">
      <alignment horizontal="center"/>
    </xf>
    <xf numFmtId="0" fontId="20" fillId="16" borderId="17" xfId="0" applyFont="1" applyFill="1" applyBorder="1"/>
    <xf numFmtId="0" fontId="34" fillId="26" borderId="0" xfId="0" applyFont="1" applyFill="1"/>
    <xf numFmtId="0" fontId="19" fillId="27" borderId="11" xfId="0" applyFont="1" applyFill="1" applyBorder="1"/>
    <xf numFmtId="0" fontId="19" fillId="27" borderId="14" xfId="0" applyFont="1" applyFill="1" applyBorder="1"/>
    <xf numFmtId="0" fontId="19" fillId="27" borderId="15" xfId="0" applyFont="1" applyFill="1" applyBorder="1"/>
    <xf numFmtId="0" fontId="19" fillId="27" borderId="12" xfId="0" applyFont="1" applyFill="1" applyBorder="1"/>
    <xf numFmtId="0" fontId="19" fillId="27" borderId="0" xfId="0" applyFont="1" applyFill="1"/>
    <xf numFmtId="0" fontId="19" fillId="27" borderId="16" xfId="0" applyFont="1" applyFill="1" applyBorder="1"/>
    <xf numFmtId="0" fontId="19" fillId="27" borderId="13" xfId="0" applyFont="1" applyFill="1" applyBorder="1"/>
    <xf numFmtId="0" fontId="19" fillId="27" borderId="17" xfId="0" applyFont="1" applyFill="1" applyBorder="1"/>
    <xf numFmtId="0" fontId="19" fillId="27" borderId="18" xfId="0" applyFont="1" applyFill="1" applyBorder="1"/>
    <xf numFmtId="0" fontId="44" fillId="24" borderId="12" xfId="0" applyFont="1" applyFill="1" applyBorder="1" applyAlignment="1">
      <alignment horizontal="center" vertical="center" wrapText="1"/>
    </xf>
    <xf numFmtId="1" fontId="19" fillId="10" borderId="0" xfId="0" applyNumberFormat="1" applyFont="1" applyFill="1"/>
    <xf numFmtId="1" fontId="19" fillId="6" borderId="0" xfId="0" applyNumberFormat="1" applyFont="1" applyFill="1" applyAlignment="1">
      <alignment horizontal="left" vertical="top"/>
    </xf>
    <xf numFmtId="0" fontId="21" fillId="26" borderId="0" xfId="0" applyFont="1" applyFill="1" applyAlignment="1">
      <alignment horizontal="center"/>
    </xf>
    <xf numFmtId="0" fontId="20" fillId="12" borderId="17" xfId="0" applyFont="1" applyFill="1" applyBorder="1"/>
    <xf numFmtId="2" fontId="2" fillId="20" borderId="1" xfId="0" applyNumberFormat="1" applyFont="1" applyFill="1" applyBorder="1"/>
    <xf numFmtId="0" fontId="2" fillId="20" borderId="0" xfId="0" applyFont="1" applyFill="1"/>
    <xf numFmtId="0" fontId="20" fillId="12" borderId="0" xfId="0" applyFont="1" applyFill="1" applyAlignment="1">
      <alignment wrapText="1"/>
    </xf>
    <xf numFmtId="0" fontId="20" fillId="12" borderId="0" xfId="0" applyFont="1" applyFill="1" applyAlignment="1">
      <alignment horizontal="center" wrapText="1"/>
    </xf>
    <xf numFmtId="0" fontId="19" fillId="22" borderId="0" xfId="0" applyFont="1" applyFill="1" applyAlignment="1">
      <alignment horizontal="left"/>
    </xf>
    <xf numFmtId="0" fontId="20" fillId="37" borderId="1" xfId="0" applyFont="1" applyFill="1" applyBorder="1"/>
    <xf numFmtId="0" fontId="20" fillId="23" borderId="1" xfId="0" applyFont="1" applyFill="1" applyBorder="1"/>
    <xf numFmtId="0" fontId="16" fillId="2" borderId="2" xfId="2" applyFont="1" applyFill="1" applyBorder="1" applyAlignment="1">
      <alignment horizontal="center"/>
    </xf>
    <xf numFmtId="0" fontId="16" fillId="2" borderId="3" xfId="2" applyFont="1" applyFill="1" applyBorder="1" applyAlignment="1">
      <alignment horizontal="center"/>
    </xf>
    <xf numFmtId="9" fontId="2" fillId="8" borderId="2" xfId="1" applyFont="1" applyFill="1" applyBorder="1" applyAlignment="1">
      <alignment horizontal="center"/>
    </xf>
    <xf numFmtId="9" fontId="2" fillId="8" borderId="3" xfId="1" applyFont="1" applyFill="1" applyBorder="1" applyAlignment="1">
      <alignment horizontal="center"/>
    </xf>
    <xf numFmtId="0" fontId="41" fillId="26" borderId="0" xfId="0" applyFont="1" applyFill="1" applyAlignment="1">
      <alignment horizontal="center" wrapText="1"/>
    </xf>
    <xf numFmtId="0" fontId="20" fillId="26" borderId="0" xfId="0" applyFont="1" applyFill="1"/>
    <xf numFmtId="0" fontId="45" fillId="26" borderId="0" xfId="0" applyFont="1" applyFill="1"/>
    <xf numFmtId="0" fontId="42" fillId="26" borderId="0" xfId="0" applyFont="1" applyFill="1"/>
  </cellXfs>
  <cellStyles count="4">
    <cellStyle name="Comma" xfId="3" builtinId="3"/>
    <cellStyle name="Normal" xfId="0" builtinId="0"/>
    <cellStyle name="Normal 3 2" xfId="2" xr:uid="{C47E0370-50CD-4D08-BAFE-4F7652161D0D}"/>
    <cellStyle name="Percent" xfId="1" builtinId="5"/>
  </cellStyles>
  <dxfs count="0"/>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rPr>
              <a:t> Set of Part Numbers Contributing to 80% of Shortages:</a:t>
            </a:r>
            <a:r>
              <a:rPr lang="en-IN" sz="1600" b="1" i="0" u="none" strike="noStrike" baseline="0">
                <a:effectLst>
                  <a:outerShdw blurRad="50800" dist="38100" dir="5400000" algn="t" rotWithShape="0">
                    <a:prstClr val="black">
                      <a:alpha val="40000"/>
                    </a:prstClr>
                  </a:outerShdw>
                </a:effectLst>
              </a:rPr>
              <a:t> TOP 3</a:t>
            </a:r>
          </a:p>
          <a:p>
            <a:pPr>
              <a:defRPr/>
            </a:pPr>
            <a:endParaRPr lang="en-US"/>
          </a:p>
        </c:rich>
      </c:tx>
      <c:layout>
        <c:manualLayout>
          <c:xMode val="edge"/>
          <c:yMode val="edge"/>
          <c:x val="0.23665966754155732"/>
          <c:y val="5.092592592592592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'PROJECT - 4'!$J$3</c:f>
              <c:strCache>
                <c:ptCount val="1"/>
                <c:pt idx="0">
                  <c:v>Calculate Cumulative Percentage: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'PROJECT - 4'!$I$4:$I$7</c:f>
              <c:strCache>
                <c:ptCount val="4"/>
                <c:pt idx="1">
                  <c:v>Y996D</c:v>
                </c:pt>
                <c:pt idx="2">
                  <c:v>Y996D</c:v>
                </c:pt>
                <c:pt idx="3">
                  <c:v>H298M</c:v>
                </c:pt>
              </c:strCache>
            </c:strRef>
          </c:cat>
          <c:val>
            <c:numRef>
              <c:f>'PROJECT - 4'!$J$4:$J$7</c:f>
              <c:numCache>
                <c:formatCode>0.000</c:formatCode>
                <c:ptCount val="4"/>
                <c:pt idx="1">
                  <c:v>0.27534747591411518</c:v>
                </c:pt>
                <c:pt idx="2">
                  <c:v>0.1331133990796369</c:v>
                </c:pt>
                <c:pt idx="3">
                  <c:v>4.6268083689875707E-2</c:v>
                </c:pt>
              </c:numCache>
            </c:numRef>
          </c:val>
          <c:extLst>
            <c:ext xmlns:c16="http://schemas.microsoft.com/office/drawing/2014/chart" uri="{C3380CC4-5D6E-409C-BE32-E72D297353CC}">
              <c16:uniqueId val="{00000000-C29B-43BE-8D5E-B9018F50D047}"/>
            </c:ext>
          </c:extLst>
        </c:ser>
        <c:dLbls>
          <c:showLegendKey val="0"/>
          <c:showVal val="0"/>
          <c:showCatName val="0"/>
          <c:showSerName val="0"/>
          <c:showPercent val="0"/>
          <c:showBubbleSize val="0"/>
        </c:dLbls>
        <c:gapWidth val="100"/>
        <c:overlap val="-24"/>
        <c:axId val="18578415"/>
        <c:axId val="2013456527"/>
      </c:barChart>
      <c:catAx>
        <c:axId val="1857841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PART NUMBERS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3456527"/>
        <c:crosses val="autoZero"/>
        <c:auto val="1"/>
        <c:lblAlgn val="ctr"/>
        <c:lblOffset val="100"/>
        <c:noMultiLvlLbl val="0"/>
      </c:catAx>
      <c:valAx>
        <c:axId val="201345652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Cumulative Percentage:</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78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800" b="1" i="1" u="sng" strike="noStrike" kern="1200" baseline="0">
                <a:solidFill>
                  <a:srgbClr val="002060"/>
                </a:solidFill>
                <a:latin typeface="+mn-lt"/>
                <a:ea typeface="+mn-ea"/>
                <a:cs typeface="+mn-cs"/>
              </a:defRPr>
            </a:pPr>
            <a:r>
              <a:rPr lang="en-IN" i="1" u="sng">
                <a:solidFill>
                  <a:srgbClr val="002060"/>
                </a:solidFill>
              </a:rPr>
              <a:t>BEST PAYOUTS FOR COST-CUTTING</a:t>
            </a:r>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800" b="1" i="1" u="sng" strike="noStrike" kern="1200" baseline="0">
              <a:solidFill>
                <a:srgbClr val="00206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 - 5'!$L$17:$N$17</c:f>
              <c:strCache>
                <c:ptCount val="3"/>
                <c:pt idx="0">
                  <c:v>PAYOUT FOR OPTION 1</c:v>
                </c:pt>
                <c:pt idx="1">
                  <c:v>BEST IS OPTION 1</c:v>
                </c:pt>
                <c:pt idx="2">
                  <c:v>PAYOUT FOR OPTION 2</c:v>
                </c:pt>
              </c:strCache>
            </c:strRef>
          </c:cat>
          <c:val>
            <c:numRef>
              <c:f>'PROJECT - 5'!$L$18:$N$18</c:f>
              <c:numCache>
                <c:formatCode>General</c:formatCode>
                <c:ptCount val="3"/>
                <c:pt idx="0" formatCode="_ [$₹-4009]\ * #,##0.00_ ;_ [$₹-4009]\ * \-#,##0.00_ ;_ [$₹-4009]\ * &quot;-&quot;??_ ;_ @_ ">
                  <c:v>57098313.08673235</c:v>
                </c:pt>
                <c:pt idx="2" formatCode="_ [$₹-4009]\ * #,##0.00_ ;_ [$₹-4009]\ * \-#,##0.00_ ;_ [$₹-4009]\ * &quot;-&quot;??_ ;_ @_ ">
                  <c:v>59837029.430410773</c:v>
                </c:pt>
              </c:numCache>
            </c:numRef>
          </c:val>
          <c:extLst>
            <c:ext xmlns:c16="http://schemas.microsoft.com/office/drawing/2014/chart" uri="{C3380CC4-5D6E-409C-BE32-E72D297353CC}">
              <c16:uniqueId val="{00000000-74E1-4674-B198-5F33861F0634}"/>
            </c:ext>
          </c:extLst>
        </c:ser>
        <c:dLbls>
          <c:dLblPos val="inEnd"/>
          <c:showLegendKey val="0"/>
          <c:showVal val="1"/>
          <c:showCatName val="0"/>
          <c:showSerName val="0"/>
          <c:showPercent val="0"/>
          <c:showBubbleSize val="0"/>
        </c:dLbls>
        <c:gapWidth val="65"/>
        <c:axId val="2011367679"/>
        <c:axId val="95100815"/>
      </c:barChart>
      <c:catAx>
        <c:axId val="2011367679"/>
        <c:scaling>
          <c:orientation val="minMax"/>
        </c:scaling>
        <c:delete val="0"/>
        <c:axPos val="l"/>
        <c:numFmt formatCode="General" sourceLinked="1"/>
        <c:majorTickMark val="none"/>
        <c:minorTickMark val="none"/>
        <c:tickLblPos val="nextTo"/>
        <c:spPr>
          <a:solidFill>
            <a:srgbClr val="FFFF00"/>
          </a:solid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95100815"/>
        <c:crosses val="autoZero"/>
        <c:auto val="1"/>
        <c:lblAlgn val="ctr"/>
        <c:lblOffset val="100"/>
        <c:noMultiLvlLbl val="0"/>
      </c:catAx>
      <c:valAx>
        <c:axId val="9510081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4009]\ * #,##0.00_ ;_ [$₹-4009]\ * \-#,##0.00_ ;_ [$₹-4009]\ * &quot;-&quot;??_ ;_ @_ " sourceLinked="1"/>
        <c:majorTickMark val="none"/>
        <c:minorTickMark val="none"/>
        <c:tickLblPos val="nextTo"/>
        <c:spPr>
          <a:solidFill>
            <a:schemeClr val="accent6">
              <a:lumMod val="40000"/>
              <a:lumOff val="60000"/>
            </a:schemeClr>
          </a:solidFill>
          <a:ln>
            <a:solidFill>
              <a:srgbClr val="FFFF00">
                <a:alpha val="90000"/>
              </a:srgbClr>
            </a:solidFill>
          </a:ln>
          <a:effectLst/>
        </c:spPr>
        <c:txPr>
          <a:bodyPr rot="-60000000" spcFirstLastPara="1" vertOverflow="ellipsis" vert="horz" wrap="square" anchor="ctr" anchorCtr="1"/>
          <a:lstStyle/>
          <a:p>
            <a:pPr>
              <a:defRPr sz="900" b="1" i="0" u="none" strike="noStrike" kern="1200" baseline="0">
                <a:ln>
                  <a:noFill/>
                </a:ln>
                <a:solidFill>
                  <a:schemeClr val="dk1">
                    <a:lumMod val="75000"/>
                    <a:lumOff val="25000"/>
                  </a:schemeClr>
                </a:solidFill>
                <a:latin typeface="+mn-lt"/>
                <a:ea typeface="+mn-ea"/>
                <a:cs typeface="+mn-cs"/>
              </a:defRPr>
            </a:pPr>
            <a:endParaRPr lang="en-US"/>
          </a:p>
        </c:txPr>
        <c:crossAx val="201136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295275</xdr:colOff>
      <xdr:row>0</xdr:row>
      <xdr:rowOff>133350</xdr:rowOff>
    </xdr:from>
    <xdr:ext cx="5829300" cy="937629"/>
    <xdr:sp macro="" textlink="">
      <xdr:nvSpPr>
        <xdr:cNvPr id="3" name="Rectangle 2">
          <a:extLst>
            <a:ext uri="{FF2B5EF4-FFF2-40B4-BE49-F238E27FC236}">
              <a16:creationId xmlns:a16="http://schemas.microsoft.com/office/drawing/2014/main" id="{91BBD2D9-C859-4ACA-B89C-58DB5A8B9ACA}"/>
            </a:ext>
          </a:extLst>
        </xdr:cNvPr>
        <xdr:cNvSpPr/>
      </xdr:nvSpPr>
      <xdr:spPr>
        <a:xfrm>
          <a:off x="2771775" y="133350"/>
          <a:ext cx="5829300" cy="937629"/>
        </a:xfrm>
        <a:prstGeom prst="rect">
          <a:avLst/>
        </a:prstGeom>
        <a:noFill/>
      </xdr:spPr>
      <xdr:txBody>
        <a:bodyPr wrap="square" lIns="91440" tIns="45720" rIns="91440" bIns="45720">
          <a:spAutoFit/>
          <a:scene3d>
            <a:camera prst="orthographicFront"/>
            <a:lightRig rig="balanced" dir="t">
              <a:rot lat="0" lon="0" rev="2100000"/>
            </a:lightRig>
          </a:scene3d>
          <a:sp3d extrusionH="57150" prstMaterial="metal">
            <a:bevelT w="38100" h="25400"/>
            <a:contourClr>
              <a:schemeClr val="bg2"/>
            </a:contourClr>
          </a:sp3d>
        </a:bodyPr>
        <a:lstStyle/>
        <a:p>
          <a:pPr algn="ctr"/>
          <a:r>
            <a:rPr lang="en-US" sz="5400" b="1" cap="none" spc="0">
              <a:ln w="50800"/>
              <a:solidFill>
                <a:schemeClr val="bg1">
                  <a:shade val="50000"/>
                </a:schemeClr>
              </a:solidFill>
              <a:effectLst/>
            </a:rPr>
            <a:t>Cuemath Test</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30480</xdr:colOff>
      <xdr:row>12</xdr:row>
      <xdr:rowOff>60960</xdr:rowOff>
    </xdr:from>
    <xdr:to>
      <xdr:col>8</xdr:col>
      <xdr:colOff>1143000</xdr:colOff>
      <xdr:row>31</xdr:row>
      <xdr:rowOff>106680</xdr:rowOff>
    </xdr:to>
    <xdr:graphicFrame macro="">
      <xdr:nvGraphicFramePr>
        <xdr:cNvPr id="6" name="Chart 5">
          <a:extLst>
            <a:ext uri="{FF2B5EF4-FFF2-40B4-BE49-F238E27FC236}">
              <a16:creationId xmlns:a16="http://schemas.microsoft.com/office/drawing/2014/main" id="{D19F9165-8249-86A4-39F5-1884AE10DD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55685</xdr:colOff>
      <xdr:row>18</xdr:row>
      <xdr:rowOff>52753</xdr:rowOff>
    </xdr:from>
    <xdr:to>
      <xdr:col>15</xdr:col>
      <xdr:colOff>252046</xdr:colOff>
      <xdr:row>34</xdr:row>
      <xdr:rowOff>0</xdr:rowOff>
    </xdr:to>
    <xdr:graphicFrame macro="">
      <xdr:nvGraphicFramePr>
        <xdr:cNvPr id="7" name="Chart 6">
          <a:extLst>
            <a:ext uri="{FF2B5EF4-FFF2-40B4-BE49-F238E27FC236}">
              <a16:creationId xmlns:a16="http://schemas.microsoft.com/office/drawing/2014/main" id="{508328DC-0C45-9784-966C-FCD586B7BE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14</xdr:row>
      <xdr:rowOff>175846</xdr:rowOff>
    </xdr:from>
    <xdr:to>
      <xdr:col>4</xdr:col>
      <xdr:colOff>351692</xdr:colOff>
      <xdr:row>28</xdr:row>
      <xdr:rowOff>111370</xdr:rowOff>
    </xdr:to>
    <xdr:pic>
      <xdr:nvPicPr>
        <xdr:cNvPr id="11" name="Picture 10">
          <a:extLst>
            <a:ext uri="{FF2B5EF4-FFF2-40B4-BE49-F238E27FC236}">
              <a16:creationId xmlns:a16="http://schemas.microsoft.com/office/drawing/2014/main" id="{4219BDC7-E6F6-8DBA-9969-A784D1C201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270738"/>
          <a:ext cx="4407877" cy="2479431"/>
        </a:xfrm>
        <a:prstGeom prst="rect">
          <a:avLst/>
        </a:prstGeom>
      </xdr:spPr>
    </xdr:pic>
    <xdr:clientData/>
  </xdr:twoCellAnchor>
  <xdr:twoCellAnchor editAs="oneCell">
    <xdr:from>
      <xdr:col>4</xdr:col>
      <xdr:colOff>367977</xdr:colOff>
      <xdr:row>15</xdr:row>
      <xdr:rowOff>1</xdr:rowOff>
    </xdr:from>
    <xdr:to>
      <xdr:col>9</xdr:col>
      <xdr:colOff>597878</xdr:colOff>
      <xdr:row>28</xdr:row>
      <xdr:rowOff>101478</xdr:rowOff>
    </xdr:to>
    <xdr:pic>
      <xdr:nvPicPr>
        <xdr:cNvPr id="13" name="Picture 12">
          <a:extLst>
            <a:ext uri="{FF2B5EF4-FFF2-40B4-BE49-F238E27FC236}">
              <a16:creationId xmlns:a16="http://schemas.microsoft.com/office/drawing/2014/main" id="{7247D532-C594-B00A-E285-3775F0D44E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424162" y="3276601"/>
          <a:ext cx="4379870" cy="2463677"/>
        </a:xfrm>
        <a:prstGeom prst="rect">
          <a:avLst/>
        </a:prstGeom>
      </xdr:spPr>
    </xdr:pic>
    <xdr:clientData/>
  </xdr:twoCellAnchor>
  <xdr:twoCellAnchor editAs="oneCell">
    <xdr:from>
      <xdr:col>0</xdr:col>
      <xdr:colOff>0</xdr:colOff>
      <xdr:row>28</xdr:row>
      <xdr:rowOff>117230</xdr:rowOff>
    </xdr:from>
    <xdr:to>
      <xdr:col>4</xdr:col>
      <xdr:colOff>351692</xdr:colOff>
      <xdr:row>47</xdr:row>
      <xdr:rowOff>132369</xdr:rowOff>
    </xdr:to>
    <xdr:pic>
      <xdr:nvPicPr>
        <xdr:cNvPr id="15" name="Picture 14">
          <a:extLst>
            <a:ext uri="{FF2B5EF4-FFF2-40B4-BE49-F238E27FC236}">
              <a16:creationId xmlns:a16="http://schemas.microsoft.com/office/drawing/2014/main" id="{D27C0D76-36AC-1B13-B659-0E36C4C398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5756030"/>
          <a:ext cx="4407877" cy="3467586"/>
        </a:xfrm>
        <a:prstGeom prst="rect">
          <a:avLst/>
        </a:prstGeom>
      </xdr:spPr>
    </xdr:pic>
    <xdr:clientData/>
  </xdr:twoCellAnchor>
  <xdr:twoCellAnchor editAs="oneCell">
    <xdr:from>
      <xdr:col>4</xdr:col>
      <xdr:colOff>363415</xdr:colOff>
      <xdr:row>28</xdr:row>
      <xdr:rowOff>112466</xdr:rowOff>
    </xdr:from>
    <xdr:to>
      <xdr:col>10</xdr:col>
      <xdr:colOff>35170</xdr:colOff>
      <xdr:row>47</xdr:row>
      <xdr:rowOff>128952</xdr:rowOff>
    </xdr:to>
    <xdr:pic>
      <xdr:nvPicPr>
        <xdr:cNvPr id="17" name="Picture 16">
          <a:extLst>
            <a:ext uri="{FF2B5EF4-FFF2-40B4-BE49-F238E27FC236}">
              <a16:creationId xmlns:a16="http://schemas.microsoft.com/office/drawing/2014/main" id="{9B809309-97BF-4A0C-3EC4-C815BFB3B00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419600" y="5751266"/>
          <a:ext cx="4431324" cy="346893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shwini_Tank.bak/Dis%20analytics/Knowledge%20Base/Excel/Training/Demonstration%20Fi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nctions Syntax"/>
      <sheetName val="demo(funs,if,lookup)"/>
      <sheetName val="Chart1"/>
      <sheetName val="Sheet1"/>
      <sheetName val="Sheet2"/>
      <sheetName val="subtotals,pivot table"/>
      <sheetName val="external pivot"/>
      <sheetName val="input-sheet1 consol"/>
      <sheetName val="input-sheet2 consol"/>
      <sheetName val="multiple consolidation"/>
      <sheetName val="forecast,histogram"/>
      <sheetName val="ChartSales"/>
      <sheetName val="ChartScroll"/>
      <sheetName val="Chart2"/>
      <sheetName val="Chart3"/>
      <sheetName val="chart data"/>
    </sheetNames>
    <sheetDataSet>
      <sheetData sheetId="0"/>
      <sheetData sheetId="1"/>
      <sheetData sheetId="2" refreshError="1"/>
      <sheetData sheetId="3"/>
      <sheetData sheetId="4"/>
      <sheetData sheetId="5">
        <row r="2">
          <cell r="A2" t="str">
            <v>slno</v>
          </cell>
          <cell r="B2" t="str">
            <v>empname</v>
          </cell>
          <cell r="C2" t="str">
            <v>age</v>
          </cell>
          <cell r="D2" t="str">
            <v>dept</v>
          </cell>
          <cell r="E2" t="str">
            <v>desgn</v>
          </cell>
          <cell r="F2" t="str">
            <v>basic</v>
          </cell>
          <cell r="G2" t="str">
            <v>hra</v>
          </cell>
          <cell r="H2" t="str">
            <v>da</v>
          </cell>
          <cell r="I2" t="str">
            <v>gross</v>
          </cell>
          <cell r="J2" t="str">
            <v>rating</v>
          </cell>
        </row>
        <row r="3">
          <cell r="A3">
            <v>1</v>
          </cell>
        </row>
        <row r="4">
          <cell r="A4">
            <v>2</v>
          </cell>
        </row>
        <row r="5">
          <cell r="A5">
            <v>3</v>
          </cell>
        </row>
        <row r="6">
          <cell r="A6">
            <v>4</v>
          </cell>
        </row>
        <row r="7">
          <cell r="A7">
            <v>5</v>
          </cell>
        </row>
        <row r="8">
          <cell r="A8">
            <v>6</v>
          </cell>
        </row>
        <row r="9">
          <cell r="A9">
            <v>7</v>
          </cell>
        </row>
        <row r="10">
          <cell r="A10">
            <v>8</v>
          </cell>
        </row>
        <row r="11">
          <cell r="A11">
            <v>9</v>
          </cell>
        </row>
        <row r="12">
          <cell r="A12">
            <v>10</v>
          </cell>
        </row>
        <row r="13">
          <cell r="A13">
            <v>11</v>
          </cell>
        </row>
        <row r="14">
          <cell r="A14">
            <v>12</v>
          </cell>
        </row>
        <row r="15">
          <cell r="A15">
            <v>13</v>
          </cell>
        </row>
        <row r="16">
          <cell r="A16">
            <v>14</v>
          </cell>
        </row>
        <row r="17">
          <cell r="A17">
            <v>15</v>
          </cell>
        </row>
        <row r="18">
          <cell r="A18">
            <v>16</v>
          </cell>
        </row>
        <row r="19">
          <cell r="A19">
            <v>17</v>
          </cell>
        </row>
        <row r="20">
          <cell r="A20">
            <v>18</v>
          </cell>
        </row>
      </sheetData>
      <sheetData sheetId="6"/>
      <sheetData sheetId="7"/>
      <sheetData sheetId="8"/>
      <sheetData sheetId="9"/>
      <sheetData sheetId="10"/>
      <sheetData sheetId="11" refreshError="1"/>
      <sheetData sheetId="12" refreshError="1"/>
      <sheetData sheetId="13" refreshError="1"/>
      <sheetData sheetId="14" refreshError="1"/>
      <sheetData sheetId="15">
        <row r="4">
          <cell r="J4">
            <v>12</v>
          </cell>
        </row>
        <row r="5">
          <cell r="B5" t="str">
            <v>employee name</v>
          </cell>
          <cell r="C5" t="str">
            <v>projectedsales</v>
          </cell>
          <cell r="D5" t="str">
            <v>actual sales</v>
          </cell>
          <cell r="F5">
            <v>0</v>
          </cell>
        </row>
        <row r="6">
          <cell r="B6" t="str">
            <v>a</v>
          </cell>
          <cell r="C6">
            <v>300</v>
          </cell>
          <cell r="D6">
            <v>240</v>
          </cell>
          <cell r="F6">
            <v>12</v>
          </cell>
        </row>
        <row r="7">
          <cell r="B7" t="str">
            <v>b</v>
          </cell>
          <cell r="C7">
            <v>320</v>
          </cell>
          <cell r="D7">
            <v>300</v>
          </cell>
        </row>
        <row r="8">
          <cell r="B8" t="str">
            <v>c</v>
          </cell>
          <cell r="C8">
            <v>340</v>
          </cell>
          <cell r="D8">
            <v>320</v>
          </cell>
        </row>
        <row r="9">
          <cell r="B9" t="str">
            <v>d</v>
          </cell>
          <cell r="C9">
            <v>300</v>
          </cell>
          <cell r="D9">
            <v>200</v>
          </cell>
        </row>
        <row r="10">
          <cell r="B10" t="str">
            <v>e</v>
          </cell>
          <cell r="C10">
            <v>280</v>
          </cell>
          <cell r="D10">
            <v>290</v>
          </cell>
        </row>
        <row r="11">
          <cell r="B11" t="str">
            <v>f</v>
          </cell>
          <cell r="C11">
            <v>290</v>
          </cell>
          <cell r="D11">
            <v>280</v>
          </cell>
        </row>
        <row r="12">
          <cell r="B12" t="str">
            <v>g</v>
          </cell>
          <cell r="C12">
            <v>270</v>
          </cell>
          <cell r="D12">
            <v>260</v>
          </cell>
        </row>
        <row r="13">
          <cell r="B13" t="str">
            <v>h</v>
          </cell>
          <cell r="C13">
            <v>260</v>
          </cell>
          <cell r="D13">
            <v>250</v>
          </cell>
        </row>
        <row r="14">
          <cell r="B14" t="str">
            <v>I</v>
          </cell>
          <cell r="C14">
            <v>280</v>
          </cell>
          <cell r="D14">
            <v>270</v>
          </cell>
        </row>
        <row r="15">
          <cell r="B15" t="str">
            <v>j</v>
          </cell>
          <cell r="C15">
            <v>300</v>
          </cell>
          <cell r="D15">
            <v>280</v>
          </cell>
        </row>
        <row r="16">
          <cell r="B16" t="str">
            <v>k</v>
          </cell>
          <cell r="C16">
            <v>250</v>
          </cell>
          <cell r="D16">
            <v>200</v>
          </cell>
        </row>
        <row r="17">
          <cell r="B17" t="str">
            <v>l</v>
          </cell>
          <cell r="C17">
            <v>100</v>
          </cell>
          <cell r="D17">
            <v>300</v>
          </cell>
        </row>
        <row r="18">
          <cell r="B18" t="str">
            <v>m</v>
          </cell>
          <cell r="C18">
            <v>200</v>
          </cell>
          <cell r="D18">
            <v>300</v>
          </cell>
        </row>
        <row r="24">
          <cell r="D24" t="e">
            <v>#VALUE!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C7C23-55BF-4224-8921-25F1B598EFA8}">
  <dimension ref="A1:G38"/>
  <sheetViews>
    <sheetView showGridLines="0" topLeftCell="A10" workbookViewId="0">
      <selection activeCell="C32" sqref="C32"/>
    </sheetView>
  </sheetViews>
  <sheetFormatPr defaultRowHeight="14.4" x14ac:dyDescent="0.3"/>
  <cols>
    <col min="2" max="2" width="26.77734375" customWidth="1"/>
    <col min="3" max="3" width="32.5546875" customWidth="1"/>
    <col min="4" max="4" width="26.21875" customWidth="1"/>
    <col min="5" max="5" width="17.21875" customWidth="1"/>
    <col min="6" max="6" width="31.21875" customWidth="1"/>
  </cols>
  <sheetData>
    <row r="1" spans="1:7" x14ac:dyDescent="0.3">
      <c r="A1" s="4"/>
      <c r="B1" s="5"/>
      <c r="C1" s="4"/>
      <c r="D1" s="4"/>
      <c r="E1" s="4"/>
      <c r="F1" s="4"/>
      <c r="G1" s="4"/>
    </row>
    <row r="2" spans="1:7" x14ac:dyDescent="0.3">
      <c r="A2" s="4"/>
      <c r="B2" s="6"/>
      <c r="C2" s="7"/>
      <c r="D2" s="8"/>
      <c r="E2" s="8"/>
      <c r="F2" s="8"/>
      <c r="G2" s="4"/>
    </row>
    <row r="3" spans="1:7" x14ac:dyDescent="0.3">
      <c r="A3" s="4"/>
      <c r="B3" s="9"/>
      <c r="C3" s="7"/>
      <c r="D3" s="8"/>
      <c r="E3" s="8"/>
      <c r="F3" s="8"/>
      <c r="G3" s="4"/>
    </row>
    <row r="4" spans="1:7" x14ac:dyDescent="0.3">
      <c r="A4" s="4"/>
      <c r="B4" s="6"/>
      <c r="C4" s="7"/>
      <c r="D4" s="8"/>
      <c r="E4" s="8"/>
      <c r="F4" s="8"/>
      <c r="G4" s="4"/>
    </row>
    <row r="5" spans="1:7" x14ac:dyDescent="0.3">
      <c r="A5" s="4"/>
      <c r="B5" s="6"/>
      <c r="C5" s="7"/>
      <c r="D5" s="8"/>
      <c r="E5" s="8"/>
      <c r="F5" s="8"/>
      <c r="G5" s="4"/>
    </row>
    <row r="6" spans="1:7" x14ac:dyDescent="0.3">
      <c r="A6" s="4"/>
      <c r="B6" s="6"/>
      <c r="C6" s="7"/>
      <c r="D6" s="8"/>
      <c r="E6" s="8"/>
      <c r="F6" s="8"/>
      <c r="G6" s="4"/>
    </row>
    <row r="7" spans="1:7" x14ac:dyDescent="0.3">
      <c r="A7" s="4"/>
      <c r="B7" s="6"/>
      <c r="C7" s="7"/>
      <c r="D7" s="8"/>
      <c r="E7" s="8"/>
      <c r="F7" s="8"/>
      <c r="G7" s="4"/>
    </row>
    <row r="8" spans="1:7" x14ac:dyDescent="0.3">
      <c r="A8" s="4"/>
      <c r="B8" s="5"/>
      <c r="C8" s="10"/>
      <c r="D8" s="4"/>
      <c r="E8" s="4"/>
      <c r="F8" s="4"/>
      <c r="G8" s="4"/>
    </row>
    <row r="9" spans="1:7" x14ac:dyDescent="0.3">
      <c r="A9" s="4"/>
      <c r="B9" s="11" t="s">
        <v>994</v>
      </c>
      <c r="C9" s="12"/>
      <c r="D9" s="4"/>
      <c r="E9" s="4"/>
      <c r="F9" s="4"/>
      <c r="G9" s="4"/>
    </row>
    <row r="10" spans="1:7" x14ac:dyDescent="0.3">
      <c r="A10" s="4"/>
      <c r="B10" s="11" t="s">
        <v>995</v>
      </c>
      <c r="C10" s="12"/>
      <c r="D10" s="4"/>
      <c r="E10" s="4"/>
      <c r="F10" s="4"/>
      <c r="G10" s="4"/>
    </row>
    <row r="11" spans="1:7" x14ac:dyDescent="0.3">
      <c r="A11" s="4"/>
      <c r="B11" s="11" t="s">
        <v>996</v>
      </c>
      <c r="C11" s="12"/>
      <c r="D11" s="4"/>
      <c r="E11" s="4"/>
      <c r="F11" s="4"/>
      <c r="G11" s="4"/>
    </row>
    <row r="12" spans="1:7" x14ac:dyDescent="0.3">
      <c r="A12" s="4"/>
      <c r="B12" s="11" t="s">
        <v>997</v>
      </c>
      <c r="C12" s="13"/>
      <c r="D12" s="4"/>
      <c r="E12" s="4"/>
      <c r="F12" s="4"/>
      <c r="G12" s="4"/>
    </row>
    <row r="13" spans="1:7" x14ac:dyDescent="0.3">
      <c r="A13" s="4"/>
      <c r="B13" s="11" t="s">
        <v>998</v>
      </c>
      <c r="C13" s="12"/>
      <c r="D13" s="4"/>
      <c r="E13" s="4"/>
      <c r="F13" s="4"/>
      <c r="G13" s="4"/>
    </row>
    <row r="14" spans="1:7" x14ac:dyDescent="0.3">
      <c r="A14" s="4"/>
      <c r="B14" s="4"/>
      <c r="C14" s="4"/>
      <c r="D14" s="4"/>
      <c r="E14" s="4"/>
      <c r="F14" s="4"/>
      <c r="G14" s="4"/>
    </row>
    <row r="15" spans="1:7" ht="18" x14ac:dyDescent="0.35">
      <c r="A15" s="4"/>
      <c r="B15" s="14" t="s">
        <v>999</v>
      </c>
      <c r="C15" s="4"/>
      <c r="D15" s="4"/>
      <c r="E15" s="4"/>
      <c r="F15" s="4"/>
      <c r="G15" s="4"/>
    </row>
    <row r="16" spans="1:7" ht="15.6" x14ac:dyDescent="0.3">
      <c r="A16" s="15"/>
      <c r="B16" s="16" t="s">
        <v>1000</v>
      </c>
      <c r="C16" s="15"/>
      <c r="D16" s="15"/>
      <c r="E16" s="15"/>
      <c r="F16" s="15"/>
      <c r="G16" s="15"/>
    </row>
    <row r="17" spans="1:7" ht="15.6" x14ac:dyDescent="0.3">
      <c r="A17" s="15"/>
      <c r="B17" s="17"/>
      <c r="C17" s="15"/>
      <c r="D17" s="15"/>
      <c r="E17" s="15"/>
      <c r="F17" s="15"/>
      <c r="G17" s="15"/>
    </row>
    <row r="18" spans="1:7" ht="15.6" x14ac:dyDescent="0.3">
      <c r="A18" s="15"/>
      <c r="B18" s="18" t="s">
        <v>1001</v>
      </c>
      <c r="C18" s="15"/>
      <c r="D18" s="15"/>
      <c r="E18" s="15"/>
      <c r="F18" s="15"/>
      <c r="G18" s="15"/>
    </row>
    <row r="19" spans="1:7" ht="15.6" x14ac:dyDescent="0.3">
      <c r="A19" s="15"/>
      <c r="B19" s="19" t="s">
        <v>1010</v>
      </c>
      <c r="C19" s="15"/>
      <c r="D19" s="15"/>
      <c r="E19" s="15"/>
      <c r="F19" s="15"/>
      <c r="G19" s="15"/>
    </row>
    <row r="20" spans="1:7" ht="15.6" x14ac:dyDescent="0.3">
      <c r="A20" s="15"/>
      <c r="B20" s="19" t="s">
        <v>1002</v>
      </c>
      <c r="C20" s="15"/>
      <c r="D20" s="15"/>
      <c r="E20" s="15"/>
      <c r="F20" s="15"/>
      <c r="G20" s="15"/>
    </row>
    <row r="21" spans="1:7" ht="15.6" x14ac:dyDescent="0.3">
      <c r="A21" s="15"/>
      <c r="B21" s="19" t="s">
        <v>1260</v>
      </c>
      <c r="C21" s="15"/>
      <c r="D21" s="15"/>
      <c r="E21" s="15"/>
      <c r="F21" s="15"/>
      <c r="G21" s="15"/>
    </row>
    <row r="22" spans="1:7" ht="15.6" x14ac:dyDescent="0.3">
      <c r="A22" s="15"/>
      <c r="B22" s="19" t="s">
        <v>1258</v>
      </c>
      <c r="C22" s="15"/>
      <c r="D22" s="15"/>
      <c r="E22" s="15"/>
      <c r="F22" s="15"/>
      <c r="G22" s="15"/>
    </row>
    <row r="23" spans="1:7" ht="15.6" x14ac:dyDescent="0.3">
      <c r="A23" s="4"/>
      <c r="B23" s="19" t="s">
        <v>1259</v>
      </c>
      <c r="C23" s="4"/>
      <c r="D23" s="4"/>
      <c r="E23" s="4"/>
      <c r="F23" s="4"/>
      <c r="G23" s="4"/>
    </row>
    <row r="24" spans="1:7" ht="18" x14ac:dyDescent="0.35">
      <c r="A24" s="4"/>
      <c r="B24" s="20"/>
      <c r="C24" s="4"/>
      <c r="D24" s="4"/>
      <c r="E24" s="4"/>
      <c r="F24" s="4"/>
      <c r="G24" s="4"/>
    </row>
    <row r="25" spans="1:7" x14ac:dyDescent="0.3">
      <c r="A25" s="4"/>
      <c r="B25" s="4"/>
      <c r="C25" s="230" t="s">
        <v>1003</v>
      </c>
      <c r="D25" s="231"/>
      <c r="E25" s="4"/>
      <c r="F25" s="4"/>
      <c r="G25" s="4"/>
    </row>
    <row r="26" spans="1:7" x14ac:dyDescent="0.3">
      <c r="A26" s="4"/>
      <c r="B26" s="4"/>
      <c r="C26" s="21" t="s">
        <v>1004</v>
      </c>
      <c r="D26" s="22">
        <v>3</v>
      </c>
      <c r="E26" s="4"/>
      <c r="F26" s="4"/>
      <c r="G26" s="4"/>
    </row>
    <row r="27" spans="1:7" x14ac:dyDescent="0.3">
      <c r="A27" s="4"/>
      <c r="B27" s="4"/>
      <c r="C27" s="23" t="s">
        <v>1005</v>
      </c>
      <c r="D27" s="24">
        <v>2</v>
      </c>
      <c r="E27" s="4"/>
      <c r="F27" s="4"/>
      <c r="G27" s="4"/>
    </row>
    <row r="28" spans="1:7" x14ac:dyDescent="0.3">
      <c r="A28" s="4"/>
      <c r="B28" s="4"/>
      <c r="C28" s="23" t="s">
        <v>1006</v>
      </c>
      <c r="D28" s="24">
        <v>4</v>
      </c>
      <c r="E28" s="4"/>
      <c r="F28" s="4"/>
      <c r="G28" s="4"/>
    </row>
    <row r="29" spans="1:7" x14ac:dyDescent="0.3">
      <c r="A29" s="4"/>
      <c r="B29" s="4"/>
      <c r="C29" s="23" t="s">
        <v>1007</v>
      </c>
      <c r="D29" s="24">
        <v>3</v>
      </c>
      <c r="E29" s="4"/>
      <c r="F29" s="4"/>
      <c r="G29" s="4"/>
    </row>
    <row r="30" spans="1:7" x14ac:dyDescent="0.3">
      <c r="A30" s="4"/>
      <c r="B30" s="4"/>
      <c r="C30" s="23" t="s">
        <v>1008</v>
      </c>
      <c r="D30" s="24">
        <v>8</v>
      </c>
      <c r="E30" s="4"/>
      <c r="F30" s="4"/>
      <c r="G30" s="4"/>
    </row>
    <row r="31" spans="1:7" x14ac:dyDescent="0.3">
      <c r="A31" s="4"/>
      <c r="B31" s="4"/>
      <c r="C31" s="23" t="s">
        <v>1242</v>
      </c>
      <c r="D31" s="24">
        <v>15</v>
      </c>
      <c r="E31" s="4"/>
      <c r="F31" s="4"/>
      <c r="G31" s="4"/>
    </row>
    <row r="32" spans="1:7" x14ac:dyDescent="0.3">
      <c r="A32" s="4"/>
      <c r="B32" s="4"/>
      <c r="C32" s="23" t="s">
        <v>1243</v>
      </c>
      <c r="D32" s="24">
        <v>15</v>
      </c>
      <c r="E32" s="4"/>
      <c r="F32" s="4"/>
      <c r="G32" s="4"/>
    </row>
    <row r="33" spans="1:7" x14ac:dyDescent="0.3">
      <c r="A33" s="4"/>
      <c r="B33" s="4"/>
      <c r="C33" s="25" t="s">
        <v>1009</v>
      </c>
      <c r="D33" s="26">
        <f>SUM(D26:D32)</f>
        <v>50</v>
      </c>
      <c r="E33" s="4"/>
      <c r="F33" s="4"/>
      <c r="G33" s="4"/>
    </row>
    <row r="34" spans="1:7" x14ac:dyDescent="0.3">
      <c r="A34" s="4"/>
      <c r="B34" s="4"/>
      <c r="C34" s="27"/>
      <c r="D34" s="27"/>
      <c r="E34" s="4"/>
      <c r="F34" s="4"/>
      <c r="G34" s="4"/>
    </row>
    <row r="35" spans="1:7" x14ac:dyDescent="0.3">
      <c r="A35" s="4"/>
      <c r="B35" s="4"/>
      <c r="C35" s="27"/>
      <c r="D35" s="27"/>
      <c r="E35" s="4"/>
      <c r="F35" s="4"/>
      <c r="G35" s="4"/>
    </row>
    <row r="36" spans="1:7" x14ac:dyDescent="0.3">
      <c r="A36" s="4"/>
      <c r="B36" s="4"/>
      <c r="C36" s="27"/>
      <c r="D36" s="27"/>
      <c r="E36" s="4"/>
      <c r="F36" s="4"/>
      <c r="G36" s="4"/>
    </row>
    <row r="37" spans="1:7" x14ac:dyDescent="0.3">
      <c r="A37" s="4"/>
      <c r="B37" s="4"/>
      <c r="C37" s="27"/>
      <c r="D37" s="27"/>
      <c r="E37" s="4"/>
      <c r="F37" s="4"/>
      <c r="G37" s="4"/>
    </row>
    <row r="38" spans="1:7" x14ac:dyDescent="0.3">
      <c r="A38" s="4"/>
      <c r="B38" s="4"/>
      <c r="C38" s="28"/>
      <c r="D38" s="28"/>
      <c r="E38" s="4"/>
      <c r="F38" s="4"/>
      <c r="G38" s="4"/>
    </row>
  </sheetData>
  <protectedRanges>
    <protectedRange sqref="C9:C13" name="Range1"/>
  </protectedRanges>
  <mergeCells count="1">
    <mergeCell ref="C25:D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D47FF-E10E-46F4-86D1-42426F4CDA90}">
  <dimension ref="A1:M58"/>
  <sheetViews>
    <sheetView showGridLines="0" zoomScale="145" zoomScaleNormal="145" workbookViewId="0"/>
  </sheetViews>
  <sheetFormatPr defaultColWidth="9.21875" defaultRowHeight="13.8" x14ac:dyDescent="0.25"/>
  <cols>
    <col min="1" max="1" width="11.44140625" style="30" customWidth="1"/>
    <col min="2" max="2" width="10.44140625" style="30" bestFit="1" customWidth="1"/>
    <col min="3" max="16384" width="9.21875" style="30"/>
  </cols>
  <sheetData>
    <row r="1" spans="1:13" ht="14.4" thickBot="1" x14ac:dyDescent="0.3">
      <c r="A1" s="235"/>
      <c r="B1" s="29" t="s">
        <v>1011</v>
      </c>
      <c r="C1" s="29"/>
      <c r="D1" s="29"/>
      <c r="E1" s="29"/>
      <c r="F1" s="29"/>
      <c r="G1" s="29"/>
      <c r="H1" s="29"/>
      <c r="I1" s="29"/>
      <c r="J1" s="29"/>
      <c r="K1" s="29"/>
      <c r="L1" s="29"/>
      <c r="M1" s="29"/>
    </row>
    <row r="3" spans="1:13" x14ac:dyDescent="0.25">
      <c r="B3" s="31" t="s">
        <v>1012</v>
      </c>
      <c r="C3" s="42"/>
      <c r="D3" s="42"/>
      <c r="E3" s="42"/>
      <c r="F3" s="42"/>
      <c r="G3" s="42"/>
      <c r="H3" s="42"/>
      <c r="I3" s="42"/>
      <c r="J3" s="105" t="s">
        <v>1023</v>
      </c>
      <c r="K3" s="43"/>
    </row>
    <row r="4" spans="1:13" x14ac:dyDescent="0.25">
      <c r="B4" s="32" t="s">
        <v>1013</v>
      </c>
      <c r="C4" s="44"/>
      <c r="D4" s="44"/>
      <c r="E4" s="44"/>
      <c r="F4" s="44"/>
      <c r="G4" s="44"/>
      <c r="H4" s="44"/>
      <c r="I4" s="44"/>
      <c r="J4" s="200">
        <f>COUNTIFS(C8:C58,"",D8:D58,"",E8:E58,"")</f>
        <v>7</v>
      </c>
      <c r="K4" s="45"/>
    </row>
    <row r="5" spans="1:13" x14ac:dyDescent="0.25">
      <c r="B5" s="32" t="s">
        <v>1014</v>
      </c>
      <c r="C5" s="44"/>
      <c r="D5" s="44"/>
      <c r="E5" s="44"/>
      <c r="F5" s="44"/>
      <c r="G5" s="44"/>
      <c r="H5" s="44"/>
      <c r="I5" s="44"/>
      <c r="J5" s="201">
        <f>COUNTIFS(C8:C58, "&lt;&gt;R", D8:D58, "&lt;&gt;R", E8:E58, "&lt;&gt;R", C8:C58, "&lt;&gt;T", D8:D58, "&lt;&gt;T", E8:E58, "&lt;&gt;T")</f>
        <v>8</v>
      </c>
      <c r="K5" s="45"/>
    </row>
    <row r="6" spans="1:13" x14ac:dyDescent="0.25">
      <c r="B6" s="33" t="s">
        <v>1015</v>
      </c>
      <c r="C6" s="46"/>
      <c r="D6" s="46"/>
      <c r="E6" s="46"/>
      <c r="F6" s="46"/>
      <c r="G6" s="46"/>
      <c r="H6" s="46"/>
      <c r="I6" s="46"/>
      <c r="J6" s="202">
        <f>COUNTIFS(C9:C58, "&lt;&gt;T", D9:D58, "&lt;&gt;T", E9:E58, "&lt;&gt;T")</f>
        <v>29</v>
      </c>
      <c r="K6" s="47"/>
    </row>
    <row r="8" spans="1:13" x14ac:dyDescent="0.25">
      <c r="B8" s="48" t="s">
        <v>1024</v>
      </c>
      <c r="C8" s="48" t="s">
        <v>1025</v>
      </c>
      <c r="D8" s="48" t="s">
        <v>1026</v>
      </c>
      <c r="E8" s="48" t="s">
        <v>1027</v>
      </c>
      <c r="G8" s="209" t="s">
        <v>1028</v>
      </c>
      <c r="H8" s="210"/>
      <c r="I8" s="210"/>
      <c r="J8" s="210"/>
      <c r="K8" s="211"/>
    </row>
    <row r="9" spans="1:13" x14ac:dyDescent="0.25">
      <c r="B9" s="49" t="s">
        <v>1029</v>
      </c>
      <c r="C9" s="50" t="s">
        <v>1030</v>
      </c>
      <c r="D9" s="50" t="s">
        <v>1031</v>
      </c>
      <c r="E9" s="50"/>
      <c r="G9" s="212" t="s">
        <v>1032</v>
      </c>
      <c r="H9" s="213"/>
      <c r="I9" s="213"/>
      <c r="J9" s="213"/>
      <c r="K9" s="214"/>
    </row>
    <row r="10" spans="1:13" x14ac:dyDescent="0.25">
      <c r="B10" s="49" t="s">
        <v>1033</v>
      </c>
      <c r="C10" s="50"/>
      <c r="D10" s="50" t="s">
        <v>1030</v>
      </c>
      <c r="E10" s="50"/>
      <c r="G10" s="215" t="s">
        <v>1034</v>
      </c>
      <c r="H10" s="216"/>
      <c r="I10" s="216"/>
      <c r="J10" s="216"/>
      <c r="K10" s="217"/>
    </row>
    <row r="11" spans="1:13" x14ac:dyDescent="0.25">
      <c r="B11" s="49" t="s">
        <v>1035</v>
      </c>
      <c r="C11" s="50" t="s">
        <v>1031</v>
      </c>
      <c r="D11" s="50"/>
      <c r="E11" s="50"/>
      <c r="M11" s="107"/>
    </row>
    <row r="12" spans="1:13" x14ac:dyDescent="0.25">
      <c r="B12" s="49" t="s">
        <v>1036</v>
      </c>
      <c r="C12" s="50" t="s">
        <v>1030</v>
      </c>
      <c r="D12" s="50" t="s">
        <v>1031</v>
      </c>
      <c r="E12" s="50"/>
    </row>
    <row r="13" spans="1:13" x14ac:dyDescent="0.25">
      <c r="B13" s="49" t="s">
        <v>1037</v>
      </c>
      <c r="C13" s="50"/>
      <c r="D13" s="50"/>
      <c r="E13" s="50" t="s">
        <v>1031</v>
      </c>
      <c r="I13" s="107"/>
    </row>
    <row r="14" spans="1:13" x14ac:dyDescent="0.25">
      <c r="B14" s="49" t="s">
        <v>1038</v>
      </c>
      <c r="C14" s="50"/>
      <c r="D14" s="50" t="s">
        <v>1030</v>
      </c>
      <c r="E14" s="50"/>
      <c r="H14" s="106"/>
    </row>
    <row r="15" spans="1:13" x14ac:dyDescent="0.25">
      <c r="B15" s="49" t="s">
        <v>1039</v>
      </c>
      <c r="C15" s="50"/>
      <c r="D15" s="50"/>
      <c r="E15" s="50" t="s">
        <v>1030</v>
      </c>
      <c r="I15" s="107"/>
    </row>
    <row r="16" spans="1:13" x14ac:dyDescent="0.25">
      <c r="B16" s="49" t="s">
        <v>1040</v>
      </c>
      <c r="C16" s="50"/>
      <c r="D16" s="50"/>
      <c r="E16" s="50"/>
    </row>
    <row r="17" spans="2:11" x14ac:dyDescent="0.25">
      <c r="B17" s="49" t="s">
        <v>1041</v>
      </c>
      <c r="C17" s="50"/>
      <c r="D17" s="50" t="s">
        <v>1030</v>
      </c>
      <c r="E17" s="50"/>
      <c r="K17" s="107"/>
    </row>
    <row r="18" spans="2:11" x14ac:dyDescent="0.25">
      <c r="B18" s="49" t="s">
        <v>1042</v>
      </c>
      <c r="C18" s="50"/>
      <c r="D18" s="50"/>
      <c r="E18" s="50" t="s">
        <v>1031</v>
      </c>
      <c r="I18" s="106"/>
    </row>
    <row r="19" spans="2:11" x14ac:dyDescent="0.25">
      <c r="B19" s="49" t="s">
        <v>1043</v>
      </c>
      <c r="C19" s="50"/>
      <c r="D19" s="50"/>
      <c r="E19" s="50" t="s">
        <v>1030</v>
      </c>
    </row>
    <row r="20" spans="2:11" x14ac:dyDescent="0.25">
      <c r="B20" s="49" t="s">
        <v>1044</v>
      </c>
      <c r="C20" s="50" t="s">
        <v>1031</v>
      </c>
      <c r="D20" s="50"/>
      <c r="E20" s="50"/>
    </row>
    <row r="21" spans="2:11" x14ac:dyDescent="0.25">
      <c r="B21" s="49" t="s">
        <v>1045</v>
      </c>
      <c r="C21" s="50"/>
      <c r="D21" s="50" t="s">
        <v>1030</v>
      </c>
      <c r="E21" s="50"/>
    </row>
    <row r="22" spans="2:11" x14ac:dyDescent="0.25">
      <c r="B22" s="49" t="s">
        <v>1046</v>
      </c>
      <c r="C22" s="50"/>
      <c r="D22" s="50"/>
      <c r="E22" s="50" t="s">
        <v>1031</v>
      </c>
      <c r="I22" s="107">
        <f>J6</f>
        <v>29</v>
      </c>
    </row>
    <row r="23" spans="2:11" x14ac:dyDescent="0.25">
      <c r="B23" s="49" t="s">
        <v>1047</v>
      </c>
      <c r="C23" s="50"/>
      <c r="D23" s="50" t="s">
        <v>1031</v>
      </c>
      <c r="E23" s="50"/>
      <c r="J23" s="107"/>
    </row>
    <row r="24" spans="2:11" x14ac:dyDescent="0.25">
      <c r="B24" s="49" t="s">
        <v>1048</v>
      </c>
      <c r="C24" s="50" t="s">
        <v>1030</v>
      </c>
      <c r="D24" s="50"/>
      <c r="E24" s="50"/>
    </row>
    <row r="25" spans="2:11" x14ac:dyDescent="0.25">
      <c r="B25" s="49" t="s">
        <v>1049</v>
      </c>
      <c r="C25" s="50"/>
      <c r="D25" s="50"/>
      <c r="E25" s="50"/>
    </row>
    <row r="26" spans="2:11" x14ac:dyDescent="0.25">
      <c r="B26" s="49" t="s">
        <v>1050</v>
      </c>
      <c r="C26" s="50" t="s">
        <v>1031</v>
      </c>
      <c r="D26" s="50"/>
      <c r="E26" s="50"/>
    </row>
    <row r="27" spans="2:11" x14ac:dyDescent="0.25">
      <c r="B27" s="49" t="s">
        <v>1051</v>
      </c>
      <c r="C27" s="50"/>
      <c r="D27" s="50" t="s">
        <v>1030</v>
      </c>
      <c r="E27" s="50"/>
      <c r="H27" s="107"/>
    </row>
    <row r="28" spans="2:11" x14ac:dyDescent="0.25">
      <c r="B28" s="49" t="s">
        <v>1052</v>
      </c>
      <c r="C28" s="50"/>
      <c r="D28" s="50" t="s">
        <v>1031</v>
      </c>
      <c r="E28" s="50"/>
    </row>
    <row r="29" spans="2:11" x14ac:dyDescent="0.25">
      <c r="B29" s="49" t="s">
        <v>1053</v>
      </c>
      <c r="C29" s="50"/>
      <c r="D29" s="50" t="s">
        <v>1030</v>
      </c>
      <c r="E29" s="50"/>
    </row>
    <row r="30" spans="2:11" x14ac:dyDescent="0.25">
      <c r="B30" s="49" t="s">
        <v>1054</v>
      </c>
      <c r="C30" s="50"/>
      <c r="D30" s="50" t="s">
        <v>1031</v>
      </c>
      <c r="E30" s="50" t="s">
        <v>1031</v>
      </c>
    </row>
    <row r="31" spans="2:11" x14ac:dyDescent="0.25">
      <c r="B31" s="49" t="s">
        <v>1055</v>
      </c>
      <c r="C31" s="50" t="s">
        <v>1030</v>
      </c>
      <c r="D31" s="50"/>
      <c r="E31" s="50"/>
    </row>
    <row r="32" spans="2:11" x14ac:dyDescent="0.25">
      <c r="B32" s="49" t="s">
        <v>1033</v>
      </c>
      <c r="C32" s="50"/>
      <c r="D32" s="50"/>
      <c r="E32" s="50" t="s">
        <v>1031</v>
      </c>
    </row>
    <row r="33" spans="2:5" x14ac:dyDescent="0.25">
      <c r="B33" s="49" t="s">
        <v>1056</v>
      </c>
      <c r="C33" s="50"/>
      <c r="D33" s="50"/>
      <c r="E33" s="50"/>
    </row>
    <row r="34" spans="2:5" x14ac:dyDescent="0.25">
      <c r="B34" s="49" t="s">
        <v>1057</v>
      </c>
      <c r="C34" s="50"/>
      <c r="D34" s="50" t="s">
        <v>1030</v>
      </c>
      <c r="E34" s="50"/>
    </row>
    <row r="35" spans="2:5" x14ac:dyDescent="0.25">
      <c r="B35" s="49" t="s">
        <v>1058</v>
      </c>
      <c r="C35" s="50" t="s">
        <v>1031</v>
      </c>
      <c r="D35" s="50"/>
      <c r="E35" s="50" t="s">
        <v>1031</v>
      </c>
    </row>
    <row r="36" spans="2:5" x14ac:dyDescent="0.25">
      <c r="B36" s="49" t="s">
        <v>1059</v>
      </c>
      <c r="C36" s="50"/>
      <c r="D36" s="50"/>
      <c r="E36" s="50" t="s">
        <v>1030</v>
      </c>
    </row>
    <row r="37" spans="2:5" x14ac:dyDescent="0.25">
      <c r="B37" s="49" t="s">
        <v>1060</v>
      </c>
      <c r="C37" s="50" t="s">
        <v>1030</v>
      </c>
      <c r="D37" s="50"/>
      <c r="E37" s="50"/>
    </row>
    <row r="38" spans="2:5" x14ac:dyDescent="0.25">
      <c r="B38" s="49" t="s">
        <v>1061</v>
      </c>
      <c r="C38" s="50"/>
      <c r="D38" s="50" t="s">
        <v>1031</v>
      </c>
      <c r="E38" s="50"/>
    </row>
    <row r="39" spans="2:5" x14ac:dyDescent="0.25">
      <c r="B39" s="49" t="s">
        <v>1062</v>
      </c>
      <c r="C39" s="50"/>
      <c r="D39" s="50"/>
      <c r="E39" s="50" t="s">
        <v>1030</v>
      </c>
    </row>
    <row r="40" spans="2:5" x14ac:dyDescent="0.25">
      <c r="B40" s="49" t="s">
        <v>1063</v>
      </c>
      <c r="C40" s="50" t="s">
        <v>1030</v>
      </c>
      <c r="D40" s="50"/>
      <c r="E40" s="50"/>
    </row>
    <row r="41" spans="2:5" x14ac:dyDescent="0.25">
      <c r="B41" s="49" t="s">
        <v>1064</v>
      </c>
      <c r="C41" s="50" t="s">
        <v>1031</v>
      </c>
      <c r="D41" s="50"/>
      <c r="E41" s="50"/>
    </row>
    <row r="42" spans="2:5" x14ac:dyDescent="0.25">
      <c r="B42" s="49" t="s">
        <v>1065</v>
      </c>
      <c r="C42" s="50"/>
      <c r="D42" s="50" t="s">
        <v>1031</v>
      </c>
      <c r="E42" s="50" t="s">
        <v>1030</v>
      </c>
    </row>
    <row r="43" spans="2:5" x14ac:dyDescent="0.25">
      <c r="B43" s="49" t="s">
        <v>1066</v>
      </c>
      <c r="C43" s="50"/>
      <c r="D43" s="50" t="s">
        <v>1030</v>
      </c>
      <c r="E43" s="50"/>
    </row>
    <row r="44" spans="2:5" x14ac:dyDescent="0.25">
      <c r="B44" s="49" t="s">
        <v>1067</v>
      </c>
      <c r="C44" s="50" t="s">
        <v>1030</v>
      </c>
      <c r="D44" s="50"/>
      <c r="E44" s="50"/>
    </row>
    <row r="45" spans="2:5" x14ac:dyDescent="0.25">
      <c r="B45" s="49" t="s">
        <v>1068</v>
      </c>
      <c r="C45" s="50"/>
      <c r="D45" s="50" t="s">
        <v>1030</v>
      </c>
      <c r="E45" s="50" t="s">
        <v>1031</v>
      </c>
    </row>
    <row r="46" spans="2:5" x14ac:dyDescent="0.25">
      <c r="B46" s="49" t="s">
        <v>1069</v>
      </c>
      <c r="C46" s="50"/>
      <c r="D46" s="50"/>
      <c r="E46" s="50" t="s">
        <v>1030</v>
      </c>
    </row>
    <row r="47" spans="2:5" x14ac:dyDescent="0.25">
      <c r="B47" s="49" t="s">
        <v>1036</v>
      </c>
      <c r="C47" s="50" t="s">
        <v>1031</v>
      </c>
      <c r="D47" s="50"/>
      <c r="E47" s="50"/>
    </row>
    <row r="48" spans="2:5" x14ac:dyDescent="0.25">
      <c r="B48" s="49" t="s">
        <v>1070</v>
      </c>
      <c r="C48" s="50" t="s">
        <v>1030</v>
      </c>
      <c r="D48" s="50"/>
      <c r="E48" s="50"/>
    </row>
    <row r="49" spans="2:5" x14ac:dyDescent="0.25">
      <c r="B49" s="49" t="s">
        <v>1071</v>
      </c>
      <c r="C49" s="50"/>
      <c r="D49" s="50"/>
      <c r="E49" s="50"/>
    </row>
    <row r="50" spans="2:5" x14ac:dyDescent="0.25">
      <c r="B50" s="49" t="s">
        <v>1072</v>
      </c>
      <c r="C50" s="50"/>
      <c r="D50" s="50"/>
      <c r="E50" s="50" t="s">
        <v>1030</v>
      </c>
    </row>
    <row r="51" spans="2:5" x14ac:dyDescent="0.25">
      <c r="B51" s="49" t="s">
        <v>1073</v>
      </c>
      <c r="C51" s="50" t="s">
        <v>1030</v>
      </c>
      <c r="D51" s="50"/>
      <c r="E51" s="50"/>
    </row>
    <row r="52" spans="2:5" x14ac:dyDescent="0.25">
      <c r="B52" s="49" t="s">
        <v>1074</v>
      </c>
      <c r="C52" s="50"/>
      <c r="D52" s="50" t="s">
        <v>1031</v>
      </c>
      <c r="E52" s="50"/>
    </row>
    <row r="53" spans="2:5" x14ac:dyDescent="0.25">
      <c r="B53" s="49" t="s">
        <v>1075</v>
      </c>
      <c r="C53" s="50"/>
      <c r="D53" s="50"/>
      <c r="E53" s="50"/>
    </row>
    <row r="54" spans="2:5" x14ac:dyDescent="0.25">
      <c r="B54" s="49" t="s">
        <v>1076</v>
      </c>
      <c r="C54" s="50"/>
      <c r="D54" s="50" t="s">
        <v>1030</v>
      </c>
      <c r="E54" s="50"/>
    </row>
    <row r="55" spans="2:5" x14ac:dyDescent="0.25">
      <c r="B55" s="49" t="s">
        <v>1077</v>
      </c>
      <c r="C55" s="50"/>
      <c r="D55" s="50"/>
      <c r="E55" s="50"/>
    </row>
    <row r="56" spans="2:5" x14ac:dyDescent="0.25">
      <c r="B56" s="49" t="s">
        <v>1078</v>
      </c>
      <c r="C56" s="50" t="s">
        <v>1031</v>
      </c>
      <c r="D56" s="50"/>
      <c r="E56" s="50" t="s">
        <v>1030</v>
      </c>
    </row>
    <row r="57" spans="2:5" x14ac:dyDescent="0.25">
      <c r="B57" s="49" t="s">
        <v>1079</v>
      </c>
      <c r="C57" s="50"/>
      <c r="D57" s="50"/>
      <c r="E57" s="50"/>
    </row>
    <row r="58" spans="2:5" x14ac:dyDescent="0.25">
      <c r="B58" s="49" t="s">
        <v>1080</v>
      </c>
      <c r="C58" s="50" t="s">
        <v>1030</v>
      </c>
      <c r="D58" s="50" t="s">
        <v>1031</v>
      </c>
      <c r="E58" s="50"/>
    </row>
  </sheetData>
  <sheetProtection selectLockedCells="1"/>
  <autoFilter ref="B8:E58" xr:uid="{F10D47FF-E10E-46F4-86D1-42426F4CDA9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CEEBD-FD7F-4499-98D3-7C9D6CAE8DC4}">
  <dimension ref="A2:K24"/>
  <sheetViews>
    <sheetView showGridLines="0" zoomScale="145" zoomScaleNormal="145" workbookViewId="0">
      <selection activeCell="A2" sqref="A2"/>
    </sheetView>
  </sheetViews>
  <sheetFormatPr defaultColWidth="9.21875" defaultRowHeight="13.8" x14ac:dyDescent="0.25"/>
  <cols>
    <col min="1" max="1" width="14.6640625" style="30" customWidth="1"/>
    <col min="2" max="11" width="9.21875" style="30"/>
    <col min="12" max="12" width="26.21875" style="30" customWidth="1"/>
    <col min="13" max="16384" width="9.21875" style="30"/>
  </cols>
  <sheetData>
    <row r="2" spans="1:11" x14ac:dyDescent="0.25">
      <c r="A2" s="235"/>
      <c r="B2" s="52" t="s">
        <v>1081</v>
      </c>
      <c r="C2" s="53"/>
      <c r="D2" s="53"/>
      <c r="E2" s="53"/>
      <c r="F2" s="53"/>
      <c r="G2" s="53"/>
      <c r="H2" s="53"/>
      <c r="I2" s="53"/>
      <c r="J2" s="53"/>
      <c r="K2" s="54"/>
    </row>
    <row r="3" spans="1:11" x14ac:dyDescent="0.25">
      <c r="B3" s="55" t="s">
        <v>1082</v>
      </c>
      <c r="C3" s="56"/>
      <c r="D3" s="56"/>
      <c r="E3" s="56"/>
      <c r="F3" s="56"/>
      <c r="G3" s="56"/>
      <c r="H3" s="56"/>
      <c r="I3" s="56"/>
      <c r="J3" s="56"/>
      <c r="K3" s="57"/>
    </row>
    <row r="4" spans="1:11" x14ac:dyDescent="0.25">
      <c r="B4" s="58" t="s">
        <v>1083</v>
      </c>
      <c r="C4" s="59"/>
      <c r="D4" s="59"/>
      <c r="E4" s="59"/>
      <c r="F4" s="59"/>
      <c r="G4" s="59"/>
      <c r="H4" s="59"/>
      <c r="I4" s="59"/>
      <c r="J4" s="59"/>
      <c r="K4" s="60"/>
    </row>
    <row r="6" spans="1:11" x14ac:dyDescent="0.25">
      <c r="B6" s="52" t="s">
        <v>1084</v>
      </c>
      <c r="C6" s="53"/>
      <c r="D6" s="53"/>
      <c r="E6" s="53"/>
      <c r="F6" s="53"/>
      <c r="G6" s="53"/>
      <c r="H6" s="53"/>
      <c r="I6" s="53"/>
      <c r="J6" s="53"/>
      <c r="K6" s="54"/>
    </row>
    <row r="7" spans="1:11" x14ac:dyDescent="0.25">
      <c r="B7" s="58" t="s">
        <v>1085</v>
      </c>
      <c r="C7" s="59"/>
      <c r="D7" s="59"/>
      <c r="E7" s="59"/>
      <c r="F7" s="59"/>
      <c r="G7" s="59"/>
      <c r="H7" s="59"/>
      <c r="I7" s="59"/>
      <c r="J7" s="59"/>
      <c r="K7" s="60"/>
    </row>
    <row r="9" spans="1:11" x14ac:dyDescent="0.25">
      <c r="B9" s="61" t="s">
        <v>1086</v>
      </c>
      <c r="D9" s="204" t="s">
        <v>1087</v>
      </c>
      <c r="E9" s="204"/>
      <c r="F9" s="205">
        <v>10</v>
      </c>
    </row>
    <row r="10" spans="1:11" x14ac:dyDescent="0.25">
      <c r="B10" s="49">
        <v>68</v>
      </c>
      <c r="D10" s="203" t="s">
        <v>1088</v>
      </c>
      <c r="E10" s="203"/>
      <c r="F10" s="205">
        <v>21</v>
      </c>
    </row>
    <row r="11" spans="1:11" x14ac:dyDescent="0.25">
      <c r="B11" s="49">
        <v>85</v>
      </c>
    </row>
    <row r="12" spans="1:11" x14ac:dyDescent="0.25">
      <c r="B12" s="49">
        <v>61</v>
      </c>
      <c r="D12" s="206" t="s">
        <v>1089</v>
      </c>
      <c r="E12" s="62">
        <f ca="1">SUM(OFFSET(INDIRECT("B" &amp; F9), 0, 0, F10 - F9 + 1, 1))</f>
        <v>907</v>
      </c>
    </row>
    <row r="13" spans="1:11" x14ac:dyDescent="0.25">
      <c r="B13" s="49">
        <v>90</v>
      </c>
      <c r="J13" s="110"/>
    </row>
    <row r="14" spans="1:11" x14ac:dyDescent="0.25">
      <c r="B14" s="49">
        <v>99</v>
      </c>
    </row>
    <row r="15" spans="1:11" x14ac:dyDescent="0.25">
      <c r="B15" s="49">
        <v>55</v>
      </c>
    </row>
    <row r="16" spans="1:11" x14ac:dyDescent="0.25">
      <c r="B16" s="49">
        <v>98</v>
      </c>
    </row>
    <row r="17" spans="2:2" x14ac:dyDescent="0.25">
      <c r="B17" s="49">
        <v>80</v>
      </c>
    </row>
    <row r="18" spans="2:2" x14ac:dyDescent="0.25">
      <c r="B18" s="49">
        <v>73</v>
      </c>
    </row>
    <row r="19" spans="2:2" x14ac:dyDescent="0.25">
      <c r="B19" s="49">
        <v>55</v>
      </c>
    </row>
    <row r="20" spans="2:2" x14ac:dyDescent="0.25">
      <c r="B20" s="49">
        <v>77</v>
      </c>
    </row>
    <row r="21" spans="2:2" x14ac:dyDescent="0.25">
      <c r="B21" s="49">
        <v>66</v>
      </c>
    </row>
    <row r="22" spans="2:2" x14ac:dyDescent="0.25">
      <c r="B22" s="49">
        <v>69</v>
      </c>
    </row>
    <row r="23" spans="2:2" x14ac:dyDescent="0.25">
      <c r="B23" s="49">
        <v>87</v>
      </c>
    </row>
    <row r="24" spans="2:2" x14ac:dyDescent="0.25">
      <c r="B24" s="49">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AA84E-57A9-45AB-96EA-43E0B5B32AEE}">
  <dimension ref="A2:N59"/>
  <sheetViews>
    <sheetView showGridLines="0" zoomScale="130" zoomScaleNormal="130" workbookViewId="0">
      <selection activeCell="A6" sqref="A6"/>
    </sheetView>
  </sheetViews>
  <sheetFormatPr defaultColWidth="9.21875" defaultRowHeight="13.8" x14ac:dyDescent="0.25"/>
  <cols>
    <col min="1" max="1" width="13.33203125" style="30" customWidth="1"/>
    <col min="2" max="2" width="15.77734375" style="30" bestFit="1" customWidth="1"/>
    <col min="3" max="3" width="14" style="30" bestFit="1" customWidth="1"/>
    <col min="4" max="4" width="11.77734375" style="30" bestFit="1" customWidth="1"/>
    <col min="5" max="5" width="15.77734375" style="30" bestFit="1" customWidth="1"/>
    <col min="6" max="6" width="12.6640625" style="30" customWidth="1"/>
    <col min="7" max="7" width="10.6640625" style="30" customWidth="1"/>
    <col min="8" max="8" width="11.21875" style="30" bestFit="1" customWidth="1"/>
    <col min="9" max="9" width="14" style="30" bestFit="1" customWidth="1"/>
    <col min="10" max="10" width="9.21875" style="30"/>
    <col min="11" max="12" width="11.21875" style="30" bestFit="1" customWidth="1"/>
    <col min="13" max="13" width="9.21875" style="30"/>
    <col min="14" max="14" width="10" style="30" customWidth="1"/>
    <col min="15" max="16384" width="9.21875" style="30"/>
  </cols>
  <sheetData>
    <row r="2" spans="1:14" ht="18" x14ac:dyDescent="0.35">
      <c r="A2" s="236"/>
      <c r="B2" s="63" t="s">
        <v>1090</v>
      </c>
      <c r="C2" s="64"/>
      <c r="D2" s="64"/>
      <c r="E2" s="64"/>
      <c r="F2" s="64"/>
      <c r="G2" s="64"/>
      <c r="H2" s="64"/>
      <c r="I2" s="64"/>
      <c r="J2" s="64"/>
      <c r="K2" s="64"/>
      <c r="L2" s="64"/>
      <c r="M2" s="64"/>
      <c r="N2" s="228" t="s">
        <v>1023</v>
      </c>
    </row>
    <row r="3" spans="1:14" x14ac:dyDescent="0.25">
      <c r="B3" s="65" t="s">
        <v>1091</v>
      </c>
      <c r="C3" s="66"/>
      <c r="D3" s="66"/>
      <c r="E3" s="66"/>
      <c r="F3" s="66"/>
      <c r="G3" s="66"/>
      <c r="H3" s="66"/>
      <c r="I3" s="66"/>
      <c r="J3" s="66"/>
      <c r="K3" s="66"/>
      <c r="L3" s="66"/>
      <c r="M3" s="66"/>
      <c r="N3" s="229">
        <f ca="1">COUNTIFS(C10:C59,"Sales",D10:D59,"&lt;07/01/2006",F9:F58,"&gt;10")</f>
        <v>4</v>
      </c>
    </row>
    <row r="4" spans="1:14" x14ac:dyDescent="0.25">
      <c r="B4" s="67" t="s">
        <v>1092</v>
      </c>
      <c r="C4" s="68"/>
      <c r="D4" s="68"/>
      <c r="E4" s="68"/>
      <c r="F4" s="68"/>
      <c r="G4" s="68"/>
      <c r="H4" s="68"/>
      <c r="I4" s="68"/>
      <c r="J4" s="68"/>
      <c r="K4" s="68"/>
      <c r="L4" s="68"/>
      <c r="M4" s="68"/>
      <c r="N4" s="229">
        <f ca="1">SUMIFS(G10:G59,C10:C59,"Sales",D10:D59,"&lt;31-03-2009")</f>
        <v>136</v>
      </c>
    </row>
    <row r="6" spans="1:14" x14ac:dyDescent="0.25">
      <c r="B6" s="63" t="s">
        <v>1093</v>
      </c>
      <c r="C6" s="64"/>
      <c r="D6" s="64"/>
      <c r="E6" s="70"/>
    </row>
    <row r="7" spans="1:14" x14ac:dyDescent="0.25">
      <c r="B7" s="67" t="s">
        <v>1094</v>
      </c>
      <c r="C7" s="71">
        <f ca="1">TODAY()</f>
        <v>45378</v>
      </c>
      <c r="D7" s="68"/>
      <c r="E7" s="69"/>
    </row>
    <row r="9" spans="1:14" ht="27.6" x14ac:dyDescent="0.25">
      <c r="B9" s="72" t="s">
        <v>1095</v>
      </c>
      <c r="C9" s="72" t="s">
        <v>1096</v>
      </c>
      <c r="D9" s="109" t="s">
        <v>1097</v>
      </c>
      <c r="E9" s="72" t="s">
        <v>1098</v>
      </c>
      <c r="F9" s="226" t="s">
        <v>1310</v>
      </c>
      <c r="G9" s="225" t="s">
        <v>1311</v>
      </c>
      <c r="K9" s="108"/>
    </row>
    <row r="10" spans="1:14" x14ac:dyDescent="0.25">
      <c r="B10" s="49" t="s">
        <v>1029</v>
      </c>
      <c r="C10" s="49" t="s">
        <v>1099</v>
      </c>
      <c r="D10" s="73">
        <v>37742</v>
      </c>
      <c r="E10" s="49">
        <v>2</v>
      </c>
      <c r="F10" s="227">
        <f ca="1">YEAR($C$7)-YEAR(D10)</f>
        <v>21</v>
      </c>
      <c r="G10" s="227">
        <f ca="1">F10+E10</f>
        <v>23</v>
      </c>
      <c r="H10" s="108"/>
    </row>
    <row r="11" spans="1:14" x14ac:dyDescent="0.25">
      <c r="B11" s="49" t="s">
        <v>1033</v>
      </c>
      <c r="C11" s="49" t="s">
        <v>1100</v>
      </c>
      <c r="D11" s="73">
        <v>39456</v>
      </c>
      <c r="E11" s="49">
        <v>1</v>
      </c>
      <c r="F11" s="227">
        <f t="shared" ref="F11:F59" ca="1" si="0">YEAR($C$7)-YEAR(D11)</f>
        <v>16</v>
      </c>
      <c r="G11" s="227">
        <f t="shared" ref="G11:G59" ca="1" si="1">F11+E11</f>
        <v>17</v>
      </c>
      <c r="I11" s="108"/>
    </row>
    <row r="12" spans="1:14" x14ac:dyDescent="0.25">
      <c r="B12" s="49" t="s">
        <v>1035</v>
      </c>
      <c r="C12" s="49" t="s">
        <v>1101</v>
      </c>
      <c r="D12" s="73">
        <v>39155</v>
      </c>
      <c r="E12" s="49">
        <v>0</v>
      </c>
      <c r="F12" s="227">
        <f t="shared" ca="1" si="0"/>
        <v>17</v>
      </c>
      <c r="G12" s="227">
        <f t="shared" ca="1" si="1"/>
        <v>17</v>
      </c>
    </row>
    <row r="13" spans="1:14" x14ac:dyDescent="0.25">
      <c r="B13" s="49" t="s">
        <v>1036</v>
      </c>
      <c r="C13" s="49" t="s">
        <v>1102</v>
      </c>
      <c r="D13" s="73">
        <v>40162</v>
      </c>
      <c r="E13" s="49">
        <v>1</v>
      </c>
      <c r="F13" s="227">
        <f t="shared" ca="1" si="0"/>
        <v>15</v>
      </c>
      <c r="G13" s="227">
        <f t="shared" ca="1" si="1"/>
        <v>16</v>
      </c>
    </row>
    <row r="14" spans="1:14" x14ac:dyDescent="0.25">
      <c r="B14" s="49" t="s">
        <v>1037</v>
      </c>
      <c r="C14" s="49" t="s">
        <v>1099</v>
      </c>
      <c r="D14" s="73">
        <v>37408</v>
      </c>
      <c r="E14" s="49">
        <v>2</v>
      </c>
      <c r="F14" s="227">
        <f t="shared" ca="1" si="0"/>
        <v>22</v>
      </c>
      <c r="G14" s="227">
        <f t="shared" ca="1" si="1"/>
        <v>24</v>
      </c>
    </row>
    <row r="15" spans="1:14" x14ac:dyDescent="0.25">
      <c r="B15" s="49" t="s">
        <v>1038</v>
      </c>
      <c r="C15" s="49" t="s">
        <v>1100</v>
      </c>
      <c r="D15" s="73">
        <v>39860</v>
      </c>
      <c r="E15" s="49">
        <v>1</v>
      </c>
      <c r="F15" s="227">
        <f t="shared" ca="1" si="0"/>
        <v>15</v>
      </c>
      <c r="G15" s="227">
        <f t="shared" ca="1" si="1"/>
        <v>16</v>
      </c>
      <c r="L15" s="108"/>
    </row>
    <row r="16" spans="1:14" x14ac:dyDescent="0.25">
      <c r="B16" s="49" t="s">
        <v>1039</v>
      </c>
      <c r="C16" s="49" t="s">
        <v>1103</v>
      </c>
      <c r="D16" s="73">
        <v>38740</v>
      </c>
      <c r="E16" s="49">
        <v>0</v>
      </c>
      <c r="F16" s="227">
        <f t="shared" ca="1" si="0"/>
        <v>18</v>
      </c>
      <c r="G16" s="227">
        <f t="shared" ca="1" si="1"/>
        <v>18</v>
      </c>
      <c r="I16" s="108"/>
    </row>
    <row r="17" spans="2:8" x14ac:dyDescent="0.25">
      <c r="B17" s="49" t="s">
        <v>1040</v>
      </c>
      <c r="C17" s="49" t="s">
        <v>1104</v>
      </c>
      <c r="D17" s="73">
        <v>40210</v>
      </c>
      <c r="E17" s="49">
        <v>3</v>
      </c>
      <c r="F17" s="227">
        <f t="shared" ca="1" si="0"/>
        <v>14</v>
      </c>
      <c r="G17" s="227">
        <f t="shared" ca="1" si="1"/>
        <v>17</v>
      </c>
      <c r="H17" s="108"/>
    </row>
    <row r="18" spans="2:8" x14ac:dyDescent="0.25">
      <c r="B18" s="49" t="s">
        <v>1041</v>
      </c>
      <c r="C18" s="49" t="s">
        <v>1105</v>
      </c>
      <c r="D18" s="73">
        <v>37742</v>
      </c>
      <c r="E18" s="49">
        <v>3</v>
      </c>
      <c r="F18" s="227">
        <f t="shared" ca="1" si="0"/>
        <v>21</v>
      </c>
      <c r="G18" s="227">
        <f t="shared" ca="1" si="1"/>
        <v>24</v>
      </c>
    </row>
    <row r="19" spans="2:8" x14ac:dyDescent="0.25">
      <c r="B19" s="49" t="s">
        <v>1042</v>
      </c>
      <c r="C19" s="49" t="s">
        <v>1101</v>
      </c>
      <c r="D19" s="73">
        <v>37787</v>
      </c>
      <c r="E19" s="49">
        <v>0</v>
      </c>
      <c r="F19" s="227">
        <f t="shared" ca="1" si="0"/>
        <v>21</v>
      </c>
      <c r="G19" s="227">
        <f t="shared" ca="1" si="1"/>
        <v>21</v>
      </c>
    </row>
    <row r="20" spans="2:8" x14ac:dyDescent="0.25">
      <c r="B20" s="49" t="s">
        <v>1043</v>
      </c>
      <c r="C20" s="49" t="s">
        <v>1103</v>
      </c>
      <c r="D20" s="73">
        <v>37742</v>
      </c>
      <c r="E20" s="49">
        <v>5</v>
      </c>
      <c r="F20" s="227">
        <f t="shared" ca="1" si="0"/>
        <v>21</v>
      </c>
      <c r="G20" s="227">
        <f t="shared" ca="1" si="1"/>
        <v>26</v>
      </c>
    </row>
    <row r="21" spans="2:8" x14ac:dyDescent="0.25">
      <c r="B21" s="49" t="s">
        <v>1044</v>
      </c>
      <c r="C21" s="49" t="s">
        <v>1099</v>
      </c>
      <c r="D21" s="73">
        <v>39814</v>
      </c>
      <c r="E21" s="49">
        <v>1</v>
      </c>
      <c r="F21" s="227">
        <f t="shared" ca="1" si="0"/>
        <v>15</v>
      </c>
      <c r="G21" s="227">
        <f t="shared" ca="1" si="1"/>
        <v>16</v>
      </c>
    </row>
    <row r="22" spans="2:8" x14ac:dyDescent="0.25">
      <c r="B22" s="49" t="s">
        <v>1045</v>
      </c>
      <c r="C22" s="49" t="s">
        <v>1101</v>
      </c>
      <c r="D22" s="73">
        <v>40203</v>
      </c>
      <c r="E22" s="49">
        <v>0</v>
      </c>
      <c r="F22" s="227">
        <f t="shared" ca="1" si="0"/>
        <v>14</v>
      </c>
      <c r="G22" s="227">
        <f t="shared" ca="1" si="1"/>
        <v>14</v>
      </c>
    </row>
    <row r="23" spans="2:8" x14ac:dyDescent="0.25">
      <c r="B23" s="49" t="s">
        <v>1046</v>
      </c>
      <c r="C23" s="49" t="s">
        <v>1104</v>
      </c>
      <c r="D23" s="73">
        <v>38299</v>
      </c>
      <c r="E23" s="49">
        <v>4</v>
      </c>
      <c r="F23" s="227">
        <f t="shared" ca="1" si="0"/>
        <v>20</v>
      </c>
      <c r="G23" s="227">
        <f t="shared" ca="1" si="1"/>
        <v>24</v>
      </c>
    </row>
    <row r="24" spans="2:8" x14ac:dyDescent="0.25">
      <c r="B24" s="49" t="s">
        <v>1047</v>
      </c>
      <c r="C24" s="49" t="s">
        <v>1104</v>
      </c>
      <c r="D24" s="73">
        <v>40210</v>
      </c>
      <c r="E24" s="49">
        <v>0</v>
      </c>
      <c r="F24" s="227">
        <f t="shared" ca="1" si="0"/>
        <v>14</v>
      </c>
      <c r="G24" s="227">
        <f t="shared" ca="1" si="1"/>
        <v>14</v>
      </c>
    </row>
    <row r="25" spans="2:8" x14ac:dyDescent="0.25">
      <c r="B25" s="49" t="s">
        <v>1048</v>
      </c>
      <c r="C25" s="49" t="s">
        <v>1101</v>
      </c>
      <c r="D25" s="73">
        <v>39155</v>
      </c>
      <c r="E25" s="49">
        <v>3</v>
      </c>
      <c r="F25" s="227">
        <f t="shared" ca="1" si="0"/>
        <v>17</v>
      </c>
      <c r="G25" s="227">
        <f t="shared" ca="1" si="1"/>
        <v>20</v>
      </c>
    </row>
    <row r="26" spans="2:8" x14ac:dyDescent="0.25">
      <c r="B26" s="49" t="s">
        <v>1049</v>
      </c>
      <c r="C26" s="49" t="s">
        <v>1105</v>
      </c>
      <c r="D26" s="73">
        <v>39155</v>
      </c>
      <c r="E26" s="49">
        <v>2</v>
      </c>
      <c r="F26" s="227">
        <f t="shared" ca="1" si="0"/>
        <v>17</v>
      </c>
      <c r="G26" s="227">
        <f t="shared" ca="1" si="1"/>
        <v>19</v>
      </c>
    </row>
    <row r="27" spans="2:8" x14ac:dyDescent="0.25">
      <c r="B27" s="49" t="s">
        <v>1050</v>
      </c>
      <c r="C27" s="49" t="s">
        <v>1102</v>
      </c>
      <c r="D27" s="73">
        <v>39431</v>
      </c>
      <c r="E27" s="49">
        <v>8</v>
      </c>
      <c r="F27" s="227">
        <f t="shared" ca="1" si="0"/>
        <v>17</v>
      </c>
      <c r="G27" s="227">
        <f t="shared" ca="1" si="1"/>
        <v>25</v>
      </c>
    </row>
    <row r="28" spans="2:8" x14ac:dyDescent="0.25">
      <c r="B28" s="49" t="s">
        <v>1051</v>
      </c>
      <c r="C28" s="49" t="s">
        <v>1099</v>
      </c>
      <c r="D28" s="73">
        <v>38299</v>
      </c>
      <c r="E28" s="49">
        <v>2</v>
      </c>
      <c r="F28" s="227">
        <f t="shared" ca="1" si="0"/>
        <v>20</v>
      </c>
      <c r="G28" s="227">
        <f t="shared" ca="1" si="1"/>
        <v>22</v>
      </c>
    </row>
    <row r="29" spans="2:8" x14ac:dyDescent="0.25">
      <c r="B29" s="49" t="s">
        <v>1052</v>
      </c>
      <c r="C29" s="49" t="s">
        <v>1104</v>
      </c>
      <c r="D29" s="73">
        <v>37742</v>
      </c>
      <c r="E29" s="49">
        <v>3</v>
      </c>
      <c r="F29" s="227">
        <f t="shared" ca="1" si="0"/>
        <v>21</v>
      </c>
      <c r="G29" s="227">
        <f t="shared" ca="1" si="1"/>
        <v>24</v>
      </c>
    </row>
    <row r="30" spans="2:8" x14ac:dyDescent="0.25">
      <c r="B30" s="49" t="s">
        <v>1053</v>
      </c>
      <c r="C30" s="49" t="s">
        <v>1102</v>
      </c>
      <c r="D30" s="73">
        <v>37174</v>
      </c>
      <c r="E30" s="49">
        <v>0</v>
      </c>
      <c r="F30" s="227">
        <f t="shared" ca="1" si="0"/>
        <v>23</v>
      </c>
      <c r="G30" s="227">
        <f t="shared" ca="1" si="1"/>
        <v>23</v>
      </c>
    </row>
    <row r="31" spans="2:8" x14ac:dyDescent="0.25">
      <c r="B31" s="49" t="s">
        <v>1054</v>
      </c>
      <c r="C31" s="49" t="s">
        <v>1104</v>
      </c>
      <c r="D31" s="73">
        <v>39814</v>
      </c>
      <c r="E31" s="49">
        <v>0</v>
      </c>
      <c r="F31" s="227">
        <f t="shared" ca="1" si="0"/>
        <v>15</v>
      </c>
      <c r="G31" s="227">
        <f t="shared" ca="1" si="1"/>
        <v>15</v>
      </c>
    </row>
    <row r="32" spans="2:8" x14ac:dyDescent="0.25">
      <c r="B32" s="49" t="s">
        <v>1055</v>
      </c>
      <c r="C32" s="49" t="s">
        <v>1104</v>
      </c>
      <c r="D32" s="73">
        <v>37787</v>
      </c>
      <c r="E32" s="49">
        <v>1</v>
      </c>
      <c r="F32" s="227">
        <f t="shared" ca="1" si="0"/>
        <v>21</v>
      </c>
      <c r="G32" s="227">
        <f t="shared" ca="1" si="1"/>
        <v>22</v>
      </c>
    </row>
    <row r="33" spans="2:7" x14ac:dyDescent="0.25">
      <c r="B33" s="49" t="s">
        <v>1033</v>
      </c>
      <c r="C33" s="49" t="s">
        <v>1106</v>
      </c>
      <c r="D33" s="73">
        <v>38471</v>
      </c>
      <c r="E33" s="49">
        <v>4</v>
      </c>
      <c r="F33" s="227">
        <f t="shared" ca="1" si="0"/>
        <v>19</v>
      </c>
      <c r="G33" s="227">
        <f t="shared" ca="1" si="1"/>
        <v>23</v>
      </c>
    </row>
    <row r="34" spans="2:7" x14ac:dyDescent="0.25">
      <c r="B34" s="49" t="s">
        <v>1056</v>
      </c>
      <c r="C34" s="49" t="s">
        <v>1100</v>
      </c>
      <c r="D34" s="73">
        <v>39456</v>
      </c>
      <c r="E34" s="49">
        <v>2</v>
      </c>
      <c r="F34" s="227">
        <f t="shared" ca="1" si="0"/>
        <v>16</v>
      </c>
      <c r="G34" s="227">
        <f t="shared" ca="1" si="1"/>
        <v>18</v>
      </c>
    </row>
    <row r="35" spans="2:7" x14ac:dyDescent="0.25">
      <c r="B35" s="49" t="s">
        <v>1057</v>
      </c>
      <c r="C35" s="49" t="s">
        <v>1099</v>
      </c>
      <c r="D35" s="73">
        <v>39668</v>
      </c>
      <c r="E35" s="49">
        <v>5</v>
      </c>
      <c r="F35" s="227">
        <f t="shared" ca="1" si="0"/>
        <v>16</v>
      </c>
      <c r="G35" s="227">
        <f t="shared" ca="1" si="1"/>
        <v>21</v>
      </c>
    </row>
    <row r="36" spans="2:7" x14ac:dyDescent="0.25">
      <c r="B36" s="49" t="s">
        <v>1058</v>
      </c>
      <c r="C36" s="49" t="s">
        <v>1103</v>
      </c>
      <c r="D36" s="73">
        <v>39860</v>
      </c>
      <c r="E36" s="49">
        <v>3</v>
      </c>
      <c r="F36" s="227">
        <f t="shared" ca="1" si="0"/>
        <v>15</v>
      </c>
      <c r="G36" s="227">
        <f t="shared" ca="1" si="1"/>
        <v>18</v>
      </c>
    </row>
    <row r="37" spans="2:7" x14ac:dyDescent="0.25">
      <c r="B37" s="49" t="s">
        <v>1059</v>
      </c>
      <c r="C37" s="49" t="s">
        <v>1101</v>
      </c>
      <c r="D37" s="73">
        <v>39668</v>
      </c>
      <c r="E37" s="49">
        <v>0</v>
      </c>
      <c r="F37" s="227">
        <f t="shared" ca="1" si="0"/>
        <v>16</v>
      </c>
      <c r="G37" s="227">
        <f t="shared" ca="1" si="1"/>
        <v>16</v>
      </c>
    </row>
    <row r="38" spans="2:7" x14ac:dyDescent="0.25">
      <c r="B38" s="49" t="s">
        <v>1060</v>
      </c>
      <c r="C38" s="49" t="s">
        <v>1104</v>
      </c>
      <c r="D38" s="73">
        <v>38740</v>
      </c>
      <c r="E38" s="49">
        <v>0</v>
      </c>
      <c r="F38" s="227">
        <f t="shared" ca="1" si="0"/>
        <v>18</v>
      </c>
      <c r="G38" s="227">
        <f t="shared" ca="1" si="1"/>
        <v>18</v>
      </c>
    </row>
    <row r="39" spans="2:7" x14ac:dyDescent="0.25">
      <c r="B39" s="49" t="s">
        <v>1061</v>
      </c>
      <c r="C39" s="49" t="s">
        <v>1104</v>
      </c>
      <c r="D39" s="73">
        <v>40203</v>
      </c>
      <c r="E39" s="49">
        <v>1</v>
      </c>
      <c r="F39" s="227">
        <f t="shared" ca="1" si="0"/>
        <v>14</v>
      </c>
      <c r="G39" s="227">
        <f t="shared" ca="1" si="1"/>
        <v>15</v>
      </c>
    </row>
    <row r="40" spans="2:7" x14ac:dyDescent="0.25">
      <c r="B40" s="49" t="s">
        <v>1062</v>
      </c>
      <c r="C40" s="49" t="s">
        <v>1104</v>
      </c>
      <c r="D40" s="73">
        <v>38471</v>
      </c>
      <c r="E40" s="49">
        <v>2</v>
      </c>
      <c r="F40" s="227">
        <f t="shared" ca="1" si="0"/>
        <v>19</v>
      </c>
      <c r="G40" s="227">
        <f t="shared" ca="1" si="1"/>
        <v>21</v>
      </c>
    </row>
    <row r="41" spans="2:7" x14ac:dyDescent="0.25">
      <c r="B41" s="49" t="s">
        <v>1063</v>
      </c>
      <c r="C41" s="49" t="s">
        <v>1101</v>
      </c>
      <c r="D41" s="73">
        <v>38299</v>
      </c>
      <c r="E41" s="49">
        <v>2</v>
      </c>
      <c r="F41" s="227">
        <f t="shared" ca="1" si="0"/>
        <v>20</v>
      </c>
      <c r="G41" s="227">
        <f t="shared" ca="1" si="1"/>
        <v>22</v>
      </c>
    </row>
    <row r="42" spans="2:7" x14ac:dyDescent="0.25">
      <c r="B42" s="49" t="s">
        <v>1064</v>
      </c>
      <c r="C42" s="49" t="s">
        <v>1099</v>
      </c>
      <c r="D42" s="73">
        <v>38607</v>
      </c>
      <c r="E42" s="49">
        <v>5</v>
      </c>
      <c r="F42" s="227">
        <f t="shared" ca="1" si="0"/>
        <v>19</v>
      </c>
      <c r="G42" s="227">
        <f t="shared" ca="1" si="1"/>
        <v>24</v>
      </c>
    </row>
    <row r="43" spans="2:7" x14ac:dyDescent="0.25">
      <c r="B43" s="49" t="s">
        <v>1065</v>
      </c>
      <c r="C43" s="49" t="s">
        <v>1102</v>
      </c>
      <c r="D43" s="73">
        <v>38342</v>
      </c>
      <c r="E43" s="49">
        <v>4</v>
      </c>
      <c r="F43" s="227">
        <f t="shared" ca="1" si="0"/>
        <v>20</v>
      </c>
      <c r="G43" s="227">
        <f t="shared" ca="1" si="1"/>
        <v>24</v>
      </c>
    </row>
    <row r="44" spans="2:7" x14ac:dyDescent="0.25">
      <c r="B44" s="49" t="s">
        <v>1066</v>
      </c>
      <c r="C44" s="49" t="s">
        <v>1102</v>
      </c>
      <c r="D44" s="73">
        <v>37787</v>
      </c>
      <c r="E44" s="49">
        <v>2</v>
      </c>
      <c r="F44" s="227">
        <f t="shared" ca="1" si="0"/>
        <v>21</v>
      </c>
      <c r="G44" s="227">
        <f t="shared" ca="1" si="1"/>
        <v>23</v>
      </c>
    </row>
    <row r="45" spans="2:7" x14ac:dyDescent="0.25">
      <c r="B45" s="49" t="s">
        <v>1067</v>
      </c>
      <c r="C45" s="49" t="s">
        <v>1105</v>
      </c>
      <c r="D45" s="73">
        <v>40210</v>
      </c>
      <c r="E45" s="49">
        <v>3</v>
      </c>
      <c r="F45" s="227">
        <f t="shared" ca="1" si="0"/>
        <v>14</v>
      </c>
      <c r="G45" s="227">
        <f t="shared" ca="1" si="1"/>
        <v>17</v>
      </c>
    </row>
    <row r="46" spans="2:7" x14ac:dyDescent="0.25">
      <c r="B46" s="49" t="s">
        <v>1068</v>
      </c>
      <c r="C46" s="49" t="s">
        <v>1103</v>
      </c>
      <c r="D46" s="73">
        <v>39090</v>
      </c>
      <c r="E46" s="49">
        <v>3</v>
      </c>
      <c r="F46" s="227">
        <f t="shared" ca="1" si="0"/>
        <v>17</v>
      </c>
      <c r="G46" s="227">
        <f t="shared" ca="1" si="1"/>
        <v>20</v>
      </c>
    </row>
    <row r="47" spans="2:7" x14ac:dyDescent="0.25">
      <c r="B47" s="49" t="s">
        <v>1069</v>
      </c>
      <c r="C47" s="49" t="s">
        <v>1102</v>
      </c>
      <c r="D47" s="73">
        <v>40210</v>
      </c>
      <c r="E47" s="49">
        <v>0</v>
      </c>
      <c r="F47" s="227">
        <f t="shared" ca="1" si="0"/>
        <v>14</v>
      </c>
      <c r="G47" s="227">
        <f t="shared" ca="1" si="1"/>
        <v>14</v>
      </c>
    </row>
    <row r="48" spans="2:7" x14ac:dyDescent="0.25">
      <c r="B48" s="49" t="s">
        <v>1036</v>
      </c>
      <c r="C48" s="49" t="s">
        <v>1100</v>
      </c>
      <c r="D48" s="73">
        <v>38471</v>
      </c>
      <c r="E48" s="49">
        <v>2</v>
      </c>
      <c r="F48" s="227">
        <f t="shared" ca="1" si="0"/>
        <v>19</v>
      </c>
      <c r="G48" s="227">
        <f t="shared" ca="1" si="1"/>
        <v>21</v>
      </c>
    </row>
    <row r="49" spans="2:7" x14ac:dyDescent="0.25">
      <c r="B49" s="49" t="s">
        <v>1070</v>
      </c>
      <c r="C49" s="49" t="s">
        <v>1099</v>
      </c>
      <c r="D49" s="73">
        <v>37787</v>
      </c>
      <c r="E49" s="49">
        <v>0</v>
      </c>
      <c r="F49" s="227">
        <f t="shared" ca="1" si="0"/>
        <v>21</v>
      </c>
      <c r="G49" s="227">
        <f ca="1">F49+E49</f>
        <v>21</v>
      </c>
    </row>
    <row r="50" spans="2:7" x14ac:dyDescent="0.25">
      <c r="B50" s="49" t="s">
        <v>1071</v>
      </c>
      <c r="C50" s="49" t="s">
        <v>1106</v>
      </c>
      <c r="D50" s="73">
        <v>40203</v>
      </c>
      <c r="E50" s="49">
        <v>4</v>
      </c>
      <c r="F50" s="227">
        <f t="shared" ca="1" si="0"/>
        <v>14</v>
      </c>
      <c r="G50" s="227">
        <f t="shared" ca="1" si="1"/>
        <v>18</v>
      </c>
    </row>
    <row r="51" spans="2:7" x14ac:dyDescent="0.25">
      <c r="B51" s="49" t="s">
        <v>1072</v>
      </c>
      <c r="C51" s="49" t="s">
        <v>1104</v>
      </c>
      <c r="D51" s="73">
        <v>39640</v>
      </c>
      <c r="E51" s="49">
        <v>4</v>
      </c>
      <c r="F51" s="227">
        <f t="shared" ca="1" si="0"/>
        <v>16</v>
      </c>
      <c r="G51" s="227">
        <f t="shared" ca="1" si="1"/>
        <v>20</v>
      </c>
    </row>
    <row r="52" spans="2:7" x14ac:dyDescent="0.25">
      <c r="B52" s="49" t="s">
        <v>1073</v>
      </c>
      <c r="C52" s="49" t="s">
        <v>1104</v>
      </c>
      <c r="D52" s="73">
        <v>39814</v>
      </c>
      <c r="E52" s="49">
        <v>0</v>
      </c>
      <c r="F52" s="227">
        <f t="shared" ca="1" si="0"/>
        <v>15</v>
      </c>
      <c r="G52" s="227">
        <f t="shared" ca="1" si="1"/>
        <v>15</v>
      </c>
    </row>
    <row r="53" spans="2:7" x14ac:dyDescent="0.25">
      <c r="B53" s="49" t="s">
        <v>1074</v>
      </c>
      <c r="C53" s="49" t="s">
        <v>1101</v>
      </c>
      <c r="D53" s="73">
        <v>38299</v>
      </c>
      <c r="E53" s="49">
        <v>4</v>
      </c>
      <c r="F53" s="227">
        <f t="shared" ca="1" si="0"/>
        <v>20</v>
      </c>
      <c r="G53" s="227">
        <f t="shared" ca="1" si="1"/>
        <v>24</v>
      </c>
    </row>
    <row r="54" spans="2:7" x14ac:dyDescent="0.25">
      <c r="B54" s="49" t="s">
        <v>1075</v>
      </c>
      <c r="C54" s="49" t="s">
        <v>1101</v>
      </c>
      <c r="D54" s="73">
        <v>39860</v>
      </c>
      <c r="E54" s="49">
        <v>1</v>
      </c>
      <c r="F54" s="227">
        <f t="shared" ca="1" si="0"/>
        <v>15</v>
      </c>
      <c r="G54" s="227">
        <f t="shared" ca="1" si="1"/>
        <v>16</v>
      </c>
    </row>
    <row r="55" spans="2:7" x14ac:dyDescent="0.25">
      <c r="B55" s="49" t="s">
        <v>1076</v>
      </c>
      <c r="C55" s="49" t="s">
        <v>1102</v>
      </c>
      <c r="D55" s="73">
        <v>39860</v>
      </c>
      <c r="E55" s="49">
        <v>0</v>
      </c>
      <c r="F55" s="227">
        <f t="shared" ca="1" si="0"/>
        <v>15</v>
      </c>
      <c r="G55" s="227">
        <f t="shared" ca="1" si="1"/>
        <v>15</v>
      </c>
    </row>
    <row r="56" spans="2:7" x14ac:dyDescent="0.25">
      <c r="B56" s="49" t="s">
        <v>1077</v>
      </c>
      <c r="C56" s="49" t="s">
        <v>1102</v>
      </c>
      <c r="D56" s="73">
        <v>37174</v>
      </c>
      <c r="E56" s="49">
        <v>3</v>
      </c>
      <c r="F56" s="227">
        <f t="shared" ca="1" si="0"/>
        <v>23</v>
      </c>
      <c r="G56" s="227">
        <f t="shared" ca="1" si="1"/>
        <v>26</v>
      </c>
    </row>
    <row r="57" spans="2:7" x14ac:dyDescent="0.25">
      <c r="B57" s="49" t="s">
        <v>1078</v>
      </c>
      <c r="C57" s="49" t="s">
        <v>1105</v>
      </c>
      <c r="D57" s="73">
        <v>38342</v>
      </c>
      <c r="E57" s="49">
        <v>4</v>
      </c>
      <c r="F57" s="227">
        <f t="shared" ca="1" si="0"/>
        <v>20</v>
      </c>
      <c r="G57" s="227">
        <f t="shared" ca="1" si="1"/>
        <v>24</v>
      </c>
    </row>
    <row r="58" spans="2:7" x14ac:dyDescent="0.25">
      <c r="B58" s="49" t="s">
        <v>1079</v>
      </c>
      <c r="C58" s="49" t="s">
        <v>1100</v>
      </c>
      <c r="D58" s="73">
        <v>38299</v>
      </c>
      <c r="E58" s="49">
        <v>0</v>
      </c>
      <c r="F58" s="227">
        <f t="shared" ca="1" si="0"/>
        <v>20</v>
      </c>
      <c r="G58" s="227">
        <f t="shared" ca="1" si="1"/>
        <v>20</v>
      </c>
    </row>
    <row r="59" spans="2:7" x14ac:dyDescent="0.25">
      <c r="B59" s="49" t="s">
        <v>1080</v>
      </c>
      <c r="C59" s="49" t="s">
        <v>1103</v>
      </c>
      <c r="D59" s="73">
        <v>39668</v>
      </c>
      <c r="E59" s="49">
        <v>1</v>
      </c>
      <c r="F59" s="227">
        <f t="shared" ca="1" si="0"/>
        <v>16</v>
      </c>
      <c r="G59" s="227">
        <f t="shared" ca="1" si="1"/>
        <v>17</v>
      </c>
    </row>
  </sheetData>
  <autoFilter ref="B9:G59" xr:uid="{BA8AA84E-57A9-45AB-96EA-43E0B5B32AE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5D55B-84D5-4312-AD0C-DBABD44402F8}">
  <dimension ref="B2:L458"/>
  <sheetViews>
    <sheetView showGridLines="0" topLeftCell="C1" workbookViewId="0">
      <selection activeCell="I2" sqref="I2"/>
    </sheetView>
  </sheetViews>
  <sheetFormatPr defaultColWidth="9.21875" defaultRowHeight="13.8" x14ac:dyDescent="0.25"/>
  <cols>
    <col min="1" max="1" width="2.77734375" style="30" customWidth="1"/>
    <col min="2" max="2" width="10.21875" style="30" bestFit="1" customWidth="1"/>
    <col min="3" max="3" width="12.21875" style="30" bestFit="1" customWidth="1"/>
    <col min="4" max="4" width="17.5546875" style="30" bestFit="1" customWidth="1"/>
    <col min="5" max="5" width="27.21875" style="30" bestFit="1" customWidth="1"/>
    <col min="6" max="6" width="49.5546875" style="30" customWidth="1"/>
    <col min="7" max="7" width="14.6640625" style="82" bestFit="1" customWidth="1"/>
    <col min="8" max="8" width="9.21875" style="30"/>
    <col min="9" max="9" width="17.44140625" style="30" bestFit="1" customWidth="1"/>
    <col min="10" max="10" width="20" style="30" customWidth="1"/>
    <col min="11" max="11" width="30.6640625" style="30" customWidth="1"/>
    <col min="12" max="16384" width="9.21875" style="30"/>
  </cols>
  <sheetData>
    <row r="2" spans="2:12" ht="25.2" x14ac:dyDescent="0.45">
      <c r="B2" s="74" t="s">
        <v>1107</v>
      </c>
      <c r="C2" s="75"/>
      <c r="D2" s="75"/>
      <c r="E2" s="75"/>
      <c r="F2" s="75"/>
      <c r="G2" s="75"/>
      <c r="H2" s="76"/>
      <c r="I2" s="147" t="s">
        <v>1278</v>
      </c>
      <c r="J2" s="171" t="s">
        <v>1288</v>
      </c>
    </row>
    <row r="3" spans="2:12" ht="43.2" x14ac:dyDescent="0.4">
      <c r="B3" s="77" t="s">
        <v>1108</v>
      </c>
      <c r="C3" s="78"/>
      <c r="D3" s="146"/>
      <c r="E3" s="78"/>
      <c r="F3" s="78"/>
      <c r="G3" s="78"/>
      <c r="H3" s="79"/>
      <c r="I3" s="153" t="s">
        <v>1268</v>
      </c>
      <c r="J3" s="153" t="s">
        <v>1266</v>
      </c>
      <c r="K3" s="153" t="s">
        <v>1267</v>
      </c>
      <c r="L3" s="111"/>
    </row>
    <row r="4" spans="2:12" x14ac:dyDescent="0.25">
      <c r="G4" s="30"/>
      <c r="I4" s="111"/>
      <c r="J4" s="111"/>
      <c r="K4" s="111"/>
      <c r="L4" s="111"/>
    </row>
    <row r="5" spans="2:12" x14ac:dyDescent="0.25">
      <c r="B5" s="80" t="s">
        <v>1109</v>
      </c>
      <c r="C5" s="80" t="s">
        <v>1110</v>
      </c>
      <c r="D5" s="80" t="s">
        <v>1111</v>
      </c>
      <c r="E5" s="80" t="s">
        <v>1112</v>
      </c>
      <c r="G5" s="30"/>
      <c r="I5" s="157" t="s">
        <v>1224</v>
      </c>
      <c r="J5" s="154">
        <f>SUM($E6:E6)/$G$10</f>
        <v>0.27534747591411518</v>
      </c>
      <c r="K5" s="155" t="str">
        <f>IF(J5&lt;=0.8, "Keep", "Exclude")</f>
        <v>Keep</v>
      </c>
      <c r="L5" s="156" t="s">
        <v>1269</v>
      </c>
    </row>
    <row r="6" spans="2:12" x14ac:dyDescent="0.25">
      <c r="B6" s="81">
        <v>38284</v>
      </c>
      <c r="C6" s="49" t="s">
        <v>1224</v>
      </c>
      <c r="D6" s="49" t="s">
        <v>1145</v>
      </c>
      <c r="E6" s="49">
        <v>51780.800000000003</v>
      </c>
      <c r="F6" s="82"/>
      <c r="G6" s="30"/>
      <c r="I6" s="157" t="s">
        <v>1224</v>
      </c>
      <c r="J6" s="154">
        <f>SUM($E7:E7)/$G$10</f>
        <v>0.1331133990796369</v>
      </c>
      <c r="K6" s="155" t="str">
        <f t="shared" ref="K6:K69" si="0">IF(J6&lt;=0.8, "Keep", "Exclude")</f>
        <v>Keep</v>
      </c>
      <c r="L6" s="156" t="s">
        <v>1269</v>
      </c>
    </row>
    <row r="7" spans="2:12" x14ac:dyDescent="0.25">
      <c r="B7" s="81">
        <v>38285</v>
      </c>
      <c r="C7" s="49" t="s">
        <v>1224</v>
      </c>
      <c r="D7" s="49" t="s">
        <v>1145</v>
      </c>
      <c r="E7" s="49">
        <v>25032.800000000003</v>
      </c>
      <c r="F7" s="82"/>
      <c r="G7" s="30"/>
      <c r="I7" s="157" t="s">
        <v>1147</v>
      </c>
      <c r="J7" s="154">
        <f>SUM($E8:E8)/$G$10</f>
        <v>4.6268083689875707E-2</v>
      </c>
      <c r="K7" s="155" t="str">
        <f>IF(J7&lt;=0.8, "Keep", "Exclude")</f>
        <v>Keep</v>
      </c>
      <c r="L7" s="156" t="s">
        <v>1269</v>
      </c>
    </row>
    <row r="8" spans="2:12" ht="27.6" x14ac:dyDescent="0.25">
      <c r="B8" s="81">
        <v>38280</v>
      </c>
      <c r="C8" s="49" t="s">
        <v>1147</v>
      </c>
      <c r="D8" s="49" t="s">
        <v>1122</v>
      </c>
      <c r="E8" s="49">
        <v>8701</v>
      </c>
      <c r="F8" s="82"/>
      <c r="G8" s="30"/>
      <c r="I8" s="158" t="s">
        <v>1284</v>
      </c>
      <c r="J8" s="154">
        <f>SUM($E9:E9)/$G$10</f>
        <v>3.9482877990728318E-2</v>
      </c>
      <c r="K8" s="155" t="str">
        <f t="shared" si="0"/>
        <v>Keep</v>
      </c>
      <c r="L8" s="156" t="s">
        <v>1269</v>
      </c>
    </row>
    <row r="9" spans="2:12" x14ac:dyDescent="0.25">
      <c r="B9" s="81">
        <v>38285</v>
      </c>
      <c r="C9" s="49" t="s">
        <v>1156</v>
      </c>
      <c r="D9" s="49" t="s">
        <v>1114</v>
      </c>
      <c r="E9" s="49">
        <v>7425</v>
      </c>
      <c r="F9" s="82"/>
      <c r="G9" s="30"/>
      <c r="I9" s="111"/>
      <c r="J9" s="154">
        <f>SUM($E10:E10)/$G$10</f>
        <v>2.5471109168429446E-2</v>
      </c>
      <c r="K9" s="155" t="str">
        <f t="shared" si="0"/>
        <v>Keep</v>
      </c>
      <c r="L9" s="156" t="s">
        <v>1269</v>
      </c>
    </row>
    <row r="10" spans="2:12" ht="20.399999999999999" x14ac:dyDescent="0.35">
      <c r="B10" s="81">
        <v>38272</v>
      </c>
      <c r="C10" s="49" t="s">
        <v>1156</v>
      </c>
      <c r="D10" s="49" t="s">
        <v>1114</v>
      </c>
      <c r="E10" s="49">
        <v>4790</v>
      </c>
      <c r="F10" s="149" t="s">
        <v>1265</v>
      </c>
      <c r="G10" s="148">
        <f>SUM(E6:E457)</f>
        <v>188056.19999999992</v>
      </c>
      <c r="J10" s="154">
        <f>SUM($E11:E11)/$G$10</f>
        <v>1.9483537368084655E-2</v>
      </c>
      <c r="K10" s="155" t="str">
        <f t="shared" si="0"/>
        <v>Keep</v>
      </c>
      <c r="L10" s="156" t="s">
        <v>1269</v>
      </c>
    </row>
    <row r="11" spans="2:12" x14ac:dyDescent="0.25">
      <c r="B11" s="81">
        <v>38284</v>
      </c>
      <c r="C11" s="49" t="s">
        <v>1156</v>
      </c>
      <c r="D11" s="49" t="s">
        <v>1114</v>
      </c>
      <c r="E11" s="49">
        <v>3664</v>
      </c>
      <c r="F11" s="82"/>
      <c r="G11" s="30"/>
      <c r="J11" s="154">
        <f>SUM($E12:E12)/$G$10</f>
        <v>1.7872316892503418E-2</v>
      </c>
      <c r="K11" s="155" t="str">
        <f>IF(J11&lt;=0.8, "Keep", "Exclude")</f>
        <v>Keep</v>
      </c>
      <c r="L11" s="156" t="s">
        <v>1269</v>
      </c>
    </row>
    <row r="12" spans="2:12" ht="22.8" x14ac:dyDescent="0.4">
      <c r="B12" s="81">
        <v>38281</v>
      </c>
      <c r="C12" s="49" t="s">
        <v>1186</v>
      </c>
      <c r="D12" s="49" t="s">
        <v>1116</v>
      </c>
      <c r="E12" s="49">
        <v>3361</v>
      </c>
      <c r="F12" s="150" t="s">
        <v>1283</v>
      </c>
      <c r="G12" s="151"/>
      <c r="H12" s="151"/>
      <c r="I12" s="151"/>
      <c r="J12" s="154">
        <f>SUM($E13:E13)/$G$10</f>
        <v>1.5580448823277302E-2</v>
      </c>
      <c r="K12" s="155" t="str">
        <f t="shared" si="0"/>
        <v>Keep</v>
      </c>
      <c r="L12" s="156" t="s">
        <v>1269</v>
      </c>
    </row>
    <row r="13" spans="2:12" x14ac:dyDescent="0.25">
      <c r="B13" s="81">
        <v>38280</v>
      </c>
      <c r="C13" s="49" t="s">
        <v>1186</v>
      </c>
      <c r="D13" s="49" t="s">
        <v>1116</v>
      </c>
      <c r="E13" s="49">
        <v>2930</v>
      </c>
      <c r="F13" s="82"/>
      <c r="G13" s="30"/>
      <c r="J13" s="154">
        <f>SUM($E14:E14)/$G$10</f>
        <v>1.4750909568522607E-2</v>
      </c>
      <c r="K13" s="155" t="str">
        <f t="shared" si="0"/>
        <v>Keep</v>
      </c>
      <c r="L13" s="156" t="s">
        <v>1269</v>
      </c>
    </row>
    <row r="14" spans="2:12" x14ac:dyDescent="0.25">
      <c r="B14" s="81">
        <v>38280</v>
      </c>
      <c r="C14" s="49" t="s">
        <v>1162</v>
      </c>
      <c r="D14" s="49" t="s">
        <v>1122</v>
      </c>
      <c r="E14" s="49">
        <v>2774</v>
      </c>
      <c r="F14" s="82"/>
      <c r="G14" s="30"/>
      <c r="J14" s="154">
        <f>SUM($E15:E15)/$G$10</f>
        <v>1.2044271871919143E-2</v>
      </c>
      <c r="K14" s="155" t="str">
        <f t="shared" si="0"/>
        <v>Keep</v>
      </c>
      <c r="L14" s="156" t="s">
        <v>1269</v>
      </c>
    </row>
    <row r="15" spans="2:12" x14ac:dyDescent="0.25">
      <c r="B15" s="81">
        <v>38281</v>
      </c>
      <c r="C15" s="49" t="s">
        <v>1216</v>
      </c>
      <c r="D15" s="49" t="s">
        <v>1122</v>
      </c>
      <c r="E15" s="49">
        <v>2265</v>
      </c>
      <c r="F15" s="82"/>
      <c r="J15" s="154">
        <f>SUM($E16:E16)/$G$10</f>
        <v>1.0268207057252038E-2</v>
      </c>
      <c r="K15" s="155" t="str">
        <f t="shared" si="0"/>
        <v>Keep</v>
      </c>
      <c r="L15" s="156" t="s">
        <v>1269</v>
      </c>
    </row>
    <row r="16" spans="2:12" x14ac:dyDescent="0.25">
      <c r="B16" s="81">
        <v>38285</v>
      </c>
      <c r="C16" s="49" t="s">
        <v>1162</v>
      </c>
      <c r="D16" s="49" t="s">
        <v>1122</v>
      </c>
      <c r="E16" s="49">
        <v>1931</v>
      </c>
      <c r="F16" s="82"/>
      <c r="J16" s="154">
        <f>SUM($E17:E17)/$G$10</f>
        <v>1.0129950514792922E-2</v>
      </c>
      <c r="K16" s="155" t="str">
        <f t="shared" si="0"/>
        <v>Keep</v>
      </c>
      <c r="L16" s="156" t="s">
        <v>1269</v>
      </c>
    </row>
    <row r="17" spans="2:12" x14ac:dyDescent="0.25">
      <c r="B17" s="81">
        <v>38286</v>
      </c>
      <c r="C17" s="49" t="s">
        <v>1162</v>
      </c>
      <c r="D17" s="49" t="s">
        <v>1122</v>
      </c>
      <c r="E17" s="49">
        <v>1905</v>
      </c>
      <c r="F17" s="82"/>
      <c r="J17" s="154">
        <f>SUM($E18:E18)/$G$10</f>
        <v>9.9438359384056516E-3</v>
      </c>
      <c r="K17" s="155" t="str">
        <f t="shared" si="0"/>
        <v>Keep</v>
      </c>
      <c r="L17" s="156" t="s">
        <v>1269</v>
      </c>
    </row>
    <row r="18" spans="2:12" x14ac:dyDescent="0.25">
      <c r="B18" s="81">
        <v>38285</v>
      </c>
      <c r="C18" s="49" t="s">
        <v>1181</v>
      </c>
      <c r="D18" s="49" t="s">
        <v>1114</v>
      </c>
      <c r="E18" s="49">
        <v>1870</v>
      </c>
      <c r="F18" s="82"/>
      <c r="J18" s="154">
        <f>SUM($E19:E19)/$G$10</f>
        <v>8.2741223102455567E-3</v>
      </c>
      <c r="K18" s="155" t="str">
        <f>IF(J18&lt;=0.8, "Keep", "Exclude")</f>
        <v>Keep</v>
      </c>
      <c r="L18" s="156" t="s">
        <v>1269</v>
      </c>
    </row>
    <row r="19" spans="2:12" x14ac:dyDescent="0.25">
      <c r="B19" s="81">
        <v>38274</v>
      </c>
      <c r="C19" s="49" t="s">
        <v>1177</v>
      </c>
      <c r="D19" s="49" t="s">
        <v>1116</v>
      </c>
      <c r="E19" s="49">
        <v>1556</v>
      </c>
      <c r="F19" s="82"/>
      <c r="J19" s="154">
        <f>SUM($E20:E20)/$G$10</f>
        <v>8.1837238017145979E-3</v>
      </c>
      <c r="K19" s="155" t="str">
        <f t="shared" si="0"/>
        <v>Keep</v>
      </c>
      <c r="L19" s="156" t="s">
        <v>1269</v>
      </c>
    </row>
    <row r="20" spans="2:12" x14ac:dyDescent="0.25">
      <c r="B20" s="81">
        <v>38280</v>
      </c>
      <c r="C20" s="49" t="s">
        <v>1200</v>
      </c>
      <c r="D20" s="49" t="s">
        <v>1122</v>
      </c>
      <c r="E20" s="49">
        <v>1539</v>
      </c>
      <c r="F20" s="82"/>
      <c r="J20" s="154">
        <f>SUM($E21:E21)/$G$10</f>
        <v>7.960386310049871E-3</v>
      </c>
      <c r="K20" s="155" t="str">
        <f t="shared" si="0"/>
        <v>Keep</v>
      </c>
      <c r="L20" s="156" t="s">
        <v>1269</v>
      </c>
    </row>
    <row r="21" spans="2:12" x14ac:dyDescent="0.25">
      <c r="B21" s="81">
        <v>38277</v>
      </c>
      <c r="C21" s="49" t="s">
        <v>1187</v>
      </c>
      <c r="D21" s="49" t="s">
        <v>1114</v>
      </c>
      <c r="E21" s="49">
        <v>1497</v>
      </c>
      <c r="F21" s="82"/>
      <c r="J21" s="154">
        <f>SUM($E22:E22)/$G$10</f>
        <v>7.4445830554908613E-3</v>
      </c>
      <c r="K21" s="155" t="str">
        <f t="shared" si="0"/>
        <v>Keep</v>
      </c>
      <c r="L21" s="156" t="s">
        <v>1269</v>
      </c>
    </row>
    <row r="22" spans="2:12" x14ac:dyDescent="0.25">
      <c r="B22" s="81">
        <v>38285</v>
      </c>
      <c r="C22" s="49" t="s">
        <v>1227</v>
      </c>
      <c r="D22" s="49" t="s">
        <v>1122</v>
      </c>
      <c r="E22" s="49">
        <v>1400</v>
      </c>
      <c r="F22" s="82"/>
      <c r="J22" s="154">
        <f>SUM($E23:E23)/$G$10</f>
        <v>6.4714696989516991E-3</v>
      </c>
      <c r="K22" s="155" t="str">
        <f t="shared" si="0"/>
        <v>Keep</v>
      </c>
      <c r="L22" s="156" t="s">
        <v>1269</v>
      </c>
    </row>
    <row r="23" spans="2:12" x14ac:dyDescent="0.25">
      <c r="B23" s="81">
        <v>38271</v>
      </c>
      <c r="C23" s="49" t="s">
        <v>1130</v>
      </c>
      <c r="D23" s="49" t="s">
        <v>1114</v>
      </c>
      <c r="E23" s="49">
        <v>1217</v>
      </c>
      <c r="F23" s="82"/>
      <c r="J23" s="154">
        <f>SUM($E24:E24)/$G$10</f>
        <v>6.343848275143284E-3</v>
      </c>
      <c r="K23" s="155" t="str">
        <f>IF(J23&lt;=0.8, "Keep", "Exclude")</f>
        <v>Keep</v>
      </c>
      <c r="L23" s="156" t="s">
        <v>1269</v>
      </c>
    </row>
    <row r="24" spans="2:12" x14ac:dyDescent="0.25">
      <c r="B24" s="81">
        <v>38281</v>
      </c>
      <c r="C24" s="49" t="s">
        <v>1124</v>
      </c>
      <c r="D24" s="49" t="s">
        <v>1114</v>
      </c>
      <c r="E24" s="49">
        <v>1193</v>
      </c>
      <c r="F24" s="82"/>
      <c r="J24" s="154">
        <f>SUM($E25:E25)/$G$10</f>
        <v>6.3278955971672324E-3</v>
      </c>
      <c r="K24" s="155" t="str">
        <f t="shared" si="0"/>
        <v>Keep</v>
      </c>
      <c r="L24" s="156" t="s">
        <v>1269</v>
      </c>
    </row>
    <row r="25" spans="2:12" x14ac:dyDescent="0.25">
      <c r="B25" s="81">
        <v>38277</v>
      </c>
      <c r="C25" s="49" t="s">
        <v>1124</v>
      </c>
      <c r="D25" s="49" t="s">
        <v>1114</v>
      </c>
      <c r="E25" s="49">
        <v>1190</v>
      </c>
      <c r="J25" s="154">
        <f>SUM($E26:E26)/$G$10</f>
        <v>6.3225780378418821E-3</v>
      </c>
      <c r="K25" s="155" t="str">
        <f t="shared" si="0"/>
        <v>Keep</v>
      </c>
      <c r="L25" s="156" t="s">
        <v>1269</v>
      </c>
    </row>
    <row r="26" spans="2:12" x14ac:dyDescent="0.25">
      <c r="B26" s="81">
        <v>38284</v>
      </c>
      <c r="C26" s="49" t="s">
        <v>1124</v>
      </c>
      <c r="D26" s="49" t="s">
        <v>1114</v>
      </c>
      <c r="E26" s="49">
        <v>1189</v>
      </c>
      <c r="J26" s="154">
        <f>SUM($E27:E27)/$G$10</f>
        <v>6.2747200039137262E-3</v>
      </c>
      <c r="K26" s="155" t="str">
        <f t="shared" si="0"/>
        <v>Keep</v>
      </c>
      <c r="L26" s="156" t="s">
        <v>1269</v>
      </c>
    </row>
    <row r="27" spans="2:12" x14ac:dyDescent="0.25">
      <c r="B27" s="81">
        <v>38273</v>
      </c>
      <c r="C27" s="49" t="s">
        <v>1150</v>
      </c>
      <c r="D27" s="49" t="s">
        <v>1114</v>
      </c>
      <c r="E27" s="49">
        <v>1180</v>
      </c>
      <c r="F27" s="82"/>
      <c r="J27" s="154">
        <f>SUM($E28:E28)/$G$10</f>
        <v>6.269402444588376E-3</v>
      </c>
      <c r="K27" s="155" t="str">
        <f t="shared" si="0"/>
        <v>Keep</v>
      </c>
      <c r="L27" s="156" t="s">
        <v>1269</v>
      </c>
    </row>
    <row r="28" spans="2:12" x14ac:dyDescent="0.25">
      <c r="B28" s="81">
        <v>38281</v>
      </c>
      <c r="C28" s="49" t="s">
        <v>1150</v>
      </c>
      <c r="D28" s="49" t="s">
        <v>1114</v>
      </c>
      <c r="E28" s="49">
        <v>1179</v>
      </c>
      <c r="F28" s="82"/>
      <c r="J28" s="154">
        <f>SUM($E29:E29)/$G$10</f>
        <v>6.269402444588376E-3</v>
      </c>
      <c r="K28" s="155" t="str">
        <f t="shared" si="0"/>
        <v>Keep</v>
      </c>
      <c r="L28" s="156" t="s">
        <v>1269</v>
      </c>
    </row>
    <row r="29" spans="2:12" x14ac:dyDescent="0.25">
      <c r="B29" s="81">
        <v>38284</v>
      </c>
      <c r="C29" s="49" t="s">
        <v>1150</v>
      </c>
      <c r="D29" s="49" t="s">
        <v>1114</v>
      </c>
      <c r="E29" s="49">
        <v>1179</v>
      </c>
      <c r="F29" s="82"/>
      <c r="J29" s="154">
        <f>SUM($E30:E30)/$G$10</f>
        <v>6.269402444588376E-3</v>
      </c>
      <c r="K29" s="155" t="str">
        <f t="shared" si="0"/>
        <v>Keep</v>
      </c>
      <c r="L29" s="156" t="s">
        <v>1269</v>
      </c>
    </row>
    <row r="30" spans="2:12" x14ac:dyDescent="0.25">
      <c r="B30" s="81">
        <v>38285</v>
      </c>
      <c r="C30" s="49" t="s">
        <v>1150</v>
      </c>
      <c r="D30" s="49" t="s">
        <v>1114</v>
      </c>
      <c r="E30" s="49">
        <v>1179</v>
      </c>
      <c r="F30" s="82"/>
      <c r="J30" s="154">
        <f>SUM($E31:E31)/$G$10</f>
        <v>6.2481322072869732E-3</v>
      </c>
      <c r="K30" s="155" t="str">
        <f t="shared" si="0"/>
        <v>Keep</v>
      </c>
      <c r="L30" s="156" t="s">
        <v>1269</v>
      </c>
    </row>
    <row r="31" spans="2:12" x14ac:dyDescent="0.25">
      <c r="B31" s="81">
        <v>38271</v>
      </c>
      <c r="C31" s="49" t="s">
        <v>1150</v>
      </c>
      <c r="D31" s="49" t="s">
        <v>1114</v>
      </c>
      <c r="E31" s="49">
        <v>1175</v>
      </c>
      <c r="F31" s="82"/>
      <c r="J31" s="154">
        <f>SUM($E32:E32)/$G$10</f>
        <v>6.2481322072869732E-3</v>
      </c>
      <c r="K31" s="155" t="str">
        <f t="shared" si="0"/>
        <v>Keep</v>
      </c>
      <c r="L31" s="156" t="s">
        <v>1269</v>
      </c>
    </row>
    <row r="32" spans="2:12" x14ac:dyDescent="0.25">
      <c r="B32" s="81">
        <v>38272</v>
      </c>
      <c r="C32" s="49" t="s">
        <v>1150</v>
      </c>
      <c r="D32" s="49" t="s">
        <v>1114</v>
      </c>
      <c r="E32" s="49">
        <v>1175</v>
      </c>
      <c r="F32" s="82"/>
      <c r="J32" s="154">
        <f>SUM($E33:E33)/$G$10</f>
        <v>6.2374970886362718E-3</v>
      </c>
      <c r="K32" s="155" t="str">
        <f t="shared" si="0"/>
        <v>Keep</v>
      </c>
      <c r="L32" s="156" t="s">
        <v>1269</v>
      </c>
    </row>
    <row r="33" spans="2:12" x14ac:dyDescent="0.25">
      <c r="B33" s="81">
        <v>38286</v>
      </c>
      <c r="C33" s="49" t="s">
        <v>1150</v>
      </c>
      <c r="D33" s="49" t="s">
        <v>1114</v>
      </c>
      <c r="E33" s="49">
        <v>1173</v>
      </c>
      <c r="F33" s="82"/>
      <c r="J33" s="154">
        <f>SUM($E34:E34)/$G$10</f>
        <v>6.0992405461771561E-3</v>
      </c>
      <c r="K33" s="155" t="str">
        <f t="shared" si="0"/>
        <v>Keep</v>
      </c>
      <c r="L33" s="156" t="s">
        <v>1269</v>
      </c>
    </row>
    <row r="34" spans="2:12" x14ac:dyDescent="0.25">
      <c r="B34" s="81">
        <v>38280</v>
      </c>
      <c r="C34" s="49" t="s">
        <v>1124</v>
      </c>
      <c r="D34" s="49" t="s">
        <v>1114</v>
      </c>
      <c r="E34" s="49">
        <v>1147</v>
      </c>
      <c r="F34" s="82"/>
      <c r="J34" s="154">
        <f>SUM($E35:E35)/$G$10</f>
        <v>6.0088420376461955E-3</v>
      </c>
      <c r="K34" s="155" t="str">
        <f t="shared" si="0"/>
        <v>Keep</v>
      </c>
      <c r="L34" s="156" t="s">
        <v>1269</v>
      </c>
    </row>
    <row r="35" spans="2:12" x14ac:dyDescent="0.25">
      <c r="B35" s="81">
        <v>38272</v>
      </c>
      <c r="C35" s="49" t="s">
        <v>1130</v>
      </c>
      <c r="D35" s="49" t="s">
        <v>1114</v>
      </c>
      <c r="E35" s="49">
        <v>1130</v>
      </c>
      <c r="F35" s="82"/>
      <c r="J35" s="154">
        <f>SUM($E36:E36)/$G$10</f>
        <v>5.8546328172110274E-3</v>
      </c>
      <c r="K35" s="155" t="str">
        <f t="shared" si="0"/>
        <v>Keep</v>
      </c>
      <c r="L35" s="156" t="s">
        <v>1269</v>
      </c>
    </row>
    <row r="36" spans="2:12" x14ac:dyDescent="0.25">
      <c r="B36" s="81">
        <v>38274</v>
      </c>
      <c r="C36" s="49" t="s">
        <v>1130</v>
      </c>
      <c r="D36" s="49" t="s">
        <v>1114</v>
      </c>
      <c r="E36" s="49">
        <v>1101</v>
      </c>
      <c r="F36" s="82"/>
      <c r="J36" s="154">
        <f>SUM($E37:E37)/$G$10</f>
        <v>5.8014572239575212E-3</v>
      </c>
      <c r="K36" s="155" t="str">
        <f t="shared" si="0"/>
        <v>Keep</v>
      </c>
      <c r="L36" s="156" t="s">
        <v>1269</v>
      </c>
    </row>
    <row r="37" spans="2:12" x14ac:dyDescent="0.25">
      <c r="B37" s="81">
        <v>38270</v>
      </c>
      <c r="C37" s="49" t="s">
        <v>1130</v>
      </c>
      <c r="D37" s="49" t="s">
        <v>1114</v>
      </c>
      <c r="E37" s="49">
        <v>1091</v>
      </c>
      <c r="F37" s="82"/>
      <c r="J37" s="154">
        <f>SUM($E38:E38)/$G$10</f>
        <v>5.7429640713786648E-3</v>
      </c>
      <c r="K37" s="155" t="str">
        <f t="shared" si="0"/>
        <v>Keep</v>
      </c>
      <c r="L37" s="156" t="s">
        <v>1269</v>
      </c>
    </row>
    <row r="38" spans="2:12" x14ac:dyDescent="0.25">
      <c r="B38" s="81">
        <v>38273</v>
      </c>
      <c r="C38" s="49" t="s">
        <v>1130</v>
      </c>
      <c r="D38" s="49" t="s">
        <v>1114</v>
      </c>
      <c r="E38" s="49">
        <v>1080</v>
      </c>
      <c r="F38" s="82"/>
      <c r="J38" s="154">
        <f>SUM($E39:E39)/$G$10</f>
        <v>5.6685182408237559E-3</v>
      </c>
      <c r="K38" s="155" t="str">
        <f t="shared" si="0"/>
        <v>Keep</v>
      </c>
      <c r="L38" s="156" t="s">
        <v>1269</v>
      </c>
    </row>
    <row r="39" spans="2:12" x14ac:dyDescent="0.25">
      <c r="B39" s="81">
        <v>38280</v>
      </c>
      <c r="C39" s="49" t="s">
        <v>1150</v>
      </c>
      <c r="D39" s="49" t="s">
        <v>1114</v>
      </c>
      <c r="E39" s="49">
        <v>1066</v>
      </c>
      <c r="F39" s="82"/>
      <c r="J39" s="154">
        <f>SUM($E40:E40)/$G$10</f>
        <v>5.1208096303126428E-3</v>
      </c>
      <c r="K39" s="155" t="str">
        <f t="shared" si="0"/>
        <v>Keep</v>
      </c>
      <c r="L39" s="156" t="s">
        <v>1269</v>
      </c>
    </row>
    <row r="40" spans="2:12" x14ac:dyDescent="0.25">
      <c r="B40" s="81">
        <v>38274</v>
      </c>
      <c r="C40" s="49" t="s">
        <v>1124</v>
      </c>
      <c r="D40" s="49" t="s">
        <v>1114</v>
      </c>
      <c r="E40" s="49">
        <v>963</v>
      </c>
      <c r="F40" s="82"/>
      <c r="J40" s="154">
        <f>SUM($E41:E41)/$G$10</f>
        <v>5.1048569523365912E-3</v>
      </c>
      <c r="K40" s="155" t="str">
        <f t="shared" si="0"/>
        <v>Keep</v>
      </c>
      <c r="L40" s="156" t="s">
        <v>1269</v>
      </c>
    </row>
    <row r="41" spans="2:12" x14ac:dyDescent="0.25">
      <c r="B41" s="81">
        <v>38271</v>
      </c>
      <c r="C41" s="49" t="s">
        <v>1156</v>
      </c>
      <c r="D41" s="49" t="s">
        <v>1114</v>
      </c>
      <c r="E41" s="49">
        <v>960</v>
      </c>
      <c r="F41" s="82"/>
      <c r="J41" s="154">
        <f>SUM($E42:E42)/$G$10</f>
        <v>4.950647731901423E-3</v>
      </c>
      <c r="K41" s="155" t="str">
        <f t="shared" si="0"/>
        <v>Keep</v>
      </c>
      <c r="L41" s="156" t="s">
        <v>1269</v>
      </c>
    </row>
    <row r="42" spans="2:12" x14ac:dyDescent="0.25">
      <c r="B42" s="81">
        <v>38277</v>
      </c>
      <c r="C42" s="49" t="s">
        <v>1130</v>
      </c>
      <c r="D42" s="49" t="s">
        <v>1114</v>
      </c>
      <c r="E42" s="49">
        <v>931</v>
      </c>
      <c r="F42" s="82"/>
      <c r="J42" s="154">
        <f>SUM($E43:E43)/$G$10</f>
        <v>4.2221421043283887E-3</v>
      </c>
      <c r="K42" s="155" t="str">
        <f t="shared" si="0"/>
        <v>Keep</v>
      </c>
      <c r="L42" s="156" t="s">
        <v>1269</v>
      </c>
    </row>
    <row r="43" spans="2:12" x14ac:dyDescent="0.25">
      <c r="B43" s="81">
        <v>38270</v>
      </c>
      <c r="C43" s="49" t="s">
        <v>1137</v>
      </c>
      <c r="D43" s="49" t="s">
        <v>1114</v>
      </c>
      <c r="E43" s="49">
        <v>794</v>
      </c>
      <c r="F43" s="82"/>
      <c r="J43" s="154">
        <f>SUM($E44:E44)/$G$10</f>
        <v>4.1211084771467267E-3</v>
      </c>
      <c r="K43" s="155" t="str">
        <f t="shared" si="0"/>
        <v>Keep</v>
      </c>
      <c r="L43" s="156" t="s">
        <v>1269</v>
      </c>
    </row>
    <row r="44" spans="2:12" x14ac:dyDescent="0.25">
      <c r="B44" s="81">
        <v>38273</v>
      </c>
      <c r="C44" s="49" t="s">
        <v>1124</v>
      </c>
      <c r="D44" s="49" t="s">
        <v>1114</v>
      </c>
      <c r="E44" s="49">
        <v>775</v>
      </c>
      <c r="F44" s="82"/>
      <c r="J44" s="154">
        <f>SUM($E45:E45)/$G$10</f>
        <v>4.004122171989013E-3</v>
      </c>
      <c r="K44" s="155" t="str">
        <f t="shared" si="0"/>
        <v>Keep</v>
      </c>
      <c r="L44" s="156" t="s">
        <v>1269</v>
      </c>
    </row>
    <row r="45" spans="2:12" x14ac:dyDescent="0.25">
      <c r="B45" s="81">
        <v>38286</v>
      </c>
      <c r="C45" s="49" t="s">
        <v>1173</v>
      </c>
      <c r="D45" s="49" t="s">
        <v>1114</v>
      </c>
      <c r="E45" s="49">
        <v>753</v>
      </c>
      <c r="F45" s="82"/>
      <c r="J45" s="154">
        <f>SUM($E46:E46)/$G$10</f>
        <v>3.8765007481805988E-3</v>
      </c>
      <c r="K45" s="155" t="str">
        <f t="shared" si="0"/>
        <v>Keep</v>
      </c>
      <c r="L45" s="156" t="s">
        <v>1269</v>
      </c>
    </row>
    <row r="46" spans="2:12" x14ac:dyDescent="0.25">
      <c r="B46" s="81">
        <v>38280</v>
      </c>
      <c r="C46" s="49" t="s">
        <v>1202</v>
      </c>
      <c r="D46" s="49" t="s">
        <v>1116</v>
      </c>
      <c r="E46" s="49">
        <v>729</v>
      </c>
      <c r="F46" s="82"/>
      <c r="J46" s="112">
        <f>SUM($E47:E47)/$G$10</f>
        <v>3.8126900362763913E-3</v>
      </c>
      <c r="K46" s="30" t="str">
        <f t="shared" si="0"/>
        <v>Keep</v>
      </c>
      <c r="L46" s="113" t="s">
        <v>1269</v>
      </c>
    </row>
    <row r="47" spans="2:12" x14ac:dyDescent="0.25">
      <c r="B47" s="81">
        <v>38273</v>
      </c>
      <c r="C47" s="49" t="s">
        <v>1125</v>
      </c>
      <c r="D47" s="49" t="s">
        <v>1114</v>
      </c>
      <c r="E47" s="49">
        <v>717</v>
      </c>
      <c r="F47" s="82"/>
      <c r="J47" s="112">
        <f>SUM($E48:E48)/$G$10</f>
        <v>3.7967373583003396E-3</v>
      </c>
      <c r="K47" s="30" t="str">
        <f t="shared" si="0"/>
        <v>Keep</v>
      </c>
      <c r="L47" s="113" t="s">
        <v>1269</v>
      </c>
    </row>
    <row r="48" spans="2:12" x14ac:dyDescent="0.25">
      <c r="B48" s="81">
        <v>38271</v>
      </c>
      <c r="C48" s="49" t="s">
        <v>1125</v>
      </c>
      <c r="D48" s="49" t="s">
        <v>1114</v>
      </c>
      <c r="E48" s="49">
        <v>714</v>
      </c>
      <c r="F48" s="82"/>
      <c r="J48" s="112">
        <f>SUM($E49:E49)/$G$10</f>
        <v>3.7967373583003396E-3</v>
      </c>
      <c r="K48" s="30" t="str">
        <f>IF(J48&lt;=0.8, "Keep", "Exclude")</f>
        <v>Keep</v>
      </c>
      <c r="L48" s="113" t="s">
        <v>1269</v>
      </c>
    </row>
    <row r="49" spans="2:12" x14ac:dyDescent="0.25">
      <c r="B49" s="81">
        <v>38272</v>
      </c>
      <c r="C49" s="49" t="s">
        <v>1125</v>
      </c>
      <c r="D49" s="49" t="s">
        <v>1114</v>
      </c>
      <c r="E49" s="49">
        <v>714</v>
      </c>
      <c r="F49" s="82"/>
      <c r="J49" s="112">
        <f>SUM($E50:E50)/$G$10</f>
        <v>3.7914197989749889E-3</v>
      </c>
      <c r="K49" s="30" t="str">
        <f t="shared" si="0"/>
        <v>Keep</v>
      </c>
      <c r="L49" s="113" t="s">
        <v>1269</v>
      </c>
    </row>
    <row r="50" spans="2:12" x14ac:dyDescent="0.25">
      <c r="B50" s="81">
        <v>38270</v>
      </c>
      <c r="C50" s="49" t="s">
        <v>1125</v>
      </c>
      <c r="D50" s="49" t="s">
        <v>1114</v>
      </c>
      <c r="E50" s="49">
        <v>713</v>
      </c>
      <c r="F50" s="82"/>
      <c r="J50" s="112">
        <f>SUM($E51:E51)/$G$10</f>
        <v>3.7701495616735865E-3</v>
      </c>
      <c r="K50" s="30" t="str">
        <f t="shared" si="0"/>
        <v>Keep</v>
      </c>
    </row>
    <row r="51" spans="2:12" x14ac:dyDescent="0.25">
      <c r="B51" s="81">
        <v>38272</v>
      </c>
      <c r="C51" s="49" t="s">
        <v>1162</v>
      </c>
      <c r="D51" s="49" t="s">
        <v>1122</v>
      </c>
      <c r="E51" s="49">
        <v>709</v>
      </c>
      <c r="F51" s="82"/>
      <c r="J51" s="112">
        <f>SUM($E52:E52)/$G$10</f>
        <v>3.6691159344919245E-3</v>
      </c>
      <c r="K51" s="30" t="str">
        <f>IF(J51&lt;=0.8, "Keep", "Exclude")</f>
        <v>Keep</v>
      </c>
    </row>
    <row r="52" spans="2:12" x14ac:dyDescent="0.25">
      <c r="B52" s="81">
        <v>38280</v>
      </c>
      <c r="C52" s="49" t="s">
        <v>1179</v>
      </c>
      <c r="D52" s="49" t="s">
        <v>1116</v>
      </c>
      <c r="E52" s="49">
        <v>690</v>
      </c>
      <c r="F52" s="82"/>
      <c r="J52" s="112">
        <f>SUM($E53:E53)/$G$10</f>
        <v>3.5255418327074582E-3</v>
      </c>
      <c r="K52" s="30" t="str">
        <f t="shared" si="0"/>
        <v>Keep</v>
      </c>
    </row>
    <row r="53" spans="2:12" x14ac:dyDescent="0.25">
      <c r="B53" s="81">
        <v>38272</v>
      </c>
      <c r="C53" s="49" t="s">
        <v>1160</v>
      </c>
      <c r="D53" s="49" t="s">
        <v>1114</v>
      </c>
      <c r="E53" s="49">
        <v>663</v>
      </c>
      <c r="F53" s="82"/>
      <c r="J53" s="112">
        <f>SUM($E54:E54)/$G$10</f>
        <v>3.4776837987793023E-3</v>
      </c>
      <c r="K53" s="30" t="str">
        <f t="shared" si="0"/>
        <v>Keep</v>
      </c>
    </row>
    <row r="54" spans="2:12" x14ac:dyDescent="0.25">
      <c r="B54" s="81">
        <v>38285</v>
      </c>
      <c r="C54" s="49" t="s">
        <v>1173</v>
      </c>
      <c r="D54" s="49" t="s">
        <v>1114</v>
      </c>
      <c r="E54" s="49">
        <v>654</v>
      </c>
      <c r="F54" s="82"/>
      <c r="J54" s="112">
        <f>SUM($E55:E55)/$G$10</f>
        <v>3.4404608835018483E-3</v>
      </c>
      <c r="K54" s="30" t="str">
        <f t="shared" si="0"/>
        <v>Keep</v>
      </c>
    </row>
    <row r="55" spans="2:12" x14ac:dyDescent="0.25">
      <c r="B55" s="81">
        <v>38285</v>
      </c>
      <c r="C55" s="49" t="s">
        <v>1183</v>
      </c>
      <c r="D55" s="49" t="s">
        <v>1122</v>
      </c>
      <c r="E55" s="49">
        <v>647</v>
      </c>
      <c r="F55" s="82"/>
      <c r="J55" s="112">
        <f>SUM($E56:E56)/$G$10</f>
        <v>3.3660150529469393E-3</v>
      </c>
      <c r="K55" s="30" t="str">
        <f t="shared" si="0"/>
        <v>Keep</v>
      </c>
    </row>
    <row r="56" spans="2:12" x14ac:dyDescent="0.25">
      <c r="B56" s="81">
        <v>38274</v>
      </c>
      <c r="C56" s="49" t="s">
        <v>1182</v>
      </c>
      <c r="D56" s="49" t="s">
        <v>1167</v>
      </c>
      <c r="E56" s="49">
        <v>633</v>
      </c>
      <c r="F56" s="82"/>
      <c r="J56" s="112">
        <f>SUM($E57:E57)/$G$10</f>
        <v>3.3394272563201863E-3</v>
      </c>
      <c r="K56" s="30" t="str">
        <f t="shared" si="0"/>
        <v>Keep</v>
      </c>
    </row>
    <row r="57" spans="2:12" x14ac:dyDescent="0.25">
      <c r="B57" s="81">
        <v>38272</v>
      </c>
      <c r="C57" s="49" t="s">
        <v>1124</v>
      </c>
      <c r="D57" s="49" t="s">
        <v>1114</v>
      </c>
      <c r="E57" s="49">
        <v>628</v>
      </c>
      <c r="F57" s="82"/>
      <c r="J57" s="112">
        <f>SUM($E58:E58)/$G$10</f>
        <v>2.9937859001723964E-3</v>
      </c>
      <c r="K57" s="30" t="str">
        <f t="shared" si="0"/>
        <v>Keep</v>
      </c>
    </row>
    <row r="58" spans="2:12" x14ac:dyDescent="0.25">
      <c r="B58" s="81">
        <v>38271</v>
      </c>
      <c r="C58" s="49" t="s">
        <v>1124</v>
      </c>
      <c r="D58" s="49" t="s">
        <v>1114</v>
      </c>
      <c r="E58" s="49">
        <v>563</v>
      </c>
      <c r="F58" s="82"/>
      <c r="J58" s="112">
        <f>SUM($E59:E59)/$G$10</f>
        <v>2.7544957305316187E-3</v>
      </c>
      <c r="K58" s="30" t="str">
        <f t="shared" si="0"/>
        <v>Keep</v>
      </c>
    </row>
    <row r="59" spans="2:12" x14ac:dyDescent="0.25">
      <c r="B59" s="81">
        <v>38285</v>
      </c>
      <c r="C59" s="49" t="s">
        <v>1124</v>
      </c>
      <c r="D59" s="49" t="s">
        <v>1114</v>
      </c>
      <c r="E59" s="49">
        <v>518</v>
      </c>
      <c r="F59" s="82"/>
      <c r="J59" s="112">
        <f>SUM($E60:E60)/$G$10</f>
        <v>2.7385430525555671E-3</v>
      </c>
      <c r="K59" s="30" t="str">
        <f t="shared" si="0"/>
        <v>Keep</v>
      </c>
    </row>
    <row r="60" spans="2:12" x14ac:dyDescent="0.25">
      <c r="B60" s="81">
        <v>38286</v>
      </c>
      <c r="C60" s="49" t="s">
        <v>1124</v>
      </c>
      <c r="D60" s="49" t="s">
        <v>1114</v>
      </c>
      <c r="E60" s="49">
        <v>515</v>
      </c>
      <c r="F60" s="82"/>
      <c r="J60" s="112">
        <f>SUM($E61:E61)/$G$10</f>
        <v>2.7332254932302164E-3</v>
      </c>
      <c r="K60" s="30" t="str">
        <f t="shared" si="0"/>
        <v>Keep</v>
      </c>
    </row>
    <row r="61" spans="2:12" x14ac:dyDescent="0.25">
      <c r="B61" s="81">
        <v>38281</v>
      </c>
      <c r="C61" s="49" t="s">
        <v>1183</v>
      </c>
      <c r="D61" s="49" t="s">
        <v>1122</v>
      </c>
      <c r="E61" s="49">
        <v>514</v>
      </c>
      <c r="F61" s="82"/>
      <c r="J61" s="112">
        <f>SUM($E62:E62)/$G$10</f>
        <v>2.7013201372781126E-3</v>
      </c>
      <c r="K61" s="30" t="str">
        <f t="shared" si="0"/>
        <v>Keep</v>
      </c>
    </row>
    <row r="62" spans="2:12" x14ac:dyDescent="0.25">
      <c r="B62" s="81">
        <v>38272</v>
      </c>
      <c r="C62" s="49" t="s">
        <v>1165</v>
      </c>
      <c r="D62" s="49" t="s">
        <v>1145</v>
      </c>
      <c r="E62" s="49">
        <v>508</v>
      </c>
      <c r="F62" s="82"/>
      <c r="J62" s="112">
        <f>SUM($E63:E63)/$G$10</f>
        <v>2.5736987134696979E-3</v>
      </c>
      <c r="K62" s="30" t="str">
        <f t="shared" si="0"/>
        <v>Keep</v>
      </c>
    </row>
    <row r="63" spans="2:12" x14ac:dyDescent="0.25">
      <c r="B63" s="81">
        <v>38270</v>
      </c>
      <c r="C63" s="49" t="s">
        <v>1124</v>
      </c>
      <c r="D63" s="49" t="s">
        <v>1114</v>
      </c>
      <c r="E63" s="49">
        <v>484</v>
      </c>
      <c r="F63" s="82"/>
      <c r="J63" s="112">
        <f>SUM($E64:E64)/$G$10</f>
        <v>2.3769490184317251E-3</v>
      </c>
      <c r="K63" s="30" t="str">
        <f t="shared" si="0"/>
        <v>Keep</v>
      </c>
    </row>
    <row r="64" spans="2:12" x14ac:dyDescent="0.25">
      <c r="B64" s="81">
        <v>38273</v>
      </c>
      <c r="C64" s="49" t="s">
        <v>1126</v>
      </c>
      <c r="D64" s="49" t="s">
        <v>1114</v>
      </c>
      <c r="E64" s="49">
        <v>447</v>
      </c>
      <c r="F64" s="82"/>
      <c r="J64" s="112">
        <f>SUM($E65:E65)/$G$10</f>
        <v>2.3663138997810237E-3</v>
      </c>
      <c r="K64" s="30" t="str">
        <f t="shared" si="0"/>
        <v>Keep</v>
      </c>
    </row>
    <row r="65" spans="2:11" x14ac:dyDescent="0.25">
      <c r="B65" s="81">
        <v>38272</v>
      </c>
      <c r="C65" s="49" t="s">
        <v>1126</v>
      </c>
      <c r="D65" s="49" t="s">
        <v>1114</v>
      </c>
      <c r="E65" s="49">
        <v>445</v>
      </c>
      <c r="F65" s="82"/>
      <c r="J65" s="112">
        <f>SUM($E66:E66)/$G$10</f>
        <v>2.3450436624796213E-3</v>
      </c>
      <c r="K65" s="30" t="str">
        <f t="shared" si="0"/>
        <v>Keep</v>
      </c>
    </row>
    <row r="66" spans="2:11" x14ac:dyDescent="0.25">
      <c r="B66" s="81">
        <v>38274</v>
      </c>
      <c r="C66" s="49" t="s">
        <v>1126</v>
      </c>
      <c r="D66" s="49" t="s">
        <v>1114</v>
      </c>
      <c r="E66" s="49">
        <v>441</v>
      </c>
      <c r="F66" s="82"/>
      <c r="J66" s="112">
        <f>SUM($E67:E67)/$G$10</f>
        <v>2.3078207472021673E-3</v>
      </c>
      <c r="K66" s="30" t="str">
        <f t="shared" si="0"/>
        <v>Keep</v>
      </c>
    </row>
    <row r="67" spans="2:11" x14ac:dyDescent="0.25">
      <c r="B67" s="81">
        <v>38271</v>
      </c>
      <c r="C67" s="49" t="s">
        <v>1126</v>
      </c>
      <c r="D67" s="49" t="s">
        <v>1114</v>
      </c>
      <c r="E67" s="49">
        <v>434</v>
      </c>
      <c r="F67" s="82"/>
      <c r="J67" s="112">
        <f>SUM($E68:E68)/$G$10</f>
        <v>2.2971856285514658E-3</v>
      </c>
      <c r="K67" s="30" t="str">
        <f t="shared" si="0"/>
        <v>Keep</v>
      </c>
    </row>
    <row r="68" spans="2:11" x14ac:dyDescent="0.25">
      <c r="B68" s="81">
        <v>38285</v>
      </c>
      <c r="C68" s="49" t="s">
        <v>1161</v>
      </c>
      <c r="D68" s="49" t="s">
        <v>1114</v>
      </c>
      <c r="E68" s="49">
        <v>432</v>
      </c>
      <c r="F68" s="82"/>
      <c r="J68" s="112">
        <f>SUM($E69:E69)/$G$10</f>
        <v>2.2971856285514658E-3</v>
      </c>
      <c r="K68" s="30" t="str">
        <f t="shared" si="0"/>
        <v>Keep</v>
      </c>
    </row>
    <row r="69" spans="2:11" x14ac:dyDescent="0.25">
      <c r="B69" s="81">
        <v>38286</v>
      </c>
      <c r="C69" s="49" t="s">
        <v>1161</v>
      </c>
      <c r="D69" s="49" t="s">
        <v>1114</v>
      </c>
      <c r="E69" s="49">
        <v>432</v>
      </c>
      <c r="F69" s="82"/>
      <c r="J69" s="112">
        <f>SUM($E70:E70)/$G$10</f>
        <v>2.2333749166472583E-3</v>
      </c>
      <c r="K69" s="30" t="str">
        <f t="shared" si="0"/>
        <v>Keep</v>
      </c>
    </row>
    <row r="70" spans="2:11" x14ac:dyDescent="0.25">
      <c r="B70" s="81">
        <v>38284</v>
      </c>
      <c r="C70" s="49" t="s">
        <v>1187</v>
      </c>
      <c r="D70" s="49" t="s">
        <v>1114</v>
      </c>
      <c r="E70" s="49">
        <v>420</v>
      </c>
      <c r="F70" s="82"/>
      <c r="J70" s="112">
        <f>SUM($E71:E71)/$G$10</f>
        <v>2.2174222386712066E-3</v>
      </c>
      <c r="K70" s="30" t="str">
        <f t="shared" ref="K70:K133" si="1">IF(J70&lt;=0.8, "Keep", "Exclude")</f>
        <v>Keep</v>
      </c>
    </row>
    <row r="71" spans="2:11" x14ac:dyDescent="0.25">
      <c r="B71" s="81">
        <v>38274</v>
      </c>
      <c r="C71" s="49" t="s">
        <v>1160</v>
      </c>
      <c r="D71" s="49" t="s">
        <v>1114</v>
      </c>
      <c r="E71" s="49">
        <v>417</v>
      </c>
      <c r="F71" s="82"/>
      <c r="J71" s="112">
        <f>SUM($E72:E72)/$G$10</f>
        <v>2.1323412894655967E-3</v>
      </c>
      <c r="K71" s="30" t="str">
        <f t="shared" si="1"/>
        <v>Keep</v>
      </c>
    </row>
    <row r="72" spans="2:11" x14ac:dyDescent="0.25">
      <c r="B72" s="81">
        <v>38272</v>
      </c>
      <c r="C72" s="49" t="s">
        <v>1161</v>
      </c>
      <c r="D72" s="49" t="s">
        <v>1114</v>
      </c>
      <c r="E72" s="49">
        <v>401</v>
      </c>
      <c r="F72" s="82"/>
      <c r="J72" s="112">
        <f>SUM($E73:E73)/$G$10</f>
        <v>2.1323412894655967E-3</v>
      </c>
      <c r="K72" s="30" t="str">
        <f t="shared" si="1"/>
        <v>Keep</v>
      </c>
    </row>
    <row r="73" spans="2:11" x14ac:dyDescent="0.25">
      <c r="B73" s="81">
        <v>38273</v>
      </c>
      <c r="C73" s="49" t="s">
        <v>1161</v>
      </c>
      <c r="D73" s="49" t="s">
        <v>1114</v>
      </c>
      <c r="E73" s="49">
        <v>401</v>
      </c>
      <c r="F73" s="82"/>
      <c r="J73" s="112">
        <f>SUM($E74:E74)/$G$10</f>
        <v>2.1323412894655967E-3</v>
      </c>
      <c r="K73" s="30" t="str">
        <f t="shared" si="1"/>
        <v>Keep</v>
      </c>
    </row>
    <row r="74" spans="2:11" x14ac:dyDescent="0.25">
      <c r="B74" s="81">
        <v>38274</v>
      </c>
      <c r="C74" s="49" t="s">
        <v>1161</v>
      </c>
      <c r="D74" s="49" t="s">
        <v>1114</v>
      </c>
      <c r="E74" s="49">
        <v>401</v>
      </c>
      <c r="F74" s="82"/>
      <c r="J74" s="112">
        <f>SUM($E75:E75)/$G$10</f>
        <v>2.1323412894655967E-3</v>
      </c>
      <c r="K74" s="30" t="str">
        <f t="shared" si="1"/>
        <v>Keep</v>
      </c>
    </row>
    <row r="75" spans="2:11" x14ac:dyDescent="0.25">
      <c r="B75" s="81">
        <v>38277</v>
      </c>
      <c r="C75" s="49" t="s">
        <v>1161</v>
      </c>
      <c r="D75" s="49" t="s">
        <v>1114</v>
      </c>
      <c r="E75" s="49">
        <v>401</v>
      </c>
      <c r="F75" s="82"/>
      <c r="J75" s="112">
        <f>SUM($E76:E76)/$G$10</f>
        <v>2.0844832555374413E-3</v>
      </c>
      <c r="K75" s="30" t="str">
        <f t="shared" si="1"/>
        <v>Keep</v>
      </c>
    </row>
    <row r="76" spans="2:11" x14ac:dyDescent="0.25">
      <c r="B76" s="81">
        <v>38277</v>
      </c>
      <c r="C76" s="49" t="s">
        <v>1151</v>
      </c>
      <c r="D76" s="49" t="s">
        <v>1145</v>
      </c>
      <c r="E76" s="49">
        <v>392</v>
      </c>
      <c r="F76" s="82"/>
      <c r="J76" s="112">
        <f>SUM($E77:E77)/$G$10</f>
        <v>2.0419427809346361E-3</v>
      </c>
      <c r="K76" s="30" t="str">
        <f t="shared" si="1"/>
        <v>Keep</v>
      </c>
    </row>
    <row r="77" spans="2:11" x14ac:dyDescent="0.25">
      <c r="B77" s="81">
        <v>38280</v>
      </c>
      <c r="C77" s="49" t="s">
        <v>1183</v>
      </c>
      <c r="D77" s="49" t="s">
        <v>1122</v>
      </c>
      <c r="E77" s="49">
        <v>384</v>
      </c>
      <c r="F77" s="82"/>
      <c r="J77" s="112">
        <f>SUM($E78:E78)/$G$10</f>
        <v>1.9462267130783252E-3</v>
      </c>
      <c r="K77" s="30" t="str">
        <f t="shared" si="1"/>
        <v>Keep</v>
      </c>
    </row>
    <row r="78" spans="2:11" x14ac:dyDescent="0.25">
      <c r="B78" s="81">
        <v>38270</v>
      </c>
      <c r="C78" s="49" t="s">
        <v>1126</v>
      </c>
      <c r="D78" s="49" t="s">
        <v>1114</v>
      </c>
      <c r="E78" s="49">
        <v>366</v>
      </c>
      <c r="F78" s="82"/>
      <c r="J78" s="112">
        <f>SUM($E79:E79)/$G$10</f>
        <v>1.8079701706192092E-3</v>
      </c>
      <c r="K78" s="30" t="str">
        <f t="shared" si="1"/>
        <v>Keep</v>
      </c>
    </row>
    <row r="79" spans="2:11" x14ac:dyDescent="0.25">
      <c r="B79" s="81">
        <v>38273</v>
      </c>
      <c r="C79" s="49" t="s">
        <v>1173</v>
      </c>
      <c r="D79" s="49" t="s">
        <v>1114</v>
      </c>
      <c r="E79" s="49">
        <v>340</v>
      </c>
      <c r="F79" s="82"/>
      <c r="J79" s="112">
        <f>SUM($E80:E80)/$G$10</f>
        <v>1.7920174926431573E-3</v>
      </c>
      <c r="K79" s="30" t="str">
        <f t="shared" si="1"/>
        <v>Keep</v>
      </c>
    </row>
    <row r="80" spans="2:11" x14ac:dyDescent="0.25">
      <c r="B80" s="81">
        <v>38274</v>
      </c>
      <c r="C80" s="49" t="s">
        <v>1181</v>
      </c>
      <c r="D80" s="49" t="s">
        <v>1114</v>
      </c>
      <c r="E80" s="49">
        <v>337</v>
      </c>
      <c r="F80" s="82"/>
      <c r="J80" s="112">
        <f>SUM($E81:E81)/$G$10</f>
        <v>1.7866999333178068E-3</v>
      </c>
      <c r="K80" s="30" t="str">
        <f t="shared" si="1"/>
        <v>Keep</v>
      </c>
    </row>
    <row r="81" spans="2:11" x14ac:dyDescent="0.25">
      <c r="B81" s="81">
        <v>38277</v>
      </c>
      <c r="C81" s="49" t="s">
        <v>1158</v>
      </c>
      <c r="D81" s="49" t="s">
        <v>1116</v>
      </c>
      <c r="E81" s="49">
        <v>336</v>
      </c>
      <c r="F81" s="82"/>
      <c r="J81" s="112">
        <f>SUM($E82:E82)/$G$10</f>
        <v>1.7175716620882488E-3</v>
      </c>
      <c r="K81" s="30" t="str">
        <f t="shared" si="1"/>
        <v>Keep</v>
      </c>
    </row>
    <row r="82" spans="2:11" x14ac:dyDescent="0.25">
      <c r="B82" s="81">
        <v>38284</v>
      </c>
      <c r="C82" s="49" t="s">
        <v>1173</v>
      </c>
      <c r="D82" s="49" t="s">
        <v>1114</v>
      </c>
      <c r="E82" s="49">
        <v>323</v>
      </c>
      <c r="F82" s="82"/>
      <c r="J82" s="112">
        <f>SUM($E83:E83)/$G$10</f>
        <v>1.7016189841121969E-3</v>
      </c>
      <c r="K82" s="30" t="str">
        <f t="shared" si="1"/>
        <v>Keep</v>
      </c>
    </row>
    <row r="83" spans="2:11" x14ac:dyDescent="0.25">
      <c r="B83" s="81">
        <v>38274</v>
      </c>
      <c r="C83" s="49" t="s">
        <v>1151</v>
      </c>
      <c r="D83" s="49" t="s">
        <v>1145</v>
      </c>
      <c r="E83" s="49">
        <v>320</v>
      </c>
      <c r="F83" s="82"/>
      <c r="J83" s="112">
        <f>SUM($E84:E84)/$G$10</f>
        <v>1.6484433908586908E-3</v>
      </c>
      <c r="K83" s="30" t="str">
        <f t="shared" si="1"/>
        <v>Keep</v>
      </c>
    </row>
    <row r="84" spans="2:11" x14ac:dyDescent="0.25">
      <c r="B84" s="81">
        <v>38274</v>
      </c>
      <c r="C84" s="49" t="s">
        <v>1155</v>
      </c>
      <c r="D84" s="49" t="s">
        <v>1114</v>
      </c>
      <c r="E84" s="49">
        <v>310</v>
      </c>
      <c r="F84" s="82"/>
      <c r="J84" s="112">
        <f>SUM($E85:E85)/$G$10</f>
        <v>1.6112204755812365E-3</v>
      </c>
      <c r="K84" s="30" t="str">
        <f t="shared" si="1"/>
        <v>Keep</v>
      </c>
    </row>
    <row r="85" spans="2:11" x14ac:dyDescent="0.25">
      <c r="B85" s="81">
        <v>38273</v>
      </c>
      <c r="C85" s="49" t="s">
        <v>1160</v>
      </c>
      <c r="D85" s="49" t="s">
        <v>1114</v>
      </c>
      <c r="E85" s="49">
        <v>303</v>
      </c>
      <c r="F85" s="82"/>
      <c r="J85" s="112">
        <f>SUM($E86:E86)/$G$10</f>
        <v>1.5739975603037823E-3</v>
      </c>
      <c r="K85" s="30" t="str">
        <f t="shared" si="1"/>
        <v>Keep</v>
      </c>
    </row>
    <row r="86" spans="2:11" x14ac:dyDescent="0.25">
      <c r="B86" s="81">
        <v>38284</v>
      </c>
      <c r="C86" s="49" t="s">
        <v>1132</v>
      </c>
      <c r="D86" s="49" t="s">
        <v>1114</v>
      </c>
      <c r="E86" s="49">
        <v>296</v>
      </c>
      <c r="F86" s="82"/>
      <c r="J86" s="112">
        <f>SUM($E87:E87)/$G$10</f>
        <v>1.5420922043516785E-3</v>
      </c>
      <c r="K86" s="30" t="str">
        <f t="shared" si="1"/>
        <v>Keep</v>
      </c>
    </row>
    <row r="87" spans="2:11" x14ac:dyDescent="0.25">
      <c r="B87" s="81">
        <v>38270</v>
      </c>
      <c r="C87" s="49" t="s">
        <v>1129</v>
      </c>
      <c r="D87" s="49" t="s">
        <v>1114</v>
      </c>
      <c r="E87" s="49">
        <v>290</v>
      </c>
      <c r="F87" s="82"/>
      <c r="J87" s="112">
        <f>SUM($E88:E88)/$G$10</f>
        <v>1.5261395263756266E-3</v>
      </c>
      <c r="K87" s="30" t="str">
        <f t="shared" si="1"/>
        <v>Keep</v>
      </c>
    </row>
    <row r="88" spans="2:11" x14ac:dyDescent="0.25">
      <c r="B88" s="81">
        <v>38271</v>
      </c>
      <c r="C88" s="49" t="s">
        <v>1129</v>
      </c>
      <c r="D88" s="49" t="s">
        <v>1114</v>
      </c>
      <c r="E88" s="49">
        <v>287</v>
      </c>
      <c r="F88" s="82"/>
      <c r="J88" s="112">
        <f>SUM($E89:E89)/$G$10</f>
        <v>1.4782814924474712E-3</v>
      </c>
      <c r="K88" s="30" t="str">
        <f t="shared" si="1"/>
        <v>Keep</v>
      </c>
    </row>
    <row r="89" spans="2:11" x14ac:dyDescent="0.25">
      <c r="B89" s="81">
        <v>38272</v>
      </c>
      <c r="C89" s="49" t="s">
        <v>1155</v>
      </c>
      <c r="D89" s="49" t="s">
        <v>1114</v>
      </c>
      <c r="E89" s="49">
        <v>278</v>
      </c>
      <c r="F89" s="82"/>
      <c r="J89" s="112">
        <f>SUM($E90:E90)/$G$10</f>
        <v>1.4719004212570505E-3</v>
      </c>
      <c r="K89" s="30" t="str">
        <f t="shared" si="1"/>
        <v>Keep</v>
      </c>
    </row>
    <row r="90" spans="2:11" x14ac:dyDescent="0.25">
      <c r="B90" s="81">
        <v>38273</v>
      </c>
      <c r="C90" s="49" t="s">
        <v>1151</v>
      </c>
      <c r="D90" s="49" t="s">
        <v>1145</v>
      </c>
      <c r="E90" s="49">
        <v>276.8</v>
      </c>
      <c r="F90" s="82"/>
      <c r="J90" s="112">
        <f>SUM($E91:E91)/$G$10</f>
        <v>1.4516936958207181E-3</v>
      </c>
      <c r="K90" s="30" t="str">
        <f t="shared" si="1"/>
        <v>Keep</v>
      </c>
    </row>
    <row r="91" spans="2:11" x14ac:dyDescent="0.25">
      <c r="B91" s="81">
        <v>38280</v>
      </c>
      <c r="C91" s="49" t="s">
        <v>1199</v>
      </c>
      <c r="D91" s="49" t="s">
        <v>1122</v>
      </c>
      <c r="E91" s="49">
        <v>273</v>
      </c>
      <c r="F91" s="82"/>
      <c r="J91" s="112">
        <f>SUM($E92:E92)/$G$10</f>
        <v>1.4091532212179131E-3</v>
      </c>
      <c r="K91" s="30" t="str">
        <f t="shared" si="1"/>
        <v>Keep</v>
      </c>
    </row>
    <row r="92" spans="2:11" x14ac:dyDescent="0.25">
      <c r="B92" s="81">
        <v>38280</v>
      </c>
      <c r="C92" s="49" t="s">
        <v>1206</v>
      </c>
      <c r="D92" s="49" t="s">
        <v>1116</v>
      </c>
      <c r="E92" s="49">
        <v>265</v>
      </c>
      <c r="F92" s="82"/>
      <c r="J92" s="112">
        <f>SUM($E93:E93)/$G$10</f>
        <v>1.3878829839165106E-3</v>
      </c>
      <c r="K92" s="30" t="str">
        <f t="shared" si="1"/>
        <v>Keep</v>
      </c>
    </row>
    <row r="93" spans="2:11" x14ac:dyDescent="0.25">
      <c r="B93" s="81">
        <v>38281</v>
      </c>
      <c r="C93" s="49" t="s">
        <v>1132</v>
      </c>
      <c r="D93" s="49" t="s">
        <v>1114</v>
      </c>
      <c r="E93" s="49">
        <v>261</v>
      </c>
      <c r="F93" s="82"/>
      <c r="J93" s="112">
        <f>SUM($E94:E94)/$G$10</f>
        <v>1.3666127466151082E-3</v>
      </c>
      <c r="K93" s="30" t="str">
        <f t="shared" si="1"/>
        <v>Keep</v>
      </c>
    </row>
    <row r="94" spans="2:11" x14ac:dyDescent="0.25">
      <c r="B94" s="81">
        <v>38274</v>
      </c>
      <c r="C94" s="49" t="s">
        <v>1158</v>
      </c>
      <c r="D94" s="49" t="s">
        <v>1116</v>
      </c>
      <c r="E94" s="49">
        <v>257</v>
      </c>
      <c r="F94" s="82"/>
      <c r="J94" s="112">
        <f>SUM($E95:E95)/$G$10</f>
        <v>1.3612951872897575E-3</v>
      </c>
      <c r="K94" s="30" t="str">
        <f t="shared" si="1"/>
        <v>Keep</v>
      </c>
    </row>
    <row r="95" spans="2:11" x14ac:dyDescent="0.25">
      <c r="B95" s="81">
        <v>38286</v>
      </c>
      <c r="C95" s="49" t="s">
        <v>1132</v>
      </c>
      <c r="D95" s="49" t="s">
        <v>1114</v>
      </c>
      <c r="E95" s="49">
        <v>256</v>
      </c>
      <c r="F95" s="82"/>
      <c r="J95" s="112">
        <f>SUM($E96:E96)/$G$10</f>
        <v>1.3506600686390563E-3</v>
      </c>
      <c r="K95" s="30" t="str">
        <f t="shared" si="1"/>
        <v>Keep</v>
      </c>
    </row>
    <row r="96" spans="2:11" x14ac:dyDescent="0.25">
      <c r="B96" s="81">
        <v>38277</v>
      </c>
      <c r="C96" s="49" t="s">
        <v>1183</v>
      </c>
      <c r="D96" s="49" t="s">
        <v>1122</v>
      </c>
      <c r="E96" s="49">
        <v>254</v>
      </c>
      <c r="F96" s="82"/>
      <c r="J96" s="112">
        <f>SUM($E97:E97)/$G$10</f>
        <v>1.313437153361602E-3</v>
      </c>
      <c r="K96" s="30" t="str">
        <f t="shared" si="1"/>
        <v>Keep</v>
      </c>
    </row>
    <row r="97" spans="2:11" x14ac:dyDescent="0.25">
      <c r="B97" s="81">
        <v>38284</v>
      </c>
      <c r="C97" s="49" t="s">
        <v>1223</v>
      </c>
      <c r="D97" s="49" t="s">
        <v>1122</v>
      </c>
      <c r="E97" s="49">
        <v>247</v>
      </c>
      <c r="F97" s="82"/>
      <c r="J97" s="112">
        <f>SUM($E98:E98)/$G$10</f>
        <v>1.2549440007827452E-3</v>
      </c>
      <c r="K97" s="30" t="str">
        <f t="shared" si="1"/>
        <v>Keep</v>
      </c>
    </row>
    <row r="98" spans="2:11" x14ac:dyDescent="0.25">
      <c r="B98" s="81">
        <v>38272</v>
      </c>
      <c r="C98" s="49" t="s">
        <v>1153</v>
      </c>
      <c r="D98" s="49" t="s">
        <v>1114</v>
      </c>
      <c r="E98" s="49">
        <v>236</v>
      </c>
      <c r="F98" s="82"/>
      <c r="J98" s="112">
        <f>SUM($E99:E99)/$G$10</f>
        <v>1.2496264414573947E-3</v>
      </c>
      <c r="K98" s="30" t="str">
        <f t="shared" si="1"/>
        <v>Keep</v>
      </c>
    </row>
    <row r="99" spans="2:11" x14ac:dyDescent="0.25">
      <c r="B99" s="81">
        <v>38281</v>
      </c>
      <c r="C99" s="49" t="s">
        <v>1155</v>
      </c>
      <c r="D99" s="49" t="s">
        <v>1114</v>
      </c>
      <c r="E99" s="49">
        <v>235</v>
      </c>
      <c r="F99" s="82"/>
      <c r="J99" s="112">
        <f>SUM($E100:E100)/$G$10</f>
        <v>1.2230386448306417E-3</v>
      </c>
      <c r="K99" s="30" t="str">
        <f t="shared" si="1"/>
        <v>Keep</v>
      </c>
    </row>
    <row r="100" spans="2:11" x14ac:dyDescent="0.25">
      <c r="B100" s="81">
        <v>38280</v>
      </c>
      <c r="C100" s="49" t="s">
        <v>1132</v>
      </c>
      <c r="D100" s="49" t="s">
        <v>1114</v>
      </c>
      <c r="E100" s="49">
        <v>230</v>
      </c>
      <c r="F100" s="82"/>
      <c r="J100" s="112">
        <f>SUM($E101:E101)/$G$10</f>
        <v>1.2124035261799402E-3</v>
      </c>
      <c r="K100" s="30" t="str">
        <f t="shared" si="1"/>
        <v>Keep</v>
      </c>
    </row>
    <row r="101" spans="2:11" x14ac:dyDescent="0.25">
      <c r="B101" s="81">
        <v>38285</v>
      </c>
      <c r="C101" s="49" t="s">
        <v>1132</v>
      </c>
      <c r="D101" s="49" t="s">
        <v>1114</v>
      </c>
      <c r="E101" s="49">
        <v>228</v>
      </c>
      <c r="F101" s="82"/>
      <c r="J101" s="112">
        <f>SUM($E102:E102)/$G$10</f>
        <v>1.0528767464194218E-3</v>
      </c>
      <c r="K101" s="30" t="str">
        <f t="shared" si="1"/>
        <v>Keep</v>
      </c>
    </row>
    <row r="102" spans="2:11" x14ac:dyDescent="0.25">
      <c r="B102" s="81">
        <v>38281</v>
      </c>
      <c r="C102" s="49" t="s">
        <v>1173</v>
      </c>
      <c r="D102" s="49" t="s">
        <v>1114</v>
      </c>
      <c r="E102" s="49">
        <v>198</v>
      </c>
      <c r="F102" s="82"/>
      <c r="J102" s="112">
        <f>SUM($E103:E103)/$G$10</f>
        <v>1.0262889497926688E-3</v>
      </c>
      <c r="K102" s="30" t="str">
        <f t="shared" si="1"/>
        <v>Keep</v>
      </c>
    </row>
    <row r="103" spans="2:11" x14ac:dyDescent="0.25">
      <c r="B103" s="81">
        <v>38277</v>
      </c>
      <c r="C103" s="49" t="s">
        <v>1186</v>
      </c>
      <c r="D103" s="49" t="s">
        <v>1116</v>
      </c>
      <c r="E103" s="49">
        <v>193</v>
      </c>
      <c r="F103" s="82"/>
      <c r="J103" s="112">
        <f>SUM($E104:E104)/$G$10</f>
        <v>9.7843091586451332E-4</v>
      </c>
      <c r="K103" s="30" t="str">
        <f t="shared" si="1"/>
        <v>Keep</v>
      </c>
    </row>
    <row r="104" spans="2:11" x14ac:dyDescent="0.25">
      <c r="B104" s="81">
        <v>38280</v>
      </c>
      <c r="C104" s="49" t="s">
        <v>1196</v>
      </c>
      <c r="D104" s="49" t="s">
        <v>1122</v>
      </c>
      <c r="E104" s="49">
        <v>184</v>
      </c>
      <c r="F104" s="82"/>
      <c r="J104" s="112">
        <f>SUM($E105:E105)/$G$10</f>
        <v>9.6779579721381203E-4</v>
      </c>
      <c r="K104" s="30" t="str">
        <f t="shared" si="1"/>
        <v>Keep</v>
      </c>
    </row>
    <row r="105" spans="2:11" x14ac:dyDescent="0.25">
      <c r="B105" s="81">
        <v>38280</v>
      </c>
      <c r="C105" s="49" t="s">
        <v>1168</v>
      </c>
      <c r="D105" s="49" t="s">
        <v>1114</v>
      </c>
      <c r="E105" s="49">
        <v>182</v>
      </c>
      <c r="F105" s="82"/>
      <c r="J105" s="112">
        <f>SUM($E106:E106)/$G$10</f>
        <v>9.3057288193635766E-4</v>
      </c>
      <c r="K105" s="30" t="str">
        <f t="shared" si="1"/>
        <v>Keep</v>
      </c>
    </row>
    <row r="106" spans="2:11" x14ac:dyDescent="0.25">
      <c r="B106" s="81">
        <v>38270</v>
      </c>
      <c r="C106" s="49" t="s">
        <v>1121</v>
      </c>
      <c r="D106" s="49" t="s">
        <v>1122</v>
      </c>
      <c r="E106" s="49">
        <v>175</v>
      </c>
      <c r="F106" s="82"/>
      <c r="J106" s="112">
        <f>SUM($E107:E107)/$G$10</f>
        <v>8.98667525984254E-4</v>
      </c>
      <c r="K106" s="30" t="str">
        <f t="shared" si="1"/>
        <v>Keep</v>
      </c>
    </row>
    <row r="107" spans="2:11" x14ac:dyDescent="0.25">
      <c r="B107" s="81">
        <v>38271</v>
      </c>
      <c r="C107" s="49" t="s">
        <v>1155</v>
      </c>
      <c r="D107" s="49" t="s">
        <v>1114</v>
      </c>
      <c r="E107" s="49">
        <v>169</v>
      </c>
      <c r="F107" s="82"/>
      <c r="J107" s="112">
        <f>SUM($E108:E108)/$G$10</f>
        <v>8.9334996665890341E-4</v>
      </c>
      <c r="K107" s="30" t="str">
        <f t="shared" si="1"/>
        <v>Keep</v>
      </c>
    </row>
    <row r="108" spans="2:11" x14ac:dyDescent="0.25">
      <c r="B108" s="81">
        <v>38284</v>
      </c>
      <c r="C108" s="49" t="s">
        <v>1121</v>
      </c>
      <c r="D108" s="49" t="s">
        <v>1122</v>
      </c>
      <c r="E108" s="49">
        <v>168</v>
      </c>
      <c r="F108" s="82"/>
      <c r="J108" s="112">
        <f>SUM($E109:E109)/$G$10</f>
        <v>8.7739728868285152E-4</v>
      </c>
      <c r="K108" s="30" t="str">
        <f t="shared" si="1"/>
        <v>Keep</v>
      </c>
    </row>
    <row r="109" spans="2:11" x14ac:dyDescent="0.25">
      <c r="B109" s="81">
        <v>38274</v>
      </c>
      <c r="C109" s="49" t="s">
        <v>1120</v>
      </c>
      <c r="D109" s="49" t="s">
        <v>1114</v>
      </c>
      <c r="E109" s="49">
        <v>165</v>
      </c>
      <c r="F109" s="82"/>
      <c r="J109" s="112">
        <f>SUM($E110:E110)/$G$10</f>
        <v>8.3485681408004657E-4</v>
      </c>
      <c r="K109" s="30" t="str">
        <f t="shared" si="1"/>
        <v>Keep</v>
      </c>
    </row>
    <row r="110" spans="2:11" x14ac:dyDescent="0.25">
      <c r="B110" s="81">
        <v>38270</v>
      </c>
      <c r="C110" s="49" t="s">
        <v>1132</v>
      </c>
      <c r="D110" s="49" t="s">
        <v>1114</v>
      </c>
      <c r="E110" s="49">
        <v>157</v>
      </c>
      <c r="F110" s="82"/>
      <c r="J110" s="112">
        <f>SUM($E111:E111)/$G$10</f>
        <v>8.3485681408004657E-4</v>
      </c>
      <c r="K110" s="30" t="str">
        <f t="shared" si="1"/>
        <v>Keep</v>
      </c>
    </row>
    <row r="111" spans="2:11" x14ac:dyDescent="0.25">
      <c r="B111" s="81">
        <v>38270</v>
      </c>
      <c r="C111" s="49" t="s">
        <v>1133</v>
      </c>
      <c r="D111" s="49" t="s">
        <v>1114</v>
      </c>
      <c r="E111" s="49">
        <v>157</v>
      </c>
      <c r="F111" s="82"/>
      <c r="J111" s="112">
        <f>SUM($E112:E112)/$G$10</f>
        <v>8.2422169542934538E-4</v>
      </c>
      <c r="K111" s="30" t="str">
        <f t="shared" si="1"/>
        <v>Keep</v>
      </c>
    </row>
    <row r="112" spans="2:11" x14ac:dyDescent="0.25">
      <c r="B112" s="81">
        <v>38273</v>
      </c>
      <c r="C112" s="49" t="s">
        <v>1121</v>
      </c>
      <c r="D112" s="49" t="s">
        <v>1122</v>
      </c>
      <c r="E112" s="49">
        <v>155</v>
      </c>
      <c r="F112" s="82"/>
      <c r="J112" s="112">
        <f>SUM($E113:E113)/$G$10</f>
        <v>8.2422169542934538E-4</v>
      </c>
      <c r="K112" s="30" t="str">
        <f t="shared" si="1"/>
        <v>Keep</v>
      </c>
    </row>
    <row r="113" spans="2:11" x14ac:dyDescent="0.25">
      <c r="B113" s="81">
        <v>38280</v>
      </c>
      <c r="C113" s="49" t="s">
        <v>1175</v>
      </c>
      <c r="D113" s="49" t="s">
        <v>1114</v>
      </c>
      <c r="E113" s="49">
        <v>155</v>
      </c>
      <c r="F113" s="82"/>
      <c r="J113" s="112">
        <f>SUM($E114:E114)/$G$10</f>
        <v>8.2422169542934538E-4</v>
      </c>
      <c r="K113" s="30" t="str">
        <f t="shared" si="1"/>
        <v>Keep</v>
      </c>
    </row>
    <row r="114" spans="2:11" x14ac:dyDescent="0.25">
      <c r="B114" s="81">
        <v>38281</v>
      </c>
      <c r="C114" s="49" t="s">
        <v>1128</v>
      </c>
      <c r="D114" s="49" t="s">
        <v>1122</v>
      </c>
      <c r="E114" s="49">
        <v>155</v>
      </c>
      <c r="F114" s="82"/>
      <c r="J114" s="112">
        <f>SUM($E115:E115)/$G$10</f>
        <v>8.0295145812794291E-4</v>
      </c>
      <c r="K114" s="30" t="str">
        <f t="shared" si="1"/>
        <v>Keep</v>
      </c>
    </row>
    <row r="115" spans="2:11" x14ac:dyDescent="0.25">
      <c r="B115" s="81">
        <v>38274</v>
      </c>
      <c r="C115" s="49" t="s">
        <v>1132</v>
      </c>
      <c r="D115" s="49" t="s">
        <v>1114</v>
      </c>
      <c r="E115" s="49">
        <v>151</v>
      </c>
      <c r="F115" s="82"/>
      <c r="J115" s="112">
        <f>SUM($E116:E116)/$G$10</f>
        <v>7.4445830554908617E-4</v>
      </c>
      <c r="K115" s="30" t="str">
        <f t="shared" si="1"/>
        <v>Keep</v>
      </c>
    </row>
    <row r="116" spans="2:11" x14ac:dyDescent="0.25">
      <c r="B116" s="81">
        <v>38277</v>
      </c>
      <c r="C116" s="49" t="s">
        <v>1121</v>
      </c>
      <c r="D116" s="49" t="s">
        <v>1122</v>
      </c>
      <c r="E116" s="49">
        <v>140</v>
      </c>
      <c r="F116" s="82"/>
      <c r="J116" s="112">
        <f>SUM($E117:E117)/$G$10</f>
        <v>7.3914074622373558E-4</v>
      </c>
      <c r="K116" s="30" t="str">
        <f t="shared" si="1"/>
        <v>Keep</v>
      </c>
    </row>
    <row r="117" spans="2:11" x14ac:dyDescent="0.25">
      <c r="B117" s="81">
        <v>38272</v>
      </c>
      <c r="C117" s="49" t="s">
        <v>1121</v>
      </c>
      <c r="D117" s="49" t="s">
        <v>1122</v>
      </c>
      <c r="E117" s="49">
        <v>139</v>
      </c>
      <c r="F117" s="82"/>
      <c r="J117" s="112">
        <f>SUM($E118:E118)/$G$10</f>
        <v>7.3382318689838488E-4</v>
      </c>
      <c r="K117" s="30" t="str">
        <f t="shared" si="1"/>
        <v>Keep</v>
      </c>
    </row>
    <row r="118" spans="2:11" x14ac:dyDescent="0.25">
      <c r="B118" s="81">
        <v>38281</v>
      </c>
      <c r="C118" s="49" t="s">
        <v>1121</v>
      </c>
      <c r="D118" s="49" t="s">
        <v>1122</v>
      </c>
      <c r="E118" s="49">
        <v>138</v>
      </c>
      <c r="F118" s="82"/>
      <c r="J118" s="112">
        <f>SUM($E119:E119)/$G$10</f>
        <v>7.3382318689838488E-4</v>
      </c>
      <c r="K118" s="30" t="str">
        <f t="shared" si="1"/>
        <v>Keep</v>
      </c>
    </row>
    <row r="119" spans="2:11" x14ac:dyDescent="0.25">
      <c r="B119" s="81">
        <v>38286</v>
      </c>
      <c r="C119" s="49" t="s">
        <v>1221</v>
      </c>
      <c r="D119" s="49" t="s">
        <v>1122</v>
      </c>
      <c r="E119" s="49">
        <v>138</v>
      </c>
      <c r="F119" s="82"/>
      <c r="J119" s="112">
        <f>SUM($E120:E120)/$G$10</f>
        <v>7.2850562757303429E-4</v>
      </c>
      <c r="K119" s="30" t="str">
        <f t="shared" si="1"/>
        <v>Keep</v>
      </c>
    </row>
    <row r="120" spans="2:11" x14ac:dyDescent="0.25">
      <c r="B120" s="81">
        <v>38280</v>
      </c>
      <c r="C120" s="49" t="s">
        <v>1211</v>
      </c>
      <c r="D120" s="49" t="s">
        <v>1122</v>
      </c>
      <c r="E120" s="49">
        <v>137</v>
      </c>
      <c r="F120" s="82"/>
      <c r="J120" s="112">
        <f>SUM($E121:E121)/$G$10</f>
        <v>7.178705089223331E-4</v>
      </c>
      <c r="K120" s="30" t="str">
        <f t="shared" si="1"/>
        <v>Keep</v>
      </c>
    </row>
    <row r="121" spans="2:11" x14ac:dyDescent="0.25">
      <c r="B121" s="81">
        <v>38273</v>
      </c>
      <c r="C121" s="49" t="s">
        <v>1158</v>
      </c>
      <c r="D121" s="49" t="s">
        <v>1116</v>
      </c>
      <c r="E121" s="49">
        <v>135</v>
      </c>
      <c r="F121" s="82"/>
      <c r="J121" s="112">
        <f>SUM($E122:E122)/$G$10</f>
        <v>7.1255294959698251E-4</v>
      </c>
      <c r="K121" s="30" t="str">
        <f t="shared" si="1"/>
        <v>Keep</v>
      </c>
    </row>
    <row r="122" spans="2:11" x14ac:dyDescent="0.25">
      <c r="B122" s="81">
        <v>38285</v>
      </c>
      <c r="C122" s="49" t="s">
        <v>1221</v>
      </c>
      <c r="D122" s="49" t="s">
        <v>1122</v>
      </c>
      <c r="E122" s="49">
        <v>134</v>
      </c>
      <c r="F122" s="82"/>
      <c r="J122" s="112">
        <f>SUM($E123:E123)/$G$10</f>
        <v>7.0723539027163181E-4</v>
      </c>
      <c r="K122" s="30" t="str">
        <f t="shared" si="1"/>
        <v>Keep</v>
      </c>
    </row>
    <row r="123" spans="2:11" x14ac:dyDescent="0.25">
      <c r="B123" s="81">
        <v>38277</v>
      </c>
      <c r="C123" s="49" t="s">
        <v>1132</v>
      </c>
      <c r="D123" s="49" t="s">
        <v>1114</v>
      </c>
      <c r="E123" s="49">
        <v>133</v>
      </c>
      <c r="F123" s="82"/>
      <c r="G123" s="30"/>
      <c r="J123" s="112">
        <f>SUM($E124:E124)/$G$10</f>
        <v>6.9128271229558003E-4</v>
      </c>
      <c r="K123" s="30" t="str">
        <f t="shared" si="1"/>
        <v>Keep</v>
      </c>
    </row>
    <row r="124" spans="2:11" x14ac:dyDescent="0.25">
      <c r="B124" s="81">
        <v>38271</v>
      </c>
      <c r="C124" s="49" t="s">
        <v>1121</v>
      </c>
      <c r="D124" s="49" t="s">
        <v>1122</v>
      </c>
      <c r="E124" s="49">
        <v>130</v>
      </c>
      <c r="F124" s="82"/>
      <c r="G124" s="30"/>
      <c r="J124" s="112">
        <f>SUM($E125:E125)/$G$10</f>
        <v>6.9128271229558003E-4</v>
      </c>
      <c r="K124" s="30" t="str">
        <f t="shared" si="1"/>
        <v>Keep</v>
      </c>
    </row>
    <row r="125" spans="2:11" x14ac:dyDescent="0.25">
      <c r="B125" s="81">
        <v>38281</v>
      </c>
      <c r="C125" s="49" t="s">
        <v>1211</v>
      </c>
      <c r="D125" s="49" t="s">
        <v>1122</v>
      </c>
      <c r="E125" s="49">
        <v>130</v>
      </c>
      <c r="F125" s="82"/>
      <c r="G125" s="30"/>
      <c r="J125" s="112">
        <f>SUM($E126:E126)/$G$10</f>
        <v>6.9128271229558003E-4</v>
      </c>
      <c r="K125" s="30" t="str">
        <f t="shared" si="1"/>
        <v>Keep</v>
      </c>
    </row>
    <row r="126" spans="2:11" x14ac:dyDescent="0.25">
      <c r="B126" s="81">
        <v>38284</v>
      </c>
      <c r="C126" s="49" t="s">
        <v>1211</v>
      </c>
      <c r="D126" s="49" t="s">
        <v>1122</v>
      </c>
      <c r="E126" s="49">
        <v>130</v>
      </c>
      <c r="F126" s="82"/>
      <c r="G126" s="30"/>
      <c r="J126" s="112">
        <f>SUM($E127:E127)/$G$10</f>
        <v>6.8064759364487874E-4</v>
      </c>
      <c r="K126" s="30" t="str">
        <f t="shared" si="1"/>
        <v>Keep</v>
      </c>
    </row>
    <row r="127" spans="2:11" x14ac:dyDescent="0.25">
      <c r="B127" s="81">
        <v>38286</v>
      </c>
      <c r="C127" s="49" t="s">
        <v>1175</v>
      </c>
      <c r="D127" s="49" t="s">
        <v>1114</v>
      </c>
      <c r="E127" s="49">
        <v>128</v>
      </c>
      <c r="F127" s="82"/>
      <c r="G127" s="30"/>
      <c r="J127" s="112">
        <f>SUM($E128:E128)/$G$10</f>
        <v>6.7533003431952815E-4</v>
      </c>
      <c r="K127" s="30" t="str">
        <f t="shared" si="1"/>
        <v>Keep</v>
      </c>
    </row>
    <row r="128" spans="2:11" x14ac:dyDescent="0.25">
      <c r="B128" s="81">
        <v>38277</v>
      </c>
      <c r="C128" s="49" t="s">
        <v>1126</v>
      </c>
      <c r="D128" s="49" t="s">
        <v>1114</v>
      </c>
      <c r="E128" s="49">
        <v>127</v>
      </c>
      <c r="F128" s="82"/>
      <c r="G128" s="30"/>
      <c r="J128" s="112">
        <f>SUM($E129:E129)/$G$10</f>
        <v>6.7533003431952815E-4</v>
      </c>
      <c r="K128" s="30" t="str">
        <f t="shared" si="1"/>
        <v>Keep</v>
      </c>
    </row>
    <row r="129" spans="2:11" x14ac:dyDescent="0.25">
      <c r="B129" s="81">
        <v>38280</v>
      </c>
      <c r="C129" s="49" t="s">
        <v>1201</v>
      </c>
      <c r="D129" s="49" t="s">
        <v>1122</v>
      </c>
      <c r="E129" s="49">
        <v>127</v>
      </c>
      <c r="F129" s="82"/>
      <c r="G129" s="30"/>
      <c r="J129" s="112">
        <f>SUM($E130:E130)/$G$10</f>
        <v>6.6469491566882697E-4</v>
      </c>
      <c r="K129" s="30" t="str">
        <f t="shared" si="1"/>
        <v>Keep</v>
      </c>
    </row>
    <row r="130" spans="2:11" x14ac:dyDescent="0.25">
      <c r="B130" s="81">
        <v>38272</v>
      </c>
      <c r="C130" s="49" t="s">
        <v>1158</v>
      </c>
      <c r="D130" s="49" t="s">
        <v>1116</v>
      </c>
      <c r="E130" s="49">
        <v>125</v>
      </c>
      <c r="F130" s="82"/>
      <c r="G130" s="30"/>
      <c r="J130" s="112">
        <f>SUM($E131:E131)/$G$10</f>
        <v>6.5937735634347626E-4</v>
      </c>
      <c r="K130" s="30" t="str">
        <f t="shared" si="1"/>
        <v>Keep</v>
      </c>
    </row>
    <row r="131" spans="2:11" x14ac:dyDescent="0.25">
      <c r="B131" s="81">
        <v>38284</v>
      </c>
      <c r="C131" s="49" t="s">
        <v>1126</v>
      </c>
      <c r="D131" s="49" t="s">
        <v>1114</v>
      </c>
      <c r="E131" s="49">
        <v>124</v>
      </c>
      <c r="F131" s="82"/>
      <c r="G131" s="30"/>
      <c r="J131" s="112">
        <f>SUM($E132:E132)/$G$10</f>
        <v>6.5405979701812567E-4</v>
      </c>
      <c r="K131" s="30" t="str">
        <f t="shared" si="1"/>
        <v>Keep</v>
      </c>
    </row>
    <row r="132" spans="2:11" x14ac:dyDescent="0.25">
      <c r="B132" s="81">
        <v>38281</v>
      </c>
      <c r="C132" s="49" t="s">
        <v>1126</v>
      </c>
      <c r="D132" s="49" t="s">
        <v>1114</v>
      </c>
      <c r="E132" s="49">
        <v>123</v>
      </c>
      <c r="F132" s="82"/>
      <c r="G132" s="30"/>
      <c r="J132" s="112">
        <f>SUM($E133:E133)/$G$10</f>
        <v>6.4874223769277508E-4</v>
      </c>
      <c r="K132" s="30" t="str">
        <f t="shared" si="1"/>
        <v>Keep</v>
      </c>
    </row>
    <row r="133" spans="2:11" x14ac:dyDescent="0.25">
      <c r="B133" s="81">
        <v>38280</v>
      </c>
      <c r="C133" s="49" t="s">
        <v>1190</v>
      </c>
      <c r="D133" s="49" t="s">
        <v>1122</v>
      </c>
      <c r="E133" s="49">
        <v>122</v>
      </c>
      <c r="F133" s="82"/>
      <c r="G133" s="30"/>
      <c r="J133" s="112">
        <f>SUM($E134:E134)/$G$10</f>
        <v>6.4874223769277508E-4</v>
      </c>
      <c r="K133" s="30" t="str">
        <f t="shared" si="1"/>
        <v>Keep</v>
      </c>
    </row>
    <row r="134" spans="2:11" x14ac:dyDescent="0.25">
      <c r="B134" s="81">
        <v>38285</v>
      </c>
      <c r="C134" s="49" t="s">
        <v>1175</v>
      </c>
      <c r="D134" s="49" t="s">
        <v>1114</v>
      </c>
      <c r="E134" s="49">
        <v>122</v>
      </c>
      <c r="F134" s="82"/>
      <c r="G134" s="30"/>
      <c r="J134" s="112">
        <f>SUM($E135:E135)/$G$10</f>
        <v>6.274720003913726E-4</v>
      </c>
      <c r="K134" s="30" t="str">
        <f t="shared" ref="K134:K163" si="2">IF(J134&lt;=0.8, "Keep", "Exclude")</f>
        <v>Keep</v>
      </c>
    </row>
    <row r="135" spans="2:11" x14ac:dyDescent="0.25">
      <c r="B135" s="81">
        <v>38273</v>
      </c>
      <c r="C135" s="49" t="s">
        <v>1120</v>
      </c>
      <c r="D135" s="49" t="s">
        <v>1114</v>
      </c>
      <c r="E135" s="49">
        <v>118</v>
      </c>
      <c r="F135" s="82"/>
      <c r="G135" s="30"/>
      <c r="J135" s="112">
        <f>SUM($E136:E136)/$G$10</f>
        <v>6.274720003913726E-4</v>
      </c>
      <c r="K135" s="30" t="str">
        <f t="shared" si="2"/>
        <v>Keep</v>
      </c>
    </row>
    <row r="136" spans="2:11" x14ac:dyDescent="0.25">
      <c r="B136" s="81">
        <v>38280</v>
      </c>
      <c r="C136" s="49" t="s">
        <v>1126</v>
      </c>
      <c r="D136" s="49" t="s">
        <v>1114</v>
      </c>
      <c r="E136" s="49">
        <v>118</v>
      </c>
      <c r="F136" s="82"/>
      <c r="G136" s="30"/>
      <c r="J136" s="112">
        <f>SUM($E137:E137)/$G$10</f>
        <v>6.2215444106602201E-4</v>
      </c>
      <c r="K136" s="30" t="str">
        <f t="shared" si="2"/>
        <v>Keep</v>
      </c>
    </row>
    <row r="137" spans="2:11" x14ac:dyDescent="0.25">
      <c r="B137" s="81">
        <v>38273</v>
      </c>
      <c r="C137" s="49" t="s">
        <v>1132</v>
      </c>
      <c r="D137" s="49" t="s">
        <v>1114</v>
      </c>
      <c r="E137" s="49">
        <v>117</v>
      </c>
      <c r="F137" s="82"/>
      <c r="G137" s="30"/>
      <c r="J137" s="112">
        <f>SUM($E138:E138)/$G$10</f>
        <v>6.1151932241532083E-4</v>
      </c>
      <c r="K137" s="30" t="str">
        <f t="shared" si="2"/>
        <v>Keep</v>
      </c>
    </row>
    <row r="138" spans="2:11" x14ac:dyDescent="0.25">
      <c r="B138" s="81">
        <v>38271</v>
      </c>
      <c r="C138" s="49" t="s">
        <v>1158</v>
      </c>
      <c r="D138" s="49" t="s">
        <v>1116</v>
      </c>
      <c r="E138" s="49">
        <v>115</v>
      </c>
      <c r="F138" s="82"/>
      <c r="G138" s="30"/>
      <c r="J138" s="112">
        <f>SUM($E139:E139)/$G$10</f>
        <v>5.9556664443926894E-4</v>
      </c>
      <c r="K138" s="30" t="str">
        <f t="shared" si="2"/>
        <v>Keep</v>
      </c>
    </row>
    <row r="139" spans="2:11" x14ac:dyDescent="0.25">
      <c r="B139" s="81">
        <v>38280</v>
      </c>
      <c r="C139" s="49" t="s">
        <v>1173</v>
      </c>
      <c r="D139" s="49" t="s">
        <v>1114</v>
      </c>
      <c r="E139" s="49">
        <v>112</v>
      </c>
      <c r="F139" s="82"/>
      <c r="G139" s="30"/>
      <c r="J139" s="112">
        <f>SUM($E140:E140)/$G$10</f>
        <v>5.9556664443926894E-4</v>
      </c>
      <c r="K139" s="30" t="str">
        <f t="shared" si="2"/>
        <v>Keep</v>
      </c>
    </row>
    <row r="140" spans="2:11" x14ac:dyDescent="0.25">
      <c r="B140" s="81">
        <v>38284</v>
      </c>
      <c r="C140" s="49" t="s">
        <v>1221</v>
      </c>
      <c r="D140" s="49" t="s">
        <v>1122</v>
      </c>
      <c r="E140" s="49">
        <v>112</v>
      </c>
      <c r="F140" s="82"/>
      <c r="G140" s="30"/>
      <c r="J140" s="112">
        <f>SUM($E141:E141)/$G$10</f>
        <v>5.9024908511391835E-4</v>
      </c>
      <c r="K140" s="30" t="str">
        <f t="shared" si="2"/>
        <v>Keep</v>
      </c>
    </row>
    <row r="141" spans="2:11" x14ac:dyDescent="0.25">
      <c r="B141" s="81">
        <v>38281</v>
      </c>
      <c r="C141" s="49" t="s">
        <v>1217</v>
      </c>
      <c r="D141" s="49" t="s">
        <v>1116</v>
      </c>
      <c r="E141" s="49">
        <v>111</v>
      </c>
      <c r="F141" s="82"/>
      <c r="G141" s="30"/>
      <c r="J141" s="112">
        <f>SUM($E142:E142)/$G$10</f>
        <v>5.6366128848716528E-4</v>
      </c>
      <c r="K141" s="30" t="str">
        <f t="shared" si="2"/>
        <v>Keep</v>
      </c>
    </row>
    <row r="142" spans="2:11" x14ac:dyDescent="0.25">
      <c r="B142" s="81">
        <v>38284</v>
      </c>
      <c r="C142" s="49" t="s">
        <v>1175</v>
      </c>
      <c r="D142" s="49" t="s">
        <v>1114</v>
      </c>
      <c r="E142" s="49">
        <v>106</v>
      </c>
      <c r="F142" s="82"/>
      <c r="G142" s="30"/>
      <c r="J142" s="112">
        <f>SUM($E143:E143)/$G$10</f>
        <v>5.5834372916181458E-4</v>
      </c>
      <c r="K142" s="30" t="str">
        <f t="shared" si="2"/>
        <v>Keep</v>
      </c>
    </row>
    <row r="143" spans="2:11" x14ac:dyDescent="0.25">
      <c r="B143" s="81">
        <v>38280</v>
      </c>
      <c r="C143" s="49" t="s">
        <v>1155</v>
      </c>
      <c r="D143" s="49" t="s">
        <v>1114</v>
      </c>
      <c r="E143" s="49">
        <v>105</v>
      </c>
      <c r="F143" s="82"/>
      <c r="G143" s="30"/>
      <c r="J143" s="112">
        <f>SUM($E144:E144)/$G$10</f>
        <v>5.4770861051111339E-4</v>
      </c>
      <c r="K143" s="30" t="str">
        <f t="shared" si="2"/>
        <v>Keep</v>
      </c>
    </row>
    <row r="144" spans="2:11" x14ac:dyDescent="0.25">
      <c r="B144" s="81">
        <v>38277</v>
      </c>
      <c r="C144" s="49" t="s">
        <v>1134</v>
      </c>
      <c r="D144" s="49" t="s">
        <v>1114</v>
      </c>
      <c r="E144" s="49">
        <v>103</v>
      </c>
      <c r="F144" s="82"/>
      <c r="G144" s="30"/>
      <c r="J144" s="112">
        <f>SUM($E145:E145)/$G$10</f>
        <v>5.423910511857628E-4</v>
      </c>
      <c r="K144" s="30" t="str">
        <f t="shared" si="2"/>
        <v>Keep</v>
      </c>
    </row>
    <row r="145" spans="2:11" x14ac:dyDescent="0.25">
      <c r="B145" s="81">
        <v>38270</v>
      </c>
      <c r="C145" s="49" t="s">
        <v>1119</v>
      </c>
      <c r="D145" s="49" t="s">
        <v>1114</v>
      </c>
      <c r="E145" s="49">
        <v>102</v>
      </c>
      <c r="F145" s="82"/>
      <c r="G145" s="30"/>
      <c r="J145" s="112">
        <f>SUM($E146:E146)/$G$10</f>
        <v>5.3175593253506151E-4</v>
      </c>
      <c r="K145" s="30" t="str">
        <f t="shared" si="2"/>
        <v>Keep</v>
      </c>
    </row>
    <row r="146" spans="2:11" x14ac:dyDescent="0.25">
      <c r="B146" s="81">
        <v>38274</v>
      </c>
      <c r="C146" s="49" t="s">
        <v>1134</v>
      </c>
      <c r="D146" s="49" t="s">
        <v>1114</v>
      </c>
      <c r="E146" s="49">
        <v>100</v>
      </c>
      <c r="F146" s="82"/>
      <c r="G146" s="30"/>
      <c r="J146" s="112">
        <f>SUM($E147:E147)/$G$10</f>
        <v>5.1580325455900973E-4</v>
      </c>
      <c r="K146" s="30" t="str">
        <f t="shared" si="2"/>
        <v>Keep</v>
      </c>
    </row>
    <row r="147" spans="2:11" x14ac:dyDescent="0.25">
      <c r="B147" s="81">
        <v>38280</v>
      </c>
      <c r="C147" s="49" t="s">
        <v>1197</v>
      </c>
      <c r="D147" s="49" t="s">
        <v>1116</v>
      </c>
      <c r="E147" s="49">
        <v>97</v>
      </c>
      <c r="F147" s="82"/>
      <c r="G147" s="30"/>
      <c r="J147" s="112">
        <f>SUM($E148:E148)/$G$10</f>
        <v>4.9453301725760725E-4</v>
      </c>
      <c r="K147" s="30" t="str">
        <f t="shared" si="2"/>
        <v>Keep</v>
      </c>
    </row>
    <row r="148" spans="2:11" x14ac:dyDescent="0.25">
      <c r="B148" s="81">
        <v>38270</v>
      </c>
      <c r="C148" s="49" t="s">
        <v>1140</v>
      </c>
      <c r="D148" s="49" t="s">
        <v>1114</v>
      </c>
      <c r="E148" s="49">
        <v>93</v>
      </c>
      <c r="F148" s="82"/>
      <c r="G148" s="30"/>
      <c r="J148" s="112">
        <f>SUM($E149:E149)/$G$10</f>
        <v>4.9453301725760725E-4</v>
      </c>
      <c r="K148" s="30" t="str">
        <f t="shared" si="2"/>
        <v>Keep</v>
      </c>
    </row>
    <row r="149" spans="2:11" x14ac:dyDescent="0.25">
      <c r="B149" s="81">
        <v>38285</v>
      </c>
      <c r="C149" s="49" t="s">
        <v>1223</v>
      </c>
      <c r="D149" s="49" t="s">
        <v>1122</v>
      </c>
      <c r="E149" s="49">
        <v>93</v>
      </c>
      <c r="F149" s="82"/>
      <c r="G149" s="30"/>
      <c r="J149" s="112">
        <f>SUM($E150:E150)/$G$10</f>
        <v>4.9346950539253713E-4</v>
      </c>
      <c r="K149" s="30" t="str">
        <f t="shared" si="2"/>
        <v>Keep</v>
      </c>
    </row>
    <row r="150" spans="2:11" x14ac:dyDescent="0.25">
      <c r="B150" s="81">
        <v>38272</v>
      </c>
      <c r="C150" s="49" t="s">
        <v>1151</v>
      </c>
      <c r="D150" s="49" t="s">
        <v>1145</v>
      </c>
      <c r="E150" s="49">
        <v>92.800000000000011</v>
      </c>
      <c r="F150" s="82"/>
      <c r="G150" s="30"/>
      <c r="J150" s="112">
        <f>SUM($E151:E151)/$G$10</f>
        <v>4.8389789860690601E-4</v>
      </c>
      <c r="K150" s="30" t="str">
        <f t="shared" si="2"/>
        <v>Keep</v>
      </c>
    </row>
    <row r="151" spans="2:11" x14ac:dyDescent="0.25">
      <c r="B151" s="81">
        <v>38272</v>
      </c>
      <c r="C151" s="49" t="s">
        <v>1149</v>
      </c>
      <c r="D151" s="49" t="s">
        <v>1114</v>
      </c>
      <c r="E151" s="49">
        <v>91</v>
      </c>
      <c r="F151" s="82"/>
      <c r="G151" s="30"/>
      <c r="J151" s="112">
        <f>SUM($E152:E152)/$G$10</f>
        <v>4.8389789860690601E-4</v>
      </c>
      <c r="K151" s="30" t="str">
        <f t="shared" si="2"/>
        <v>Keep</v>
      </c>
    </row>
    <row r="152" spans="2:11" x14ac:dyDescent="0.25">
      <c r="B152" s="81">
        <v>38281</v>
      </c>
      <c r="C152" s="49" t="s">
        <v>1190</v>
      </c>
      <c r="D152" s="49" t="s">
        <v>1122</v>
      </c>
      <c r="E152" s="49">
        <v>91</v>
      </c>
      <c r="F152" s="82"/>
      <c r="G152" s="30"/>
      <c r="J152" s="112">
        <f>SUM($E153:E153)/$G$10</f>
        <v>4.8389789860690601E-4</v>
      </c>
      <c r="K152" s="30" t="str">
        <f t="shared" si="2"/>
        <v>Keep</v>
      </c>
    </row>
    <row r="153" spans="2:11" x14ac:dyDescent="0.25">
      <c r="B153" s="81">
        <v>38284</v>
      </c>
      <c r="C153" s="49" t="s">
        <v>1193</v>
      </c>
      <c r="D153" s="49" t="s">
        <v>1122</v>
      </c>
      <c r="E153" s="49">
        <v>91</v>
      </c>
      <c r="F153" s="82"/>
      <c r="G153" s="30"/>
      <c r="J153" s="112">
        <f>SUM($E154:E154)/$G$10</f>
        <v>4.8389789860690601E-4</v>
      </c>
      <c r="K153" s="30" t="str">
        <f t="shared" si="2"/>
        <v>Keep</v>
      </c>
    </row>
    <row r="154" spans="2:11" x14ac:dyDescent="0.25">
      <c r="B154" s="81">
        <v>38285</v>
      </c>
      <c r="C154" s="49" t="s">
        <v>1193</v>
      </c>
      <c r="D154" s="49" t="s">
        <v>1122</v>
      </c>
      <c r="E154" s="49">
        <v>91</v>
      </c>
      <c r="F154" s="82"/>
      <c r="G154" s="30"/>
      <c r="J154" s="112">
        <f>SUM($E155:E155)/$G$10</f>
        <v>4.8070736301169566E-4</v>
      </c>
      <c r="K154" s="30" t="str">
        <f t="shared" si="2"/>
        <v>Keep</v>
      </c>
    </row>
    <row r="155" spans="2:11" x14ac:dyDescent="0.25">
      <c r="B155" s="81">
        <v>38272</v>
      </c>
      <c r="C155" s="49" t="s">
        <v>1163</v>
      </c>
      <c r="D155" s="49" t="s">
        <v>1145</v>
      </c>
      <c r="E155" s="49">
        <v>90.4</v>
      </c>
      <c r="F155" s="82"/>
      <c r="G155" s="30"/>
      <c r="J155" s="112">
        <f>SUM($E156:E156)/$G$10</f>
        <v>4.7326277995620477E-4</v>
      </c>
      <c r="K155" s="30" t="str">
        <f t="shared" si="2"/>
        <v>Keep</v>
      </c>
    </row>
    <row r="156" spans="2:11" x14ac:dyDescent="0.25">
      <c r="B156" s="81">
        <v>38273</v>
      </c>
      <c r="C156" s="49" t="s">
        <v>1134</v>
      </c>
      <c r="D156" s="49" t="s">
        <v>1114</v>
      </c>
      <c r="E156" s="49">
        <v>89</v>
      </c>
      <c r="F156" s="82"/>
      <c r="G156" s="30"/>
      <c r="J156" s="112">
        <f>SUM($E157:E157)/$G$10</f>
        <v>4.7326277995620477E-4</v>
      </c>
      <c r="K156" s="30" t="str">
        <f t="shared" si="2"/>
        <v>Keep</v>
      </c>
    </row>
    <row r="157" spans="2:11" x14ac:dyDescent="0.25">
      <c r="B157" s="81">
        <v>38284</v>
      </c>
      <c r="C157" s="49" t="s">
        <v>1190</v>
      </c>
      <c r="D157" s="49" t="s">
        <v>1122</v>
      </c>
      <c r="E157" s="49">
        <v>89</v>
      </c>
      <c r="F157" s="82"/>
      <c r="G157" s="30"/>
      <c r="J157" s="112">
        <f>SUM($E158:E158)/$G$10</f>
        <v>4.7326277995620477E-4</v>
      </c>
      <c r="K157" s="30" t="str">
        <f t="shared" si="2"/>
        <v>Keep</v>
      </c>
    </row>
    <row r="158" spans="2:11" x14ac:dyDescent="0.25">
      <c r="B158" s="81">
        <v>38286</v>
      </c>
      <c r="C158" s="49" t="s">
        <v>1121</v>
      </c>
      <c r="D158" s="49" t="s">
        <v>1122</v>
      </c>
      <c r="E158" s="49">
        <v>89</v>
      </c>
      <c r="F158" s="82"/>
      <c r="G158" s="30"/>
      <c r="J158" s="112">
        <f>SUM($E159:E159)/$G$10</f>
        <v>4.519925426548023E-4</v>
      </c>
      <c r="K158" s="30" t="str">
        <f t="shared" si="2"/>
        <v>Keep</v>
      </c>
    </row>
    <row r="159" spans="2:11" x14ac:dyDescent="0.25">
      <c r="B159" s="81">
        <v>38285</v>
      </c>
      <c r="C159" s="49" t="s">
        <v>1169</v>
      </c>
      <c r="D159" s="49" t="s">
        <v>1114</v>
      </c>
      <c r="E159" s="49">
        <v>85</v>
      </c>
      <c r="F159" s="82"/>
      <c r="G159" s="30"/>
      <c r="J159" s="112">
        <f>SUM($E160:E160)/$G$10</f>
        <v>4.466749833294517E-4</v>
      </c>
      <c r="K159" s="30" t="str">
        <f t="shared" si="2"/>
        <v>Keep</v>
      </c>
    </row>
    <row r="160" spans="2:11" x14ac:dyDescent="0.25">
      <c r="B160" s="81">
        <v>38272</v>
      </c>
      <c r="C160" s="49" t="s">
        <v>1136</v>
      </c>
      <c r="D160" s="49" t="s">
        <v>1114</v>
      </c>
      <c r="E160" s="49">
        <v>84</v>
      </c>
      <c r="F160" s="82"/>
      <c r="G160" s="30"/>
      <c r="J160" s="112">
        <f>SUM($E161:E161)/$G$10</f>
        <v>4.3603986467875047E-4</v>
      </c>
      <c r="K160" s="30" t="str">
        <f t="shared" si="2"/>
        <v>Keep</v>
      </c>
    </row>
    <row r="161" spans="2:11" x14ac:dyDescent="0.25">
      <c r="B161" s="81">
        <v>38280</v>
      </c>
      <c r="C161" s="49" t="s">
        <v>1121</v>
      </c>
      <c r="D161" s="49" t="s">
        <v>1122</v>
      </c>
      <c r="E161" s="49">
        <v>82</v>
      </c>
      <c r="F161" s="82"/>
      <c r="G161" s="30"/>
      <c r="J161" s="112">
        <f>SUM($E162:E162)/$G$10</f>
        <v>4.3603986467875047E-4</v>
      </c>
      <c r="K161" s="30" t="str">
        <f t="shared" si="2"/>
        <v>Keep</v>
      </c>
    </row>
    <row r="162" spans="2:11" x14ac:dyDescent="0.25">
      <c r="B162" s="81">
        <v>38285</v>
      </c>
      <c r="C162" s="49" t="s">
        <v>1214</v>
      </c>
      <c r="D162" s="49" t="s">
        <v>1114</v>
      </c>
      <c r="E162" s="49">
        <v>82</v>
      </c>
      <c r="F162" s="82"/>
      <c r="G162" s="30"/>
      <c r="J162" s="112">
        <f>SUM($E163:E163)/$G$10</f>
        <v>4.3603986467875047E-4</v>
      </c>
      <c r="K162" s="30" t="str">
        <f t="shared" si="2"/>
        <v>Keep</v>
      </c>
    </row>
    <row r="163" spans="2:11" x14ac:dyDescent="0.25">
      <c r="B163" s="81">
        <v>38286</v>
      </c>
      <c r="C163" s="49" t="s">
        <v>1214</v>
      </c>
      <c r="D163" s="49" t="s">
        <v>1114</v>
      </c>
      <c r="E163" s="49">
        <v>82</v>
      </c>
      <c r="F163" s="82"/>
      <c r="G163" s="30"/>
      <c r="J163" s="112">
        <f>SUM($E164:E164)/$G$10</f>
        <v>4.1476962737734799E-4</v>
      </c>
      <c r="K163" s="30" t="str">
        <f t="shared" si="2"/>
        <v>Keep</v>
      </c>
    </row>
    <row r="164" spans="2:11" x14ac:dyDescent="0.25">
      <c r="B164" s="81">
        <v>38271</v>
      </c>
      <c r="C164" s="49" t="s">
        <v>1136</v>
      </c>
      <c r="D164" s="49" t="s">
        <v>1114</v>
      </c>
      <c r="E164" s="49">
        <v>78</v>
      </c>
      <c r="F164" s="82"/>
      <c r="G164" s="30"/>
    </row>
    <row r="165" spans="2:11" x14ac:dyDescent="0.25">
      <c r="B165" s="81">
        <v>38280</v>
      </c>
      <c r="C165" s="49" t="s">
        <v>1205</v>
      </c>
      <c r="D165" s="49" t="s">
        <v>1122</v>
      </c>
      <c r="E165" s="49">
        <v>77</v>
      </c>
      <c r="F165" s="82"/>
      <c r="G165" s="30"/>
    </row>
    <row r="166" spans="2:11" x14ac:dyDescent="0.25">
      <c r="B166" s="81">
        <v>38272</v>
      </c>
      <c r="C166" s="49" t="s">
        <v>1132</v>
      </c>
      <c r="D166" s="49" t="s">
        <v>1114</v>
      </c>
      <c r="E166" s="49">
        <v>75</v>
      </c>
      <c r="F166" s="82"/>
      <c r="G166" s="30"/>
    </row>
    <row r="167" spans="2:11" x14ac:dyDescent="0.25">
      <c r="B167" s="81">
        <v>38277</v>
      </c>
      <c r="C167" s="49" t="s">
        <v>1168</v>
      </c>
      <c r="D167" s="49" t="s">
        <v>1114</v>
      </c>
      <c r="E167" s="49">
        <v>75</v>
      </c>
      <c r="F167" s="82"/>
      <c r="G167" s="30"/>
    </row>
    <row r="168" spans="2:11" x14ac:dyDescent="0.25">
      <c r="B168" s="81">
        <v>38277</v>
      </c>
      <c r="C168" s="49" t="s">
        <v>1127</v>
      </c>
      <c r="D168" s="49" t="s">
        <v>1116</v>
      </c>
      <c r="E168" s="49">
        <v>74</v>
      </c>
      <c r="F168" s="82"/>
      <c r="G168" s="30"/>
    </row>
    <row r="169" spans="2:11" x14ac:dyDescent="0.25">
      <c r="B169" s="81">
        <v>38280</v>
      </c>
      <c r="C169" s="49" t="s">
        <v>1152</v>
      </c>
      <c r="D169" s="49" t="s">
        <v>1114</v>
      </c>
      <c r="E169" s="49">
        <v>74</v>
      </c>
      <c r="F169" s="82"/>
      <c r="G169" s="30"/>
    </row>
    <row r="170" spans="2:11" x14ac:dyDescent="0.25">
      <c r="B170" s="81">
        <v>38272</v>
      </c>
      <c r="C170" s="49" t="s">
        <v>1164</v>
      </c>
      <c r="D170" s="49" t="s">
        <v>1114</v>
      </c>
      <c r="E170" s="49">
        <v>73</v>
      </c>
      <c r="F170" s="82"/>
      <c r="G170" s="30"/>
    </row>
    <row r="171" spans="2:11" x14ac:dyDescent="0.25">
      <c r="B171" s="81">
        <v>38271</v>
      </c>
      <c r="C171" s="49" t="s">
        <v>1144</v>
      </c>
      <c r="D171" s="49" t="s">
        <v>1145</v>
      </c>
      <c r="E171" s="49">
        <v>72.8</v>
      </c>
      <c r="F171" s="82"/>
      <c r="G171" s="30"/>
    </row>
    <row r="172" spans="2:11" x14ac:dyDescent="0.25">
      <c r="B172" s="81">
        <v>38272</v>
      </c>
      <c r="C172" s="49" t="s">
        <v>1120</v>
      </c>
      <c r="D172" s="49" t="s">
        <v>1114</v>
      </c>
      <c r="E172" s="49">
        <v>72</v>
      </c>
      <c r="F172" s="82"/>
      <c r="G172" s="30"/>
    </row>
    <row r="173" spans="2:11" x14ac:dyDescent="0.25">
      <c r="B173" s="81">
        <v>38285</v>
      </c>
      <c r="C173" s="49" t="s">
        <v>1134</v>
      </c>
      <c r="D173" s="49" t="s">
        <v>1114</v>
      </c>
      <c r="E173" s="49">
        <v>72</v>
      </c>
      <c r="F173" s="82"/>
      <c r="G173" s="30"/>
    </row>
    <row r="174" spans="2:11" x14ac:dyDescent="0.25">
      <c r="B174" s="81">
        <v>38285</v>
      </c>
      <c r="C174" s="49" t="s">
        <v>1190</v>
      </c>
      <c r="D174" s="49" t="s">
        <v>1122</v>
      </c>
      <c r="E174" s="49">
        <v>72</v>
      </c>
      <c r="F174" s="82"/>
      <c r="G174" s="30"/>
    </row>
    <row r="175" spans="2:11" x14ac:dyDescent="0.25">
      <c r="B175" s="81">
        <v>38286</v>
      </c>
      <c r="C175" s="49" t="s">
        <v>1190</v>
      </c>
      <c r="D175" s="49" t="s">
        <v>1122</v>
      </c>
      <c r="E175" s="49">
        <v>72</v>
      </c>
      <c r="F175" s="82"/>
      <c r="G175" s="30"/>
    </row>
    <row r="176" spans="2:11" x14ac:dyDescent="0.25">
      <c r="B176" s="81">
        <v>38281</v>
      </c>
      <c r="C176" s="49" t="s">
        <v>1134</v>
      </c>
      <c r="D176" s="49" t="s">
        <v>1114</v>
      </c>
      <c r="E176" s="49">
        <v>71</v>
      </c>
      <c r="F176" s="82"/>
      <c r="G176" s="30"/>
    </row>
    <row r="177" spans="2:7" x14ac:dyDescent="0.25">
      <c r="B177" s="81">
        <v>38284</v>
      </c>
      <c r="C177" s="49" t="s">
        <v>1169</v>
      </c>
      <c r="D177" s="49" t="s">
        <v>1114</v>
      </c>
      <c r="E177" s="49">
        <v>71</v>
      </c>
      <c r="F177" s="82"/>
      <c r="G177" s="30"/>
    </row>
    <row r="178" spans="2:7" x14ac:dyDescent="0.25">
      <c r="B178" s="81">
        <v>38284</v>
      </c>
      <c r="C178" s="49" t="s">
        <v>1134</v>
      </c>
      <c r="D178" s="49" t="s">
        <v>1114</v>
      </c>
      <c r="E178" s="49">
        <v>71</v>
      </c>
      <c r="F178" s="82"/>
      <c r="G178" s="30"/>
    </row>
    <row r="179" spans="2:7" x14ac:dyDescent="0.25">
      <c r="B179" s="81">
        <v>38280</v>
      </c>
      <c r="C179" s="49" t="s">
        <v>1134</v>
      </c>
      <c r="D179" s="49" t="s">
        <v>1114</v>
      </c>
      <c r="E179" s="49">
        <v>70</v>
      </c>
      <c r="F179" s="82"/>
      <c r="G179" s="30"/>
    </row>
    <row r="180" spans="2:7" x14ac:dyDescent="0.25">
      <c r="B180" s="81">
        <v>38271</v>
      </c>
      <c r="C180" s="49" t="s">
        <v>1153</v>
      </c>
      <c r="D180" s="49" t="s">
        <v>1114</v>
      </c>
      <c r="E180" s="49">
        <v>68</v>
      </c>
      <c r="F180" s="82"/>
      <c r="G180" s="30"/>
    </row>
    <row r="181" spans="2:7" x14ac:dyDescent="0.25">
      <c r="B181" s="81">
        <v>38285</v>
      </c>
      <c r="C181" s="49" t="s">
        <v>1119</v>
      </c>
      <c r="D181" s="49" t="s">
        <v>1114</v>
      </c>
      <c r="E181" s="49">
        <v>68</v>
      </c>
      <c r="F181" s="82"/>
      <c r="G181" s="30"/>
    </row>
    <row r="182" spans="2:7" x14ac:dyDescent="0.25">
      <c r="B182" s="81">
        <v>38270</v>
      </c>
      <c r="C182" s="49" t="s">
        <v>1113</v>
      </c>
      <c r="D182" s="49" t="s">
        <v>1114</v>
      </c>
      <c r="E182" s="49">
        <v>67</v>
      </c>
      <c r="F182" s="82"/>
      <c r="G182" s="30"/>
    </row>
    <row r="183" spans="2:7" x14ac:dyDescent="0.25">
      <c r="B183" s="81">
        <v>38270</v>
      </c>
      <c r="C183" s="49" t="s">
        <v>1136</v>
      </c>
      <c r="D183" s="49" t="s">
        <v>1114</v>
      </c>
      <c r="E183" s="49">
        <v>66</v>
      </c>
      <c r="F183" s="82"/>
      <c r="G183" s="30"/>
    </row>
    <row r="184" spans="2:7" x14ac:dyDescent="0.25">
      <c r="B184" s="81">
        <v>38284</v>
      </c>
      <c r="C184" s="49" t="s">
        <v>1113</v>
      </c>
      <c r="D184" s="49" t="s">
        <v>1114</v>
      </c>
      <c r="E184" s="49">
        <v>66</v>
      </c>
      <c r="F184" s="82"/>
      <c r="G184" s="30"/>
    </row>
    <row r="185" spans="2:7" x14ac:dyDescent="0.25">
      <c r="B185" s="81">
        <v>38280</v>
      </c>
      <c r="C185" s="49" t="s">
        <v>1127</v>
      </c>
      <c r="D185" s="49" t="s">
        <v>1116</v>
      </c>
      <c r="E185" s="49">
        <v>65</v>
      </c>
      <c r="F185" s="82"/>
      <c r="G185" s="30"/>
    </row>
    <row r="186" spans="2:7" x14ac:dyDescent="0.25">
      <c r="B186" s="81">
        <v>38281</v>
      </c>
      <c r="C186" s="49" t="s">
        <v>1127</v>
      </c>
      <c r="D186" s="49" t="s">
        <v>1116</v>
      </c>
      <c r="E186" s="49">
        <v>65</v>
      </c>
      <c r="F186" s="82"/>
      <c r="G186" s="30"/>
    </row>
    <row r="187" spans="2:7" x14ac:dyDescent="0.25">
      <c r="B187" s="81">
        <v>38281</v>
      </c>
      <c r="C187" s="49" t="s">
        <v>1169</v>
      </c>
      <c r="D187" s="49" t="s">
        <v>1114</v>
      </c>
      <c r="E187" s="49">
        <v>65</v>
      </c>
      <c r="F187" s="82"/>
      <c r="G187" s="30"/>
    </row>
    <row r="188" spans="2:7" x14ac:dyDescent="0.25">
      <c r="B188" s="81">
        <v>38280</v>
      </c>
      <c r="C188" s="49" t="s">
        <v>1113</v>
      </c>
      <c r="D188" s="49" t="s">
        <v>1114</v>
      </c>
      <c r="E188" s="49">
        <v>64</v>
      </c>
      <c r="F188" s="82"/>
      <c r="G188" s="30"/>
    </row>
    <row r="189" spans="2:7" x14ac:dyDescent="0.25">
      <c r="B189" s="81">
        <v>38281</v>
      </c>
      <c r="C189" s="49" t="s">
        <v>1152</v>
      </c>
      <c r="D189" s="49" t="s">
        <v>1114</v>
      </c>
      <c r="E189" s="49">
        <v>64</v>
      </c>
      <c r="F189" s="82"/>
      <c r="G189" s="30"/>
    </row>
    <row r="190" spans="2:7" x14ac:dyDescent="0.25">
      <c r="B190" s="81">
        <v>38281</v>
      </c>
      <c r="C190" s="49" t="s">
        <v>1113</v>
      </c>
      <c r="D190" s="49" t="s">
        <v>1114</v>
      </c>
      <c r="E190" s="49">
        <v>64</v>
      </c>
      <c r="F190" s="82"/>
      <c r="G190" s="30"/>
    </row>
    <row r="191" spans="2:7" x14ac:dyDescent="0.25">
      <c r="B191" s="81">
        <v>38285</v>
      </c>
      <c r="C191" s="49" t="s">
        <v>1113</v>
      </c>
      <c r="D191" s="49" t="s">
        <v>1114</v>
      </c>
      <c r="E191" s="49">
        <v>63</v>
      </c>
      <c r="F191" s="82"/>
      <c r="G191" s="30"/>
    </row>
    <row r="192" spans="2:7" x14ac:dyDescent="0.25">
      <c r="B192" s="81">
        <v>38271</v>
      </c>
      <c r="C192" s="49" t="s">
        <v>1120</v>
      </c>
      <c r="D192" s="49" t="s">
        <v>1114</v>
      </c>
      <c r="E192" s="49">
        <v>58</v>
      </c>
      <c r="F192" s="82"/>
      <c r="G192" s="30"/>
    </row>
    <row r="193" spans="2:7" x14ac:dyDescent="0.25">
      <c r="B193" s="81">
        <v>38274</v>
      </c>
      <c r="C193" s="49" t="s">
        <v>1173</v>
      </c>
      <c r="D193" s="49" t="s">
        <v>1114</v>
      </c>
      <c r="E193" s="49">
        <v>58</v>
      </c>
      <c r="F193" s="82"/>
      <c r="G193" s="30"/>
    </row>
    <row r="194" spans="2:7" x14ac:dyDescent="0.25">
      <c r="B194" s="81">
        <v>38274</v>
      </c>
      <c r="C194" s="49" t="s">
        <v>1127</v>
      </c>
      <c r="D194" s="49" t="s">
        <v>1116</v>
      </c>
      <c r="E194" s="49">
        <v>58</v>
      </c>
      <c r="F194" s="82"/>
      <c r="G194" s="30"/>
    </row>
    <row r="195" spans="2:7" x14ac:dyDescent="0.25">
      <c r="B195" s="81">
        <v>38281</v>
      </c>
      <c r="C195" s="49" t="s">
        <v>1175</v>
      </c>
      <c r="D195" s="49" t="s">
        <v>1114</v>
      </c>
      <c r="E195" s="49">
        <v>57</v>
      </c>
      <c r="F195" s="82"/>
      <c r="G195" s="30"/>
    </row>
    <row r="196" spans="2:7" x14ac:dyDescent="0.25">
      <c r="B196" s="81">
        <v>38271</v>
      </c>
      <c r="C196" s="49" t="s">
        <v>1127</v>
      </c>
      <c r="D196" s="49" t="s">
        <v>1116</v>
      </c>
      <c r="E196" s="49">
        <v>56</v>
      </c>
      <c r="F196" s="82"/>
      <c r="G196" s="30"/>
    </row>
    <row r="197" spans="2:7" x14ac:dyDescent="0.25">
      <c r="B197" s="81">
        <v>38272</v>
      </c>
      <c r="C197" s="49" t="s">
        <v>1127</v>
      </c>
      <c r="D197" s="49" t="s">
        <v>1116</v>
      </c>
      <c r="E197" s="49">
        <v>56</v>
      </c>
      <c r="F197" s="82"/>
      <c r="G197" s="30"/>
    </row>
    <row r="198" spans="2:7" x14ac:dyDescent="0.25">
      <c r="B198" s="81">
        <v>38273</v>
      </c>
      <c r="C198" s="49" t="s">
        <v>1127</v>
      </c>
      <c r="D198" s="49" t="s">
        <v>1116</v>
      </c>
      <c r="E198" s="49">
        <v>56</v>
      </c>
      <c r="F198" s="82"/>
      <c r="G198" s="30"/>
    </row>
    <row r="199" spans="2:7" x14ac:dyDescent="0.25">
      <c r="B199" s="81">
        <v>38270</v>
      </c>
      <c r="C199" s="49" t="s">
        <v>1127</v>
      </c>
      <c r="D199" s="49" t="s">
        <v>1116</v>
      </c>
      <c r="E199" s="49">
        <v>54</v>
      </c>
      <c r="F199" s="82"/>
      <c r="G199" s="30"/>
    </row>
    <row r="200" spans="2:7" x14ac:dyDescent="0.25">
      <c r="B200" s="81">
        <v>38285</v>
      </c>
      <c r="C200" s="49" t="s">
        <v>1226</v>
      </c>
      <c r="D200" s="49" t="s">
        <v>1114</v>
      </c>
      <c r="E200" s="49">
        <v>54</v>
      </c>
      <c r="F200" s="82"/>
      <c r="G200" s="30"/>
    </row>
    <row r="201" spans="2:7" x14ac:dyDescent="0.25">
      <c r="B201" s="81">
        <v>38270</v>
      </c>
      <c r="C201" s="49" t="s">
        <v>1120</v>
      </c>
      <c r="D201" s="49" t="s">
        <v>1114</v>
      </c>
      <c r="E201" s="49">
        <v>53</v>
      </c>
      <c r="F201" s="82"/>
      <c r="G201" s="30"/>
    </row>
    <row r="202" spans="2:7" x14ac:dyDescent="0.25">
      <c r="B202" s="81">
        <v>38272</v>
      </c>
      <c r="C202" s="49" t="s">
        <v>1134</v>
      </c>
      <c r="D202" s="49" t="s">
        <v>1114</v>
      </c>
      <c r="E202" s="49">
        <v>53</v>
      </c>
      <c r="F202" s="82"/>
      <c r="G202" s="30"/>
    </row>
    <row r="203" spans="2:7" x14ac:dyDescent="0.25">
      <c r="B203" s="81">
        <v>38280</v>
      </c>
      <c r="C203" s="49" t="s">
        <v>1169</v>
      </c>
      <c r="D203" s="49" t="s">
        <v>1114</v>
      </c>
      <c r="E203" s="49">
        <v>53</v>
      </c>
      <c r="F203" s="82"/>
      <c r="G203" s="30"/>
    </row>
    <row r="204" spans="2:7" x14ac:dyDescent="0.25">
      <c r="B204" s="81">
        <v>38281</v>
      </c>
      <c r="C204" s="49" t="s">
        <v>1214</v>
      </c>
      <c r="D204" s="49" t="s">
        <v>1114</v>
      </c>
      <c r="E204" s="49">
        <v>53</v>
      </c>
      <c r="F204" s="82"/>
      <c r="G204" s="30"/>
    </row>
    <row r="205" spans="2:7" x14ac:dyDescent="0.25">
      <c r="B205" s="81">
        <v>38284</v>
      </c>
      <c r="C205" s="49" t="s">
        <v>1222</v>
      </c>
      <c r="D205" s="49" t="s">
        <v>1122</v>
      </c>
      <c r="E205" s="49">
        <v>52</v>
      </c>
      <c r="F205" s="82"/>
      <c r="G205" s="30"/>
    </row>
    <row r="206" spans="2:7" x14ac:dyDescent="0.25">
      <c r="B206" s="81">
        <v>38286</v>
      </c>
      <c r="C206" s="49" t="s">
        <v>1115</v>
      </c>
      <c r="D206" s="49" t="s">
        <v>1116</v>
      </c>
      <c r="E206" s="49">
        <v>52</v>
      </c>
      <c r="F206" s="82"/>
      <c r="G206" s="30"/>
    </row>
    <row r="207" spans="2:7" x14ac:dyDescent="0.25">
      <c r="B207" s="81">
        <v>38280</v>
      </c>
      <c r="C207" s="49" t="s">
        <v>1193</v>
      </c>
      <c r="D207" s="49" t="s">
        <v>1122</v>
      </c>
      <c r="E207" s="49">
        <v>51</v>
      </c>
      <c r="F207" s="82"/>
      <c r="G207" s="30"/>
    </row>
    <row r="208" spans="2:7" x14ac:dyDescent="0.25">
      <c r="B208" s="81">
        <v>38281</v>
      </c>
      <c r="C208" s="49" t="s">
        <v>1193</v>
      </c>
      <c r="D208" s="49" t="s">
        <v>1122</v>
      </c>
      <c r="E208" s="49">
        <v>51</v>
      </c>
      <c r="F208" s="82"/>
      <c r="G208" s="30"/>
    </row>
    <row r="209" spans="2:7" x14ac:dyDescent="0.25">
      <c r="B209" s="81">
        <v>38274</v>
      </c>
      <c r="C209" s="49" t="s">
        <v>1180</v>
      </c>
      <c r="D209" s="49" t="s">
        <v>1116</v>
      </c>
      <c r="E209" s="49">
        <v>49</v>
      </c>
      <c r="F209" s="82"/>
      <c r="G209" s="30"/>
    </row>
    <row r="210" spans="2:7" x14ac:dyDescent="0.25">
      <c r="B210" s="81">
        <v>38277</v>
      </c>
      <c r="C210" s="49" t="s">
        <v>1119</v>
      </c>
      <c r="D210" s="49" t="s">
        <v>1114</v>
      </c>
      <c r="E210" s="49">
        <v>49</v>
      </c>
      <c r="F210" s="82"/>
      <c r="G210" s="30"/>
    </row>
    <row r="211" spans="2:7" x14ac:dyDescent="0.25">
      <c r="B211" s="81">
        <v>38285</v>
      </c>
      <c r="C211" s="49" t="s">
        <v>1121</v>
      </c>
      <c r="D211" s="49" t="s">
        <v>1122</v>
      </c>
      <c r="E211" s="49">
        <v>49</v>
      </c>
      <c r="F211" s="82"/>
      <c r="G211" s="30"/>
    </row>
    <row r="212" spans="2:7" x14ac:dyDescent="0.25">
      <c r="B212" s="81">
        <v>38281</v>
      </c>
      <c r="C212" s="49" t="s">
        <v>1180</v>
      </c>
      <c r="D212" s="49" t="s">
        <v>1116</v>
      </c>
      <c r="E212" s="49">
        <v>48</v>
      </c>
      <c r="F212" s="82"/>
      <c r="G212" s="30"/>
    </row>
    <row r="213" spans="2:7" x14ac:dyDescent="0.25">
      <c r="B213" s="81">
        <v>38286</v>
      </c>
      <c r="C213" s="49" t="s">
        <v>1133</v>
      </c>
      <c r="D213" s="49" t="s">
        <v>1114</v>
      </c>
      <c r="E213" s="49">
        <v>48</v>
      </c>
      <c r="F213" s="82"/>
      <c r="G213" s="30"/>
    </row>
    <row r="214" spans="2:7" x14ac:dyDescent="0.25">
      <c r="B214" s="81">
        <v>38273</v>
      </c>
      <c r="C214" s="49" t="s">
        <v>1152</v>
      </c>
      <c r="D214" s="49" t="s">
        <v>1114</v>
      </c>
      <c r="E214" s="49">
        <v>47</v>
      </c>
      <c r="F214" s="82"/>
      <c r="G214" s="30"/>
    </row>
    <row r="215" spans="2:7" x14ac:dyDescent="0.25">
      <c r="B215" s="81">
        <v>38281</v>
      </c>
      <c r="C215" s="49" t="s">
        <v>1201</v>
      </c>
      <c r="D215" s="49" t="s">
        <v>1122</v>
      </c>
      <c r="E215" s="49">
        <v>47</v>
      </c>
      <c r="F215" s="82"/>
      <c r="G215" s="30"/>
    </row>
    <row r="216" spans="2:7" x14ac:dyDescent="0.25">
      <c r="B216" s="81">
        <v>38284</v>
      </c>
      <c r="C216" s="49" t="s">
        <v>1201</v>
      </c>
      <c r="D216" s="49" t="s">
        <v>1122</v>
      </c>
      <c r="E216" s="49">
        <v>47</v>
      </c>
      <c r="F216" s="82"/>
      <c r="G216" s="30"/>
    </row>
    <row r="217" spans="2:7" x14ac:dyDescent="0.25">
      <c r="B217" s="81">
        <v>38271</v>
      </c>
      <c r="C217" s="49" t="s">
        <v>1134</v>
      </c>
      <c r="D217" s="49" t="s">
        <v>1114</v>
      </c>
      <c r="E217" s="49">
        <v>46</v>
      </c>
      <c r="F217" s="82"/>
      <c r="G217" s="30"/>
    </row>
    <row r="218" spans="2:7" x14ac:dyDescent="0.25">
      <c r="B218" s="81">
        <v>38274</v>
      </c>
      <c r="C218" s="49" t="s">
        <v>1164</v>
      </c>
      <c r="D218" s="49" t="s">
        <v>1114</v>
      </c>
      <c r="E218" s="49">
        <v>46</v>
      </c>
      <c r="F218" s="82"/>
      <c r="G218" s="30"/>
    </row>
    <row r="219" spans="2:7" x14ac:dyDescent="0.25">
      <c r="B219" s="81">
        <v>38286</v>
      </c>
      <c r="C219" s="49" t="s">
        <v>1119</v>
      </c>
      <c r="D219" s="49" t="s">
        <v>1114</v>
      </c>
      <c r="E219" s="49">
        <v>46</v>
      </c>
      <c r="F219" s="82"/>
      <c r="G219" s="30"/>
    </row>
    <row r="220" spans="2:7" x14ac:dyDescent="0.25">
      <c r="B220" s="81">
        <v>38272</v>
      </c>
      <c r="C220" s="49" t="s">
        <v>1117</v>
      </c>
      <c r="D220" s="49" t="s">
        <v>1114</v>
      </c>
      <c r="E220" s="49">
        <v>45</v>
      </c>
      <c r="F220" s="82"/>
      <c r="G220" s="30"/>
    </row>
    <row r="221" spans="2:7" x14ac:dyDescent="0.25">
      <c r="B221" s="81">
        <v>38271</v>
      </c>
      <c r="C221" s="49" t="s">
        <v>1151</v>
      </c>
      <c r="D221" s="49" t="s">
        <v>1145</v>
      </c>
      <c r="E221" s="49">
        <v>44.800000000000004</v>
      </c>
      <c r="F221" s="82"/>
      <c r="G221" s="30"/>
    </row>
    <row r="222" spans="2:7" x14ac:dyDescent="0.25">
      <c r="B222" s="81">
        <v>38271</v>
      </c>
      <c r="C222" s="49" t="s">
        <v>1132</v>
      </c>
      <c r="D222" s="49" t="s">
        <v>1114</v>
      </c>
      <c r="E222" s="49">
        <v>44</v>
      </c>
      <c r="F222" s="82"/>
      <c r="G222" s="30"/>
    </row>
    <row r="223" spans="2:7" x14ac:dyDescent="0.25">
      <c r="B223" s="81">
        <v>38274</v>
      </c>
      <c r="C223" s="49" t="s">
        <v>1168</v>
      </c>
      <c r="D223" s="49" t="s">
        <v>1114</v>
      </c>
      <c r="E223" s="49">
        <v>44</v>
      </c>
      <c r="F223" s="82"/>
      <c r="G223" s="30"/>
    </row>
    <row r="224" spans="2:7" x14ac:dyDescent="0.25">
      <c r="B224" s="81">
        <v>38277</v>
      </c>
      <c r="C224" s="49" t="s">
        <v>1113</v>
      </c>
      <c r="D224" s="49" t="s">
        <v>1114</v>
      </c>
      <c r="E224" s="49">
        <v>43</v>
      </c>
      <c r="F224" s="82"/>
      <c r="G224" s="30"/>
    </row>
    <row r="225" spans="2:7" x14ac:dyDescent="0.25">
      <c r="B225" s="81">
        <v>38274</v>
      </c>
      <c r="C225" s="49" t="s">
        <v>1152</v>
      </c>
      <c r="D225" s="49" t="s">
        <v>1114</v>
      </c>
      <c r="E225" s="49">
        <v>42</v>
      </c>
      <c r="F225" s="82"/>
      <c r="G225" s="30"/>
    </row>
    <row r="226" spans="2:7" x14ac:dyDescent="0.25">
      <c r="B226" s="81">
        <v>38277</v>
      </c>
      <c r="C226" s="49" t="s">
        <v>1169</v>
      </c>
      <c r="D226" s="49" t="s">
        <v>1114</v>
      </c>
      <c r="E226" s="49">
        <v>42</v>
      </c>
      <c r="F226" s="82"/>
      <c r="G226" s="30"/>
    </row>
    <row r="227" spans="2:7" x14ac:dyDescent="0.25">
      <c r="B227" s="81">
        <v>38285</v>
      </c>
      <c r="C227" s="49" t="s">
        <v>1115</v>
      </c>
      <c r="D227" s="49" t="s">
        <v>1116</v>
      </c>
      <c r="E227" s="49">
        <v>42</v>
      </c>
      <c r="F227" s="82"/>
      <c r="G227" s="30"/>
    </row>
    <row r="228" spans="2:7" x14ac:dyDescent="0.25">
      <c r="B228" s="81">
        <v>38270</v>
      </c>
      <c r="C228" s="49" t="s">
        <v>1134</v>
      </c>
      <c r="D228" s="49" t="s">
        <v>1114</v>
      </c>
      <c r="E228" s="49">
        <v>41</v>
      </c>
      <c r="F228" s="82"/>
      <c r="G228" s="30"/>
    </row>
    <row r="229" spans="2:7" x14ac:dyDescent="0.25">
      <c r="B229" s="81">
        <v>38272</v>
      </c>
      <c r="C229" s="49" t="s">
        <v>1113</v>
      </c>
      <c r="D229" s="49" t="s">
        <v>1114</v>
      </c>
      <c r="E229" s="49">
        <v>41</v>
      </c>
      <c r="F229" s="82"/>
      <c r="G229" s="30"/>
    </row>
    <row r="230" spans="2:7" x14ac:dyDescent="0.25">
      <c r="B230" s="81">
        <v>38273</v>
      </c>
      <c r="C230" s="49" t="s">
        <v>1113</v>
      </c>
      <c r="D230" s="49" t="s">
        <v>1114</v>
      </c>
      <c r="E230" s="49">
        <v>41</v>
      </c>
      <c r="F230" s="82"/>
      <c r="G230" s="30"/>
    </row>
    <row r="231" spans="2:7" x14ac:dyDescent="0.25">
      <c r="B231" s="81">
        <v>38277</v>
      </c>
      <c r="C231" s="49" t="s">
        <v>1175</v>
      </c>
      <c r="D231" s="49" t="s">
        <v>1114</v>
      </c>
      <c r="E231" s="49">
        <v>41</v>
      </c>
      <c r="F231" s="82"/>
      <c r="G231" s="30"/>
    </row>
    <row r="232" spans="2:7" x14ac:dyDescent="0.25">
      <c r="B232" s="81">
        <v>38281</v>
      </c>
      <c r="C232" s="49" t="s">
        <v>1191</v>
      </c>
      <c r="D232" s="49" t="s">
        <v>1122</v>
      </c>
      <c r="E232" s="49">
        <v>39</v>
      </c>
      <c r="F232" s="82"/>
      <c r="G232" s="30"/>
    </row>
    <row r="233" spans="2:7" x14ac:dyDescent="0.25">
      <c r="B233" s="81">
        <v>38285</v>
      </c>
      <c r="C233" s="49" t="s">
        <v>1171</v>
      </c>
      <c r="D233" s="49" t="s">
        <v>1145</v>
      </c>
      <c r="E233" s="49">
        <v>38.400000000000006</v>
      </c>
      <c r="F233" s="82"/>
      <c r="G233" s="30"/>
    </row>
    <row r="234" spans="2:7" x14ac:dyDescent="0.25">
      <c r="B234" s="81">
        <v>38273</v>
      </c>
      <c r="C234" s="49" t="s">
        <v>1155</v>
      </c>
      <c r="D234" s="49" t="s">
        <v>1114</v>
      </c>
      <c r="E234" s="49">
        <v>38</v>
      </c>
      <c r="F234" s="82"/>
      <c r="G234" s="30"/>
    </row>
    <row r="235" spans="2:7" x14ac:dyDescent="0.25">
      <c r="B235" s="81">
        <v>38274</v>
      </c>
      <c r="C235" s="49" t="s">
        <v>1179</v>
      </c>
      <c r="D235" s="49" t="s">
        <v>1116</v>
      </c>
      <c r="E235" s="49">
        <v>38</v>
      </c>
      <c r="F235" s="82"/>
      <c r="G235" s="30"/>
    </row>
    <row r="236" spans="2:7" x14ac:dyDescent="0.25">
      <c r="B236" s="81">
        <v>38274</v>
      </c>
      <c r="C236" s="49" t="s">
        <v>1175</v>
      </c>
      <c r="D236" s="49" t="s">
        <v>1114</v>
      </c>
      <c r="E236" s="49">
        <v>38</v>
      </c>
      <c r="F236" s="82"/>
      <c r="G236" s="30"/>
    </row>
    <row r="237" spans="2:7" x14ac:dyDescent="0.25">
      <c r="B237" s="81">
        <v>38284</v>
      </c>
      <c r="C237" s="49" t="s">
        <v>1205</v>
      </c>
      <c r="D237" s="49" t="s">
        <v>1122</v>
      </c>
      <c r="E237" s="49">
        <v>38</v>
      </c>
      <c r="F237" s="82"/>
      <c r="G237" s="30"/>
    </row>
    <row r="238" spans="2:7" x14ac:dyDescent="0.25">
      <c r="B238" s="81">
        <v>38274</v>
      </c>
      <c r="C238" s="49" t="s">
        <v>1119</v>
      </c>
      <c r="D238" s="49" t="s">
        <v>1114</v>
      </c>
      <c r="E238" s="49">
        <v>37</v>
      </c>
      <c r="F238" s="82"/>
      <c r="G238" s="30"/>
    </row>
    <row r="239" spans="2:7" x14ac:dyDescent="0.25">
      <c r="B239" s="81">
        <v>38286</v>
      </c>
      <c r="C239" s="49" t="s">
        <v>1222</v>
      </c>
      <c r="D239" s="49" t="s">
        <v>1122</v>
      </c>
      <c r="E239" s="49">
        <v>37</v>
      </c>
      <c r="F239" s="82"/>
      <c r="G239" s="30"/>
    </row>
    <row r="240" spans="2:7" x14ac:dyDescent="0.25">
      <c r="B240" s="81">
        <v>38280</v>
      </c>
      <c r="C240" s="49" t="s">
        <v>1194</v>
      </c>
      <c r="D240" s="49" t="s">
        <v>1122</v>
      </c>
      <c r="E240" s="49">
        <v>36</v>
      </c>
      <c r="F240" s="82"/>
      <c r="G240" s="30"/>
    </row>
    <row r="241" spans="2:7" x14ac:dyDescent="0.25">
      <c r="B241" s="81">
        <v>38284</v>
      </c>
      <c r="C241" s="49" t="s">
        <v>1127</v>
      </c>
      <c r="D241" s="49" t="s">
        <v>1116</v>
      </c>
      <c r="E241" s="49">
        <v>36</v>
      </c>
      <c r="F241" s="82"/>
      <c r="G241" s="30"/>
    </row>
    <row r="242" spans="2:7" x14ac:dyDescent="0.25">
      <c r="B242" s="81">
        <v>38284</v>
      </c>
      <c r="C242" s="49" t="s">
        <v>1194</v>
      </c>
      <c r="D242" s="49" t="s">
        <v>1122</v>
      </c>
      <c r="E242" s="49">
        <v>36</v>
      </c>
      <c r="F242" s="82"/>
      <c r="G242" s="30"/>
    </row>
    <row r="243" spans="2:7" x14ac:dyDescent="0.25">
      <c r="B243" s="81">
        <v>38285</v>
      </c>
      <c r="C243" s="49" t="s">
        <v>1217</v>
      </c>
      <c r="D243" s="49" t="s">
        <v>1116</v>
      </c>
      <c r="E243" s="49">
        <v>36</v>
      </c>
      <c r="F243" s="82"/>
      <c r="G243" s="30"/>
    </row>
    <row r="244" spans="2:7" x14ac:dyDescent="0.25">
      <c r="B244" s="81">
        <v>38273</v>
      </c>
      <c r="C244" s="49" t="s">
        <v>1119</v>
      </c>
      <c r="D244" s="49" t="s">
        <v>1114</v>
      </c>
      <c r="E244" s="49">
        <v>35</v>
      </c>
      <c r="F244" s="82"/>
      <c r="G244" s="30"/>
    </row>
    <row r="245" spans="2:7" x14ac:dyDescent="0.25">
      <c r="B245" s="81">
        <v>38271</v>
      </c>
      <c r="C245" s="49" t="s">
        <v>1149</v>
      </c>
      <c r="D245" s="49" t="s">
        <v>1114</v>
      </c>
      <c r="E245" s="49">
        <v>34</v>
      </c>
      <c r="F245" s="82"/>
      <c r="G245" s="30"/>
    </row>
    <row r="246" spans="2:7" x14ac:dyDescent="0.25">
      <c r="B246" s="81">
        <v>38280</v>
      </c>
      <c r="C246" s="49" t="s">
        <v>1203</v>
      </c>
      <c r="D246" s="49" t="s">
        <v>1116</v>
      </c>
      <c r="E246" s="49">
        <v>34</v>
      </c>
      <c r="F246" s="82"/>
      <c r="G246" s="30"/>
    </row>
    <row r="247" spans="2:7" x14ac:dyDescent="0.25">
      <c r="B247" s="81">
        <v>38281</v>
      </c>
      <c r="C247" s="49" t="s">
        <v>1203</v>
      </c>
      <c r="D247" s="49" t="s">
        <v>1116</v>
      </c>
      <c r="E247" s="49">
        <v>34</v>
      </c>
      <c r="F247" s="82"/>
      <c r="G247" s="30"/>
    </row>
    <row r="248" spans="2:7" x14ac:dyDescent="0.25">
      <c r="B248" s="81">
        <v>38281</v>
      </c>
      <c r="C248" s="49" t="s">
        <v>1115</v>
      </c>
      <c r="D248" s="49" t="s">
        <v>1116</v>
      </c>
      <c r="E248" s="49">
        <v>34</v>
      </c>
      <c r="F248" s="82"/>
      <c r="G248" s="30"/>
    </row>
    <row r="249" spans="2:7" x14ac:dyDescent="0.25">
      <c r="B249" s="81">
        <v>38284</v>
      </c>
      <c r="C249" s="49" t="s">
        <v>1203</v>
      </c>
      <c r="D249" s="49" t="s">
        <v>1116</v>
      </c>
      <c r="E249" s="49">
        <v>34</v>
      </c>
      <c r="F249" s="82"/>
      <c r="G249" s="30"/>
    </row>
    <row r="250" spans="2:7" x14ac:dyDescent="0.25">
      <c r="B250" s="81">
        <v>38285</v>
      </c>
      <c r="C250" s="49" t="s">
        <v>1203</v>
      </c>
      <c r="D250" s="49" t="s">
        <v>1116</v>
      </c>
      <c r="E250" s="49">
        <v>34</v>
      </c>
      <c r="F250" s="82"/>
      <c r="G250" s="30"/>
    </row>
    <row r="251" spans="2:7" x14ac:dyDescent="0.25">
      <c r="B251" s="81">
        <v>38285</v>
      </c>
      <c r="C251" s="49" t="s">
        <v>1152</v>
      </c>
      <c r="D251" s="49" t="s">
        <v>1114</v>
      </c>
      <c r="E251" s="49">
        <v>34</v>
      </c>
      <c r="F251" s="82"/>
      <c r="G251" s="30"/>
    </row>
    <row r="252" spans="2:7" x14ac:dyDescent="0.25">
      <c r="B252" s="81">
        <v>38286</v>
      </c>
      <c r="C252" s="49" t="s">
        <v>1203</v>
      </c>
      <c r="D252" s="49" t="s">
        <v>1116</v>
      </c>
      <c r="E252" s="49">
        <v>34</v>
      </c>
      <c r="F252" s="82"/>
      <c r="G252" s="30"/>
    </row>
    <row r="253" spans="2:7" x14ac:dyDescent="0.25">
      <c r="B253" s="81">
        <v>38286</v>
      </c>
      <c r="C253" s="49" t="s">
        <v>1152</v>
      </c>
      <c r="D253" s="49" t="s">
        <v>1114</v>
      </c>
      <c r="E253" s="49">
        <v>34</v>
      </c>
      <c r="F253" s="82"/>
      <c r="G253" s="30"/>
    </row>
    <row r="254" spans="2:7" x14ac:dyDescent="0.25">
      <c r="B254" s="81">
        <v>38273</v>
      </c>
      <c r="C254" s="49" t="s">
        <v>1175</v>
      </c>
      <c r="D254" s="49" t="s">
        <v>1114</v>
      </c>
      <c r="E254" s="49">
        <v>33</v>
      </c>
      <c r="F254" s="82"/>
      <c r="G254" s="30"/>
    </row>
    <row r="255" spans="2:7" x14ac:dyDescent="0.25">
      <c r="B255" s="81">
        <v>38286</v>
      </c>
      <c r="C255" s="49" t="s">
        <v>1205</v>
      </c>
      <c r="D255" s="49" t="s">
        <v>1122</v>
      </c>
      <c r="E255" s="49">
        <v>33</v>
      </c>
      <c r="F255" s="82"/>
      <c r="G255" s="30"/>
    </row>
    <row r="256" spans="2:7" x14ac:dyDescent="0.25">
      <c r="B256" s="81">
        <v>38286</v>
      </c>
      <c r="C256" s="49" t="s">
        <v>1135</v>
      </c>
      <c r="D256" s="49" t="s">
        <v>1122</v>
      </c>
      <c r="E256" s="49">
        <v>33</v>
      </c>
      <c r="F256" s="82"/>
      <c r="G256" s="30"/>
    </row>
    <row r="257" spans="2:7" x14ac:dyDescent="0.25">
      <c r="B257" s="81">
        <v>38285</v>
      </c>
      <c r="C257" s="49" t="s">
        <v>1202</v>
      </c>
      <c r="D257" s="49" t="s">
        <v>1116</v>
      </c>
      <c r="E257" s="49">
        <v>32</v>
      </c>
      <c r="F257" s="82"/>
      <c r="G257" s="30"/>
    </row>
    <row r="258" spans="2:7" x14ac:dyDescent="0.25">
      <c r="B258" s="81">
        <v>38273</v>
      </c>
      <c r="C258" s="49" t="s">
        <v>1164</v>
      </c>
      <c r="D258" s="49" t="s">
        <v>1114</v>
      </c>
      <c r="E258" s="49">
        <v>31</v>
      </c>
      <c r="F258" s="82"/>
      <c r="G258" s="30"/>
    </row>
    <row r="259" spans="2:7" x14ac:dyDescent="0.25">
      <c r="B259" s="81">
        <v>38274</v>
      </c>
      <c r="C259" s="49" t="s">
        <v>1169</v>
      </c>
      <c r="D259" s="49" t="s">
        <v>1114</v>
      </c>
      <c r="E259" s="49">
        <v>31</v>
      </c>
      <c r="F259" s="82"/>
      <c r="G259" s="30"/>
    </row>
    <row r="260" spans="2:7" x14ac:dyDescent="0.25">
      <c r="B260" s="81">
        <v>38274</v>
      </c>
      <c r="C260" s="49" t="s">
        <v>1113</v>
      </c>
      <c r="D260" s="49" t="s">
        <v>1114</v>
      </c>
      <c r="E260" s="49">
        <v>31</v>
      </c>
      <c r="F260" s="82"/>
      <c r="G260" s="30"/>
    </row>
    <row r="261" spans="2:7" x14ac:dyDescent="0.25">
      <c r="B261" s="81">
        <v>38281</v>
      </c>
      <c r="C261" s="49" t="s">
        <v>1120</v>
      </c>
      <c r="D261" s="49" t="s">
        <v>1114</v>
      </c>
      <c r="E261" s="49">
        <v>31</v>
      </c>
      <c r="F261" s="82"/>
      <c r="G261" s="30"/>
    </row>
    <row r="262" spans="2:7" x14ac:dyDescent="0.25">
      <c r="B262" s="81">
        <v>38277</v>
      </c>
      <c r="C262" s="49" t="s">
        <v>1152</v>
      </c>
      <c r="D262" s="49" t="s">
        <v>1114</v>
      </c>
      <c r="E262" s="49">
        <v>30</v>
      </c>
      <c r="F262" s="82"/>
      <c r="G262" s="30"/>
    </row>
    <row r="263" spans="2:7" x14ac:dyDescent="0.25">
      <c r="B263" s="81">
        <v>38284</v>
      </c>
      <c r="C263" s="49" t="s">
        <v>1135</v>
      </c>
      <c r="D263" s="49" t="s">
        <v>1122</v>
      </c>
      <c r="E263" s="49">
        <v>30</v>
      </c>
      <c r="F263" s="82"/>
      <c r="G263" s="30"/>
    </row>
    <row r="264" spans="2:7" x14ac:dyDescent="0.25">
      <c r="B264" s="81">
        <v>38281</v>
      </c>
      <c r="C264" s="49" t="s">
        <v>1135</v>
      </c>
      <c r="D264" s="49" t="s">
        <v>1122</v>
      </c>
      <c r="E264" s="49">
        <v>29</v>
      </c>
      <c r="F264" s="82"/>
      <c r="G264" s="30"/>
    </row>
    <row r="265" spans="2:7" x14ac:dyDescent="0.25">
      <c r="B265" s="81">
        <v>38277</v>
      </c>
      <c r="C265" s="49" t="s">
        <v>1115</v>
      </c>
      <c r="D265" s="49" t="s">
        <v>1116</v>
      </c>
      <c r="E265" s="49">
        <v>28</v>
      </c>
      <c r="F265" s="82"/>
      <c r="G265" s="30"/>
    </row>
    <row r="266" spans="2:7" x14ac:dyDescent="0.25">
      <c r="B266" s="81">
        <v>38286</v>
      </c>
      <c r="C266" s="49" t="s">
        <v>1178</v>
      </c>
      <c r="D266" s="49" t="s">
        <v>1116</v>
      </c>
      <c r="E266" s="49">
        <v>28</v>
      </c>
      <c r="F266" s="82"/>
      <c r="G266" s="30"/>
    </row>
    <row r="267" spans="2:7" x14ac:dyDescent="0.25">
      <c r="B267" s="81">
        <v>38280</v>
      </c>
      <c r="C267" s="49" t="s">
        <v>1195</v>
      </c>
      <c r="D267" s="49" t="s">
        <v>1116</v>
      </c>
      <c r="E267" s="49">
        <v>27</v>
      </c>
      <c r="F267" s="82"/>
      <c r="G267" s="30"/>
    </row>
    <row r="268" spans="2:7" x14ac:dyDescent="0.25">
      <c r="B268" s="81">
        <v>38280</v>
      </c>
      <c r="C268" s="49" t="s">
        <v>1135</v>
      </c>
      <c r="D268" s="49" t="s">
        <v>1122</v>
      </c>
      <c r="E268" s="49">
        <v>27</v>
      </c>
      <c r="F268" s="82"/>
      <c r="G268" s="30"/>
    </row>
    <row r="269" spans="2:7" x14ac:dyDescent="0.25">
      <c r="B269" s="81">
        <v>38281</v>
      </c>
      <c r="C269" s="49" t="s">
        <v>1195</v>
      </c>
      <c r="D269" s="49" t="s">
        <v>1116</v>
      </c>
      <c r="E269" s="49">
        <v>27</v>
      </c>
      <c r="F269" s="82"/>
      <c r="G269" s="30"/>
    </row>
    <row r="270" spans="2:7" x14ac:dyDescent="0.25">
      <c r="B270" s="81">
        <v>38284</v>
      </c>
      <c r="C270" s="49" t="s">
        <v>1120</v>
      </c>
      <c r="D270" s="49" t="s">
        <v>1114</v>
      </c>
      <c r="E270" s="49">
        <v>27</v>
      </c>
      <c r="F270" s="82"/>
      <c r="G270" s="30"/>
    </row>
    <row r="271" spans="2:7" x14ac:dyDescent="0.25">
      <c r="B271" s="81">
        <v>38284</v>
      </c>
      <c r="C271" s="49" t="s">
        <v>1195</v>
      </c>
      <c r="D271" s="49" t="s">
        <v>1116</v>
      </c>
      <c r="E271" s="49">
        <v>27</v>
      </c>
      <c r="F271" s="82"/>
      <c r="G271" s="30"/>
    </row>
    <row r="272" spans="2:7" x14ac:dyDescent="0.25">
      <c r="B272" s="81">
        <v>38284</v>
      </c>
      <c r="C272" s="49" t="s">
        <v>1178</v>
      </c>
      <c r="D272" s="49" t="s">
        <v>1116</v>
      </c>
      <c r="E272" s="49">
        <v>27</v>
      </c>
      <c r="F272" s="82"/>
      <c r="G272" s="30"/>
    </row>
    <row r="273" spans="2:7" x14ac:dyDescent="0.25">
      <c r="B273" s="81">
        <v>38285</v>
      </c>
      <c r="C273" s="49" t="s">
        <v>1195</v>
      </c>
      <c r="D273" s="49" t="s">
        <v>1116</v>
      </c>
      <c r="E273" s="49">
        <v>27</v>
      </c>
      <c r="F273" s="82"/>
      <c r="G273" s="30"/>
    </row>
    <row r="274" spans="2:7" x14ac:dyDescent="0.25">
      <c r="B274" s="81">
        <v>38271</v>
      </c>
      <c r="C274" s="49" t="s">
        <v>1113</v>
      </c>
      <c r="D274" s="49" t="s">
        <v>1114</v>
      </c>
      <c r="E274" s="49">
        <v>26</v>
      </c>
      <c r="F274" s="82"/>
      <c r="G274" s="30"/>
    </row>
    <row r="275" spans="2:7" x14ac:dyDescent="0.25">
      <c r="B275" s="81">
        <v>38285</v>
      </c>
      <c r="C275" s="49" t="s">
        <v>1135</v>
      </c>
      <c r="D275" s="49" t="s">
        <v>1122</v>
      </c>
      <c r="E275" s="49">
        <v>26</v>
      </c>
      <c r="F275" s="82"/>
      <c r="G275" s="30"/>
    </row>
    <row r="276" spans="2:7" x14ac:dyDescent="0.25">
      <c r="B276" s="81">
        <v>38286</v>
      </c>
      <c r="C276" s="49" t="s">
        <v>1195</v>
      </c>
      <c r="D276" s="49" t="s">
        <v>1116</v>
      </c>
      <c r="E276" s="49">
        <v>26</v>
      </c>
      <c r="F276" s="82"/>
      <c r="G276" s="30"/>
    </row>
    <row r="277" spans="2:7" x14ac:dyDescent="0.25">
      <c r="B277" s="81">
        <v>38280</v>
      </c>
      <c r="C277" s="49" t="s">
        <v>1207</v>
      </c>
      <c r="D277" s="49" t="s">
        <v>1145</v>
      </c>
      <c r="E277" s="49">
        <v>25.6</v>
      </c>
      <c r="F277" s="82"/>
      <c r="G277" s="30"/>
    </row>
    <row r="278" spans="2:7" x14ac:dyDescent="0.25">
      <c r="B278" s="81">
        <v>38271</v>
      </c>
      <c r="C278" s="49" t="s">
        <v>1147</v>
      </c>
      <c r="D278" s="49" t="s">
        <v>1122</v>
      </c>
      <c r="E278" s="49">
        <v>25</v>
      </c>
      <c r="F278" s="82"/>
      <c r="G278" s="30"/>
    </row>
    <row r="279" spans="2:7" x14ac:dyDescent="0.25">
      <c r="B279" s="81">
        <v>38272</v>
      </c>
      <c r="C279" s="49" t="s">
        <v>1152</v>
      </c>
      <c r="D279" s="49" t="s">
        <v>1114</v>
      </c>
      <c r="E279" s="49">
        <v>25</v>
      </c>
      <c r="F279" s="82"/>
      <c r="G279" s="30"/>
    </row>
    <row r="280" spans="2:7" x14ac:dyDescent="0.25">
      <c r="B280" s="81">
        <v>38273</v>
      </c>
      <c r="C280" s="49" t="s">
        <v>1135</v>
      </c>
      <c r="D280" s="49" t="s">
        <v>1122</v>
      </c>
      <c r="E280" s="49">
        <v>25</v>
      </c>
      <c r="F280" s="82"/>
      <c r="G280" s="30"/>
    </row>
    <row r="281" spans="2:7" x14ac:dyDescent="0.25">
      <c r="B281" s="81">
        <v>38274</v>
      </c>
      <c r="C281" s="49" t="s">
        <v>1135</v>
      </c>
      <c r="D281" s="49" t="s">
        <v>1122</v>
      </c>
      <c r="E281" s="49">
        <v>25</v>
      </c>
      <c r="F281" s="82"/>
      <c r="G281" s="30"/>
    </row>
    <row r="282" spans="2:7" x14ac:dyDescent="0.25">
      <c r="B282" s="81">
        <v>38285</v>
      </c>
      <c r="C282" s="49" t="s">
        <v>1205</v>
      </c>
      <c r="D282" s="49" t="s">
        <v>1122</v>
      </c>
      <c r="E282" s="49">
        <v>25</v>
      </c>
      <c r="F282" s="82"/>
      <c r="G282" s="30"/>
    </row>
    <row r="283" spans="2:7" x14ac:dyDescent="0.25">
      <c r="B283" s="81">
        <v>38286</v>
      </c>
      <c r="C283" s="49" t="s">
        <v>1230</v>
      </c>
      <c r="D283" s="49" t="s">
        <v>1122</v>
      </c>
      <c r="E283" s="49">
        <v>25</v>
      </c>
      <c r="F283" s="82"/>
      <c r="G283" s="30"/>
    </row>
    <row r="284" spans="2:7" x14ac:dyDescent="0.25">
      <c r="B284" s="81">
        <v>38270</v>
      </c>
      <c r="C284" s="49" t="s">
        <v>1128</v>
      </c>
      <c r="D284" s="49" t="s">
        <v>1122</v>
      </c>
      <c r="E284" s="49">
        <v>24</v>
      </c>
      <c r="F284" s="82"/>
      <c r="G284" s="30"/>
    </row>
    <row r="285" spans="2:7" x14ac:dyDescent="0.25">
      <c r="B285" s="81">
        <v>38272</v>
      </c>
      <c r="C285" s="49" t="s">
        <v>1135</v>
      </c>
      <c r="D285" s="49" t="s">
        <v>1122</v>
      </c>
      <c r="E285" s="49">
        <v>24</v>
      </c>
      <c r="F285" s="82"/>
      <c r="G285" s="30"/>
    </row>
    <row r="286" spans="2:7" x14ac:dyDescent="0.25">
      <c r="B286" s="81">
        <v>38277</v>
      </c>
      <c r="C286" s="49" t="s">
        <v>1135</v>
      </c>
      <c r="D286" s="49" t="s">
        <v>1122</v>
      </c>
      <c r="E286" s="49">
        <v>24</v>
      </c>
      <c r="F286" s="82"/>
      <c r="G286" s="30"/>
    </row>
    <row r="287" spans="2:7" x14ac:dyDescent="0.25">
      <c r="B287" s="81">
        <v>38280</v>
      </c>
      <c r="C287" s="49" t="s">
        <v>1191</v>
      </c>
      <c r="D287" s="49" t="s">
        <v>1122</v>
      </c>
      <c r="E287" s="49">
        <v>24</v>
      </c>
      <c r="F287" s="82"/>
      <c r="G287" s="30"/>
    </row>
    <row r="288" spans="2:7" x14ac:dyDescent="0.25">
      <c r="B288" s="81">
        <v>38285</v>
      </c>
      <c r="C288" s="49" t="s">
        <v>1178</v>
      </c>
      <c r="D288" s="49" t="s">
        <v>1116</v>
      </c>
      <c r="E288" s="49">
        <v>24</v>
      </c>
      <c r="F288" s="82"/>
      <c r="G288" s="30"/>
    </row>
    <row r="289" spans="2:7" x14ac:dyDescent="0.25">
      <c r="B289" s="81">
        <v>38277</v>
      </c>
      <c r="C289" s="49" t="s">
        <v>1171</v>
      </c>
      <c r="D289" s="49" t="s">
        <v>1145</v>
      </c>
      <c r="E289" s="49">
        <v>23.200000000000003</v>
      </c>
      <c r="F289" s="82"/>
      <c r="G289" s="30"/>
    </row>
    <row r="290" spans="2:7" x14ac:dyDescent="0.25">
      <c r="B290" s="81">
        <v>38270</v>
      </c>
      <c r="C290" s="49" t="s">
        <v>1135</v>
      </c>
      <c r="D290" s="49" t="s">
        <v>1122</v>
      </c>
      <c r="E290" s="49">
        <v>23</v>
      </c>
      <c r="F290" s="82"/>
      <c r="G290" s="30"/>
    </row>
    <row r="291" spans="2:7" x14ac:dyDescent="0.25">
      <c r="B291" s="81">
        <v>38271</v>
      </c>
      <c r="C291" s="49" t="s">
        <v>1135</v>
      </c>
      <c r="D291" s="49" t="s">
        <v>1122</v>
      </c>
      <c r="E291" s="49">
        <v>23</v>
      </c>
      <c r="F291" s="82"/>
      <c r="G291" s="30"/>
    </row>
    <row r="292" spans="2:7" x14ac:dyDescent="0.25">
      <c r="B292" s="81">
        <v>38274</v>
      </c>
      <c r="C292" s="49" t="s">
        <v>1115</v>
      </c>
      <c r="D292" s="49" t="s">
        <v>1116</v>
      </c>
      <c r="E292" s="49">
        <v>23</v>
      </c>
      <c r="F292" s="82"/>
      <c r="G292" s="30"/>
    </row>
    <row r="293" spans="2:7" x14ac:dyDescent="0.25">
      <c r="B293" s="81">
        <v>38285</v>
      </c>
      <c r="C293" s="49" t="s">
        <v>1206</v>
      </c>
      <c r="D293" s="49" t="s">
        <v>1116</v>
      </c>
      <c r="E293" s="49">
        <v>23</v>
      </c>
      <c r="F293" s="82"/>
      <c r="G293" s="30"/>
    </row>
    <row r="294" spans="2:7" x14ac:dyDescent="0.25">
      <c r="B294" s="81">
        <v>38271</v>
      </c>
      <c r="C294" s="49" t="s">
        <v>1117</v>
      </c>
      <c r="D294" s="49" t="s">
        <v>1114</v>
      </c>
      <c r="E294" s="49">
        <v>22</v>
      </c>
      <c r="F294" s="82"/>
      <c r="G294" s="30"/>
    </row>
    <row r="295" spans="2:7" x14ac:dyDescent="0.25">
      <c r="B295" s="81">
        <v>38273</v>
      </c>
      <c r="C295" s="49" t="s">
        <v>1115</v>
      </c>
      <c r="D295" s="49" t="s">
        <v>1116</v>
      </c>
      <c r="E295" s="49">
        <v>22</v>
      </c>
      <c r="F295" s="82"/>
      <c r="G295" s="30"/>
    </row>
    <row r="296" spans="2:7" x14ac:dyDescent="0.25">
      <c r="B296" s="81">
        <v>38281</v>
      </c>
      <c r="C296" s="49" t="s">
        <v>1178</v>
      </c>
      <c r="D296" s="49" t="s">
        <v>1116</v>
      </c>
      <c r="E296" s="49">
        <v>22</v>
      </c>
      <c r="F296" s="82"/>
      <c r="G296" s="30"/>
    </row>
    <row r="297" spans="2:7" x14ac:dyDescent="0.25">
      <c r="B297" s="81">
        <v>38273</v>
      </c>
      <c r="C297" s="49" t="s">
        <v>1139</v>
      </c>
      <c r="D297" s="49" t="s">
        <v>1122</v>
      </c>
      <c r="E297" s="49">
        <v>21</v>
      </c>
      <c r="F297" s="82"/>
      <c r="G297" s="30"/>
    </row>
    <row r="298" spans="2:7" x14ac:dyDescent="0.25">
      <c r="B298" s="81">
        <v>38274</v>
      </c>
      <c r="C298" s="49" t="s">
        <v>1139</v>
      </c>
      <c r="D298" s="49" t="s">
        <v>1122</v>
      </c>
      <c r="E298" s="49">
        <v>21</v>
      </c>
      <c r="F298" s="82"/>
      <c r="G298" s="30"/>
    </row>
    <row r="299" spans="2:7" x14ac:dyDescent="0.25">
      <c r="B299" s="81">
        <v>38277</v>
      </c>
      <c r="C299" s="49" t="s">
        <v>1139</v>
      </c>
      <c r="D299" s="49" t="s">
        <v>1122</v>
      </c>
      <c r="E299" s="49">
        <v>21</v>
      </c>
      <c r="F299" s="82"/>
      <c r="G299" s="30"/>
    </row>
    <row r="300" spans="2:7" x14ac:dyDescent="0.25">
      <c r="B300" s="81">
        <v>38280</v>
      </c>
      <c r="C300" s="49" t="s">
        <v>1139</v>
      </c>
      <c r="D300" s="49" t="s">
        <v>1122</v>
      </c>
      <c r="E300" s="49">
        <v>21</v>
      </c>
      <c r="F300" s="82"/>
      <c r="G300" s="30"/>
    </row>
    <row r="301" spans="2:7" x14ac:dyDescent="0.25">
      <c r="B301" s="81">
        <v>38286</v>
      </c>
      <c r="C301" s="49" t="s">
        <v>1206</v>
      </c>
      <c r="D301" s="49" t="s">
        <v>1116</v>
      </c>
      <c r="E301" s="49">
        <v>21</v>
      </c>
      <c r="F301" s="82"/>
      <c r="G301" s="30"/>
    </row>
    <row r="302" spans="2:7" x14ac:dyDescent="0.25">
      <c r="B302" s="81">
        <v>38280</v>
      </c>
      <c r="C302" s="49" t="s">
        <v>1172</v>
      </c>
      <c r="D302" s="49" t="s">
        <v>1114</v>
      </c>
      <c r="E302" s="49">
        <v>20</v>
      </c>
      <c r="F302" s="82"/>
      <c r="G302" s="30"/>
    </row>
    <row r="303" spans="2:7" x14ac:dyDescent="0.25">
      <c r="B303" s="81">
        <v>38281</v>
      </c>
      <c r="C303" s="49" t="s">
        <v>1139</v>
      </c>
      <c r="D303" s="49" t="s">
        <v>1122</v>
      </c>
      <c r="E303" s="49">
        <v>20</v>
      </c>
      <c r="F303" s="82"/>
      <c r="G303" s="30"/>
    </row>
    <row r="304" spans="2:7" x14ac:dyDescent="0.25">
      <c r="B304" s="81">
        <v>38284</v>
      </c>
      <c r="C304" s="49" t="s">
        <v>1139</v>
      </c>
      <c r="D304" s="49" t="s">
        <v>1122</v>
      </c>
      <c r="E304" s="49">
        <v>20</v>
      </c>
      <c r="F304" s="82"/>
      <c r="G304" s="30"/>
    </row>
    <row r="305" spans="2:7" x14ac:dyDescent="0.25">
      <c r="B305" s="81">
        <v>38284</v>
      </c>
      <c r="C305" s="49" t="s">
        <v>1172</v>
      </c>
      <c r="D305" s="49" t="s">
        <v>1114</v>
      </c>
      <c r="E305" s="49">
        <v>20</v>
      </c>
      <c r="F305" s="82"/>
      <c r="G305" s="30"/>
    </row>
    <row r="306" spans="2:7" x14ac:dyDescent="0.25">
      <c r="B306" s="81">
        <v>38270</v>
      </c>
      <c r="C306" s="49" t="s">
        <v>1139</v>
      </c>
      <c r="D306" s="49" t="s">
        <v>1122</v>
      </c>
      <c r="E306" s="49">
        <v>19</v>
      </c>
      <c r="F306" s="82"/>
      <c r="G306" s="30"/>
    </row>
    <row r="307" spans="2:7" x14ac:dyDescent="0.25">
      <c r="B307" s="81">
        <v>38271</v>
      </c>
      <c r="C307" s="49" t="s">
        <v>1139</v>
      </c>
      <c r="D307" s="49" t="s">
        <v>1122</v>
      </c>
      <c r="E307" s="49">
        <v>19</v>
      </c>
      <c r="F307" s="82"/>
      <c r="G307" s="30"/>
    </row>
    <row r="308" spans="2:7" x14ac:dyDescent="0.25">
      <c r="B308" s="81">
        <v>38272</v>
      </c>
      <c r="C308" s="49" t="s">
        <v>1139</v>
      </c>
      <c r="D308" s="49" t="s">
        <v>1122</v>
      </c>
      <c r="E308" s="49">
        <v>19</v>
      </c>
      <c r="F308" s="82"/>
      <c r="G308" s="30"/>
    </row>
    <row r="309" spans="2:7" x14ac:dyDescent="0.25">
      <c r="B309" s="81">
        <v>38273</v>
      </c>
      <c r="C309" s="49" t="s">
        <v>1169</v>
      </c>
      <c r="D309" s="49" t="s">
        <v>1114</v>
      </c>
      <c r="E309" s="49">
        <v>19</v>
      </c>
      <c r="F309" s="82"/>
      <c r="G309" s="30"/>
    </row>
    <row r="310" spans="2:7" x14ac:dyDescent="0.25">
      <c r="B310" s="81">
        <v>38281</v>
      </c>
      <c r="C310" s="49" t="s">
        <v>1172</v>
      </c>
      <c r="D310" s="49" t="s">
        <v>1114</v>
      </c>
      <c r="E310" s="49">
        <v>19</v>
      </c>
      <c r="F310" s="82"/>
      <c r="G310" s="30"/>
    </row>
    <row r="311" spans="2:7" x14ac:dyDescent="0.25">
      <c r="B311" s="81">
        <v>38284</v>
      </c>
      <c r="C311" s="49" t="s">
        <v>1164</v>
      </c>
      <c r="D311" s="49" t="s">
        <v>1114</v>
      </c>
      <c r="E311" s="49">
        <v>19</v>
      </c>
      <c r="F311" s="82"/>
      <c r="G311" s="30"/>
    </row>
    <row r="312" spans="2:7" x14ac:dyDescent="0.25">
      <c r="B312" s="81">
        <v>38280</v>
      </c>
      <c r="C312" s="49" t="s">
        <v>1178</v>
      </c>
      <c r="D312" s="49" t="s">
        <v>1116</v>
      </c>
      <c r="E312" s="49">
        <v>18</v>
      </c>
      <c r="F312" s="82"/>
      <c r="G312" s="30"/>
    </row>
    <row r="313" spans="2:7" x14ac:dyDescent="0.25">
      <c r="B313" s="81">
        <v>38272</v>
      </c>
      <c r="C313" s="49" t="s">
        <v>1115</v>
      </c>
      <c r="D313" s="49" t="s">
        <v>1116</v>
      </c>
      <c r="E313" s="49">
        <v>17</v>
      </c>
      <c r="F313" s="82"/>
      <c r="G313" s="30"/>
    </row>
    <row r="314" spans="2:7" x14ac:dyDescent="0.25">
      <c r="B314" s="81">
        <v>38273</v>
      </c>
      <c r="C314" s="49" t="s">
        <v>1168</v>
      </c>
      <c r="D314" s="49" t="s">
        <v>1114</v>
      </c>
      <c r="E314" s="49">
        <v>17</v>
      </c>
      <c r="F314" s="82"/>
      <c r="G314" s="30"/>
    </row>
    <row r="315" spans="2:7" x14ac:dyDescent="0.25">
      <c r="B315" s="81">
        <v>38274</v>
      </c>
      <c r="C315" s="49" t="s">
        <v>1154</v>
      </c>
      <c r="D315" s="49" t="s">
        <v>1116</v>
      </c>
      <c r="E315" s="49">
        <v>17</v>
      </c>
      <c r="F315" s="82"/>
      <c r="G315" s="30"/>
    </row>
    <row r="316" spans="2:7" x14ac:dyDescent="0.25">
      <c r="B316" s="81">
        <v>38285</v>
      </c>
      <c r="C316" s="49" t="s">
        <v>1230</v>
      </c>
      <c r="D316" s="49" t="s">
        <v>1122</v>
      </c>
      <c r="E316" s="49">
        <v>17</v>
      </c>
      <c r="F316" s="82"/>
      <c r="G316" s="30"/>
    </row>
    <row r="317" spans="2:7" x14ac:dyDescent="0.25">
      <c r="B317" s="81">
        <v>38271</v>
      </c>
      <c r="C317" s="49" t="s">
        <v>1115</v>
      </c>
      <c r="D317" s="49" t="s">
        <v>1116</v>
      </c>
      <c r="E317" s="49">
        <v>16</v>
      </c>
      <c r="F317" s="82"/>
      <c r="G317" s="30"/>
    </row>
    <row r="318" spans="2:7" x14ac:dyDescent="0.25">
      <c r="B318" s="81">
        <v>38271</v>
      </c>
      <c r="C318" s="49" t="s">
        <v>1128</v>
      </c>
      <c r="D318" s="49" t="s">
        <v>1122</v>
      </c>
      <c r="E318" s="49">
        <v>16</v>
      </c>
      <c r="F318" s="82"/>
      <c r="G318" s="30"/>
    </row>
    <row r="319" spans="2:7" x14ac:dyDescent="0.25">
      <c r="B319" s="81">
        <v>38284</v>
      </c>
      <c r="C319" s="49" t="s">
        <v>1119</v>
      </c>
      <c r="D319" s="49" t="s">
        <v>1114</v>
      </c>
      <c r="E319" s="49">
        <v>16</v>
      </c>
      <c r="F319" s="82"/>
      <c r="G319" s="30"/>
    </row>
    <row r="320" spans="2:7" x14ac:dyDescent="0.25">
      <c r="B320" s="81">
        <v>38284</v>
      </c>
      <c r="C320" s="49" t="s">
        <v>1152</v>
      </c>
      <c r="D320" s="49" t="s">
        <v>1114</v>
      </c>
      <c r="E320" s="49">
        <v>16</v>
      </c>
      <c r="F320" s="82"/>
      <c r="G320" s="30"/>
    </row>
    <row r="321" spans="2:7" x14ac:dyDescent="0.25">
      <c r="B321" s="81">
        <v>38271</v>
      </c>
      <c r="C321" s="49" t="s">
        <v>1152</v>
      </c>
      <c r="D321" s="49" t="s">
        <v>1114</v>
      </c>
      <c r="E321" s="49">
        <v>15</v>
      </c>
      <c r="F321" s="82"/>
      <c r="G321" s="30"/>
    </row>
    <row r="322" spans="2:7" x14ac:dyDescent="0.25">
      <c r="B322" s="81">
        <v>38280</v>
      </c>
      <c r="C322" s="49" t="s">
        <v>1184</v>
      </c>
      <c r="D322" s="49" t="s">
        <v>1122</v>
      </c>
      <c r="E322" s="49">
        <v>14</v>
      </c>
      <c r="F322" s="82"/>
      <c r="G322" s="30"/>
    </row>
    <row r="323" spans="2:7" x14ac:dyDescent="0.25">
      <c r="B323" s="81">
        <v>38280</v>
      </c>
      <c r="C323" s="49" t="s">
        <v>1170</v>
      </c>
      <c r="D323" s="49" t="s">
        <v>1122</v>
      </c>
      <c r="E323" s="49">
        <v>14</v>
      </c>
      <c r="F323" s="82"/>
      <c r="G323" s="30"/>
    </row>
    <row r="324" spans="2:7" x14ac:dyDescent="0.25">
      <c r="B324" s="81">
        <v>38285</v>
      </c>
      <c r="C324" s="49" t="s">
        <v>1172</v>
      </c>
      <c r="D324" s="49" t="s">
        <v>1114</v>
      </c>
      <c r="E324" s="49">
        <v>14</v>
      </c>
      <c r="F324" s="82"/>
      <c r="G324" s="30"/>
    </row>
    <row r="325" spans="2:7" x14ac:dyDescent="0.25">
      <c r="B325" s="81">
        <v>38286</v>
      </c>
      <c r="C325" s="49" t="s">
        <v>1229</v>
      </c>
      <c r="D325" s="49" t="s">
        <v>1122</v>
      </c>
      <c r="E325" s="49">
        <v>14</v>
      </c>
      <c r="F325" s="82"/>
      <c r="G325" s="30"/>
    </row>
    <row r="326" spans="2:7" x14ac:dyDescent="0.25">
      <c r="B326" s="81">
        <v>38273</v>
      </c>
      <c r="C326" s="49" t="s">
        <v>1171</v>
      </c>
      <c r="D326" s="49" t="s">
        <v>1145</v>
      </c>
      <c r="E326" s="49">
        <v>13.600000000000001</v>
      </c>
      <c r="F326" s="82"/>
      <c r="G326" s="30"/>
    </row>
    <row r="327" spans="2:7" x14ac:dyDescent="0.25">
      <c r="B327" s="81">
        <v>38274</v>
      </c>
      <c r="C327" s="49" t="s">
        <v>1171</v>
      </c>
      <c r="D327" s="49" t="s">
        <v>1145</v>
      </c>
      <c r="E327" s="49">
        <v>13.600000000000001</v>
      </c>
      <c r="F327" s="82"/>
      <c r="G327" s="30"/>
    </row>
    <row r="328" spans="2:7" x14ac:dyDescent="0.25">
      <c r="B328" s="81">
        <v>38270</v>
      </c>
      <c r="C328" s="49" t="s">
        <v>1123</v>
      </c>
      <c r="D328" s="49" t="s">
        <v>1114</v>
      </c>
      <c r="E328" s="49">
        <v>13</v>
      </c>
      <c r="F328" s="82"/>
      <c r="G328" s="30"/>
    </row>
    <row r="329" spans="2:7" x14ac:dyDescent="0.25">
      <c r="B329" s="81">
        <v>38272</v>
      </c>
      <c r="C329" s="49" t="s">
        <v>1166</v>
      </c>
      <c r="D329" s="49" t="s">
        <v>1167</v>
      </c>
      <c r="E329" s="49">
        <v>13</v>
      </c>
      <c r="F329" s="82"/>
      <c r="G329" s="30"/>
    </row>
    <row r="330" spans="2:7" x14ac:dyDescent="0.25">
      <c r="B330" s="81">
        <v>38273</v>
      </c>
      <c r="C330" s="49" t="s">
        <v>1128</v>
      </c>
      <c r="D330" s="49" t="s">
        <v>1122</v>
      </c>
      <c r="E330" s="49">
        <v>13</v>
      </c>
      <c r="F330" s="82"/>
      <c r="G330" s="30"/>
    </row>
    <row r="331" spans="2:7" x14ac:dyDescent="0.25">
      <c r="B331" s="81">
        <v>38274</v>
      </c>
      <c r="C331" s="49" t="s">
        <v>1166</v>
      </c>
      <c r="D331" s="49" t="s">
        <v>1167</v>
      </c>
      <c r="E331" s="49">
        <v>13</v>
      </c>
      <c r="F331" s="82"/>
      <c r="G331" s="30"/>
    </row>
    <row r="332" spans="2:7" x14ac:dyDescent="0.25">
      <c r="B332" s="81">
        <v>38286</v>
      </c>
      <c r="C332" s="49" t="s">
        <v>1172</v>
      </c>
      <c r="D332" s="49" t="s">
        <v>1114</v>
      </c>
      <c r="E332" s="49">
        <v>13</v>
      </c>
      <c r="F332" s="82"/>
      <c r="G332" s="30"/>
    </row>
    <row r="333" spans="2:7" x14ac:dyDescent="0.25">
      <c r="B333" s="81">
        <v>38284</v>
      </c>
      <c r="C333" s="49" t="s">
        <v>1171</v>
      </c>
      <c r="D333" s="49" t="s">
        <v>1145</v>
      </c>
      <c r="E333" s="49">
        <v>12.8</v>
      </c>
      <c r="F333" s="82"/>
      <c r="G333" s="30"/>
    </row>
    <row r="334" spans="2:7" x14ac:dyDescent="0.25">
      <c r="B334" s="81">
        <v>38270</v>
      </c>
      <c r="C334" s="49" t="s">
        <v>1131</v>
      </c>
      <c r="D334" s="49" t="s">
        <v>1114</v>
      </c>
      <c r="E334" s="49">
        <v>12</v>
      </c>
      <c r="F334" s="82"/>
      <c r="G334" s="30"/>
    </row>
    <row r="335" spans="2:7" x14ac:dyDescent="0.25">
      <c r="B335" s="81">
        <v>38270</v>
      </c>
      <c r="C335" s="49" t="s">
        <v>1138</v>
      </c>
      <c r="D335" s="49" t="s">
        <v>1114</v>
      </c>
      <c r="E335" s="49">
        <v>12</v>
      </c>
      <c r="F335" s="82"/>
      <c r="G335" s="30"/>
    </row>
    <row r="336" spans="2:7" x14ac:dyDescent="0.25">
      <c r="B336" s="81">
        <v>38271</v>
      </c>
      <c r="C336" s="49" t="s">
        <v>1138</v>
      </c>
      <c r="D336" s="49" t="s">
        <v>1114</v>
      </c>
      <c r="E336" s="49">
        <v>12</v>
      </c>
      <c r="F336" s="82"/>
      <c r="G336" s="30"/>
    </row>
    <row r="337" spans="2:7" x14ac:dyDescent="0.25">
      <c r="B337" s="81">
        <v>38271</v>
      </c>
      <c r="C337" s="49" t="s">
        <v>1131</v>
      </c>
      <c r="D337" s="49" t="s">
        <v>1114</v>
      </c>
      <c r="E337" s="49">
        <v>12</v>
      </c>
      <c r="F337" s="82"/>
      <c r="G337" s="30"/>
    </row>
    <row r="338" spans="2:7" x14ac:dyDescent="0.25">
      <c r="B338" s="81">
        <v>38272</v>
      </c>
      <c r="C338" s="49" t="s">
        <v>1131</v>
      </c>
      <c r="D338" s="49" t="s">
        <v>1114</v>
      </c>
      <c r="E338" s="49">
        <v>12</v>
      </c>
      <c r="F338" s="82"/>
      <c r="G338" s="30"/>
    </row>
    <row r="339" spans="2:7" x14ac:dyDescent="0.25">
      <c r="B339" s="81">
        <v>38272</v>
      </c>
      <c r="C339" s="49" t="s">
        <v>1138</v>
      </c>
      <c r="D339" s="49" t="s">
        <v>1114</v>
      </c>
      <c r="E339" s="49">
        <v>12</v>
      </c>
      <c r="F339" s="82"/>
      <c r="G339" s="30"/>
    </row>
    <row r="340" spans="2:7" x14ac:dyDescent="0.25">
      <c r="B340" s="81">
        <v>38273</v>
      </c>
      <c r="C340" s="49" t="s">
        <v>1138</v>
      </c>
      <c r="D340" s="49" t="s">
        <v>1114</v>
      </c>
      <c r="E340" s="49">
        <v>12</v>
      </c>
      <c r="F340" s="82"/>
      <c r="G340" s="30"/>
    </row>
    <row r="341" spans="2:7" x14ac:dyDescent="0.25">
      <c r="B341" s="81">
        <v>38280</v>
      </c>
      <c r="C341" s="49" t="s">
        <v>1161</v>
      </c>
      <c r="D341" s="49" t="s">
        <v>1114</v>
      </c>
      <c r="E341" s="49">
        <v>12</v>
      </c>
      <c r="F341" s="82"/>
      <c r="G341" s="30"/>
    </row>
    <row r="342" spans="2:7" x14ac:dyDescent="0.25">
      <c r="B342" s="81">
        <v>38281</v>
      </c>
      <c r="C342" s="49" t="s">
        <v>1205</v>
      </c>
      <c r="D342" s="49" t="s">
        <v>1122</v>
      </c>
      <c r="E342" s="49">
        <v>12</v>
      </c>
      <c r="F342" s="82"/>
      <c r="G342" s="30"/>
    </row>
    <row r="343" spans="2:7" x14ac:dyDescent="0.25">
      <c r="B343" s="81">
        <v>38281</v>
      </c>
      <c r="C343" s="49" t="s">
        <v>1161</v>
      </c>
      <c r="D343" s="49" t="s">
        <v>1114</v>
      </c>
      <c r="E343" s="49">
        <v>12</v>
      </c>
      <c r="F343" s="82"/>
      <c r="G343" s="30"/>
    </row>
    <row r="344" spans="2:7" x14ac:dyDescent="0.25">
      <c r="B344" s="81">
        <v>38281</v>
      </c>
      <c r="C344" s="49" t="s">
        <v>1143</v>
      </c>
      <c r="D344" s="49" t="s">
        <v>1114</v>
      </c>
      <c r="E344" s="49">
        <v>12</v>
      </c>
      <c r="F344" s="82"/>
      <c r="G344" s="30"/>
    </row>
    <row r="345" spans="2:7" x14ac:dyDescent="0.25">
      <c r="B345" s="81">
        <v>38284</v>
      </c>
      <c r="C345" s="49" t="s">
        <v>1143</v>
      </c>
      <c r="D345" s="49" t="s">
        <v>1114</v>
      </c>
      <c r="E345" s="49">
        <v>12</v>
      </c>
      <c r="F345" s="82"/>
      <c r="G345" s="30"/>
    </row>
    <row r="346" spans="2:7" x14ac:dyDescent="0.25">
      <c r="B346" s="81">
        <v>38284</v>
      </c>
      <c r="C346" s="49" t="s">
        <v>1161</v>
      </c>
      <c r="D346" s="49" t="s">
        <v>1114</v>
      </c>
      <c r="E346" s="49">
        <v>12</v>
      </c>
      <c r="F346" s="82"/>
      <c r="G346" s="30"/>
    </row>
    <row r="347" spans="2:7" x14ac:dyDescent="0.25">
      <c r="B347" s="81">
        <v>38285</v>
      </c>
      <c r="C347" s="49" t="s">
        <v>1143</v>
      </c>
      <c r="D347" s="49" t="s">
        <v>1114</v>
      </c>
      <c r="E347" s="49">
        <v>12</v>
      </c>
      <c r="F347" s="82"/>
      <c r="G347" s="30"/>
    </row>
    <row r="348" spans="2:7" x14ac:dyDescent="0.25">
      <c r="B348" s="81">
        <v>38285</v>
      </c>
      <c r="C348" s="49" t="s">
        <v>1229</v>
      </c>
      <c r="D348" s="49" t="s">
        <v>1122</v>
      </c>
      <c r="E348" s="49">
        <v>12</v>
      </c>
      <c r="F348" s="82"/>
      <c r="G348" s="30"/>
    </row>
    <row r="349" spans="2:7" x14ac:dyDescent="0.25">
      <c r="B349" s="81">
        <v>38285</v>
      </c>
      <c r="C349" s="49" t="s">
        <v>1138</v>
      </c>
      <c r="D349" s="49" t="s">
        <v>1114</v>
      </c>
      <c r="E349" s="49">
        <v>12</v>
      </c>
      <c r="F349" s="82"/>
      <c r="G349" s="30"/>
    </row>
    <row r="350" spans="2:7" x14ac:dyDescent="0.25">
      <c r="B350" s="81">
        <v>38285</v>
      </c>
      <c r="C350" s="49" t="s">
        <v>1127</v>
      </c>
      <c r="D350" s="49" t="s">
        <v>1116</v>
      </c>
      <c r="E350" s="49">
        <v>12</v>
      </c>
      <c r="F350" s="82"/>
      <c r="G350" s="30"/>
    </row>
    <row r="351" spans="2:7" x14ac:dyDescent="0.25">
      <c r="B351" s="81">
        <v>38286</v>
      </c>
      <c r="C351" s="49" t="s">
        <v>1143</v>
      </c>
      <c r="D351" s="49" t="s">
        <v>1114</v>
      </c>
      <c r="E351" s="49">
        <v>12</v>
      </c>
      <c r="F351" s="82"/>
      <c r="G351" s="30"/>
    </row>
    <row r="352" spans="2:7" x14ac:dyDescent="0.25">
      <c r="B352" s="81">
        <v>38286</v>
      </c>
      <c r="C352" s="49" t="s">
        <v>1127</v>
      </c>
      <c r="D352" s="49" t="s">
        <v>1116</v>
      </c>
      <c r="E352" s="49">
        <v>12</v>
      </c>
      <c r="F352" s="82"/>
      <c r="G352" s="30"/>
    </row>
    <row r="353" spans="2:7" x14ac:dyDescent="0.25">
      <c r="B353" s="81">
        <v>38272</v>
      </c>
      <c r="C353" s="49" t="s">
        <v>1157</v>
      </c>
      <c r="D353" s="49" t="s">
        <v>1114</v>
      </c>
      <c r="E353" s="49">
        <v>11</v>
      </c>
      <c r="F353" s="82"/>
      <c r="G353" s="30"/>
    </row>
    <row r="354" spans="2:7" x14ac:dyDescent="0.25">
      <c r="B354" s="81">
        <v>38280</v>
      </c>
      <c r="C354" s="49" t="s">
        <v>1188</v>
      </c>
      <c r="D354" s="49" t="s">
        <v>1167</v>
      </c>
      <c r="E354" s="49">
        <v>11</v>
      </c>
      <c r="F354" s="82"/>
      <c r="G354" s="30"/>
    </row>
    <row r="355" spans="2:7" x14ac:dyDescent="0.25">
      <c r="B355" s="81">
        <v>38285</v>
      </c>
      <c r="C355" s="49" t="s">
        <v>1208</v>
      </c>
      <c r="D355" s="49" t="s">
        <v>1114</v>
      </c>
      <c r="E355" s="49">
        <v>11</v>
      </c>
      <c r="F355" s="82"/>
      <c r="G355" s="30"/>
    </row>
    <row r="356" spans="2:7" x14ac:dyDescent="0.25">
      <c r="B356" s="81">
        <v>38285</v>
      </c>
      <c r="C356" s="49" t="s">
        <v>1222</v>
      </c>
      <c r="D356" s="49" t="s">
        <v>1122</v>
      </c>
      <c r="E356" s="49">
        <v>11</v>
      </c>
      <c r="F356" s="82"/>
      <c r="G356" s="30"/>
    </row>
    <row r="357" spans="2:7" x14ac:dyDescent="0.25">
      <c r="B357" s="81">
        <v>38286</v>
      </c>
      <c r="C357" s="49" t="s">
        <v>1208</v>
      </c>
      <c r="D357" s="49" t="s">
        <v>1114</v>
      </c>
      <c r="E357" s="49">
        <v>11</v>
      </c>
      <c r="F357" s="82"/>
      <c r="G357" s="30"/>
    </row>
    <row r="358" spans="2:7" x14ac:dyDescent="0.25">
      <c r="B358" s="81">
        <v>38286</v>
      </c>
      <c r="C358" s="49" t="s">
        <v>1138</v>
      </c>
      <c r="D358" s="49" t="s">
        <v>1114</v>
      </c>
      <c r="E358" s="49">
        <v>11</v>
      </c>
      <c r="F358" s="82"/>
      <c r="G358" s="30"/>
    </row>
    <row r="359" spans="2:7" x14ac:dyDescent="0.25">
      <c r="B359" s="81">
        <v>38270</v>
      </c>
      <c r="C359" s="49" t="s">
        <v>1115</v>
      </c>
      <c r="D359" s="49" t="s">
        <v>1116</v>
      </c>
      <c r="E359" s="49">
        <v>10</v>
      </c>
      <c r="F359" s="82"/>
      <c r="G359" s="30"/>
    </row>
    <row r="360" spans="2:7" x14ac:dyDescent="0.25">
      <c r="B360" s="81">
        <v>38272</v>
      </c>
      <c r="C360" s="49" t="s">
        <v>1119</v>
      </c>
      <c r="D360" s="49" t="s">
        <v>1114</v>
      </c>
      <c r="E360" s="49">
        <v>10</v>
      </c>
      <c r="F360" s="82"/>
      <c r="G360" s="30"/>
    </row>
    <row r="361" spans="2:7" x14ac:dyDescent="0.25">
      <c r="B361" s="81">
        <v>38274</v>
      </c>
      <c r="C361" s="49" t="s">
        <v>1138</v>
      </c>
      <c r="D361" s="49" t="s">
        <v>1114</v>
      </c>
      <c r="E361" s="49">
        <v>10</v>
      </c>
      <c r="F361" s="82"/>
      <c r="G361" s="30"/>
    </row>
    <row r="362" spans="2:7" x14ac:dyDescent="0.25">
      <c r="B362" s="81">
        <v>38277</v>
      </c>
      <c r="C362" s="49" t="s">
        <v>1138</v>
      </c>
      <c r="D362" s="49" t="s">
        <v>1114</v>
      </c>
      <c r="E362" s="49">
        <v>10</v>
      </c>
      <c r="F362" s="82"/>
      <c r="G362" s="30"/>
    </row>
    <row r="363" spans="2:7" x14ac:dyDescent="0.25">
      <c r="B363" s="81">
        <v>38280</v>
      </c>
      <c r="C363" s="49" t="s">
        <v>1138</v>
      </c>
      <c r="D363" s="49" t="s">
        <v>1114</v>
      </c>
      <c r="E363" s="49">
        <v>10</v>
      </c>
      <c r="F363" s="82"/>
      <c r="G363" s="30"/>
    </row>
    <row r="364" spans="2:7" x14ac:dyDescent="0.25">
      <c r="B364" s="81">
        <v>38280</v>
      </c>
      <c r="C364" s="49" t="s">
        <v>1210</v>
      </c>
      <c r="D364" s="49" t="s">
        <v>1122</v>
      </c>
      <c r="E364" s="49">
        <v>10</v>
      </c>
      <c r="F364" s="82"/>
      <c r="G364" s="30"/>
    </row>
    <row r="365" spans="2:7" x14ac:dyDescent="0.25">
      <c r="B365" s="81">
        <v>38281</v>
      </c>
      <c r="C365" s="49" t="s">
        <v>1208</v>
      </c>
      <c r="D365" s="49" t="s">
        <v>1114</v>
      </c>
      <c r="E365" s="49">
        <v>10</v>
      </c>
      <c r="F365" s="82"/>
      <c r="G365" s="30"/>
    </row>
    <row r="366" spans="2:7" x14ac:dyDescent="0.25">
      <c r="B366" s="81">
        <v>38281</v>
      </c>
      <c r="C366" s="49" t="s">
        <v>1138</v>
      </c>
      <c r="D366" s="49" t="s">
        <v>1114</v>
      </c>
      <c r="E366" s="49">
        <v>10</v>
      </c>
      <c r="F366" s="82"/>
      <c r="G366" s="30"/>
    </row>
    <row r="367" spans="2:7" x14ac:dyDescent="0.25">
      <c r="B367" s="81">
        <v>38284</v>
      </c>
      <c r="C367" s="49" t="s">
        <v>1138</v>
      </c>
      <c r="D367" s="49" t="s">
        <v>1114</v>
      </c>
      <c r="E367" s="49">
        <v>10</v>
      </c>
      <c r="F367" s="82"/>
      <c r="G367" s="30"/>
    </row>
    <row r="368" spans="2:7" x14ac:dyDescent="0.25">
      <c r="B368" s="81">
        <v>38284</v>
      </c>
      <c r="C368" s="49" t="s">
        <v>1208</v>
      </c>
      <c r="D368" s="49" t="s">
        <v>1114</v>
      </c>
      <c r="E368" s="49">
        <v>10</v>
      </c>
      <c r="F368" s="82"/>
      <c r="G368" s="30"/>
    </row>
    <row r="369" spans="2:7" x14ac:dyDescent="0.25">
      <c r="B369" s="81">
        <v>38285</v>
      </c>
      <c r="C369" s="49" t="s">
        <v>1228</v>
      </c>
      <c r="D369" s="49" t="s">
        <v>1122</v>
      </c>
      <c r="E369" s="49">
        <v>10</v>
      </c>
      <c r="F369" s="82"/>
      <c r="G369" s="30"/>
    </row>
    <row r="370" spans="2:7" x14ac:dyDescent="0.25">
      <c r="B370" s="81">
        <v>38286</v>
      </c>
      <c r="C370" s="49" t="s">
        <v>1228</v>
      </c>
      <c r="D370" s="49" t="s">
        <v>1122</v>
      </c>
      <c r="E370" s="49">
        <v>10</v>
      </c>
      <c r="F370" s="82"/>
      <c r="G370" s="30"/>
    </row>
    <row r="371" spans="2:7" x14ac:dyDescent="0.25">
      <c r="B371" s="81">
        <v>38277</v>
      </c>
      <c r="C371" s="49" t="s">
        <v>1142</v>
      </c>
      <c r="D371" s="49" t="s">
        <v>1122</v>
      </c>
      <c r="E371" s="49">
        <v>9</v>
      </c>
      <c r="F371" s="82"/>
      <c r="G371" s="30"/>
    </row>
    <row r="372" spans="2:7" x14ac:dyDescent="0.25">
      <c r="B372" s="81">
        <v>38280</v>
      </c>
      <c r="C372" s="49" t="s">
        <v>1212</v>
      </c>
      <c r="D372" s="49" t="s">
        <v>1114</v>
      </c>
      <c r="E372" s="49">
        <v>9</v>
      </c>
      <c r="F372" s="82"/>
      <c r="G372" s="30"/>
    </row>
    <row r="373" spans="2:7" x14ac:dyDescent="0.25">
      <c r="B373" s="81">
        <v>38272</v>
      </c>
      <c r="C373" s="49" t="s">
        <v>1148</v>
      </c>
      <c r="D373" s="49" t="s">
        <v>1122</v>
      </c>
      <c r="E373" s="49">
        <v>8</v>
      </c>
      <c r="F373" s="82"/>
      <c r="G373" s="30"/>
    </row>
    <row r="374" spans="2:7" x14ac:dyDescent="0.25">
      <c r="B374" s="81">
        <v>38273</v>
      </c>
      <c r="C374" s="49" t="s">
        <v>1148</v>
      </c>
      <c r="D374" s="49" t="s">
        <v>1122</v>
      </c>
      <c r="E374" s="49">
        <v>8</v>
      </c>
      <c r="F374" s="82"/>
      <c r="G374" s="30"/>
    </row>
    <row r="375" spans="2:7" x14ac:dyDescent="0.25">
      <c r="B375" s="81">
        <v>38280</v>
      </c>
      <c r="C375" s="49" t="s">
        <v>1174</v>
      </c>
      <c r="D375" s="49" t="s">
        <v>1116</v>
      </c>
      <c r="E375" s="49">
        <v>8</v>
      </c>
      <c r="F375" s="82"/>
      <c r="G375" s="30"/>
    </row>
    <row r="376" spans="2:7" x14ac:dyDescent="0.25">
      <c r="B376" s="81">
        <v>38281</v>
      </c>
      <c r="C376" s="49" t="s">
        <v>1220</v>
      </c>
      <c r="D376" s="49" t="s">
        <v>1122</v>
      </c>
      <c r="E376" s="49">
        <v>8</v>
      </c>
      <c r="F376" s="82"/>
      <c r="G376" s="30"/>
    </row>
    <row r="377" spans="2:7" x14ac:dyDescent="0.25">
      <c r="B377" s="81">
        <v>38284</v>
      </c>
      <c r="C377" s="49" t="s">
        <v>1220</v>
      </c>
      <c r="D377" s="49" t="s">
        <v>1122</v>
      </c>
      <c r="E377" s="49">
        <v>8</v>
      </c>
      <c r="F377" s="82"/>
      <c r="G377" s="30"/>
    </row>
    <row r="378" spans="2:7" x14ac:dyDescent="0.25">
      <c r="B378" s="81">
        <v>38285</v>
      </c>
      <c r="C378" s="49" t="s">
        <v>1220</v>
      </c>
      <c r="D378" s="49" t="s">
        <v>1122</v>
      </c>
      <c r="E378" s="49">
        <v>8</v>
      </c>
      <c r="F378" s="82"/>
      <c r="G378" s="30"/>
    </row>
    <row r="379" spans="2:7" x14ac:dyDescent="0.25">
      <c r="B379" s="81">
        <v>38286</v>
      </c>
      <c r="C379" s="49" t="s">
        <v>1220</v>
      </c>
      <c r="D379" s="49" t="s">
        <v>1122</v>
      </c>
      <c r="E379" s="49">
        <v>8</v>
      </c>
      <c r="F379" s="82"/>
      <c r="G379" s="30"/>
    </row>
    <row r="380" spans="2:7" x14ac:dyDescent="0.25">
      <c r="B380" s="81">
        <v>38271</v>
      </c>
      <c r="C380" s="49" t="s">
        <v>1148</v>
      </c>
      <c r="D380" s="49" t="s">
        <v>1122</v>
      </c>
      <c r="E380" s="49">
        <v>7</v>
      </c>
      <c r="F380" s="82"/>
      <c r="G380" s="30"/>
    </row>
    <row r="381" spans="2:7" x14ac:dyDescent="0.25">
      <c r="B381" s="81">
        <v>38274</v>
      </c>
      <c r="C381" s="49" t="s">
        <v>1178</v>
      </c>
      <c r="D381" s="49" t="s">
        <v>1116</v>
      </c>
      <c r="E381" s="49">
        <v>7</v>
      </c>
      <c r="F381" s="82"/>
      <c r="G381" s="30"/>
    </row>
    <row r="382" spans="2:7" x14ac:dyDescent="0.25">
      <c r="B382" s="81">
        <v>38277</v>
      </c>
      <c r="C382" s="49" t="s">
        <v>1178</v>
      </c>
      <c r="D382" s="49" t="s">
        <v>1116</v>
      </c>
      <c r="E382" s="49">
        <v>7</v>
      </c>
      <c r="F382" s="82"/>
      <c r="G382" s="30"/>
    </row>
    <row r="383" spans="2:7" x14ac:dyDescent="0.25">
      <c r="B383" s="81">
        <v>38284</v>
      </c>
      <c r="C383" s="49" t="s">
        <v>1214</v>
      </c>
      <c r="D383" s="49" t="s">
        <v>1114</v>
      </c>
      <c r="E383" s="49">
        <v>7</v>
      </c>
      <c r="F383" s="82"/>
      <c r="G383" s="30"/>
    </row>
    <row r="384" spans="2:7" x14ac:dyDescent="0.25">
      <c r="B384" s="81">
        <v>38285</v>
      </c>
      <c r="C384" s="49" t="s">
        <v>1142</v>
      </c>
      <c r="D384" s="49" t="s">
        <v>1122</v>
      </c>
      <c r="E384" s="49">
        <v>7</v>
      </c>
      <c r="F384" s="82"/>
      <c r="G384" s="30"/>
    </row>
    <row r="385" spans="2:7" x14ac:dyDescent="0.25">
      <c r="B385" s="81">
        <v>38286</v>
      </c>
      <c r="C385" s="49" t="s">
        <v>1142</v>
      </c>
      <c r="D385" s="49" t="s">
        <v>1122</v>
      </c>
      <c r="E385" s="49">
        <v>7</v>
      </c>
      <c r="F385" s="82"/>
      <c r="G385" s="30"/>
    </row>
    <row r="386" spans="2:7" x14ac:dyDescent="0.25">
      <c r="B386" s="81">
        <v>38280</v>
      </c>
      <c r="C386" s="49" t="s">
        <v>1209</v>
      </c>
      <c r="D386" s="49" t="s">
        <v>1145</v>
      </c>
      <c r="E386" s="49">
        <v>6.4</v>
      </c>
      <c r="F386" s="82"/>
      <c r="G386" s="30"/>
    </row>
    <row r="387" spans="2:7" x14ac:dyDescent="0.25">
      <c r="B387" s="81">
        <v>38272</v>
      </c>
      <c r="C387" s="49" t="s">
        <v>1159</v>
      </c>
      <c r="D387" s="49" t="s">
        <v>1122</v>
      </c>
      <c r="E387" s="49">
        <v>5</v>
      </c>
      <c r="F387" s="82"/>
      <c r="G387" s="30"/>
    </row>
    <row r="388" spans="2:7" x14ac:dyDescent="0.25">
      <c r="B388" s="81">
        <v>38273</v>
      </c>
      <c r="C388" s="49" t="s">
        <v>1141</v>
      </c>
      <c r="D388" s="49" t="s">
        <v>1116</v>
      </c>
      <c r="E388" s="49">
        <v>5</v>
      </c>
      <c r="F388" s="82"/>
      <c r="G388" s="30"/>
    </row>
    <row r="389" spans="2:7" x14ac:dyDescent="0.25">
      <c r="B389" s="81">
        <v>38277</v>
      </c>
      <c r="C389" s="49" t="s">
        <v>1184</v>
      </c>
      <c r="D389" s="49" t="s">
        <v>1122</v>
      </c>
      <c r="E389" s="49">
        <v>5</v>
      </c>
      <c r="F389" s="82"/>
      <c r="G389" s="30"/>
    </row>
    <row r="390" spans="2:7" x14ac:dyDescent="0.25">
      <c r="B390" s="81">
        <v>38280</v>
      </c>
      <c r="C390" s="49" t="s">
        <v>1208</v>
      </c>
      <c r="D390" s="49" t="s">
        <v>1114</v>
      </c>
      <c r="E390" s="49">
        <v>5</v>
      </c>
      <c r="F390" s="82"/>
      <c r="G390" s="30"/>
    </row>
    <row r="391" spans="2:7" x14ac:dyDescent="0.25">
      <c r="B391" s="81">
        <v>38285</v>
      </c>
      <c r="C391" s="49" t="s">
        <v>1225</v>
      </c>
      <c r="D391" s="49" t="s">
        <v>1122</v>
      </c>
      <c r="E391" s="49">
        <v>5</v>
      </c>
      <c r="F391" s="82"/>
      <c r="G391" s="30"/>
    </row>
    <row r="392" spans="2:7" x14ac:dyDescent="0.25">
      <c r="B392" s="81">
        <v>38270</v>
      </c>
      <c r="C392" s="49" t="s">
        <v>1118</v>
      </c>
      <c r="D392" s="49" t="s">
        <v>1116</v>
      </c>
      <c r="E392" s="49">
        <v>4</v>
      </c>
      <c r="F392" s="82"/>
      <c r="G392" s="30"/>
    </row>
    <row r="393" spans="2:7" x14ac:dyDescent="0.25">
      <c r="B393" s="81">
        <v>38270</v>
      </c>
      <c r="C393" s="49" t="s">
        <v>1142</v>
      </c>
      <c r="D393" s="49" t="s">
        <v>1122</v>
      </c>
      <c r="E393" s="49">
        <v>4</v>
      </c>
      <c r="F393" s="82"/>
      <c r="G393" s="30"/>
    </row>
    <row r="394" spans="2:7" x14ac:dyDescent="0.25">
      <c r="B394" s="81">
        <v>38270</v>
      </c>
      <c r="C394" s="49" t="s">
        <v>1143</v>
      </c>
      <c r="D394" s="49" t="s">
        <v>1114</v>
      </c>
      <c r="E394" s="49">
        <v>4</v>
      </c>
      <c r="F394" s="82"/>
      <c r="G394" s="30"/>
    </row>
    <row r="395" spans="2:7" x14ac:dyDescent="0.25">
      <c r="B395" s="81">
        <v>38271</v>
      </c>
      <c r="C395" s="49" t="s">
        <v>1119</v>
      </c>
      <c r="D395" s="49" t="s">
        <v>1114</v>
      </c>
      <c r="E395" s="49">
        <v>4</v>
      </c>
      <c r="F395" s="82"/>
      <c r="G395" s="30"/>
    </row>
    <row r="396" spans="2:7" x14ac:dyDescent="0.25">
      <c r="B396" s="81">
        <v>38271</v>
      </c>
      <c r="C396" s="49" t="s">
        <v>1157</v>
      </c>
      <c r="D396" s="49" t="s">
        <v>1114</v>
      </c>
      <c r="E396" s="49">
        <v>4</v>
      </c>
      <c r="F396" s="82"/>
      <c r="G396" s="30"/>
    </row>
    <row r="397" spans="2:7" x14ac:dyDescent="0.25">
      <c r="B397" s="81">
        <v>38271</v>
      </c>
      <c r="C397" s="49" t="s">
        <v>1142</v>
      </c>
      <c r="D397" s="49" t="s">
        <v>1122</v>
      </c>
      <c r="E397" s="49">
        <v>4</v>
      </c>
      <c r="F397" s="82"/>
      <c r="G397" s="30"/>
    </row>
    <row r="398" spans="2:7" x14ac:dyDescent="0.25">
      <c r="B398" s="81">
        <v>38280</v>
      </c>
      <c r="C398" s="49" t="s">
        <v>1143</v>
      </c>
      <c r="D398" s="49" t="s">
        <v>1114</v>
      </c>
      <c r="E398" s="49">
        <v>4</v>
      </c>
      <c r="F398" s="82"/>
      <c r="G398" s="30"/>
    </row>
    <row r="399" spans="2:7" x14ac:dyDescent="0.25">
      <c r="B399" s="81">
        <v>38284</v>
      </c>
      <c r="C399" s="49" t="s">
        <v>1210</v>
      </c>
      <c r="D399" s="49" t="s">
        <v>1122</v>
      </c>
      <c r="E399" s="49">
        <v>4</v>
      </c>
      <c r="F399" s="82"/>
      <c r="G399" s="30"/>
    </row>
    <row r="400" spans="2:7" x14ac:dyDescent="0.25">
      <c r="B400" s="81">
        <v>38270</v>
      </c>
      <c r="C400" s="49" t="s">
        <v>1117</v>
      </c>
      <c r="D400" s="49" t="s">
        <v>1114</v>
      </c>
      <c r="E400" s="49">
        <v>3</v>
      </c>
      <c r="F400" s="82"/>
      <c r="G400" s="30"/>
    </row>
    <row r="401" spans="2:7" x14ac:dyDescent="0.25">
      <c r="B401" s="81">
        <v>38270</v>
      </c>
      <c r="C401" s="49" t="s">
        <v>1141</v>
      </c>
      <c r="D401" s="49" t="s">
        <v>1116</v>
      </c>
      <c r="E401" s="49">
        <v>3</v>
      </c>
      <c r="F401" s="82"/>
      <c r="G401" s="30"/>
    </row>
    <row r="402" spans="2:7" x14ac:dyDescent="0.25">
      <c r="B402" s="81">
        <v>38271</v>
      </c>
      <c r="C402" s="49" t="s">
        <v>1143</v>
      </c>
      <c r="D402" s="49" t="s">
        <v>1114</v>
      </c>
      <c r="E402" s="49">
        <v>3</v>
      </c>
      <c r="F402" s="82"/>
      <c r="G402" s="30"/>
    </row>
    <row r="403" spans="2:7" x14ac:dyDescent="0.25">
      <c r="B403" s="81">
        <v>38272</v>
      </c>
      <c r="C403" s="49" t="s">
        <v>1154</v>
      </c>
      <c r="D403" s="49" t="s">
        <v>1116</v>
      </c>
      <c r="E403" s="49">
        <v>3</v>
      </c>
      <c r="F403" s="82"/>
      <c r="G403" s="30"/>
    </row>
    <row r="404" spans="2:7" x14ac:dyDescent="0.25">
      <c r="B404" s="81">
        <v>38272</v>
      </c>
      <c r="C404" s="49" t="s">
        <v>1143</v>
      </c>
      <c r="D404" s="49" t="s">
        <v>1114</v>
      </c>
      <c r="E404" s="49">
        <v>3</v>
      </c>
      <c r="F404" s="82"/>
      <c r="G404" s="30"/>
    </row>
    <row r="405" spans="2:7" x14ac:dyDescent="0.25">
      <c r="B405" s="81">
        <v>38272</v>
      </c>
      <c r="C405" s="49" t="s">
        <v>1142</v>
      </c>
      <c r="D405" s="49" t="s">
        <v>1122</v>
      </c>
      <c r="E405" s="49">
        <v>3</v>
      </c>
      <c r="F405" s="82"/>
      <c r="G405" s="30"/>
    </row>
    <row r="406" spans="2:7" x14ac:dyDescent="0.25">
      <c r="B406" s="81">
        <v>38273</v>
      </c>
      <c r="C406" s="49" t="s">
        <v>1142</v>
      </c>
      <c r="D406" s="49" t="s">
        <v>1122</v>
      </c>
      <c r="E406" s="49">
        <v>3</v>
      </c>
      <c r="F406" s="82"/>
      <c r="G406" s="30"/>
    </row>
    <row r="407" spans="2:7" x14ac:dyDescent="0.25">
      <c r="B407" s="81">
        <v>38273</v>
      </c>
      <c r="C407" s="49" t="s">
        <v>1154</v>
      </c>
      <c r="D407" s="49" t="s">
        <v>1116</v>
      </c>
      <c r="E407" s="49">
        <v>3</v>
      </c>
      <c r="F407" s="82"/>
      <c r="G407" s="30"/>
    </row>
    <row r="408" spans="2:7" x14ac:dyDescent="0.25">
      <c r="B408" s="81">
        <v>38273</v>
      </c>
      <c r="C408" s="49" t="s">
        <v>1143</v>
      </c>
      <c r="D408" s="49" t="s">
        <v>1114</v>
      </c>
      <c r="E408" s="49">
        <v>3</v>
      </c>
      <c r="F408" s="82"/>
      <c r="G408" s="30"/>
    </row>
    <row r="409" spans="2:7" x14ac:dyDescent="0.25">
      <c r="B409" s="81">
        <v>38274</v>
      </c>
      <c r="C409" s="49" t="s">
        <v>1143</v>
      </c>
      <c r="D409" s="49" t="s">
        <v>1114</v>
      </c>
      <c r="E409" s="49">
        <v>3</v>
      </c>
      <c r="F409" s="82"/>
      <c r="G409" s="30"/>
    </row>
    <row r="410" spans="2:7" x14ac:dyDescent="0.25">
      <c r="B410" s="81">
        <v>38274</v>
      </c>
      <c r="C410" s="49" t="s">
        <v>1142</v>
      </c>
      <c r="D410" s="49" t="s">
        <v>1122</v>
      </c>
      <c r="E410" s="49">
        <v>3</v>
      </c>
      <c r="F410" s="82"/>
      <c r="G410" s="30"/>
    </row>
    <row r="411" spans="2:7" x14ac:dyDescent="0.25">
      <c r="B411" s="81">
        <v>38277</v>
      </c>
      <c r="C411" s="49" t="s">
        <v>1179</v>
      </c>
      <c r="D411" s="49" t="s">
        <v>1116</v>
      </c>
      <c r="E411" s="49">
        <v>3</v>
      </c>
      <c r="F411" s="82"/>
      <c r="G411" s="30"/>
    </row>
    <row r="412" spans="2:7" x14ac:dyDescent="0.25">
      <c r="B412" s="81">
        <v>38277</v>
      </c>
      <c r="C412" s="49" t="s">
        <v>1143</v>
      </c>
      <c r="D412" s="49" t="s">
        <v>1114</v>
      </c>
      <c r="E412" s="49">
        <v>3</v>
      </c>
      <c r="F412" s="82"/>
      <c r="G412" s="30"/>
    </row>
    <row r="413" spans="2:7" x14ac:dyDescent="0.25">
      <c r="B413" s="81">
        <v>38277</v>
      </c>
      <c r="C413" s="49" t="s">
        <v>1174</v>
      </c>
      <c r="D413" s="49" t="s">
        <v>1116</v>
      </c>
      <c r="E413" s="49">
        <v>3</v>
      </c>
      <c r="F413" s="82"/>
      <c r="G413" s="30"/>
    </row>
    <row r="414" spans="2:7" x14ac:dyDescent="0.25">
      <c r="B414" s="81">
        <v>38285</v>
      </c>
      <c r="C414" s="49" t="s">
        <v>1179</v>
      </c>
      <c r="D414" s="49" t="s">
        <v>1116</v>
      </c>
      <c r="E414" s="49">
        <v>3</v>
      </c>
      <c r="F414" s="82"/>
      <c r="G414" s="30"/>
    </row>
    <row r="415" spans="2:7" x14ac:dyDescent="0.25">
      <c r="B415" s="81">
        <v>38286</v>
      </c>
      <c r="C415" s="49" t="s">
        <v>1139</v>
      </c>
      <c r="D415" s="49" t="s">
        <v>1122</v>
      </c>
      <c r="E415" s="49">
        <v>3</v>
      </c>
      <c r="F415" s="82"/>
      <c r="G415" s="30"/>
    </row>
    <row r="416" spans="2:7" x14ac:dyDescent="0.25">
      <c r="B416" s="81">
        <v>38271</v>
      </c>
      <c r="C416" s="49" t="s">
        <v>1154</v>
      </c>
      <c r="D416" s="49" t="s">
        <v>1116</v>
      </c>
      <c r="E416" s="49">
        <v>2</v>
      </c>
      <c r="F416" s="82"/>
      <c r="G416" s="30"/>
    </row>
    <row r="417" spans="2:7" x14ac:dyDescent="0.25">
      <c r="B417" s="81">
        <v>38273</v>
      </c>
      <c r="C417" s="49" t="s">
        <v>1174</v>
      </c>
      <c r="D417" s="49" t="s">
        <v>1116</v>
      </c>
      <c r="E417" s="49">
        <v>2</v>
      </c>
      <c r="F417" s="82"/>
      <c r="G417" s="30"/>
    </row>
    <row r="418" spans="2:7" x14ac:dyDescent="0.25">
      <c r="B418" s="81">
        <v>38274</v>
      </c>
      <c r="C418" s="49" t="s">
        <v>1174</v>
      </c>
      <c r="D418" s="49" t="s">
        <v>1116</v>
      </c>
      <c r="E418" s="49">
        <v>2</v>
      </c>
      <c r="F418" s="82"/>
      <c r="G418" s="30"/>
    </row>
    <row r="419" spans="2:7" x14ac:dyDescent="0.25">
      <c r="B419" s="81">
        <v>38274</v>
      </c>
      <c r="C419" s="49" t="s">
        <v>1148</v>
      </c>
      <c r="D419" s="49" t="s">
        <v>1122</v>
      </c>
      <c r="E419" s="49">
        <v>2</v>
      </c>
      <c r="F419" s="82"/>
      <c r="G419" s="30"/>
    </row>
    <row r="420" spans="2:7" x14ac:dyDescent="0.25">
      <c r="B420" s="81">
        <v>38277</v>
      </c>
      <c r="C420" s="49" t="s">
        <v>1176</v>
      </c>
      <c r="D420" s="49" t="s">
        <v>1114</v>
      </c>
      <c r="E420" s="49">
        <v>2</v>
      </c>
      <c r="F420" s="82"/>
      <c r="G420" s="30"/>
    </row>
    <row r="421" spans="2:7" x14ac:dyDescent="0.25">
      <c r="B421" s="81">
        <v>38277</v>
      </c>
      <c r="C421" s="49" t="s">
        <v>1185</v>
      </c>
      <c r="D421" s="49" t="s">
        <v>1114</v>
      </c>
      <c r="E421" s="49">
        <v>2</v>
      </c>
      <c r="F421" s="82"/>
      <c r="G421" s="30"/>
    </row>
    <row r="422" spans="2:7" x14ac:dyDescent="0.25">
      <c r="B422" s="81">
        <v>38280</v>
      </c>
      <c r="C422" s="49" t="s">
        <v>1198</v>
      </c>
      <c r="D422" s="49" t="s">
        <v>1167</v>
      </c>
      <c r="E422" s="49">
        <v>2</v>
      </c>
      <c r="F422" s="82"/>
      <c r="G422" s="30"/>
    </row>
    <row r="423" spans="2:7" x14ac:dyDescent="0.25">
      <c r="B423" s="81">
        <v>38280</v>
      </c>
      <c r="C423" s="49" t="s">
        <v>1204</v>
      </c>
      <c r="D423" s="49" t="s">
        <v>1116</v>
      </c>
      <c r="E423" s="49">
        <v>2</v>
      </c>
      <c r="F423" s="82"/>
      <c r="G423" s="30"/>
    </row>
    <row r="424" spans="2:7" x14ac:dyDescent="0.25">
      <c r="B424" s="81">
        <v>38280</v>
      </c>
      <c r="C424" s="49" t="s">
        <v>1176</v>
      </c>
      <c r="D424" s="49" t="s">
        <v>1114</v>
      </c>
      <c r="E424" s="49">
        <v>2</v>
      </c>
      <c r="F424" s="82"/>
      <c r="G424" s="30"/>
    </row>
    <row r="425" spans="2:7" x14ac:dyDescent="0.25">
      <c r="B425" s="81">
        <v>38281</v>
      </c>
      <c r="C425" s="49" t="s">
        <v>1204</v>
      </c>
      <c r="D425" s="49" t="s">
        <v>1116</v>
      </c>
      <c r="E425" s="49">
        <v>2</v>
      </c>
      <c r="F425" s="82"/>
      <c r="G425" s="30"/>
    </row>
    <row r="426" spans="2:7" x14ac:dyDescent="0.25">
      <c r="B426" s="81">
        <v>38281</v>
      </c>
      <c r="C426" s="49" t="s">
        <v>1215</v>
      </c>
      <c r="D426" s="49" t="s">
        <v>1122</v>
      </c>
      <c r="E426" s="49">
        <v>2</v>
      </c>
      <c r="F426" s="82"/>
      <c r="G426" s="30"/>
    </row>
    <row r="427" spans="2:7" x14ac:dyDescent="0.25">
      <c r="B427" s="81">
        <v>38281</v>
      </c>
      <c r="C427" s="49" t="s">
        <v>1176</v>
      </c>
      <c r="D427" s="49" t="s">
        <v>1114</v>
      </c>
      <c r="E427" s="49">
        <v>2</v>
      </c>
      <c r="F427" s="82"/>
      <c r="G427" s="30"/>
    </row>
    <row r="428" spans="2:7" x14ac:dyDescent="0.25">
      <c r="B428" s="81">
        <v>38284</v>
      </c>
      <c r="C428" s="49" t="s">
        <v>1204</v>
      </c>
      <c r="D428" s="49" t="s">
        <v>1116</v>
      </c>
      <c r="E428" s="49">
        <v>2</v>
      </c>
      <c r="F428" s="82"/>
      <c r="G428" s="30"/>
    </row>
    <row r="429" spans="2:7" x14ac:dyDescent="0.25">
      <c r="B429" s="81">
        <v>38284</v>
      </c>
      <c r="C429" s="49" t="s">
        <v>1176</v>
      </c>
      <c r="D429" s="49" t="s">
        <v>1114</v>
      </c>
      <c r="E429" s="49">
        <v>2</v>
      </c>
      <c r="F429" s="82"/>
      <c r="G429" s="30"/>
    </row>
    <row r="430" spans="2:7" x14ac:dyDescent="0.25">
      <c r="B430" s="81">
        <v>38285</v>
      </c>
      <c r="C430" s="49" t="s">
        <v>1204</v>
      </c>
      <c r="D430" s="49" t="s">
        <v>1116</v>
      </c>
      <c r="E430" s="49">
        <v>2</v>
      </c>
      <c r="F430" s="82"/>
      <c r="G430" s="30"/>
    </row>
    <row r="431" spans="2:7" x14ac:dyDescent="0.25">
      <c r="B431" s="81">
        <v>38285</v>
      </c>
      <c r="C431" s="49" t="s">
        <v>1176</v>
      </c>
      <c r="D431" s="49" t="s">
        <v>1114</v>
      </c>
      <c r="E431" s="49">
        <v>2</v>
      </c>
      <c r="F431" s="82"/>
      <c r="G431" s="30"/>
    </row>
    <row r="432" spans="2:7" x14ac:dyDescent="0.25">
      <c r="B432" s="81">
        <v>38285</v>
      </c>
      <c r="C432" s="49" t="s">
        <v>1139</v>
      </c>
      <c r="D432" s="49" t="s">
        <v>1122</v>
      </c>
      <c r="E432" s="49">
        <v>2</v>
      </c>
      <c r="F432" s="82"/>
      <c r="G432" s="30"/>
    </row>
    <row r="433" spans="2:7" x14ac:dyDescent="0.25">
      <c r="B433" s="81">
        <v>38286</v>
      </c>
      <c r="C433" s="49" t="s">
        <v>1204</v>
      </c>
      <c r="D433" s="49" t="s">
        <v>1116</v>
      </c>
      <c r="E433" s="49">
        <v>2</v>
      </c>
      <c r="F433" s="82"/>
      <c r="G433" s="30"/>
    </row>
    <row r="434" spans="2:7" x14ac:dyDescent="0.25">
      <c r="B434" s="81">
        <v>38286</v>
      </c>
      <c r="C434" s="49" t="s">
        <v>1176</v>
      </c>
      <c r="D434" s="49" t="s">
        <v>1114</v>
      </c>
      <c r="E434" s="49">
        <v>2</v>
      </c>
      <c r="F434" s="82"/>
      <c r="G434" s="30"/>
    </row>
    <row r="435" spans="2:7" x14ac:dyDescent="0.25">
      <c r="B435" s="81">
        <v>38273</v>
      </c>
      <c r="C435" s="49" t="s">
        <v>1170</v>
      </c>
      <c r="D435" s="49" t="s">
        <v>1122</v>
      </c>
      <c r="E435" s="49">
        <v>1</v>
      </c>
      <c r="F435" s="82"/>
      <c r="G435" s="30"/>
    </row>
    <row r="436" spans="2:7" x14ac:dyDescent="0.25">
      <c r="B436" s="81">
        <v>38273</v>
      </c>
      <c r="C436" s="49" t="s">
        <v>1172</v>
      </c>
      <c r="D436" s="49" t="s">
        <v>1114</v>
      </c>
      <c r="E436" s="49">
        <v>1</v>
      </c>
      <c r="F436" s="82"/>
      <c r="G436" s="30"/>
    </row>
    <row r="437" spans="2:7" x14ac:dyDescent="0.25">
      <c r="B437" s="81">
        <v>38274</v>
      </c>
      <c r="C437" s="49" t="s">
        <v>1176</v>
      </c>
      <c r="D437" s="49" t="s">
        <v>1114</v>
      </c>
      <c r="E437" s="49">
        <v>1</v>
      </c>
      <c r="F437" s="82"/>
      <c r="G437" s="30"/>
    </row>
    <row r="438" spans="2:7" x14ac:dyDescent="0.25">
      <c r="B438" s="81">
        <v>38274</v>
      </c>
      <c r="C438" s="49" t="s">
        <v>1170</v>
      </c>
      <c r="D438" s="49" t="s">
        <v>1122</v>
      </c>
      <c r="E438" s="49">
        <v>1</v>
      </c>
      <c r="F438" s="82"/>
      <c r="G438" s="30"/>
    </row>
    <row r="439" spans="2:7" x14ac:dyDescent="0.25">
      <c r="B439" s="81">
        <v>38274</v>
      </c>
      <c r="C439" s="49" t="s">
        <v>1172</v>
      </c>
      <c r="D439" s="49" t="s">
        <v>1114</v>
      </c>
      <c r="E439" s="49">
        <v>1</v>
      </c>
      <c r="F439" s="82"/>
      <c r="G439" s="30"/>
    </row>
    <row r="440" spans="2:7" x14ac:dyDescent="0.25">
      <c r="B440" s="81">
        <v>38277</v>
      </c>
      <c r="C440" s="49" t="s">
        <v>1154</v>
      </c>
      <c r="D440" s="49" t="s">
        <v>1116</v>
      </c>
      <c r="E440" s="49">
        <v>1</v>
      </c>
      <c r="F440" s="82"/>
      <c r="G440" s="30"/>
    </row>
    <row r="441" spans="2:7" x14ac:dyDescent="0.25">
      <c r="B441" s="81">
        <v>38277</v>
      </c>
      <c r="C441" s="49" t="s">
        <v>1170</v>
      </c>
      <c r="D441" s="49" t="s">
        <v>1122</v>
      </c>
      <c r="E441" s="49">
        <v>1</v>
      </c>
      <c r="F441" s="82"/>
      <c r="G441" s="30"/>
    </row>
    <row r="442" spans="2:7" x14ac:dyDescent="0.25">
      <c r="B442" s="81">
        <v>38277</v>
      </c>
      <c r="C442" s="49" t="s">
        <v>1172</v>
      </c>
      <c r="D442" s="49" t="s">
        <v>1114</v>
      </c>
      <c r="E442" s="49">
        <v>1</v>
      </c>
      <c r="F442" s="82"/>
      <c r="G442" s="30"/>
    </row>
    <row r="443" spans="2:7" x14ac:dyDescent="0.25">
      <c r="B443" s="81">
        <v>38280</v>
      </c>
      <c r="C443" s="49" t="s">
        <v>1189</v>
      </c>
      <c r="D443" s="49" t="s">
        <v>1122</v>
      </c>
      <c r="E443" s="49">
        <v>1</v>
      </c>
      <c r="F443" s="82"/>
      <c r="G443" s="30"/>
    </row>
    <row r="444" spans="2:7" x14ac:dyDescent="0.25">
      <c r="B444" s="81">
        <v>38280</v>
      </c>
      <c r="C444" s="49" t="s">
        <v>1192</v>
      </c>
      <c r="D444" s="49" t="s">
        <v>1122</v>
      </c>
      <c r="E444" s="49">
        <v>1</v>
      </c>
      <c r="F444" s="82"/>
      <c r="G444" s="30"/>
    </row>
    <row r="445" spans="2:7" x14ac:dyDescent="0.25">
      <c r="B445" s="81">
        <v>38280</v>
      </c>
      <c r="C445" s="49" t="s">
        <v>1213</v>
      </c>
      <c r="D445" s="49" t="s">
        <v>1122</v>
      </c>
      <c r="E445" s="49">
        <v>1</v>
      </c>
      <c r="F445" s="82"/>
      <c r="G445" s="30"/>
    </row>
    <row r="446" spans="2:7" x14ac:dyDescent="0.25">
      <c r="B446" s="81">
        <v>38281</v>
      </c>
      <c r="C446" s="49" t="s">
        <v>1218</v>
      </c>
      <c r="D446" s="49" t="s">
        <v>1122</v>
      </c>
      <c r="E446" s="49">
        <v>1</v>
      </c>
      <c r="F446" s="82"/>
      <c r="G446" s="30"/>
    </row>
    <row r="447" spans="2:7" x14ac:dyDescent="0.25">
      <c r="B447" s="81">
        <v>38281</v>
      </c>
      <c r="C447" s="49" t="s">
        <v>1219</v>
      </c>
      <c r="D447" s="49" t="s">
        <v>1122</v>
      </c>
      <c r="E447" s="49">
        <v>1</v>
      </c>
      <c r="F447" s="82"/>
      <c r="G447" s="30"/>
    </row>
    <row r="448" spans="2:7" x14ac:dyDescent="0.25">
      <c r="B448" s="81">
        <v>38281</v>
      </c>
      <c r="C448" s="49" t="s">
        <v>1192</v>
      </c>
      <c r="D448" s="49" t="s">
        <v>1122</v>
      </c>
      <c r="E448" s="49">
        <v>1</v>
      </c>
      <c r="F448" s="82"/>
      <c r="G448" s="30"/>
    </row>
    <row r="449" spans="2:7" x14ac:dyDescent="0.25">
      <c r="B449" s="81">
        <v>38284</v>
      </c>
      <c r="C449" s="49" t="s">
        <v>1192</v>
      </c>
      <c r="D449" s="49" t="s">
        <v>1122</v>
      </c>
      <c r="E449" s="49">
        <v>1</v>
      </c>
      <c r="F449" s="82"/>
      <c r="G449" s="30"/>
    </row>
    <row r="450" spans="2:7" x14ac:dyDescent="0.25">
      <c r="B450" s="81">
        <v>38285</v>
      </c>
      <c r="C450" s="49" t="s">
        <v>1192</v>
      </c>
      <c r="D450" s="49" t="s">
        <v>1122</v>
      </c>
      <c r="E450" s="49">
        <v>1</v>
      </c>
      <c r="F450" s="82"/>
      <c r="G450" s="30"/>
    </row>
    <row r="451" spans="2:7" x14ac:dyDescent="0.25">
      <c r="B451" s="81">
        <v>38285</v>
      </c>
      <c r="C451" s="49" t="s">
        <v>1170</v>
      </c>
      <c r="D451" s="49" t="s">
        <v>1122</v>
      </c>
      <c r="E451" s="49">
        <v>1</v>
      </c>
      <c r="F451" s="82"/>
      <c r="G451" s="30"/>
    </row>
    <row r="452" spans="2:7" x14ac:dyDescent="0.25">
      <c r="B452" s="81">
        <v>38286</v>
      </c>
      <c r="C452" s="49" t="s">
        <v>1170</v>
      </c>
      <c r="D452" s="49" t="s">
        <v>1122</v>
      </c>
      <c r="E452" s="49">
        <v>1</v>
      </c>
      <c r="F452" s="82"/>
      <c r="G452" s="30"/>
    </row>
    <row r="453" spans="2:7" x14ac:dyDescent="0.25">
      <c r="B453" s="81">
        <v>38286</v>
      </c>
      <c r="C453" s="49" t="s">
        <v>1192</v>
      </c>
      <c r="D453" s="49" t="s">
        <v>1122</v>
      </c>
      <c r="E453" s="49">
        <v>1</v>
      </c>
      <c r="F453" s="82"/>
      <c r="G453" s="30"/>
    </row>
    <row r="454" spans="2:7" x14ac:dyDescent="0.25">
      <c r="B454" s="81">
        <v>38286</v>
      </c>
      <c r="C454" s="49" t="s">
        <v>1185</v>
      </c>
      <c r="D454" s="49" t="s">
        <v>1114</v>
      </c>
      <c r="E454" s="49">
        <v>1</v>
      </c>
      <c r="F454" s="82"/>
      <c r="G454" s="30"/>
    </row>
    <row r="455" spans="2:7" x14ac:dyDescent="0.25">
      <c r="B455" s="81">
        <v>38271</v>
      </c>
      <c r="C455" s="49" t="s">
        <v>1146</v>
      </c>
      <c r="D455" s="49" t="s">
        <v>1145</v>
      </c>
      <c r="E455" s="49">
        <v>0.8</v>
      </c>
      <c r="F455" s="82"/>
      <c r="G455" s="30"/>
    </row>
    <row r="456" spans="2:7" x14ac:dyDescent="0.25">
      <c r="B456" s="81">
        <v>38272</v>
      </c>
      <c r="C456" s="49" t="s">
        <v>1146</v>
      </c>
      <c r="D456" s="49" t="s">
        <v>1145</v>
      </c>
      <c r="E456" s="49">
        <v>0.8</v>
      </c>
      <c r="F456" s="82"/>
      <c r="G456" s="30"/>
    </row>
    <row r="457" spans="2:7" x14ac:dyDescent="0.25">
      <c r="B457" s="81">
        <v>38281</v>
      </c>
      <c r="C457" s="49" t="s">
        <v>1171</v>
      </c>
      <c r="D457" s="49" t="s">
        <v>1145</v>
      </c>
      <c r="E457" s="49">
        <v>0.8</v>
      </c>
      <c r="F457" s="82"/>
      <c r="G457" s="30"/>
    </row>
    <row r="458" spans="2:7" x14ac:dyDescent="0.25">
      <c r="E458" s="30">
        <f>SUM(E6:E457)</f>
        <v>188056.19999999992</v>
      </c>
    </row>
  </sheetData>
  <autoFilter ref="B5:G458" xr:uid="{5175D55B-84D5-4312-AD0C-DBABD44402F8}"/>
  <sortState xmlns:xlrd2="http://schemas.microsoft.com/office/spreadsheetml/2017/richdata2" ref="B6:E457">
    <sortCondition descending="1" ref="E6:E457"/>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C102A-3580-44F9-AE6A-115D48C7531B}">
  <dimension ref="A1:AA141"/>
  <sheetViews>
    <sheetView showGridLines="0" zoomScale="115" zoomScaleNormal="115" workbookViewId="0">
      <selection activeCell="A5" sqref="A5"/>
    </sheetView>
  </sheetViews>
  <sheetFormatPr defaultColWidth="9.21875" defaultRowHeight="13.8" x14ac:dyDescent="0.25"/>
  <cols>
    <col min="1" max="1" width="13.44140625" style="30" customWidth="1"/>
    <col min="2" max="2" width="11" style="30" customWidth="1"/>
    <col min="3" max="3" width="10.88671875" style="30" customWidth="1"/>
    <col min="4" max="4" width="11.77734375" style="30" bestFit="1" customWidth="1"/>
    <col min="5" max="5" width="17.109375" style="30" customWidth="1"/>
    <col min="6" max="6" width="10" style="30" customWidth="1"/>
    <col min="7" max="7" width="27.33203125" style="30" bestFit="1" customWidth="1"/>
    <col min="8" max="8" width="18.77734375" style="30" bestFit="1" customWidth="1"/>
    <col min="9" max="9" width="15.77734375" style="30" customWidth="1"/>
    <col min="10" max="10" width="22" style="30" bestFit="1" customWidth="1"/>
    <col min="11" max="11" width="5.109375" style="30" customWidth="1"/>
    <col min="12" max="12" width="22.21875" style="30" customWidth="1"/>
    <col min="13" max="13" width="17.77734375" style="30" bestFit="1" customWidth="1"/>
    <col min="14" max="14" width="16.77734375" style="30" bestFit="1" customWidth="1"/>
    <col min="15" max="15" width="16.5546875" style="30" customWidth="1"/>
    <col min="16" max="16" width="9.21875" style="30"/>
    <col min="17" max="17" width="17.6640625" style="30" customWidth="1"/>
    <col min="18" max="18" width="9.21875" style="30"/>
    <col min="19" max="19" width="18.5546875" style="30" customWidth="1"/>
    <col min="20" max="16384" width="9.21875" style="30"/>
  </cols>
  <sheetData>
    <row r="1" spans="1:24" ht="20.399999999999999" x14ac:dyDescent="0.35">
      <c r="A1" s="208"/>
      <c r="B1" s="194" t="s">
        <v>1301</v>
      </c>
      <c r="C1" s="195"/>
      <c r="D1" s="195"/>
    </row>
    <row r="2" spans="1:24" ht="6.75" customHeight="1" x14ac:dyDescent="0.25"/>
    <row r="3" spans="1:24" x14ac:dyDescent="0.25">
      <c r="B3" s="83" t="s">
        <v>1231</v>
      </c>
      <c r="C3" s="84"/>
      <c r="D3" s="84"/>
      <c r="E3" s="84"/>
      <c r="F3" s="84"/>
      <c r="G3" s="84"/>
      <c r="H3" s="84"/>
      <c r="I3" s="84"/>
      <c r="J3" s="84"/>
      <c r="K3" s="85"/>
    </row>
    <row r="4" spans="1:24" x14ac:dyDescent="0.25">
      <c r="B4" s="86" t="s">
        <v>1232</v>
      </c>
      <c r="C4" s="87"/>
      <c r="D4" s="87"/>
      <c r="E4" s="87"/>
      <c r="F4" s="87"/>
      <c r="G4" s="87"/>
      <c r="H4" s="87"/>
      <c r="I4" s="87"/>
      <c r="J4" s="87"/>
      <c r="K4" s="88"/>
    </row>
    <row r="5" spans="1:24" x14ac:dyDescent="0.25">
      <c r="B5" s="89" t="s">
        <v>1233</v>
      </c>
      <c r="C5" s="90"/>
      <c r="D5" s="90"/>
      <c r="E5" s="90"/>
      <c r="F5" s="90"/>
      <c r="G5" s="90"/>
      <c r="H5" s="90"/>
      <c r="I5" s="90"/>
      <c r="J5" s="90"/>
      <c r="K5" s="91"/>
    </row>
    <row r="7" spans="1:24" x14ac:dyDescent="0.25">
      <c r="B7" s="83" t="s">
        <v>1234</v>
      </c>
      <c r="C7" s="84"/>
      <c r="D7" s="84"/>
      <c r="E7" s="84"/>
      <c r="F7" s="84"/>
      <c r="G7" s="84"/>
      <c r="H7" s="84"/>
      <c r="I7" s="84"/>
      <c r="J7" s="84"/>
      <c r="K7" s="85"/>
      <c r="L7" s="111"/>
    </row>
    <row r="8" spans="1:24" ht="25.2" customHeight="1" x14ac:dyDescent="0.25">
      <c r="B8" s="86">
        <v>1</v>
      </c>
      <c r="C8" s="87" t="s">
        <v>1235</v>
      </c>
      <c r="D8" s="87"/>
      <c r="E8" s="87"/>
      <c r="F8" s="87"/>
      <c r="G8" s="87"/>
      <c r="H8" s="188" t="s">
        <v>1304</v>
      </c>
      <c r="I8" s="87"/>
      <c r="J8" s="87"/>
      <c r="K8" s="88"/>
      <c r="L8" s="193" t="s">
        <v>1300</v>
      </c>
      <c r="M8" s="189"/>
    </row>
    <row r="9" spans="1:24" x14ac:dyDescent="0.25">
      <c r="B9" s="86">
        <v>2</v>
      </c>
      <c r="C9" s="87" t="s">
        <v>1236</v>
      </c>
      <c r="D9" s="87"/>
      <c r="E9" s="87"/>
      <c r="F9" s="87"/>
      <c r="G9" s="87"/>
      <c r="H9" s="188" t="s">
        <v>1308</v>
      </c>
      <c r="I9" s="87"/>
      <c r="J9" s="87"/>
      <c r="K9" s="88"/>
      <c r="L9" s="111"/>
    </row>
    <row r="10" spans="1:24" x14ac:dyDescent="0.25">
      <c r="B10" s="89">
        <v>3</v>
      </c>
      <c r="C10" s="90" t="s">
        <v>1237</v>
      </c>
      <c r="D10" s="90"/>
      <c r="E10" s="90"/>
      <c r="F10" s="90"/>
      <c r="G10" s="90"/>
      <c r="H10" s="90"/>
      <c r="I10" s="222" t="s">
        <v>1308</v>
      </c>
      <c r="J10" s="90"/>
      <c r="K10" s="91"/>
      <c r="L10" s="111"/>
    </row>
    <row r="11" spans="1:24" ht="18" x14ac:dyDescent="0.35">
      <c r="A11" s="208"/>
    </row>
    <row r="12" spans="1:24" x14ac:dyDescent="0.25">
      <c r="B12" s="83" t="s">
        <v>1093</v>
      </c>
      <c r="C12" s="84"/>
      <c r="D12" s="84"/>
      <c r="E12" s="84"/>
      <c r="F12" s="84"/>
      <c r="G12" s="84"/>
      <c r="H12" s="84"/>
      <c r="I12" s="84"/>
      <c r="J12" s="84"/>
      <c r="K12" s="85"/>
    </row>
    <row r="13" spans="1:24" x14ac:dyDescent="0.25">
      <c r="B13" s="89" t="s">
        <v>1238</v>
      </c>
      <c r="C13" s="160">
        <v>40346</v>
      </c>
      <c r="D13" s="207"/>
      <c r="E13" s="90"/>
      <c r="F13" s="90"/>
      <c r="G13" s="90"/>
      <c r="H13" s="90"/>
      <c r="I13" s="90"/>
      <c r="J13" s="90"/>
      <c r="K13" s="91"/>
    </row>
    <row r="14" spans="1:24" ht="12.6" customHeight="1" x14ac:dyDescent="0.25">
      <c r="E14" s="162"/>
      <c r="F14" s="162"/>
      <c r="G14" s="161" t="s">
        <v>1278</v>
      </c>
    </row>
    <row r="15" spans="1:24" ht="64.8" customHeight="1" x14ac:dyDescent="0.25">
      <c r="B15" s="92" t="s">
        <v>1239</v>
      </c>
      <c r="C15" s="92" t="s">
        <v>1097</v>
      </c>
      <c r="D15" s="92" t="s">
        <v>1240</v>
      </c>
      <c r="E15" s="92" t="s">
        <v>1241</v>
      </c>
      <c r="F15" s="218" t="s">
        <v>1303</v>
      </c>
      <c r="G15" s="165" t="s">
        <v>1285</v>
      </c>
      <c r="H15" s="164" t="s">
        <v>1286</v>
      </c>
      <c r="I15" s="164" t="s">
        <v>1291</v>
      </c>
      <c r="J15" s="163" t="s">
        <v>1287</v>
      </c>
    </row>
    <row r="16" spans="1:24" x14ac:dyDescent="0.25">
      <c r="B16" s="49">
        <v>1</v>
      </c>
      <c r="C16" s="81">
        <v>35352.73833966197</v>
      </c>
      <c r="D16" s="159">
        <v>22218.20877016538</v>
      </c>
      <c r="E16" s="93">
        <v>647593.46753993514</v>
      </c>
      <c r="F16" s="219">
        <f>INT(("17-Jun-2010"-D16)/365.25)</f>
        <v>49</v>
      </c>
      <c r="G16" s="220">
        <f>60-F16</f>
        <v>11</v>
      </c>
      <c r="H16" s="168">
        <f t="shared" ref="H16:H47" si="0">INT(("17-Jun-2010"-C16)/365)</f>
        <v>13</v>
      </c>
      <c r="I16" s="169">
        <f t="shared" ref="I16:I47" si="1" xml:space="preserve"> (E16 / 12)*G16</f>
        <v>593627.3452449406</v>
      </c>
      <c r="J16" s="170">
        <f t="shared" ref="J16:J47" si="2">H16 * ( E16 / 12)</f>
        <v>701559.58983492968</v>
      </c>
      <c r="K16" s="172" t="s">
        <v>1289</v>
      </c>
      <c r="L16" s="173" t="s">
        <v>1235</v>
      </c>
      <c r="M16" s="161"/>
      <c r="N16" s="161"/>
      <c r="O16" s="161"/>
      <c r="P16" s="161"/>
      <c r="Q16" s="188" t="s">
        <v>1297</v>
      </c>
      <c r="R16" s="184"/>
      <c r="S16" s="185"/>
      <c r="T16" s="185"/>
      <c r="U16" s="185"/>
      <c r="V16" s="185"/>
      <c r="W16" s="185"/>
      <c r="X16" s="185"/>
    </row>
    <row r="17" spans="2:27" ht="25.2" customHeight="1" x14ac:dyDescent="0.25">
      <c r="B17" s="49">
        <v>2</v>
      </c>
      <c r="C17" s="81">
        <v>34712.115247167472</v>
      </c>
      <c r="D17" s="81">
        <v>23989.963646325759</v>
      </c>
      <c r="E17" s="93">
        <v>627099.38014700287</v>
      </c>
      <c r="F17" s="219">
        <f t="shared" ref="F17:F80" si="3">INT(("17-Jun-2010"-D17)/365.25)</f>
        <v>44</v>
      </c>
      <c r="G17" s="220">
        <f t="shared" ref="G17:G80" si="4">60-F17</f>
        <v>16</v>
      </c>
      <c r="H17" s="168">
        <f t="shared" si="0"/>
        <v>15</v>
      </c>
      <c r="I17" s="169">
        <f t="shared" si="1"/>
        <v>836132.50686267053</v>
      </c>
      <c r="J17" s="170">
        <f t="shared" si="2"/>
        <v>783874.22518375365</v>
      </c>
      <c r="K17" s="94"/>
      <c r="L17" s="174" t="s">
        <v>1292</v>
      </c>
      <c r="M17" s="178" t="s">
        <v>1307</v>
      </c>
      <c r="N17" s="174" t="s">
        <v>1293</v>
      </c>
      <c r="O17" s="221" t="s">
        <v>1294</v>
      </c>
      <c r="Q17" s="186" t="s">
        <v>1298</v>
      </c>
      <c r="R17" s="187" t="s">
        <v>1237</v>
      </c>
      <c r="S17" s="187"/>
      <c r="T17" s="187"/>
      <c r="U17" s="187"/>
      <c r="V17" s="187"/>
      <c r="W17" s="187"/>
      <c r="X17" s="161"/>
      <c r="Y17" s="161"/>
      <c r="Z17" s="161"/>
      <c r="AA17" s="161"/>
    </row>
    <row r="18" spans="2:27" x14ac:dyDescent="0.25">
      <c r="B18" s="49">
        <v>3</v>
      </c>
      <c r="C18" s="81">
        <v>34906.226011602892</v>
      </c>
      <c r="D18" s="81">
        <v>24988.254325970738</v>
      </c>
      <c r="E18" s="93">
        <v>238729.95007432235</v>
      </c>
      <c r="F18" s="219">
        <f t="shared" si="3"/>
        <v>42</v>
      </c>
      <c r="G18" s="220">
        <f t="shared" si="4"/>
        <v>18</v>
      </c>
      <c r="H18" s="168">
        <f t="shared" si="0"/>
        <v>14</v>
      </c>
      <c r="I18" s="169">
        <f t="shared" si="1"/>
        <v>358094.92511148355</v>
      </c>
      <c r="J18" s="170">
        <f t="shared" si="2"/>
        <v>278518.27508670941</v>
      </c>
      <c r="K18" s="94"/>
      <c r="L18" s="175">
        <f>SUM(I16:I115)</f>
        <v>57098313.08673235</v>
      </c>
      <c r="M18" s="177"/>
      <c r="N18" s="176">
        <f>SUM(J16:J115)</f>
        <v>59837029.430410773</v>
      </c>
      <c r="O18" s="162"/>
      <c r="Q18" s="190" t="s">
        <v>1299</v>
      </c>
      <c r="S18" s="190" t="s">
        <v>1306</v>
      </c>
    </row>
    <row r="19" spans="2:27" x14ac:dyDescent="0.25">
      <c r="B19" s="49">
        <v>4</v>
      </c>
      <c r="C19" s="81">
        <v>35170.65396305178</v>
      </c>
      <c r="D19" s="81">
        <v>24770.188738569988</v>
      </c>
      <c r="E19" s="93">
        <v>646392.8779107884</v>
      </c>
      <c r="F19" s="219">
        <f t="shared" si="3"/>
        <v>42</v>
      </c>
      <c r="G19" s="220">
        <f t="shared" si="4"/>
        <v>18</v>
      </c>
      <c r="H19" s="168">
        <f t="shared" si="0"/>
        <v>14</v>
      </c>
      <c r="I19" s="169">
        <f t="shared" si="1"/>
        <v>969589.31686618261</v>
      </c>
      <c r="J19" s="170">
        <f t="shared" si="2"/>
        <v>754125.02422925306</v>
      </c>
      <c r="K19" s="94"/>
      <c r="Q19" s="191">
        <f>SUMIF(E16:E115, "&gt;700000", I16:I115)</f>
        <v>12025066.716095751</v>
      </c>
      <c r="S19" s="192">
        <f>SUMIF(E16:E115, "&gt;700000", J16:J115)</f>
        <v>13988652.92180625</v>
      </c>
    </row>
    <row r="20" spans="2:27" x14ac:dyDescent="0.25">
      <c r="B20" s="49">
        <v>5</v>
      </c>
      <c r="C20" s="81">
        <v>36608.787127072159</v>
      </c>
      <c r="D20" s="81">
        <v>26647.718222343257</v>
      </c>
      <c r="E20" s="93">
        <v>288492.77951886272</v>
      </c>
      <c r="F20" s="219">
        <f t="shared" si="3"/>
        <v>37</v>
      </c>
      <c r="G20" s="220">
        <f t="shared" si="4"/>
        <v>23</v>
      </c>
      <c r="H20" s="168">
        <f t="shared" si="0"/>
        <v>10</v>
      </c>
      <c r="I20" s="169">
        <f t="shared" si="1"/>
        <v>552944.49407782021</v>
      </c>
      <c r="J20" s="170">
        <f t="shared" si="2"/>
        <v>240410.64959905227</v>
      </c>
      <c r="K20" s="94"/>
    </row>
    <row r="21" spans="2:27" x14ac:dyDescent="0.25">
      <c r="B21" s="49">
        <v>6</v>
      </c>
      <c r="C21" s="81">
        <v>36243.354345302039</v>
      </c>
      <c r="D21" s="81">
        <v>23720.218037112663</v>
      </c>
      <c r="E21" s="93">
        <v>210627.89149066363</v>
      </c>
      <c r="F21" s="219">
        <f t="shared" si="3"/>
        <v>45</v>
      </c>
      <c r="G21" s="220">
        <f t="shared" si="4"/>
        <v>15</v>
      </c>
      <c r="H21" s="168">
        <f t="shared" si="0"/>
        <v>11</v>
      </c>
      <c r="I21" s="169">
        <f t="shared" si="1"/>
        <v>263284.86436332954</v>
      </c>
      <c r="J21" s="170">
        <f t="shared" si="2"/>
        <v>193075.56719977499</v>
      </c>
      <c r="K21" s="94"/>
    </row>
    <row r="22" spans="2:27" x14ac:dyDescent="0.25">
      <c r="B22" s="49">
        <v>7</v>
      </c>
      <c r="C22" s="81">
        <v>34137.108715704875</v>
      </c>
      <c r="D22" s="167">
        <v>20877.316467724602</v>
      </c>
      <c r="E22" s="93">
        <v>347417.62090283446</v>
      </c>
      <c r="F22" s="219">
        <f t="shared" si="3"/>
        <v>53</v>
      </c>
      <c r="G22" s="220">
        <f t="shared" si="4"/>
        <v>7</v>
      </c>
      <c r="H22" s="168">
        <f t="shared" si="0"/>
        <v>17</v>
      </c>
      <c r="I22" s="169">
        <f t="shared" si="1"/>
        <v>202660.27885998675</v>
      </c>
      <c r="J22" s="170">
        <f t="shared" si="2"/>
        <v>492174.96294568211</v>
      </c>
      <c r="K22" s="94"/>
    </row>
    <row r="23" spans="2:27" x14ac:dyDescent="0.25">
      <c r="B23" s="49">
        <v>8</v>
      </c>
      <c r="C23" s="81">
        <v>35545.625700153512</v>
      </c>
      <c r="D23" s="166">
        <v>24307.840282688354</v>
      </c>
      <c r="E23" s="93">
        <v>372843.0885604971</v>
      </c>
      <c r="F23" s="219">
        <f t="shared" si="3"/>
        <v>43</v>
      </c>
      <c r="G23" s="220">
        <f t="shared" si="4"/>
        <v>17</v>
      </c>
      <c r="H23" s="168">
        <f t="shared" si="0"/>
        <v>13</v>
      </c>
      <c r="I23" s="169">
        <f t="shared" si="1"/>
        <v>528194.37546070421</v>
      </c>
      <c r="J23" s="170">
        <f t="shared" si="2"/>
        <v>403913.34594053851</v>
      </c>
      <c r="K23" s="94"/>
    </row>
    <row r="24" spans="2:27" x14ac:dyDescent="0.25">
      <c r="B24" s="49">
        <v>9</v>
      </c>
      <c r="C24" s="81">
        <v>34457.532824614813</v>
      </c>
      <c r="D24" s="81">
        <v>23199.174838646104</v>
      </c>
      <c r="E24" s="93">
        <v>791633.6482084929</v>
      </c>
      <c r="F24" s="219">
        <f t="shared" si="3"/>
        <v>46</v>
      </c>
      <c r="G24" s="220">
        <f t="shared" si="4"/>
        <v>14</v>
      </c>
      <c r="H24" s="168">
        <f t="shared" si="0"/>
        <v>16</v>
      </c>
      <c r="I24" s="169">
        <f t="shared" si="1"/>
        <v>923572.58957657509</v>
      </c>
      <c r="J24" s="170">
        <f t="shared" si="2"/>
        <v>1055511.5309446573</v>
      </c>
      <c r="K24" s="94"/>
    </row>
    <row r="25" spans="2:27" x14ac:dyDescent="0.25">
      <c r="B25" s="49">
        <v>10</v>
      </c>
      <c r="C25" s="81">
        <v>31677.32398893229</v>
      </c>
      <c r="D25" s="81">
        <v>20756.030625086394</v>
      </c>
      <c r="E25" s="93">
        <v>298691.94998657861</v>
      </c>
      <c r="F25" s="219">
        <f t="shared" si="3"/>
        <v>53</v>
      </c>
      <c r="G25" s="220">
        <f t="shared" si="4"/>
        <v>7</v>
      </c>
      <c r="H25" s="168">
        <f t="shared" si="0"/>
        <v>23</v>
      </c>
      <c r="I25" s="169">
        <f t="shared" si="1"/>
        <v>174236.97082550419</v>
      </c>
      <c r="J25" s="170">
        <f t="shared" si="2"/>
        <v>572492.90414094238</v>
      </c>
      <c r="K25" s="94"/>
    </row>
    <row r="26" spans="2:27" x14ac:dyDescent="0.25">
      <c r="B26" s="49">
        <v>11</v>
      </c>
      <c r="C26" s="81">
        <v>37206.193505109775</v>
      </c>
      <c r="D26" s="81">
        <v>25829.549899518912</v>
      </c>
      <c r="E26" s="93">
        <v>642074.99038646009</v>
      </c>
      <c r="F26" s="219">
        <f t="shared" si="3"/>
        <v>39</v>
      </c>
      <c r="G26" s="220">
        <f t="shared" si="4"/>
        <v>21</v>
      </c>
      <c r="H26" s="168">
        <f t="shared" si="0"/>
        <v>8</v>
      </c>
      <c r="I26" s="169">
        <f t="shared" si="1"/>
        <v>1123631.2331763052</v>
      </c>
      <c r="J26" s="170">
        <f t="shared" si="2"/>
        <v>428049.99359097338</v>
      </c>
      <c r="K26" s="94"/>
    </row>
    <row r="27" spans="2:27" x14ac:dyDescent="0.25">
      <c r="B27" s="49">
        <v>12</v>
      </c>
      <c r="C27" s="81">
        <v>35744.202180240631</v>
      </c>
      <c r="D27" s="81">
        <v>22591.091418159147</v>
      </c>
      <c r="E27" s="93">
        <v>490499.78586643859</v>
      </c>
      <c r="F27" s="219">
        <f t="shared" si="3"/>
        <v>48</v>
      </c>
      <c r="G27" s="220">
        <f t="shared" si="4"/>
        <v>12</v>
      </c>
      <c r="H27" s="168">
        <f t="shared" si="0"/>
        <v>12</v>
      </c>
      <c r="I27" s="169">
        <f t="shared" si="1"/>
        <v>490499.78586643859</v>
      </c>
      <c r="J27" s="170">
        <f t="shared" si="2"/>
        <v>490499.78586643859</v>
      </c>
      <c r="K27" s="94"/>
    </row>
    <row r="28" spans="2:27" x14ac:dyDescent="0.25">
      <c r="B28" s="49">
        <v>13</v>
      </c>
      <c r="C28" s="81">
        <v>32575.031762532461</v>
      </c>
      <c r="D28" s="81">
        <v>21093.219465766939</v>
      </c>
      <c r="E28" s="93">
        <v>692357.39290311607</v>
      </c>
      <c r="F28" s="219">
        <f t="shared" si="3"/>
        <v>52</v>
      </c>
      <c r="G28" s="220">
        <f t="shared" si="4"/>
        <v>8</v>
      </c>
      <c r="H28" s="168">
        <f t="shared" si="0"/>
        <v>21</v>
      </c>
      <c r="I28" s="169">
        <f t="shared" si="1"/>
        <v>461571.59526874404</v>
      </c>
      <c r="J28" s="170">
        <f t="shared" si="2"/>
        <v>1211625.4375804532</v>
      </c>
      <c r="K28" s="94"/>
    </row>
    <row r="29" spans="2:27" x14ac:dyDescent="0.25">
      <c r="B29" s="49">
        <v>14</v>
      </c>
      <c r="C29" s="81">
        <v>34191.313119713814</v>
      </c>
      <c r="D29" s="81">
        <v>23003.949108835859</v>
      </c>
      <c r="E29" s="93">
        <v>487607.78429058107</v>
      </c>
      <c r="F29" s="219">
        <f t="shared" si="3"/>
        <v>47</v>
      </c>
      <c r="G29" s="220">
        <f t="shared" si="4"/>
        <v>13</v>
      </c>
      <c r="H29" s="168">
        <f t="shared" si="0"/>
        <v>16</v>
      </c>
      <c r="I29" s="169">
        <f t="shared" si="1"/>
        <v>528241.76631479617</v>
      </c>
      <c r="J29" s="170">
        <f t="shared" si="2"/>
        <v>650143.71238744142</v>
      </c>
      <c r="K29" s="94"/>
    </row>
    <row r="30" spans="2:27" x14ac:dyDescent="0.25">
      <c r="B30" s="49">
        <v>15</v>
      </c>
      <c r="C30" s="81">
        <v>34006.619415547124</v>
      </c>
      <c r="D30" s="81">
        <v>20471.126570994373</v>
      </c>
      <c r="E30" s="93">
        <v>746875.81219017785</v>
      </c>
      <c r="F30" s="219">
        <f t="shared" si="3"/>
        <v>54</v>
      </c>
      <c r="G30" s="220">
        <f t="shared" si="4"/>
        <v>6</v>
      </c>
      <c r="H30" s="168">
        <f t="shared" si="0"/>
        <v>17</v>
      </c>
      <c r="I30" s="169">
        <f t="shared" si="1"/>
        <v>373437.90609508893</v>
      </c>
      <c r="J30" s="170">
        <f t="shared" si="2"/>
        <v>1058074.0672694186</v>
      </c>
      <c r="K30" s="94"/>
    </row>
    <row r="31" spans="2:27" x14ac:dyDescent="0.25">
      <c r="B31" s="49">
        <v>16</v>
      </c>
      <c r="C31" s="81">
        <v>34861.8418199023</v>
      </c>
      <c r="D31" s="81">
        <v>24744.084976274982</v>
      </c>
      <c r="E31" s="93">
        <v>791973.16772086523</v>
      </c>
      <c r="F31" s="219">
        <f t="shared" si="3"/>
        <v>42</v>
      </c>
      <c r="G31" s="220">
        <f t="shared" si="4"/>
        <v>18</v>
      </c>
      <c r="H31" s="168">
        <f t="shared" si="0"/>
        <v>15</v>
      </c>
      <c r="I31" s="169">
        <f t="shared" si="1"/>
        <v>1187959.751581298</v>
      </c>
      <c r="J31" s="170">
        <f t="shared" si="2"/>
        <v>989966.45965108159</v>
      </c>
      <c r="K31" s="94"/>
    </row>
    <row r="32" spans="2:27" x14ac:dyDescent="0.25">
      <c r="B32" s="49">
        <v>17</v>
      </c>
      <c r="C32" s="81">
        <v>34212.869583507105</v>
      </c>
      <c r="D32" s="81">
        <v>20503.62994929581</v>
      </c>
      <c r="E32" s="93">
        <v>487789.37194252288</v>
      </c>
      <c r="F32" s="219">
        <f t="shared" si="3"/>
        <v>54</v>
      </c>
      <c r="G32" s="220">
        <f t="shared" si="4"/>
        <v>6</v>
      </c>
      <c r="H32" s="168">
        <f t="shared" si="0"/>
        <v>16</v>
      </c>
      <c r="I32" s="169">
        <f t="shared" si="1"/>
        <v>243894.68597126147</v>
      </c>
      <c r="J32" s="170">
        <f t="shared" si="2"/>
        <v>650385.82925669721</v>
      </c>
      <c r="K32" s="94"/>
    </row>
    <row r="33" spans="2:15" x14ac:dyDescent="0.25">
      <c r="B33" s="49">
        <v>18</v>
      </c>
      <c r="C33" s="81">
        <v>31651.713624312026</v>
      </c>
      <c r="D33" s="81">
        <v>21099.650178713364</v>
      </c>
      <c r="E33" s="93">
        <v>411704.92101393966</v>
      </c>
      <c r="F33" s="219">
        <f t="shared" si="3"/>
        <v>52</v>
      </c>
      <c r="G33" s="220">
        <f t="shared" si="4"/>
        <v>8</v>
      </c>
      <c r="H33" s="168">
        <f t="shared" si="0"/>
        <v>23</v>
      </c>
      <c r="I33" s="169">
        <f t="shared" si="1"/>
        <v>274469.94734262646</v>
      </c>
      <c r="J33" s="170">
        <f t="shared" si="2"/>
        <v>789101.09861005109</v>
      </c>
      <c r="K33" s="94"/>
    </row>
    <row r="34" spans="2:15" x14ac:dyDescent="0.25">
      <c r="B34" s="49">
        <v>19</v>
      </c>
      <c r="C34" s="81">
        <v>37119.216130229797</v>
      </c>
      <c r="D34" s="81">
        <v>23994.064787351512</v>
      </c>
      <c r="E34" s="93">
        <v>309242.39593615127</v>
      </c>
      <c r="F34" s="219">
        <f t="shared" si="3"/>
        <v>44</v>
      </c>
      <c r="G34" s="220">
        <f t="shared" si="4"/>
        <v>16</v>
      </c>
      <c r="H34" s="168">
        <f t="shared" si="0"/>
        <v>8</v>
      </c>
      <c r="I34" s="169">
        <f t="shared" si="1"/>
        <v>412323.194581535</v>
      </c>
      <c r="J34" s="170">
        <f t="shared" si="2"/>
        <v>206161.5972907675</v>
      </c>
      <c r="K34" s="94"/>
    </row>
    <row r="35" spans="2:15" x14ac:dyDescent="0.25">
      <c r="B35" s="49">
        <v>20</v>
      </c>
      <c r="C35" s="81">
        <v>35512.224518019182</v>
      </c>
      <c r="D35" s="81">
        <v>21213.981792620631</v>
      </c>
      <c r="E35" s="93">
        <v>323488.97556961182</v>
      </c>
      <c r="F35" s="219">
        <f t="shared" si="3"/>
        <v>52</v>
      </c>
      <c r="G35" s="220">
        <f t="shared" si="4"/>
        <v>8</v>
      </c>
      <c r="H35" s="168">
        <f t="shared" si="0"/>
        <v>13</v>
      </c>
      <c r="I35" s="169">
        <f t="shared" si="1"/>
        <v>215659.31704640787</v>
      </c>
      <c r="J35" s="170">
        <f t="shared" si="2"/>
        <v>350446.39020041277</v>
      </c>
      <c r="K35" s="94"/>
    </row>
    <row r="36" spans="2:15" x14ac:dyDescent="0.25">
      <c r="B36" s="49">
        <v>21</v>
      </c>
      <c r="C36" s="81">
        <v>36460.389411651719</v>
      </c>
      <c r="D36" s="81">
        <v>24823.951568584896</v>
      </c>
      <c r="E36" s="93">
        <v>740017.42108424369</v>
      </c>
      <c r="F36" s="219">
        <f t="shared" si="3"/>
        <v>42</v>
      </c>
      <c r="G36" s="220">
        <f t="shared" si="4"/>
        <v>18</v>
      </c>
      <c r="H36" s="168">
        <f t="shared" si="0"/>
        <v>10</v>
      </c>
      <c r="I36" s="169">
        <f t="shared" si="1"/>
        <v>1110026.1316263655</v>
      </c>
      <c r="J36" s="170">
        <f t="shared" si="2"/>
        <v>616681.18423686968</v>
      </c>
      <c r="K36" s="94"/>
    </row>
    <row r="37" spans="2:15" x14ac:dyDescent="0.25">
      <c r="B37" s="49">
        <v>22</v>
      </c>
      <c r="C37" s="81">
        <v>36045.831154871776</v>
      </c>
      <c r="D37" s="81">
        <v>26355.204299660039</v>
      </c>
      <c r="E37" s="93">
        <v>359485.26260039414</v>
      </c>
      <c r="F37" s="219">
        <f t="shared" si="3"/>
        <v>38</v>
      </c>
      <c r="G37" s="220">
        <f t="shared" si="4"/>
        <v>22</v>
      </c>
      <c r="H37" s="168">
        <f t="shared" si="0"/>
        <v>11</v>
      </c>
      <c r="I37" s="169">
        <f t="shared" si="1"/>
        <v>659056.31476738921</v>
      </c>
      <c r="J37" s="170">
        <f t="shared" si="2"/>
        <v>329528.1573836946</v>
      </c>
      <c r="K37" s="183" t="s">
        <v>1297</v>
      </c>
      <c r="L37" s="161"/>
    </row>
    <row r="38" spans="2:15" x14ac:dyDescent="0.25">
      <c r="B38" s="49">
        <v>23</v>
      </c>
      <c r="C38" s="81">
        <v>32673.155584089887</v>
      </c>
      <c r="D38" s="81">
        <v>20406.373728283925</v>
      </c>
      <c r="E38" s="93">
        <v>471663.99162021454</v>
      </c>
      <c r="F38" s="219">
        <f t="shared" si="3"/>
        <v>54</v>
      </c>
      <c r="G38" s="220">
        <f t="shared" si="4"/>
        <v>6</v>
      </c>
      <c r="H38" s="168">
        <f t="shared" si="0"/>
        <v>21</v>
      </c>
      <c r="I38" s="169">
        <f t="shared" si="1"/>
        <v>235831.99581010727</v>
      </c>
      <c r="J38" s="170">
        <f t="shared" si="2"/>
        <v>825411.98533537542</v>
      </c>
      <c r="K38" s="179" t="s">
        <v>1290</v>
      </c>
      <c r="L38" s="161" t="s">
        <v>1236</v>
      </c>
      <c r="M38" s="161"/>
      <c r="N38" s="161"/>
      <c r="O38" s="162"/>
    </row>
    <row r="39" spans="2:15" x14ac:dyDescent="0.25">
      <c r="B39" s="49">
        <v>24</v>
      </c>
      <c r="C39" s="81">
        <v>35351.4301324806</v>
      </c>
      <c r="D39" s="81">
        <v>21140.969285067113</v>
      </c>
      <c r="E39" s="93">
        <v>661919.52428376535</v>
      </c>
      <c r="F39" s="219">
        <f t="shared" si="3"/>
        <v>52</v>
      </c>
      <c r="G39" s="220">
        <f t="shared" si="4"/>
        <v>8</v>
      </c>
      <c r="H39" s="168">
        <f t="shared" si="0"/>
        <v>13</v>
      </c>
      <c r="I39" s="169">
        <f t="shared" si="1"/>
        <v>441279.68285584357</v>
      </c>
      <c r="J39" s="170">
        <f t="shared" si="2"/>
        <v>717079.4846407458</v>
      </c>
      <c r="K39" s="94"/>
    </row>
    <row r="40" spans="2:15" ht="75" x14ac:dyDescent="0.35">
      <c r="B40" s="49">
        <v>25</v>
      </c>
      <c r="C40" s="81">
        <v>36997.291524779073</v>
      </c>
      <c r="D40" s="81">
        <v>27069.02715531992</v>
      </c>
      <c r="E40" s="93">
        <v>586912.86286400934</v>
      </c>
      <c r="F40" s="219">
        <f t="shared" si="3"/>
        <v>36</v>
      </c>
      <c r="G40" s="220">
        <f t="shared" si="4"/>
        <v>24</v>
      </c>
      <c r="H40" s="168">
        <f t="shared" si="0"/>
        <v>9</v>
      </c>
      <c r="I40" s="169">
        <f t="shared" si="1"/>
        <v>1173825.7257280187</v>
      </c>
      <c r="J40" s="170">
        <f t="shared" si="2"/>
        <v>440184.647148007</v>
      </c>
      <c r="K40" s="94"/>
      <c r="L40" s="180" t="s">
        <v>1295</v>
      </c>
      <c r="M40" s="180" t="s">
        <v>1296</v>
      </c>
      <c r="N40" s="181" t="s">
        <v>1305</v>
      </c>
    </row>
    <row r="41" spans="2:15" x14ac:dyDescent="0.25">
      <c r="B41" s="49">
        <v>26</v>
      </c>
      <c r="C41" s="81">
        <v>34491.218953624993</v>
      </c>
      <c r="D41" s="81">
        <v>23918.124675795585</v>
      </c>
      <c r="E41" s="93">
        <v>244341.27039547102</v>
      </c>
      <c r="F41" s="219">
        <f t="shared" si="3"/>
        <v>44</v>
      </c>
      <c r="G41" s="220">
        <f t="shared" si="4"/>
        <v>16</v>
      </c>
      <c r="H41" s="168">
        <f t="shared" si="0"/>
        <v>16</v>
      </c>
      <c r="I41" s="169">
        <f t="shared" si="1"/>
        <v>325788.36052729469</v>
      </c>
      <c r="J41" s="170">
        <f t="shared" si="2"/>
        <v>325788.36052729469</v>
      </c>
      <c r="K41" s="94"/>
      <c r="L41" s="182" cm="1">
        <f t="array" ref="L41:L140">COUNTIF(I16:I115, "&gt;"&amp;J16:J115)</f>
        <v>30</v>
      </c>
      <c r="M41" s="51" cm="1">
        <f t="array" ref="M41:M140">COUNTIF(J16:J115, "&gt;"&amp;I16:I115)</f>
        <v>50</v>
      </c>
      <c r="N41" s="30">
        <f>SUM(M41:M140)</f>
        <v>5436</v>
      </c>
    </row>
    <row r="42" spans="2:15" x14ac:dyDescent="0.25">
      <c r="B42" s="49">
        <v>27</v>
      </c>
      <c r="C42" s="81">
        <v>33735.844629088075</v>
      </c>
      <c r="D42" s="81">
        <v>22109.172400822838</v>
      </c>
      <c r="E42" s="93">
        <v>401089.17692855571</v>
      </c>
      <c r="F42" s="219">
        <f t="shared" si="3"/>
        <v>49</v>
      </c>
      <c r="G42" s="220">
        <f t="shared" si="4"/>
        <v>11</v>
      </c>
      <c r="H42" s="168">
        <f t="shared" si="0"/>
        <v>18</v>
      </c>
      <c r="I42" s="169">
        <f t="shared" si="1"/>
        <v>367665.07885117602</v>
      </c>
      <c r="J42" s="170">
        <f t="shared" si="2"/>
        <v>601633.76539283351</v>
      </c>
      <c r="K42" s="94"/>
      <c r="L42" s="182">
        <v>25</v>
      </c>
      <c r="M42" s="51">
        <v>18</v>
      </c>
    </row>
    <row r="43" spans="2:15" x14ac:dyDescent="0.25">
      <c r="B43" s="49">
        <v>28</v>
      </c>
      <c r="C43" s="81">
        <v>32481.282280780615</v>
      </c>
      <c r="D43" s="81">
        <v>19969.178317059021</v>
      </c>
      <c r="E43" s="93">
        <v>365201.70435673353</v>
      </c>
      <c r="F43" s="219">
        <f t="shared" si="3"/>
        <v>55</v>
      </c>
      <c r="G43" s="220">
        <f t="shared" si="4"/>
        <v>5</v>
      </c>
      <c r="H43" s="168">
        <f t="shared" si="0"/>
        <v>21</v>
      </c>
      <c r="I43" s="169">
        <f t="shared" si="1"/>
        <v>152167.37681530564</v>
      </c>
      <c r="J43" s="170">
        <f t="shared" si="2"/>
        <v>639102.98262428364</v>
      </c>
      <c r="K43" s="94"/>
      <c r="L43" s="182">
        <v>76</v>
      </c>
      <c r="M43" s="51">
        <v>74</v>
      </c>
    </row>
    <row r="44" spans="2:15" x14ac:dyDescent="0.25">
      <c r="B44" s="49">
        <v>29</v>
      </c>
      <c r="C44" s="81">
        <v>33981.362103342879</v>
      </c>
      <c r="D44" s="81">
        <v>20269.046471169342</v>
      </c>
      <c r="E44" s="93">
        <v>460493.45308726525</v>
      </c>
      <c r="F44" s="219">
        <f t="shared" si="3"/>
        <v>54</v>
      </c>
      <c r="G44" s="220">
        <f t="shared" si="4"/>
        <v>6</v>
      </c>
      <c r="H44" s="168">
        <f t="shared" si="0"/>
        <v>17</v>
      </c>
      <c r="I44" s="169">
        <f t="shared" si="1"/>
        <v>230246.72654363263</v>
      </c>
      <c r="J44" s="170">
        <f t="shared" si="2"/>
        <v>652365.72520695906</v>
      </c>
      <c r="K44" s="94"/>
      <c r="L44" s="182">
        <v>26</v>
      </c>
      <c r="M44" s="51">
        <v>14</v>
      </c>
    </row>
    <row r="45" spans="2:15" x14ac:dyDescent="0.25">
      <c r="B45" s="49">
        <v>30</v>
      </c>
      <c r="C45" s="81">
        <v>31296.664247996086</v>
      </c>
      <c r="D45" s="81">
        <v>20740.52072500945</v>
      </c>
      <c r="E45" s="93">
        <v>787290.06085542834</v>
      </c>
      <c r="F45" s="219">
        <f t="shared" si="3"/>
        <v>53</v>
      </c>
      <c r="G45" s="220">
        <f t="shared" si="4"/>
        <v>7</v>
      </c>
      <c r="H45" s="168">
        <f t="shared" si="0"/>
        <v>24</v>
      </c>
      <c r="I45" s="169">
        <f t="shared" si="1"/>
        <v>459252.53549899982</v>
      </c>
      <c r="J45" s="170">
        <f t="shared" si="2"/>
        <v>1574580.1217108564</v>
      </c>
      <c r="K45" s="94"/>
      <c r="L45" s="182">
        <v>83</v>
      </c>
      <c r="M45" s="51">
        <v>54</v>
      </c>
    </row>
    <row r="46" spans="2:15" x14ac:dyDescent="0.25">
      <c r="B46" s="49">
        <v>31</v>
      </c>
      <c r="C46" s="81">
        <v>37675.18219010454</v>
      </c>
      <c r="D46" s="81">
        <v>27033.992217980034</v>
      </c>
      <c r="E46" s="93">
        <v>688394.49211441516</v>
      </c>
      <c r="F46" s="219">
        <f t="shared" si="3"/>
        <v>36</v>
      </c>
      <c r="G46" s="220">
        <f t="shared" si="4"/>
        <v>24</v>
      </c>
      <c r="H46" s="168">
        <f t="shared" si="0"/>
        <v>7</v>
      </c>
      <c r="I46" s="169">
        <f t="shared" si="1"/>
        <v>1376788.9842288303</v>
      </c>
      <c r="J46" s="170">
        <f t="shared" si="2"/>
        <v>401563.45373340888</v>
      </c>
      <c r="K46" s="94"/>
      <c r="L46" s="182">
        <v>93</v>
      </c>
      <c r="M46" s="51">
        <v>87</v>
      </c>
    </row>
    <row r="47" spans="2:15" x14ac:dyDescent="0.25">
      <c r="B47" s="49">
        <v>32</v>
      </c>
      <c r="C47" s="81">
        <v>33074.831244284593</v>
      </c>
      <c r="D47" s="81">
        <v>23136.102615000655</v>
      </c>
      <c r="E47" s="93">
        <v>683821.91674388538</v>
      </c>
      <c r="F47" s="219">
        <f t="shared" si="3"/>
        <v>47</v>
      </c>
      <c r="G47" s="220">
        <f t="shared" si="4"/>
        <v>13</v>
      </c>
      <c r="H47" s="168">
        <f t="shared" si="0"/>
        <v>19</v>
      </c>
      <c r="I47" s="169">
        <f t="shared" si="1"/>
        <v>740807.07647254248</v>
      </c>
      <c r="J47" s="170">
        <f t="shared" si="2"/>
        <v>1082718.0348444851</v>
      </c>
      <c r="K47" s="94"/>
      <c r="L47" s="182">
        <v>46</v>
      </c>
      <c r="M47" s="51">
        <v>96</v>
      </c>
    </row>
    <row r="48" spans="2:15" x14ac:dyDescent="0.25">
      <c r="B48" s="49">
        <v>33</v>
      </c>
      <c r="C48" s="81">
        <v>37505.378056089517</v>
      </c>
      <c r="D48" s="81">
        <v>24819.769312779703</v>
      </c>
      <c r="E48" s="93">
        <v>411973.51865379093</v>
      </c>
      <c r="F48" s="219">
        <f t="shared" si="3"/>
        <v>42</v>
      </c>
      <c r="G48" s="220">
        <f t="shared" si="4"/>
        <v>18</v>
      </c>
      <c r="H48" s="168">
        <f t="shared" ref="H48:H79" si="5">INT(("17-Jun-2010"-C48)/365)</f>
        <v>7</v>
      </c>
      <c r="I48" s="169">
        <f t="shared" ref="I48:I79" si="6" xml:space="preserve"> (E48 / 12)*G48</f>
        <v>617960.2779806864</v>
      </c>
      <c r="J48" s="170">
        <f t="shared" ref="J48:J79" si="7">H48 * ( E48 / 12)</f>
        <v>240317.88588137805</v>
      </c>
      <c r="K48" s="94"/>
      <c r="L48" s="182">
        <v>61</v>
      </c>
      <c r="M48" s="51">
        <v>54</v>
      </c>
    </row>
    <row r="49" spans="2:13" x14ac:dyDescent="0.25">
      <c r="B49" s="49">
        <v>34</v>
      </c>
      <c r="C49" s="81">
        <v>33299.816745102486</v>
      </c>
      <c r="D49" s="81">
        <v>20253.124444918089</v>
      </c>
      <c r="E49" s="93">
        <v>582069.42193588603</v>
      </c>
      <c r="F49" s="219">
        <f t="shared" si="3"/>
        <v>55</v>
      </c>
      <c r="G49" s="220">
        <f t="shared" si="4"/>
        <v>5</v>
      </c>
      <c r="H49" s="168">
        <f t="shared" si="5"/>
        <v>19</v>
      </c>
      <c r="I49" s="169">
        <f t="shared" si="6"/>
        <v>242528.9258066192</v>
      </c>
      <c r="J49" s="170">
        <f t="shared" si="7"/>
        <v>921609.91806515295</v>
      </c>
      <c r="K49" s="94"/>
      <c r="L49" s="182">
        <v>11</v>
      </c>
      <c r="M49" s="51">
        <v>16</v>
      </c>
    </row>
    <row r="50" spans="2:13" x14ac:dyDescent="0.25">
      <c r="B50" s="49">
        <v>35</v>
      </c>
      <c r="C50" s="81">
        <v>36054.602850732037</v>
      </c>
      <c r="D50" s="81">
        <v>21570.155073209207</v>
      </c>
      <c r="E50" s="93">
        <v>402614.00690246822</v>
      </c>
      <c r="F50" s="219">
        <f t="shared" si="3"/>
        <v>51</v>
      </c>
      <c r="G50" s="220">
        <f t="shared" si="4"/>
        <v>9</v>
      </c>
      <c r="H50" s="168">
        <f t="shared" si="5"/>
        <v>11</v>
      </c>
      <c r="I50" s="169">
        <f t="shared" si="6"/>
        <v>301960.50517685118</v>
      </c>
      <c r="J50" s="170">
        <f t="shared" si="7"/>
        <v>369062.83966059587</v>
      </c>
      <c r="K50" s="94"/>
      <c r="L50" s="182">
        <v>42</v>
      </c>
      <c r="M50" s="51">
        <v>98</v>
      </c>
    </row>
    <row r="51" spans="2:13" x14ac:dyDescent="0.25">
      <c r="B51" s="49">
        <v>36</v>
      </c>
      <c r="C51" s="81">
        <v>37866.158487291294</v>
      </c>
      <c r="D51" s="81">
        <v>26639.029217250696</v>
      </c>
      <c r="E51" s="93">
        <v>516126.46348985145</v>
      </c>
      <c r="F51" s="219">
        <f t="shared" si="3"/>
        <v>37</v>
      </c>
      <c r="G51" s="220">
        <f t="shared" si="4"/>
        <v>23</v>
      </c>
      <c r="H51" s="168">
        <f t="shared" si="5"/>
        <v>6</v>
      </c>
      <c r="I51" s="169">
        <f t="shared" si="6"/>
        <v>989242.38835554861</v>
      </c>
      <c r="J51" s="170">
        <f t="shared" si="7"/>
        <v>258063.23174492572</v>
      </c>
      <c r="K51" s="94"/>
      <c r="L51" s="182">
        <v>56</v>
      </c>
      <c r="M51" s="51">
        <v>5</v>
      </c>
    </row>
    <row r="52" spans="2:13" x14ac:dyDescent="0.25">
      <c r="B52" s="49">
        <v>37</v>
      </c>
      <c r="C52" s="81">
        <v>37800.676797328437</v>
      </c>
      <c r="D52" s="81">
        <v>26797.02432761751</v>
      </c>
      <c r="E52" s="93">
        <v>541326.05173141952</v>
      </c>
      <c r="F52" s="219">
        <f t="shared" si="3"/>
        <v>37</v>
      </c>
      <c r="G52" s="220">
        <f t="shared" si="4"/>
        <v>23</v>
      </c>
      <c r="H52" s="168">
        <f t="shared" si="5"/>
        <v>6</v>
      </c>
      <c r="I52" s="169">
        <f t="shared" si="6"/>
        <v>1037541.5991518875</v>
      </c>
      <c r="J52" s="170">
        <f t="shared" si="7"/>
        <v>270663.02586570976</v>
      </c>
      <c r="K52" s="94"/>
      <c r="L52" s="182">
        <v>46</v>
      </c>
      <c r="M52" s="51">
        <v>57</v>
      </c>
    </row>
    <row r="53" spans="2:13" x14ac:dyDescent="0.25">
      <c r="B53" s="49">
        <v>38</v>
      </c>
      <c r="C53" s="81">
        <v>33720.464277228013</v>
      </c>
      <c r="D53" s="81">
        <v>23396.684256906967</v>
      </c>
      <c r="E53" s="93">
        <v>284177.85516622453</v>
      </c>
      <c r="F53" s="219">
        <f t="shared" si="3"/>
        <v>46</v>
      </c>
      <c r="G53" s="220">
        <f t="shared" si="4"/>
        <v>14</v>
      </c>
      <c r="H53" s="168">
        <f t="shared" si="5"/>
        <v>18</v>
      </c>
      <c r="I53" s="169">
        <f t="shared" si="6"/>
        <v>331540.83102726191</v>
      </c>
      <c r="J53" s="170">
        <f t="shared" si="7"/>
        <v>426266.78274933679</v>
      </c>
      <c r="K53" s="94"/>
      <c r="L53" s="182">
        <v>5</v>
      </c>
      <c r="M53" s="51">
        <v>61</v>
      </c>
    </row>
    <row r="54" spans="2:13" x14ac:dyDescent="0.25">
      <c r="B54" s="49">
        <v>39</v>
      </c>
      <c r="C54" s="81">
        <v>33012.12666013174</v>
      </c>
      <c r="D54" s="81">
        <v>21319.283414291662</v>
      </c>
      <c r="E54" s="93">
        <v>585028.0267272616</v>
      </c>
      <c r="F54" s="219">
        <f t="shared" si="3"/>
        <v>52</v>
      </c>
      <c r="G54" s="220">
        <f t="shared" si="4"/>
        <v>8</v>
      </c>
      <c r="H54" s="168">
        <f t="shared" si="5"/>
        <v>20</v>
      </c>
      <c r="I54" s="169">
        <f t="shared" si="6"/>
        <v>390018.68448484107</v>
      </c>
      <c r="J54" s="170">
        <f t="shared" si="7"/>
        <v>975046.71121210267</v>
      </c>
      <c r="K54" s="94"/>
      <c r="L54" s="182">
        <v>34</v>
      </c>
      <c r="M54" s="51">
        <v>54</v>
      </c>
    </row>
    <row r="55" spans="2:13" x14ac:dyDescent="0.25">
      <c r="B55" s="49">
        <v>40</v>
      </c>
      <c r="C55" s="81">
        <v>35734.218389735513</v>
      </c>
      <c r="D55" s="81">
        <v>21839.830274144555</v>
      </c>
      <c r="E55" s="93">
        <v>483098.37259292678</v>
      </c>
      <c r="F55" s="219">
        <f t="shared" si="3"/>
        <v>50</v>
      </c>
      <c r="G55" s="220">
        <f t="shared" si="4"/>
        <v>10</v>
      </c>
      <c r="H55" s="168">
        <f t="shared" si="5"/>
        <v>12</v>
      </c>
      <c r="I55" s="169">
        <f t="shared" si="6"/>
        <v>402581.97716077231</v>
      </c>
      <c r="J55" s="170">
        <f t="shared" si="7"/>
        <v>483098.37259292672</v>
      </c>
      <c r="K55" s="94"/>
      <c r="L55" s="182">
        <v>11</v>
      </c>
      <c r="M55" s="51">
        <v>72</v>
      </c>
    </row>
    <row r="56" spans="2:13" x14ac:dyDescent="0.25">
      <c r="B56" s="49">
        <v>41</v>
      </c>
      <c r="C56" s="81">
        <v>34139.903075649199</v>
      </c>
      <c r="D56" s="81">
        <v>23145.589951862985</v>
      </c>
      <c r="E56" s="93">
        <v>287712.33590296091</v>
      </c>
      <c r="F56" s="219">
        <f t="shared" si="3"/>
        <v>47</v>
      </c>
      <c r="G56" s="220">
        <f t="shared" si="4"/>
        <v>13</v>
      </c>
      <c r="H56" s="168">
        <f t="shared" si="5"/>
        <v>17</v>
      </c>
      <c r="I56" s="169">
        <f t="shared" si="6"/>
        <v>311688.36389487429</v>
      </c>
      <c r="J56" s="170">
        <f t="shared" si="7"/>
        <v>407592.47586252796</v>
      </c>
      <c r="K56" s="94"/>
      <c r="L56" s="182">
        <v>15</v>
      </c>
      <c r="M56" s="51">
        <v>5</v>
      </c>
    </row>
    <row r="57" spans="2:13" x14ac:dyDescent="0.25">
      <c r="B57" s="49">
        <v>42</v>
      </c>
      <c r="C57" s="81">
        <v>33592.144062576532</v>
      </c>
      <c r="D57" s="81">
        <v>22407.206862452269</v>
      </c>
      <c r="E57" s="93">
        <v>696708.11405852193</v>
      </c>
      <c r="F57" s="219">
        <f t="shared" si="3"/>
        <v>49</v>
      </c>
      <c r="G57" s="220">
        <f t="shared" si="4"/>
        <v>11</v>
      </c>
      <c r="H57" s="168">
        <f t="shared" si="5"/>
        <v>18</v>
      </c>
      <c r="I57" s="169">
        <f t="shared" si="6"/>
        <v>638649.10455364513</v>
      </c>
      <c r="J57" s="170">
        <f t="shared" si="7"/>
        <v>1045062.1710877828</v>
      </c>
      <c r="K57" s="94"/>
      <c r="L57" s="182">
        <v>34</v>
      </c>
      <c r="M57" s="51">
        <v>89</v>
      </c>
    </row>
    <row r="58" spans="2:13" x14ac:dyDescent="0.25">
      <c r="B58" s="49">
        <v>43</v>
      </c>
      <c r="C58" s="81">
        <v>33966.88153328406</v>
      </c>
      <c r="D58" s="81">
        <v>19942.733663385556</v>
      </c>
      <c r="E58" s="93">
        <v>567110.67690047901</v>
      </c>
      <c r="F58" s="219">
        <f t="shared" si="3"/>
        <v>55</v>
      </c>
      <c r="G58" s="220">
        <f t="shared" si="4"/>
        <v>5</v>
      </c>
      <c r="H58" s="168">
        <f t="shared" si="5"/>
        <v>17</v>
      </c>
      <c r="I58" s="169">
        <f t="shared" si="6"/>
        <v>236296.11537519959</v>
      </c>
      <c r="J58" s="170">
        <f t="shared" si="7"/>
        <v>803406.7922756786</v>
      </c>
      <c r="K58" s="94"/>
      <c r="L58" s="182">
        <v>25</v>
      </c>
      <c r="M58" s="51">
        <v>84</v>
      </c>
    </row>
    <row r="59" spans="2:13" x14ac:dyDescent="0.25">
      <c r="B59" s="49">
        <v>44</v>
      </c>
      <c r="C59" s="81">
        <v>34565.646074265176</v>
      </c>
      <c r="D59" s="81">
        <v>22667.823160016062</v>
      </c>
      <c r="E59" s="93">
        <v>389639.21976266173</v>
      </c>
      <c r="F59" s="219">
        <f t="shared" si="3"/>
        <v>48</v>
      </c>
      <c r="G59" s="220">
        <f t="shared" si="4"/>
        <v>12</v>
      </c>
      <c r="H59" s="168">
        <f t="shared" si="5"/>
        <v>15</v>
      </c>
      <c r="I59" s="169">
        <f t="shared" si="6"/>
        <v>389639.21976266173</v>
      </c>
      <c r="J59" s="170">
        <f t="shared" si="7"/>
        <v>487049.02470332716</v>
      </c>
      <c r="K59" s="94"/>
      <c r="L59" s="182">
        <v>91</v>
      </c>
      <c r="M59" s="51">
        <v>67</v>
      </c>
    </row>
    <row r="60" spans="2:13" x14ac:dyDescent="0.25">
      <c r="B60" s="49">
        <v>45</v>
      </c>
      <c r="C60" s="81">
        <v>33370.012401873792</v>
      </c>
      <c r="D60" s="81">
        <v>23261.229301552939</v>
      </c>
      <c r="E60" s="93">
        <v>298653.32112784061</v>
      </c>
      <c r="F60" s="219">
        <f t="shared" si="3"/>
        <v>46</v>
      </c>
      <c r="G60" s="220">
        <f t="shared" si="4"/>
        <v>14</v>
      </c>
      <c r="H60" s="168">
        <f t="shared" si="5"/>
        <v>19</v>
      </c>
      <c r="I60" s="169">
        <f t="shared" si="6"/>
        <v>348428.87464914739</v>
      </c>
      <c r="J60" s="170">
        <f t="shared" si="7"/>
        <v>472867.7584524143</v>
      </c>
      <c r="K60" s="94"/>
      <c r="L60" s="182">
        <v>70</v>
      </c>
      <c r="M60" s="51">
        <v>93</v>
      </c>
    </row>
    <row r="61" spans="2:13" x14ac:dyDescent="0.25">
      <c r="B61" s="49">
        <v>46</v>
      </c>
      <c r="C61" s="81">
        <v>33473.541254175871</v>
      </c>
      <c r="D61" s="81">
        <v>22236.187257998761</v>
      </c>
      <c r="E61" s="93">
        <v>447951.84033911047</v>
      </c>
      <c r="F61" s="219">
        <f t="shared" si="3"/>
        <v>49</v>
      </c>
      <c r="G61" s="220">
        <f t="shared" si="4"/>
        <v>11</v>
      </c>
      <c r="H61" s="168">
        <f t="shared" si="5"/>
        <v>18</v>
      </c>
      <c r="I61" s="169">
        <f t="shared" si="6"/>
        <v>410622.52031085128</v>
      </c>
      <c r="J61" s="170">
        <f t="shared" si="7"/>
        <v>671927.7605086657</v>
      </c>
      <c r="K61" s="94"/>
      <c r="L61" s="182">
        <v>37</v>
      </c>
      <c r="M61" s="51">
        <v>5</v>
      </c>
    </row>
    <row r="62" spans="2:13" x14ac:dyDescent="0.25">
      <c r="B62" s="49">
        <v>47</v>
      </c>
      <c r="C62" s="81">
        <v>35814.756860493406</v>
      </c>
      <c r="D62" s="81">
        <v>23713.214914151671</v>
      </c>
      <c r="E62" s="93">
        <v>663041.65577188297</v>
      </c>
      <c r="F62" s="219">
        <f t="shared" si="3"/>
        <v>45</v>
      </c>
      <c r="G62" s="220">
        <f t="shared" si="4"/>
        <v>15</v>
      </c>
      <c r="H62" s="168">
        <f t="shared" si="5"/>
        <v>12</v>
      </c>
      <c r="I62" s="169">
        <f t="shared" si="6"/>
        <v>828802.06971485366</v>
      </c>
      <c r="J62" s="170">
        <f t="shared" si="7"/>
        <v>663041.65577188297</v>
      </c>
      <c r="K62" s="94"/>
      <c r="L62" s="182">
        <v>72</v>
      </c>
      <c r="M62" s="51">
        <v>38</v>
      </c>
    </row>
    <row r="63" spans="2:13" x14ac:dyDescent="0.25">
      <c r="B63" s="49">
        <v>48</v>
      </c>
      <c r="C63" s="81">
        <v>33453.705303088085</v>
      </c>
      <c r="D63" s="81">
        <v>22887.90742224018</v>
      </c>
      <c r="E63" s="93">
        <v>623725.2804691128</v>
      </c>
      <c r="F63" s="219">
        <f t="shared" si="3"/>
        <v>47</v>
      </c>
      <c r="G63" s="220">
        <f t="shared" si="4"/>
        <v>13</v>
      </c>
      <c r="H63" s="168">
        <f t="shared" si="5"/>
        <v>18</v>
      </c>
      <c r="I63" s="169">
        <f t="shared" si="6"/>
        <v>675702.38717487222</v>
      </c>
      <c r="J63" s="170">
        <f t="shared" si="7"/>
        <v>935587.9207036692</v>
      </c>
      <c r="K63" s="94"/>
      <c r="L63" s="182">
        <v>24</v>
      </c>
      <c r="M63" s="51">
        <v>92</v>
      </c>
    </row>
    <row r="64" spans="2:13" x14ac:dyDescent="0.25">
      <c r="B64" s="49">
        <v>49</v>
      </c>
      <c r="C64" s="81">
        <v>33966.511555324381</v>
      </c>
      <c r="D64" s="81">
        <v>23466.570517482694</v>
      </c>
      <c r="E64" s="93">
        <v>722049.97708387254</v>
      </c>
      <c r="F64" s="219">
        <f t="shared" si="3"/>
        <v>46</v>
      </c>
      <c r="G64" s="220">
        <f t="shared" si="4"/>
        <v>14</v>
      </c>
      <c r="H64" s="168">
        <f t="shared" si="5"/>
        <v>17</v>
      </c>
      <c r="I64" s="169">
        <f t="shared" si="6"/>
        <v>842391.63993118471</v>
      </c>
      <c r="J64" s="170">
        <f t="shared" si="7"/>
        <v>1022904.1342021528</v>
      </c>
      <c r="K64" s="94"/>
      <c r="L64" s="182">
        <v>28</v>
      </c>
      <c r="M64" s="51">
        <v>63</v>
      </c>
    </row>
    <row r="65" spans="2:13" x14ac:dyDescent="0.25">
      <c r="B65" s="49">
        <v>50</v>
      </c>
      <c r="C65" s="81">
        <v>34580.027297679051</v>
      </c>
      <c r="D65" s="81">
        <v>24258.661808414319</v>
      </c>
      <c r="E65" s="93">
        <v>780231.18750236335</v>
      </c>
      <c r="F65" s="219">
        <f t="shared" si="3"/>
        <v>44</v>
      </c>
      <c r="G65" s="220">
        <f t="shared" si="4"/>
        <v>16</v>
      </c>
      <c r="H65" s="168">
        <f t="shared" si="5"/>
        <v>15</v>
      </c>
      <c r="I65" s="169">
        <f t="shared" si="6"/>
        <v>1040308.2500031511</v>
      </c>
      <c r="J65" s="170">
        <f t="shared" si="7"/>
        <v>975288.98437795416</v>
      </c>
      <c r="K65" s="94"/>
      <c r="L65" s="182">
        <v>53</v>
      </c>
      <c r="M65" s="51">
        <v>5</v>
      </c>
    </row>
    <row r="66" spans="2:13" x14ac:dyDescent="0.25">
      <c r="B66" s="49">
        <v>51</v>
      </c>
      <c r="C66" s="81">
        <v>37196.691368496773</v>
      </c>
      <c r="D66" s="81">
        <v>26332.821108237091</v>
      </c>
      <c r="E66" s="93">
        <v>627232.20552178577</v>
      </c>
      <c r="F66" s="219">
        <f t="shared" si="3"/>
        <v>38</v>
      </c>
      <c r="G66" s="220">
        <f t="shared" si="4"/>
        <v>22</v>
      </c>
      <c r="H66" s="168">
        <f t="shared" si="5"/>
        <v>8</v>
      </c>
      <c r="I66" s="169">
        <f t="shared" si="6"/>
        <v>1149925.710123274</v>
      </c>
      <c r="J66" s="170">
        <f t="shared" si="7"/>
        <v>418154.80368119053</v>
      </c>
      <c r="K66" s="94"/>
      <c r="L66" s="182">
        <v>72</v>
      </c>
      <c r="M66" s="51">
        <v>78</v>
      </c>
    </row>
    <row r="67" spans="2:13" x14ac:dyDescent="0.25">
      <c r="B67" s="49">
        <v>52</v>
      </c>
      <c r="C67" s="81">
        <v>35917.607073680614</v>
      </c>
      <c r="D67" s="81">
        <v>25171.431137169697</v>
      </c>
      <c r="E67" s="93">
        <v>448951.82251825416</v>
      </c>
      <c r="F67" s="219">
        <f t="shared" si="3"/>
        <v>41</v>
      </c>
      <c r="G67" s="220">
        <f t="shared" si="4"/>
        <v>19</v>
      </c>
      <c r="H67" s="168">
        <f t="shared" si="5"/>
        <v>12</v>
      </c>
      <c r="I67" s="169">
        <f t="shared" si="6"/>
        <v>710840.38565390243</v>
      </c>
      <c r="J67" s="170">
        <f t="shared" si="7"/>
        <v>448951.82251825416</v>
      </c>
      <c r="K67" s="94"/>
      <c r="L67" s="182">
        <v>38</v>
      </c>
      <c r="M67" s="51">
        <v>73</v>
      </c>
    </row>
    <row r="68" spans="2:13" x14ac:dyDescent="0.25">
      <c r="B68" s="49">
        <v>53</v>
      </c>
      <c r="C68" s="81">
        <v>35542.513252876975</v>
      </c>
      <c r="D68" s="81">
        <v>24721.735766743303</v>
      </c>
      <c r="E68" s="93">
        <v>310754.00821570284</v>
      </c>
      <c r="F68" s="219">
        <f t="shared" si="3"/>
        <v>42</v>
      </c>
      <c r="G68" s="220">
        <f t="shared" si="4"/>
        <v>18</v>
      </c>
      <c r="H68" s="168">
        <f t="shared" si="5"/>
        <v>13</v>
      </c>
      <c r="I68" s="169">
        <f t="shared" si="6"/>
        <v>466131.01232355426</v>
      </c>
      <c r="J68" s="170">
        <f t="shared" si="7"/>
        <v>336650.17556701141</v>
      </c>
      <c r="K68" s="94"/>
      <c r="L68" s="182">
        <v>34</v>
      </c>
      <c r="M68" s="51">
        <v>99</v>
      </c>
    </row>
    <row r="69" spans="2:13" x14ac:dyDescent="0.25">
      <c r="B69" s="49">
        <v>54</v>
      </c>
      <c r="C69" s="81">
        <v>33698.758003861498</v>
      </c>
      <c r="D69" s="81">
        <v>22186.678997013751</v>
      </c>
      <c r="E69" s="93">
        <v>450692.66788479924</v>
      </c>
      <c r="F69" s="219">
        <f t="shared" si="3"/>
        <v>49</v>
      </c>
      <c r="G69" s="220">
        <f t="shared" si="4"/>
        <v>11</v>
      </c>
      <c r="H69" s="168">
        <f t="shared" si="5"/>
        <v>18</v>
      </c>
      <c r="I69" s="169">
        <f t="shared" si="6"/>
        <v>413134.94556106598</v>
      </c>
      <c r="J69" s="170">
        <f t="shared" si="7"/>
        <v>676039.0018271989</v>
      </c>
      <c r="K69" s="94"/>
      <c r="L69" s="182">
        <v>34</v>
      </c>
      <c r="M69" s="51">
        <v>93</v>
      </c>
    </row>
    <row r="70" spans="2:13" x14ac:dyDescent="0.25">
      <c r="B70" s="49">
        <v>55</v>
      </c>
      <c r="C70" s="81">
        <v>34069.015472454746</v>
      </c>
      <c r="D70" s="81">
        <v>23139.161142966452</v>
      </c>
      <c r="E70" s="93">
        <v>552915.05287725152</v>
      </c>
      <c r="F70" s="219">
        <f t="shared" si="3"/>
        <v>47</v>
      </c>
      <c r="G70" s="220">
        <f t="shared" si="4"/>
        <v>13</v>
      </c>
      <c r="H70" s="168">
        <f t="shared" si="5"/>
        <v>17</v>
      </c>
      <c r="I70" s="169">
        <f t="shared" si="6"/>
        <v>598991.30728368915</v>
      </c>
      <c r="J70" s="170">
        <f t="shared" si="7"/>
        <v>783296.32490943966</v>
      </c>
      <c r="K70" s="94"/>
      <c r="L70" s="182">
        <v>0</v>
      </c>
      <c r="M70" s="51">
        <v>61</v>
      </c>
    </row>
    <row r="71" spans="2:13" x14ac:dyDescent="0.25">
      <c r="B71" s="49">
        <v>56</v>
      </c>
      <c r="C71" s="81">
        <v>32219.267280525415</v>
      </c>
      <c r="D71" s="81">
        <v>20720.606558860891</v>
      </c>
      <c r="E71" s="93">
        <v>762592.37014888867</v>
      </c>
      <c r="F71" s="219">
        <f t="shared" si="3"/>
        <v>53</v>
      </c>
      <c r="G71" s="220">
        <f t="shared" si="4"/>
        <v>7</v>
      </c>
      <c r="H71" s="168">
        <f t="shared" si="5"/>
        <v>22</v>
      </c>
      <c r="I71" s="169">
        <f t="shared" si="6"/>
        <v>444845.5492535184</v>
      </c>
      <c r="J71" s="170">
        <f t="shared" si="7"/>
        <v>1398086.0119396292</v>
      </c>
      <c r="K71" s="94"/>
      <c r="L71" s="182">
        <v>63</v>
      </c>
      <c r="M71" s="51">
        <v>2</v>
      </c>
    </row>
    <row r="72" spans="2:13" x14ac:dyDescent="0.25">
      <c r="B72" s="49">
        <v>57</v>
      </c>
      <c r="C72" s="81">
        <v>31985.969785275287</v>
      </c>
      <c r="D72" s="81">
        <v>21098.144863498233</v>
      </c>
      <c r="E72" s="93">
        <v>730126.54889515031</v>
      </c>
      <c r="F72" s="219">
        <f t="shared" si="3"/>
        <v>52</v>
      </c>
      <c r="G72" s="220">
        <f t="shared" si="4"/>
        <v>8</v>
      </c>
      <c r="H72" s="168">
        <f t="shared" si="5"/>
        <v>22</v>
      </c>
      <c r="I72" s="169">
        <f t="shared" si="6"/>
        <v>486751.03259676689</v>
      </c>
      <c r="J72" s="170">
        <f t="shared" si="7"/>
        <v>1338565.3396411089</v>
      </c>
      <c r="K72" s="94"/>
      <c r="L72" s="182">
        <v>10</v>
      </c>
      <c r="M72" s="51">
        <v>28</v>
      </c>
    </row>
    <row r="73" spans="2:13" x14ac:dyDescent="0.25">
      <c r="B73" s="49">
        <v>58</v>
      </c>
      <c r="C73" s="81">
        <v>37565.208173193496</v>
      </c>
      <c r="D73" s="81">
        <v>26167.04272568236</v>
      </c>
      <c r="E73" s="93">
        <v>416974.91424314189</v>
      </c>
      <c r="F73" s="219">
        <f t="shared" si="3"/>
        <v>38</v>
      </c>
      <c r="G73" s="220">
        <f t="shared" si="4"/>
        <v>22</v>
      </c>
      <c r="H73" s="168">
        <f t="shared" si="5"/>
        <v>7</v>
      </c>
      <c r="I73" s="169">
        <f t="shared" si="6"/>
        <v>764454.00944576017</v>
      </c>
      <c r="J73" s="170">
        <f t="shared" si="7"/>
        <v>243235.36664183278</v>
      </c>
      <c r="K73" s="94"/>
      <c r="L73" s="182">
        <v>83</v>
      </c>
      <c r="M73" s="51">
        <v>47</v>
      </c>
    </row>
    <row r="74" spans="2:13" x14ac:dyDescent="0.25">
      <c r="B74" s="49">
        <v>59</v>
      </c>
      <c r="C74" s="81">
        <v>36522.223529790608</v>
      </c>
      <c r="D74" s="81">
        <v>26746.061003889969</v>
      </c>
      <c r="E74" s="93">
        <v>668869.52040250797</v>
      </c>
      <c r="F74" s="219">
        <f t="shared" si="3"/>
        <v>37</v>
      </c>
      <c r="G74" s="220">
        <f t="shared" si="4"/>
        <v>23</v>
      </c>
      <c r="H74" s="168">
        <f t="shared" si="5"/>
        <v>10</v>
      </c>
      <c r="I74" s="169">
        <f t="shared" si="6"/>
        <v>1281999.914104807</v>
      </c>
      <c r="J74" s="170">
        <f t="shared" si="7"/>
        <v>557391.26700209</v>
      </c>
      <c r="K74" s="94"/>
      <c r="L74" s="182">
        <v>19</v>
      </c>
      <c r="M74" s="51">
        <v>90</v>
      </c>
    </row>
    <row r="75" spans="2:13" x14ac:dyDescent="0.25">
      <c r="B75" s="49">
        <v>60</v>
      </c>
      <c r="C75" s="81">
        <v>34414.482331797153</v>
      </c>
      <c r="D75" s="81">
        <v>20839.842646562607</v>
      </c>
      <c r="E75" s="93">
        <v>227370.60565594645</v>
      </c>
      <c r="F75" s="219">
        <f t="shared" si="3"/>
        <v>53</v>
      </c>
      <c r="G75" s="220">
        <f t="shared" si="4"/>
        <v>7</v>
      </c>
      <c r="H75" s="168">
        <f t="shared" si="5"/>
        <v>16</v>
      </c>
      <c r="I75" s="169">
        <f t="shared" si="6"/>
        <v>132632.85329930211</v>
      </c>
      <c r="J75" s="170">
        <f t="shared" si="7"/>
        <v>303160.80754126195</v>
      </c>
      <c r="K75" s="94"/>
      <c r="L75" s="182">
        <v>67</v>
      </c>
      <c r="M75" s="51">
        <v>82</v>
      </c>
    </row>
    <row r="76" spans="2:13" x14ac:dyDescent="0.25">
      <c r="B76" s="49">
        <v>61</v>
      </c>
      <c r="C76" s="81">
        <v>32378.591329133673</v>
      </c>
      <c r="D76" s="81">
        <v>20658.954739564419</v>
      </c>
      <c r="E76" s="93">
        <v>727709.20710524474</v>
      </c>
      <c r="F76" s="219">
        <f t="shared" si="3"/>
        <v>53</v>
      </c>
      <c r="G76" s="220">
        <f t="shared" si="4"/>
        <v>7</v>
      </c>
      <c r="H76" s="168">
        <f t="shared" si="5"/>
        <v>21</v>
      </c>
      <c r="I76" s="169">
        <f t="shared" si="6"/>
        <v>424497.03747805947</v>
      </c>
      <c r="J76" s="170">
        <f t="shared" si="7"/>
        <v>1273491.1124341784</v>
      </c>
      <c r="K76" s="94"/>
      <c r="L76" s="182">
        <v>79</v>
      </c>
      <c r="M76" s="51">
        <v>12</v>
      </c>
    </row>
    <row r="77" spans="2:13" x14ac:dyDescent="0.25">
      <c r="B77" s="49">
        <v>62</v>
      </c>
      <c r="C77" s="81">
        <v>33460.402723416802</v>
      </c>
      <c r="D77" s="81">
        <v>21168.54326937837</v>
      </c>
      <c r="E77" s="93">
        <v>250220.93553645184</v>
      </c>
      <c r="F77" s="219">
        <f t="shared" si="3"/>
        <v>52</v>
      </c>
      <c r="G77" s="220">
        <f t="shared" si="4"/>
        <v>8</v>
      </c>
      <c r="H77" s="168">
        <f t="shared" si="5"/>
        <v>18</v>
      </c>
      <c r="I77" s="169">
        <f t="shared" si="6"/>
        <v>166813.95702430123</v>
      </c>
      <c r="J77" s="170">
        <f t="shared" si="7"/>
        <v>375331.40330467775</v>
      </c>
      <c r="K77" s="94"/>
      <c r="L77" s="182">
        <v>78</v>
      </c>
      <c r="M77" s="51">
        <v>10</v>
      </c>
    </row>
    <row r="78" spans="2:13" x14ac:dyDescent="0.25">
      <c r="B78" s="49">
        <v>63</v>
      </c>
      <c r="C78" s="81">
        <v>34789.728699927095</v>
      </c>
      <c r="D78" s="81">
        <v>24632.984007844116</v>
      </c>
      <c r="E78" s="93">
        <v>498038.25446001912</v>
      </c>
      <c r="F78" s="219">
        <f t="shared" si="3"/>
        <v>43</v>
      </c>
      <c r="G78" s="220">
        <f t="shared" si="4"/>
        <v>17</v>
      </c>
      <c r="H78" s="168">
        <f t="shared" si="5"/>
        <v>15</v>
      </c>
      <c r="I78" s="169">
        <f t="shared" si="6"/>
        <v>705554.19381836045</v>
      </c>
      <c r="J78" s="170">
        <f t="shared" si="7"/>
        <v>622547.81807502394</v>
      </c>
      <c r="K78" s="94"/>
      <c r="L78" s="182">
        <v>56</v>
      </c>
      <c r="M78" s="51">
        <v>76</v>
      </c>
    </row>
    <row r="79" spans="2:13" x14ac:dyDescent="0.25">
      <c r="B79" s="49">
        <v>64</v>
      </c>
      <c r="C79" s="81">
        <v>35681.78048614716</v>
      </c>
      <c r="D79" s="81">
        <v>25099.114068726311</v>
      </c>
      <c r="E79" s="93">
        <v>670178.37757460168</v>
      </c>
      <c r="F79" s="219">
        <f t="shared" si="3"/>
        <v>41</v>
      </c>
      <c r="G79" s="220">
        <f t="shared" si="4"/>
        <v>19</v>
      </c>
      <c r="H79" s="168">
        <f t="shared" si="5"/>
        <v>12</v>
      </c>
      <c r="I79" s="169">
        <f t="shared" si="6"/>
        <v>1061115.7644931194</v>
      </c>
      <c r="J79" s="170">
        <f t="shared" si="7"/>
        <v>670178.37757460168</v>
      </c>
      <c r="K79" s="94"/>
      <c r="L79" s="182">
        <v>17</v>
      </c>
      <c r="M79" s="51">
        <v>70</v>
      </c>
    </row>
    <row r="80" spans="2:13" x14ac:dyDescent="0.25">
      <c r="B80" s="49">
        <v>65</v>
      </c>
      <c r="C80" s="81">
        <v>37526.596775049584</v>
      </c>
      <c r="D80" s="81">
        <v>26953.748503293784</v>
      </c>
      <c r="E80" s="93">
        <v>208820.60809611715</v>
      </c>
      <c r="F80" s="219">
        <f t="shared" si="3"/>
        <v>36</v>
      </c>
      <c r="G80" s="220">
        <f t="shared" si="4"/>
        <v>24</v>
      </c>
      <c r="H80" s="168">
        <f t="shared" ref="H80:H115" si="8">INT(("17-Jun-2010"-C80)/365)</f>
        <v>7</v>
      </c>
      <c r="I80" s="169">
        <f t="shared" ref="I80:I115" si="9" xml:space="preserve"> (E80 / 12)*G80</f>
        <v>417641.21619223431</v>
      </c>
      <c r="J80" s="170">
        <f t="shared" ref="J80:J115" si="10">H80 * ( E80 / 12)</f>
        <v>121812.02138940168</v>
      </c>
      <c r="K80" s="94"/>
      <c r="L80" s="182">
        <v>48</v>
      </c>
      <c r="M80" s="51">
        <v>69</v>
      </c>
    </row>
    <row r="81" spans="2:13" x14ac:dyDescent="0.25">
      <c r="B81" s="49">
        <v>66</v>
      </c>
      <c r="C81" s="81">
        <v>34974.93236996411</v>
      </c>
      <c r="D81" s="81">
        <v>23424.902838095346</v>
      </c>
      <c r="E81" s="93">
        <v>782563.02130294207</v>
      </c>
      <c r="F81" s="219">
        <f t="shared" ref="F81:F115" si="11">INT(("17-Jun-2010"-D81)/365.25)</f>
        <v>46</v>
      </c>
      <c r="G81" s="220">
        <f t="shared" ref="G81:G115" si="12">60-F81</f>
        <v>14</v>
      </c>
      <c r="H81" s="168">
        <f t="shared" si="8"/>
        <v>14</v>
      </c>
      <c r="I81" s="169">
        <f t="shared" si="9"/>
        <v>912990.19152009906</v>
      </c>
      <c r="J81" s="170">
        <f t="shared" si="10"/>
        <v>912990.19152009906</v>
      </c>
      <c r="K81" s="94"/>
      <c r="L81" s="182">
        <v>61</v>
      </c>
      <c r="M81" s="51">
        <v>79</v>
      </c>
    </row>
    <row r="82" spans="2:13" x14ac:dyDescent="0.25">
      <c r="B82" s="49">
        <v>67</v>
      </c>
      <c r="C82" s="81">
        <v>36818.041837401048</v>
      </c>
      <c r="D82" s="81">
        <v>25685.649664732751</v>
      </c>
      <c r="E82" s="93">
        <v>355710.43736865895</v>
      </c>
      <c r="F82" s="219">
        <f t="shared" si="11"/>
        <v>40</v>
      </c>
      <c r="G82" s="220">
        <f t="shared" si="12"/>
        <v>20</v>
      </c>
      <c r="H82" s="168">
        <f t="shared" si="8"/>
        <v>9</v>
      </c>
      <c r="I82" s="169">
        <f t="shared" si="9"/>
        <v>592850.72894776496</v>
      </c>
      <c r="J82" s="170">
        <f t="shared" si="10"/>
        <v>266782.82802649424</v>
      </c>
      <c r="K82" s="94"/>
      <c r="L82" s="182">
        <v>11</v>
      </c>
      <c r="M82" s="51">
        <v>44</v>
      </c>
    </row>
    <row r="83" spans="2:13" x14ac:dyDescent="0.25">
      <c r="B83" s="49">
        <v>68</v>
      </c>
      <c r="C83" s="81">
        <v>37800.535177227241</v>
      </c>
      <c r="D83" s="81">
        <v>25134.370442777072</v>
      </c>
      <c r="E83" s="93">
        <v>653202.61621863814</v>
      </c>
      <c r="F83" s="219">
        <f t="shared" si="11"/>
        <v>41</v>
      </c>
      <c r="G83" s="220">
        <f t="shared" si="12"/>
        <v>19</v>
      </c>
      <c r="H83" s="168">
        <f t="shared" si="8"/>
        <v>6</v>
      </c>
      <c r="I83" s="169">
        <f t="shared" si="9"/>
        <v>1034237.4756795104</v>
      </c>
      <c r="J83" s="170">
        <f t="shared" si="10"/>
        <v>326601.30810931907</v>
      </c>
      <c r="K83" s="94"/>
      <c r="L83" s="182">
        <v>25</v>
      </c>
      <c r="M83" s="51">
        <v>92</v>
      </c>
    </row>
    <row r="84" spans="2:13" x14ac:dyDescent="0.25">
      <c r="B84" s="49">
        <v>69</v>
      </c>
      <c r="C84" s="81">
        <v>35398.626870923828</v>
      </c>
      <c r="D84" s="81">
        <v>23392.448160422166</v>
      </c>
      <c r="E84" s="93">
        <v>577798.35983332968</v>
      </c>
      <c r="F84" s="219">
        <f t="shared" si="11"/>
        <v>46</v>
      </c>
      <c r="G84" s="220">
        <f t="shared" si="12"/>
        <v>14</v>
      </c>
      <c r="H84" s="168">
        <f t="shared" si="8"/>
        <v>13</v>
      </c>
      <c r="I84" s="169">
        <f t="shared" si="9"/>
        <v>674098.08647221804</v>
      </c>
      <c r="J84" s="170">
        <f t="shared" si="10"/>
        <v>625948.2231527738</v>
      </c>
      <c r="K84" s="94"/>
      <c r="L84" s="182">
        <v>47</v>
      </c>
      <c r="M84" s="51">
        <v>70</v>
      </c>
    </row>
    <row r="85" spans="2:13" x14ac:dyDescent="0.25">
      <c r="B85" s="49">
        <v>70</v>
      </c>
      <c r="C85" s="81">
        <v>31789.335540868851</v>
      </c>
      <c r="D85" s="81">
        <v>20169.36897884481</v>
      </c>
      <c r="E85" s="93">
        <v>559820.40647921362</v>
      </c>
      <c r="F85" s="219">
        <f t="shared" si="11"/>
        <v>55</v>
      </c>
      <c r="G85" s="220">
        <f t="shared" si="12"/>
        <v>5</v>
      </c>
      <c r="H85" s="168">
        <f t="shared" si="8"/>
        <v>23</v>
      </c>
      <c r="I85" s="169">
        <f t="shared" si="9"/>
        <v>233258.50269967236</v>
      </c>
      <c r="J85" s="170">
        <f t="shared" si="10"/>
        <v>1072989.1124184928</v>
      </c>
      <c r="K85" s="94"/>
      <c r="L85" s="182">
        <v>48</v>
      </c>
      <c r="M85" s="51">
        <v>75</v>
      </c>
    </row>
    <row r="86" spans="2:13" x14ac:dyDescent="0.25">
      <c r="B86" s="49">
        <v>71</v>
      </c>
      <c r="C86" s="81">
        <v>34198.804694810824</v>
      </c>
      <c r="D86" s="81">
        <v>21750.626134924772</v>
      </c>
      <c r="E86" s="93">
        <v>342507.65302531788</v>
      </c>
      <c r="F86" s="219">
        <f t="shared" si="11"/>
        <v>50</v>
      </c>
      <c r="G86" s="220">
        <f t="shared" si="12"/>
        <v>10</v>
      </c>
      <c r="H86" s="168">
        <f t="shared" si="8"/>
        <v>16</v>
      </c>
      <c r="I86" s="169">
        <f t="shared" si="9"/>
        <v>285423.04418776487</v>
      </c>
      <c r="J86" s="170">
        <f t="shared" si="10"/>
        <v>456676.87070042384</v>
      </c>
      <c r="K86" s="94"/>
      <c r="L86" s="182">
        <v>32</v>
      </c>
      <c r="M86" s="51">
        <v>67</v>
      </c>
    </row>
    <row r="87" spans="2:13" x14ac:dyDescent="0.25">
      <c r="B87" s="49">
        <v>72</v>
      </c>
      <c r="C87" s="81">
        <v>33978.553423786405</v>
      </c>
      <c r="D87" s="81">
        <v>22427.077567056687</v>
      </c>
      <c r="E87" s="93">
        <v>674914.34294089954</v>
      </c>
      <c r="F87" s="219">
        <f t="shared" si="11"/>
        <v>49</v>
      </c>
      <c r="G87" s="220">
        <f t="shared" si="12"/>
        <v>11</v>
      </c>
      <c r="H87" s="168">
        <f t="shared" si="8"/>
        <v>17</v>
      </c>
      <c r="I87" s="169">
        <f t="shared" si="9"/>
        <v>618671.48102915799</v>
      </c>
      <c r="J87" s="170">
        <f t="shared" si="10"/>
        <v>956128.65249960776</v>
      </c>
      <c r="K87" s="94"/>
      <c r="L87" s="182">
        <v>32</v>
      </c>
      <c r="M87" s="51">
        <v>18</v>
      </c>
    </row>
    <row r="88" spans="2:13" x14ac:dyDescent="0.25">
      <c r="B88" s="49">
        <v>73</v>
      </c>
      <c r="C88" s="81">
        <v>37959.249301878939</v>
      </c>
      <c r="D88" s="81">
        <v>27090.671316092783</v>
      </c>
      <c r="E88" s="93">
        <v>618055.91491026548</v>
      </c>
      <c r="F88" s="219">
        <f t="shared" si="11"/>
        <v>36</v>
      </c>
      <c r="G88" s="220">
        <f t="shared" si="12"/>
        <v>24</v>
      </c>
      <c r="H88" s="168">
        <f t="shared" si="8"/>
        <v>6</v>
      </c>
      <c r="I88" s="169">
        <f t="shared" si="9"/>
        <v>1236111.829820531</v>
      </c>
      <c r="J88" s="170">
        <f t="shared" si="10"/>
        <v>309027.95745513274</v>
      </c>
      <c r="K88" s="94"/>
      <c r="L88" s="182">
        <v>18</v>
      </c>
      <c r="M88" s="51">
        <v>35</v>
      </c>
    </row>
    <row r="89" spans="2:13" x14ac:dyDescent="0.25">
      <c r="B89" s="49">
        <v>74</v>
      </c>
      <c r="C89" s="81">
        <v>33938.58625078843</v>
      </c>
      <c r="D89" s="81">
        <v>20468.677238242919</v>
      </c>
      <c r="E89" s="93">
        <v>551697.95016711287</v>
      </c>
      <c r="F89" s="219">
        <f t="shared" si="11"/>
        <v>54</v>
      </c>
      <c r="G89" s="220">
        <f t="shared" si="12"/>
        <v>6</v>
      </c>
      <c r="H89" s="168">
        <f t="shared" si="8"/>
        <v>17</v>
      </c>
      <c r="I89" s="169">
        <f t="shared" si="9"/>
        <v>275848.97508355643</v>
      </c>
      <c r="J89" s="170">
        <f t="shared" si="10"/>
        <v>781572.09607007657</v>
      </c>
      <c r="K89" s="94"/>
      <c r="L89" s="182">
        <v>15</v>
      </c>
      <c r="M89" s="51">
        <v>18</v>
      </c>
    </row>
    <row r="90" spans="2:13" x14ac:dyDescent="0.25">
      <c r="B90" s="49">
        <v>75</v>
      </c>
      <c r="C90" s="81">
        <v>33934.424372175505</v>
      </c>
      <c r="D90" s="81">
        <v>20168.685323544487</v>
      </c>
      <c r="E90" s="93">
        <v>525111.57018536248</v>
      </c>
      <c r="F90" s="219">
        <f t="shared" si="11"/>
        <v>55</v>
      </c>
      <c r="G90" s="220">
        <f t="shared" si="12"/>
        <v>5</v>
      </c>
      <c r="H90" s="168">
        <f t="shared" si="8"/>
        <v>17</v>
      </c>
      <c r="I90" s="169">
        <f t="shared" si="9"/>
        <v>218796.48757723437</v>
      </c>
      <c r="J90" s="170">
        <f t="shared" si="10"/>
        <v>743908.05776259687</v>
      </c>
      <c r="K90" s="94"/>
      <c r="L90" s="182">
        <v>17</v>
      </c>
      <c r="M90" s="51">
        <v>10</v>
      </c>
    </row>
    <row r="91" spans="2:13" x14ac:dyDescent="0.25">
      <c r="B91" s="49">
        <v>76</v>
      </c>
      <c r="C91" s="81">
        <v>35068.91879573089</v>
      </c>
      <c r="D91" s="81">
        <v>24126.238078442329</v>
      </c>
      <c r="E91" s="93">
        <v>323982.4282971975</v>
      </c>
      <c r="F91" s="219">
        <f t="shared" si="11"/>
        <v>44</v>
      </c>
      <c r="G91" s="220">
        <f t="shared" si="12"/>
        <v>16</v>
      </c>
      <c r="H91" s="168">
        <f t="shared" si="8"/>
        <v>14</v>
      </c>
      <c r="I91" s="169">
        <f t="shared" si="9"/>
        <v>431976.57106292999</v>
      </c>
      <c r="J91" s="170">
        <f t="shared" si="10"/>
        <v>377979.49968006375</v>
      </c>
      <c r="K91" s="94"/>
      <c r="L91" s="182">
        <v>57</v>
      </c>
      <c r="M91" s="51">
        <v>5</v>
      </c>
    </row>
    <row r="92" spans="2:13" x14ac:dyDescent="0.25">
      <c r="B92" s="49">
        <v>77</v>
      </c>
      <c r="C92" s="81">
        <v>35219.468338522522</v>
      </c>
      <c r="D92" s="81">
        <v>20336.40699757465</v>
      </c>
      <c r="E92" s="93">
        <v>243140.04628410022</v>
      </c>
      <c r="F92" s="219">
        <f t="shared" si="11"/>
        <v>54</v>
      </c>
      <c r="G92" s="220">
        <f t="shared" si="12"/>
        <v>6</v>
      </c>
      <c r="H92" s="168">
        <f t="shared" si="8"/>
        <v>14</v>
      </c>
      <c r="I92" s="169">
        <f t="shared" si="9"/>
        <v>121570.02314205011</v>
      </c>
      <c r="J92" s="170">
        <f t="shared" si="10"/>
        <v>283663.38733145024</v>
      </c>
      <c r="K92" s="94"/>
      <c r="L92" s="182">
        <v>51</v>
      </c>
      <c r="M92" s="51">
        <v>30</v>
      </c>
    </row>
    <row r="93" spans="2:13" x14ac:dyDescent="0.25">
      <c r="B93" s="49">
        <v>78</v>
      </c>
      <c r="C93" s="81">
        <v>36134.266555750968</v>
      </c>
      <c r="D93" s="81">
        <v>23686.247210346628</v>
      </c>
      <c r="E93" s="93">
        <v>705005.9280737706</v>
      </c>
      <c r="F93" s="219">
        <f t="shared" si="11"/>
        <v>45</v>
      </c>
      <c r="G93" s="220">
        <f t="shared" si="12"/>
        <v>15</v>
      </c>
      <c r="H93" s="168">
        <f t="shared" si="8"/>
        <v>11</v>
      </c>
      <c r="I93" s="169">
        <f t="shared" si="9"/>
        <v>881257.41009221319</v>
      </c>
      <c r="J93" s="170">
        <f t="shared" si="10"/>
        <v>646255.43406762299</v>
      </c>
      <c r="K93" s="94"/>
      <c r="L93" s="182">
        <v>71</v>
      </c>
      <c r="M93" s="51">
        <v>61</v>
      </c>
    </row>
    <row r="94" spans="2:13" x14ac:dyDescent="0.25">
      <c r="B94" s="49">
        <v>79</v>
      </c>
      <c r="C94" s="81">
        <v>34941.756935315687</v>
      </c>
      <c r="D94" s="81">
        <v>21910.649806674548</v>
      </c>
      <c r="E94" s="93">
        <v>201329.1928207578</v>
      </c>
      <c r="F94" s="219">
        <f t="shared" si="11"/>
        <v>50</v>
      </c>
      <c r="G94" s="220">
        <f t="shared" si="12"/>
        <v>10</v>
      </c>
      <c r="H94" s="168">
        <f t="shared" si="8"/>
        <v>14</v>
      </c>
      <c r="I94" s="169">
        <f t="shared" si="9"/>
        <v>167774.3273506315</v>
      </c>
      <c r="J94" s="170">
        <f t="shared" si="10"/>
        <v>234884.0582908841</v>
      </c>
      <c r="K94" s="94"/>
      <c r="L94" s="182">
        <v>30</v>
      </c>
      <c r="M94" s="51">
        <v>67</v>
      </c>
    </row>
    <row r="95" spans="2:13" x14ac:dyDescent="0.25">
      <c r="B95" s="49">
        <v>80</v>
      </c>
      <c r="C95" s="81">
        <v>36427.594335593247</v>
      </c>
      <c r="D95" s="81">
        <v>26633.034008444265</v>
      </c>
      <c r="E95" s="93">
        <v>755997.18615329987</v>
      </c>
      <c r="F95" s="219">
        <f t="shared" si="11"/>
        <v>37</v>
      </c>
      <c r="G95" s="220">
        <f t="shared" si="12"/>
        <v>23</v>
      </c>
      <c r="H95" s="168">
        <f t="shared" si="8"/>
        <v>10</v>
      </c>
      <c r="I95" s="169">
        <f t="shared" si="9"/>
        <v>1448994.6067938248</v>
      </c>
      <c r="J95" s="170">
        <f t="shared" si="10"/>
        <v>629997.65512774989</v>
      </c>
      <c r="K95" s="94"/>
      <c r="L95" s="182">
        <v>25</v>
      </c>
      <c r="M95" s="51">
        <v>49</v>
      </c>
    </row>
    <row r="96" spans="2:13" x14ac:dyDescent="0.25">
      <c r="B96" s="49">
        <v>81</v>
      </c>
      <c r="C96" s="81">
        <v>36937.23266302704</v>
      </c>
      <c r="D96" s="81">
        <v>25440.557649036266</v>
      </c>
      <c r="E96" s="93">
        <v>217153.61073210894</v>
      </c>
      <c r="F96" s="219">
        <f t="shared" si="11"/>
        <v>40</v>
      </c>
      <c r="G96" s="220">
        <f t="shared" si="12"/>
        <v>20</v>
      </c>
      <c r="H96" s="168">
        <f t="shared" si="8"/>
        <v>9</v>
      </c>
      <c r="I96" s="169">
        <f t="shared" si="9"/>
        <v>361922.68455351493</v>
      </c>
      <c r="J96" s="170">
        <f t="shared" si="10"/>
        <v>162865.2080490817</v>
      </c>
      <c r="K96" s="94"/>
      <c r="L96" s="182">
        <v>2</v>
      </c>
      <c r="M96" s="51">
        <v>63</v>
      </c>
    </row>
    <row r="97" spans="2:13" x14ac:dyDescent="0.25">
      <c r="B97" s="49">
        <v>82</v>
      </c>
      <c r="C97" s="81">
        <v>33090.131250319348</v>
      </c>
      <c r="D97" s="81">
        <v>20281.460691596629</v>
      </c>
      <c r="E97" s="93">
        <v>411319.50672036305</v>
      </c>
      <c r="F97" s="219">
        <f t="shared" si="11"/>
        <v>54</v>
      </c>
      <c r="G97" s="220">
        <f t="shared" si="12"/>
        <v>6</v>
      </c>
      <c r="H97" s="168">
        <f t="shared" si="8"/>
        <v>19</v>
      </c>
      <c r="I97" s="169">
        <f t="shared" si="9"/>
        <v>205659.75336018152</v>
      </c>
      <c r="J97" s="170">
        <f t="shared" si="10"/>
        <v>651255.88564057485</v>
      </c>
      <c r="K97" s="94"/>
      <c r="L97" s="182">
        <v>3</v>
      </c>
      <c r="M97" s="51">
        <v>59</v>
      </c>
    </row>
    <row r="98" spans="2:13" x14ac:dyDescent="0.25">
      <c r="B98" s="49">
        <v>83</v>
      </c>
      <c r="C98" s="81">
        <v>38059.145750013602</v>
      </c>
      <c r="D98" s="81">
        <v>26924.927008142331</v>
      </c>
      <c r="E98" s="93">
        <v>406164.01789228106</v>
      </c>
      <c r="F98" s="219">
        <f t="shared" si="11"/>
        <v>36</v>
      </c>
      <c r="G98" s="220">
        <f t="shared" si="12"/>
        <v>24</v>
      </c>
      <c r="H98" s="168">
        <f t="shared" si="8"/>
        <v>6</v>
      </c>
      <c r="I98" s="169">
        <f t="shared" si="9"/>
        <v>812328.03578456212</v>
      </c>
      <c r="J98" s="170">
        <f t="shared" si="10"/>
        <v>203082.00894614053</v>
      </c>
      <c r="K98" s="94"/>
      <c r="L98" s="182">
        <v>80</v>
      </c>
      <c r="M98" s="51">
        <v>25</v>
      </c>
    </row>
    <row r="99" spans="2:13" x14ac:dyDescent="0.25">
      <c r="B99" s="49">
        <v>84</v>
      </c>
      <c r="C99" s="81">
        <v>35135.654237961724</v>
      </c>
      <c r="D99" s="81">
        <v>22566.422373535785</v>
      </c>
      <c r="E99" s="93">
        <v>223040.72188084375</v>
      </c>
      <c r="F99" s="219">
        <f t="shared" si="11"/>
        <v>48</v>
      </c>
      <c r="G99" s="220">
        <f t="shared" si="12"/>
        <v>12</v>
      </c>
      <c r="H99" s="168">
        <f t="shared" si="8"/>
        <v>14</v>
      </c>
      <c r="I99" s="169">
        <f t="shared" si="9"/>
        <v>223040.72188084375</v>
      </c>
      <c r="J99" s="170">
        <f t="shared" si="10"/>
        <v>260214.17552765104</v>
      </c>
      <c r="K99" s="94"/>
      <c r="L99" s="182">
        <v>42</v>
      </c>
      <c r="M99" s="51">
        <v>3</v>
      </c>
    </row>
    <row r="100" spans="2:13" x14ac:dyDescent="0.25">
      <c r="B100" s="49">
        <v>85</v>
      </c>
      <c r="C100" s="81">
        <v>35076.975908168293</v>
      </c>
      <c r="D100" s="81">
        <v>23566.271076989597</v>
      </c>
      <c r="E100" s="93">
        <v>583944.47117072367</v>
      </c>
      <c r="F100" s="219">
        <f t="shared" si="11"/>
        <v>45</v>
      </c>
      <c r="G100" s="220">
        <f t="shared" si="12"/>
        <v>15</v>
      </c>
      <c r="H100" s="168">
        <f t="shared" si="8"/>
        <v>14</v>
      </c>
      <c r="I100" s="169">
        <f t="shared" si="9"/>
        <v>729930.58896340453</v>
      </c>
      <c r="J100" s="170">
        <f t="shared" si="10"/>
        <v>681268.54969917762</v>
      </c>
      <c r="K100" s="94"/>
      <c r="L100" s="182">
        <v>74</v>
      </c>
      <c r="M100" s="51">
        <v>99</v>
      </c>
    </row>
    <row r="101" spans="2:13" x14ac:dyDescent="0.25">
      <c r="B101" s="49">
        <v>86</v>
      </c>
      <c r="C101" s="81">
        <v>32558.711619538601</v>
      </c>
      <c r="D101" s="81">
        <v>20305.749378682682</v>
      </c>
      <c r="E101" s="93">
        <v>463255.47979820438</v>
      </c>
      <c r="F101" s="219">
        <f t="shared" si="11"/>
        <v>54</v>
      </c>
      <c r="G101" s="220">
        <f t="shared" si="12"/>
        <v>6</v>
      </c>
      <c r="H101" s="168">
        <f t="shared" si="8"/>
        <v>21</v>
      </c>
      <c r="I101" s="169">
        <f t="shared" si="9"/>
        <v>231627.73989910219</v>
      </c>
      <c r="J101" s="170">
        <f t="shared" si="10"/>
        <v>810697.0896468577</v>
      </c>
      <c r="K101" s="94"/>
      <c r="L101" s="182">
        <v>4</v>
      </c>
      <c r="M101" s="51">
        <v>66</v>
      </c>
    </row>
    <row r="102" spans="2:13" x14ac:dyDescent="0.25">
      <c r="B102" s="49">
        <v>87</v>
      </c>
      <c r="C102" s="81">
        <v>36650.404520556738</v>
      </c>
      <c r="D102" s="81">
        <v>26496.56212939712</v>
      </c>
      <c r="E102" s="93">
        <v>210690.47273006145</v>
      </c>
      <c r="F102" s="219">
        <f t="shared" si="11"/>
        <v>37</v>
      </c>
      <c r="G102" s="220">
        <f t="shared" si="12"/>
        <v>23</v>
      </c>
      <c r="H102" s="168">
        <f t="shared" si="8"/>
        <v>10</v>
      </c>
      <c r="I102" s="169">
        <f t="shared" si="9"/>
        <v>403823.40606595116</v>
      </c>
      <c r="J102" s="170">
        <f t="shared" si="10"/>
        <v>175575.39394171789</v>
      </c>
      <c r="K102" s="94"/>
      <c r="L102" s="182">
        <v>65</v>
      </c>
      <c r="M102" s="51">
        <v>98</v>
      </c>
    </row>
    <row r="103" spans="2:13" x14ac:dyDescent="0.25">
      <c r="B103" s="49">
        <v>88</v>
      </c>
      <c r="C103" s="81">
        <v>34302.988687517362</v>
      </c>
      <c r="D103" s="81">
        <v>23690.400299199784</v>
      </c>
      <c r="E103" s="93">
        <v>421836.44948983274</v>
      </c>
      <c r="F103" s="219">
        <f t="shared" si="11"/>
        <v>45</v>
      </c>
      <c r="G103" s="220">
        <f t="shared" si="12"/>
        <v>15</v>
      </c>
      <c r="H103" s="168">
        <f t="shared" si="8"/>
        <v>16</v>
      </c>
      <c r="I103" s="169">
        <f t="shared" si="9"/>
        <v>527295.56186229095</v>
      </c>
      <c r="J103" s="170">
        <f t="shared" si="10"/>
        <v>562448.59931977699</v>
      </c>
      <c r="K103" s="94"/>
      <c r="L103" s="182">
        <v>35</v>
      </c>
      <c r="M103" s="51">
        <v>30</v>
      </c>
    </row>
    <row r="104" spans="2:13" x14ac:dyDescent="0.25">
      <c r="B104" s="49">
        <v>89</v>
      </c>
      <c r="C104" s="81">
        <v>35561.80160995866</v>
      </c>
      <c r="D104" s="81">
        <v>24935.773558662459</v>
      </c>
      <c r="E104" s="93">
        <v>287018.6653301724</v>
      </c>
      <c r="F104" s="219">
        <f t="shared" si="11"/>
        <v>42</v>
      </c>
      <c r="G104" s="220">
        <f t="shared" si="12"/>
        <v>18</v>
      </c>
      <c r="H104" s="168">
        <f t="shared" si="8"/>
        <v>13</v>
      </c>
      <c r="I104" s="169">
        <f t="shared" si="9"/>
        <v>430527.9979952586</v>
      </c>
      <c r="J104" s="170">
        <f t="shared" si="10"/>
        <v>310936.88744102011</v>
      </c>
      <c r="K104" s="94"/>
      <c r="L104" s="182">
        <v>32</v>
      </c>
      <c r="M104" s="51">
        <v>7</v>
      </c>
    </row>
    <row r="105" spans="2:13" x14ac:dyDescent="0.25">
      <c r="B105" s="49">
        <v>90</v>
      </c>
      <c r="C105" s="81">
        <v>33352.493882052004</v>
      </c>
      <c r="D105" s="81">
        <v>23195.410953932711</v>
      </c>
      <c r="E105" s="93">
        <v>377256.36095416633</v>
      </c>
      <c r="F105" s="219">
        <f t="shared" si="11"/>
        <v>46</v>
      </c>
      <c r="G105" s="220">
        <f t="shared" si="12"/>
        <v>14</v>
      </c>
      <c r="H105" s="168">
        <f t="shared" si="8"/>
        <v>19</v>
      </c>
      <c r="I105" s="169">
        <f t="shared" si="9"/>
        <v>440132.42111319408</v>
      </c>
      <c r="J105" s="170">
        <f t="shared" si="10"/>
        <v>597322.57151076337</v>
      </c>
      <c r="K105" s="94"/>
      <c r="L105" s="182">
        <v>99</v>
      </c>
      <c r="M105" s="51">
        <v>67</v>
      </c>
    </row>
    <row r="106" spans="2:13" x14ac:dyDescent="0.25">
      <c r="B106" s="49">
        <v>91</v>
      </c>
      <c r="C106" s="81">
        <v>32577.218667687324</v>
      </c>
      <c r="D106" s="81">
        <v>21619.918687788875</v>
      </c>
      <c r="E106" s="93">
        <v>323378.97495555907</v>
      </c>
      <c r="F106" s="219">
        <f t="shared" si="11"/>
        <v>51</v>
      </c>
      <c r="G106" s="220">
        <f t="shared" si="12"/>
        <v>9</v>
      </c>
      <c r="H106" s="168">
        <f t="shared" si="8"/>
        <v>21</v>
      </c>
      <c r="I106" s="169">
        <f t="shared" si="9"/>
        <v>242534.23121666932</v>
      </c>
      <c r="J106" s="170">
        <f t="shared" si="10"/>
        <v>565913.20617222833</v>
      </c>
      <c r="K106" s="94"/>
      <c r="L106" s="182">
        <v>19</v>
      </c>
      <c r="M106" s="51">
        <v>17</v>
      </c>
    </row>
    <row r="107" spans="2:13" x14ac:dyDescent="0.25">
      <c r="B107" s="49">
        <v>92</v>
      </c>
      <c r="C107" s="81">
        <v>36898.724512784451</v>
      </c>
      <c r="D107" s="81">
        <v>24446.987388287896</v>
      </c>
      <c r="E107" s="93">
        <v>690351.9879811944</v>
      </c>
      <c r="F107" s="219">
        <f t="shared" si="11"/>
        <v>43</v>
      </c>
      <c r="G107" s="220">
        <f t="shared" si="12"/>
        <v>17</v>
      </c>
      <c r="H107" s="168">
        <f t="shared" si="8"/>
        <v>9</v>
      </c>
      <c r="I107" s="169">
        <f t="shared" si="9"/>
        <v>977998.64964002534</v>
      </c>
      <c r="J107" s="170">
        <f t="shared" si="10"/>
        <v>517763.9909858958</v>
      </c>
      <c r="K107" s="94"/>
      <c r="L107" s="182">
        <v>78</v>
      </c>
      <c r="M107" s="51">
        <v>50</v>
      </c>
    </row>
    <row r="108" spans="2:13" x14ac:dyDescent="0.25">
      <c r="B108" s="49">
        <v>93</v>
      </c>
      <c r="C108" s="81">
        <v>37249.84004876222</v>
      </c>
      <c r="D108" s="81">
        <v>27061.286927766545</v>
      </c>
      <c r="E108" s="93">
        <v>744391.04202430265</v>
      </c>
      <c r="F108" s="219">
        <f t="shared" si="11"/>
        <v>36</v>
      </c>
      <c r="G108" s="220">
        <f t="shared" si="12"/>
        <v>24</v>
      </c>
      <c r="H108" s="168">
        <f t="shared" si="8"/>
        <v>8</v>
      </c>
      <c r="I108" s="169">
        <f t="shared" si="9"/>
        <v>1488782.0840486053</v>
      </c>
      <c r="J108" s="170">
        <f t="shared" si="10"/>
        <v>496260.69468286843</v>
      </c>
      <c r="K108" s="94"/>
      <c r="L108" s="182">
        <v>72</v>
      </c>
      <c r="M108" s="51">
        <v>10</v>
      </c>
    </row>
    <row r="109" spans="2:13" x14ac:dyDescent="0.25">
      <c r="B109" s="49">
        <v>94</v>
      </c>
      <c r="C109" s="81">
        <v>33985.491651162854</v>
      </c>
      <c r="D109" s="81">
        <v>20556.023195009246</v>
      </c>
      <c r="E109" s="93">
        <v>483617.93678729486</v>
      </c>
      <c r="F109" s="219">
        <f t="shared" si="11"/>
        <v>54</v>
      </c>
      <c r="G109" s="220">
        <f t="shared" si="12"/>
        <v>6</v>
      </c>
      <c r="H109" s="168">
        <f t="shared" si="8"/>
        <v>17</v>
      </c>
      <c r="I109" s="169">
        <f t="shared" si="9"/>
        <v>241808.96839364743</v>
      </c>
      <c r="J109" s="170">
        <f t="shared" si="10"/>
        <v>685125.41044866771</v>
      </c>
      <c r="K109" s="94"/>
      <c r="L109" s="182">
        <v>35</v>
      </c>
      <c r="M109" s="51">
        <v>35</v>
      </c>
    </row>
    <row r="110" spans="2:13" x14ac:dyDescent="0.25">
      <c r="B110" s="49">
        <v>95</v>
      </c>
      <c r="C110" s="81">
        <v>36409.622052769766</v>
      </c>
      <c r="D110" s="81">
        <v>23375.614605139981</v>
      </c>
      <c r="E110" s="93">
        <v>319500.41870920546</v>
      </c>
      <c r="F110" s="219">
        <f t="shared" si="11"/>
        <v>46</v>
      </c>
      <c r="G110" s="220">
        <f t="shared" si="12"/>
        <v>14</v>
      </c>
      <c r="H110" s="168">
        <f t="shared" si="8"/>
        <v>10</v>
      </c>
      <c r="I110" s="169">
        <f t="shared" si="9"/>
        <v>372750.48849407304</v>
      </c>
      <c r="J110" s="170">
        <f t="shared" si="10"/>
        <v>266250.34892433789</v>
      </c>
      <c r="K110" s="94"/>
      <c r="L110" s="182">
        <v>10</v>
      </c>
      <c r="M110" s="51">
        <v>93</v>
      </c>
    </row>
    <row r="111" spans="2:13" x14ac:dyDescent="0.25">
      <c r="B111" s="49">
        <v>96</v>
      </c>
      <c r="C111" s="81">
        <v>35779.805594231635</v>
      </c>
      <c r="D111" s="81">
        <v>25274.295869976631</v>
      </c>
      <c r="E111" s="93">
        <v>365451.53438754589</v>
      </c>
      <c r="F111" s="219">
        <f t="shared" si="11"/>
        <v>41</v>
      </c>
      <c r="G111" s="220">
        <f t="shared" si="12"/>
        <v>19</v>
      </c>
      <c r="H111" s="168">
        <f t="shared" si="8"/>
        <v>12</v>
      </c>
      <c r="I111" s="169">
        <f t="shared" si="9"/>
        <v>578631.59611361427</v>
      </c>
      <c r="J111" s="170">
        <f t="shared" si="10"/>
        <v>365451.53438754589</v>
      </c>
      <c r="K111" s="94"/>
      <c r="L111" s="182">
        <v>51</v>
      </c>
      <c r="M111" s="51">
        <v>82</v>
      </c>
    </row>
    <row r="112" spans="2:13" x14ac:dyDescent="0.25">
      <c r="B112" s="49">
        <v>97</v>
      </c>
      <c r="C112" s="81">
        <v>35098.220013112703</v>
      </c>
      <c r="D112" s="81">
        <v>22474.626878001229</v>
      </c>
      <c r="E112" s="93">
        <v>604423.98246334936</v>
      </c>
      <c r="F112" s="219">
        <f t="shared" si="11"/>
        <v>48</v>
      </c>
      <c r="G112" s="220">
        <f t="shared" si="12"/>
        <v>12</v>
      </c>
      <c r="H112" s="168">
        <f t="shared" si="8"/>
        <v>14</v>
      </c>
      <c r="I112" s="169">
        <f t="shared" si="9"/>
        <v>604423.98246334936</v>
      </c>
      <c r="J112" s="170">
        <f t="shared" si="10"/>
        <v>705161.3128739075</v>
      </c>
      <c r="K112" s="94"/>
      <c r="L112" s="182">
        <v>18</v>
      </c>
      <c r="M112" s="51">
        <v>47</v>
      </c>
    </row>
    <row r="113" spans="2:13" x14ac:dyDescent="0.25">
      <c r="B113" s="49">
        <v>98</v>
      </c>
      <c r="C113" s="81">
        <v>35875.916588022774</v>
      </c>
      <c r="D113" s="81">
        <v>21695.416318155694</v>
      </c>
      <c r="E113" s="93">
        <v>203100.97884623587</v>
      </c>
      <c r="F113" s="219">
        <f t="shared" si="11"/>
        <v>51</v>
      </c>
      <c r="G113" s="220">
        <f t="shared" si="12"/>
        <v>9</v>
      </c>
      <c r="H113" s="168">
        <f t="shared" si="8"/>
        <v>12</v>
      </c>
      <c r="I113" s="169">
        <f t="shared" si="9"/>
        <v>152325.7341346769</v>
      </c>
      <c r="J113" s="170">
        <f t="shared" si="10"/>
        <v>203100.97884623584</v>
      </c>
      <c r="K113" s="94"/>
      <c r="L113" s="182">
        <v>74</v>
      </c>
      <c r="M113" s="51">
        <v>4</v>
      </c>
    </row>
    <row r="114" spans="2:13" x14ac:dyDescent="0.25">
      <c r="B114" s="49">
        <v>99</v>
      </c>
      <c r="C114" s="81">
        <v>35083.258805230471</v>
      </c>
      <c r="D114" s="81">
        <v>25511.191725729492</v>
      </c>
      <c r="E114" s="93">
        <v>622670.53726354032</v>
      </c>
      <c r="F114" s="219">
        <f t="shared" si="11"/>
        <v>40</v>
      </c>
      <c r="G114" s="220">
        <f t="shared" si="12"/>
        <v>20</v>
      </c>
      <c r="H114" s="168">
        <f t="shared" si="8"/>
        <v>14</v>
      </c>
      <c r="I114" s="169">
        <f t="shared" si="9"/>
        <v>1037784.2287725671</v>
      </c>
      <c r="J114" s="170">
        <f t="shared" si="10"/>
        <v>726448.96014079696</v>
      </c>
      <c r="K114" s="94"/>
      <c r="L114" s="182">
        <v>25</v>
      </c>
      <c r="M114" s="51">
        <v>84</v>
      </c>
    </row>
    <row r="115" spans="2:13" x14ac:dyDescent="0.25">
      <c r="B115" s="49">
        <v>100</v>
      </c>
      <c r="C115" s="81">
        <v>34949.918872459377</v>
      </c>
      <c r="D115" s="81">
        <v>22671.907720055002</v>
      </c>
      <c r="E115" s="93">
        <v>653129.00713182043</v>
      </c>
      <c r="F115" s="219">
        <f t="shared" si="11"/>
        <v>48</v>
      </c>
      <c r="G115" s="220">
        <f t="shared" si="12"/>
        <v>12</v>
      </c>
      <c r="H115" s="168">
        <f t="shared" si="8"/>
        <v>14</v>
      </c>
      <c r="I115" s="169">
        <f t="shared" si="9"/>
        <v>653129.00713182043</v>
      </c>
      <c r="J115" s="170">
        <f t="shared" si="10"/>
        <v>761983.84165379056</v>
      </c>
      <c r="K115" s="94"/>
      <c r="L115" s="182">
        <v>26</v>
      </c>
      <c r="M115" s="51">
        <v>93</v>
      </c>
    </row>
    <row r="116" spans="2:13" x14ac:dyDescent="0.25">
      <c r="F116" s="95"/>
      <c r="L116" s="182">
        <v>65</v>
      </c>
      <c r="M116" s="51">
        <v>64</v>
      </c>
    </row>
    <row r="117" spans="2:13" x14ac:dyDescent="0.25">
      <c r="E117" s="95"/>
      <c r="F117" s="95"/>
      <c r="L117" s="182">
        <v>76</v>
      </c>
      <c r="M117" s="51">
        <v>100</v>
      </c>
    </row>
    <row r="118" spans="2:13" x14ac:dyDescent="0.25">
      <c r="F118" s="95"/>
      <c r="L118" s="182">
        <v>34</v>
      </c>
      <c r="M118" s="51">
        <v>18</v>
      </c>
    </row>
    <row r="119" spans="2:13" x14ac:dyDescent="0.25">
      <c r="F119" s="95"/>
      <c r="L119" s="182">
        <v>85</v>
      </c>
      <c r="M119" s="51">
        <v>98</v>
      </c>
    </row>
    <row r="120" spans="2:13" x14ac:dyDescent="0.25">
      <c r="F120" s="95"/>
      <c r="L120" s="182">
        <v>35</v>
      </c>
      <c r="M120" s="51">
        <v>1</v>
      </c>
    </row>
    <row r="121" spans="2:13" x14ac:dyDescent="0.25">
      <c r="F121" s="95"/>
      <c r="L121" s="182">
        <v>96</v>
      </c>
      <c r="M121" s="51">
        <v>74</v>
      </c>
    </row>
    <row r="122" spans="2:13" x14ac:dyDescent="0.25">
      <c r="F122" s="95"/>
      <c r="L122" s="182">
        <v>34</v>
      </c>
      <c r="M122" s="51">
        <v>94</v>
      </c>
    </row>
    <row r="123" spans="2:13" x14ac:dyDescent="0.25">
      <c r="F123" s="95"/>
      <c r="L123" s="182">
        <v>92</v>
      </c>
      <c r="M123" s="51">
        <v>19</v>
      </c>
    </row>
    <row r="124" spans="2:13" x14ac:dyDescent="0.25">
      <c r="F124" s="95"/>
      <c r="L124" s="182">
        <v>79</v>
      </c>
      <c r="M124" s="51">
        <v>93</v>
      </c>
    </row>
    <row r="125" spans="2:13" x14ac:dyDescent="0.25">
      <c r="F125" s="95"/>
      <c r="L125" s="182">
        <v>30</v>
      </c>
      <c r="M125" s="51">
        <v>28</v>
      </c>
    </row>
    <row r="126" spans="2:13" x14ac:dyDescent="0.25">
      <c r="F126" s="95"/>
      <c r="L126" s="182">
        <v>25</v>
      </c>
      <c r="M126" s="51">
        <v>93</v>
      </c>
    </row>
    <row r="127" spans="2:13" x14ac:dyDescent="0.25">
      <c r="F127" s="95"/>
      <c r="L127" s="182">
        <v>93</v>
      </c>
      <c r="M127" s="51">
        <v>69</v>
      </c>
    </row>
    <row r="128" spans="2:13" x14ac:dyDescent="0.25">
      <c r="F128" s="95"/>
      <c r="L128" s="182">
        <v>42</v>
      </c>
      <c r="M128" s="51">
        <v>54</v>
      </c>
    </row>
    <row r="129" spans="6:13" x14ac:dyDescent="0.25">
      <c r="F129" s="95"/>
      <c r="L129" s="182">
        <v>74</v>
      </c>
      <c r="M129" s="51">
        <v>64</v>
      </c>
    </row>
    <row r="130" spans="6:13" x14ac:dyDescent="0.25">
      <c r="F130" s="95"/>
      <c r="L130" s="182">
        <v>39</v>
      </c>
      <c r="M130" s="51">
        <v>64</v>
      </c>
    </row>
    <row r="131" spans="6:13" x14ac:dyDescent="0.25">
      <c r="F131" s="95"/>
      <c r="L131" s="182">
        <v>42</v>
      </c>
      <c r="M131" s="51">
        <v>90</v>
      </c>
    </row>
    <row r="132" spans="6:13" x14ac:dyDescent="0.25">
      <c r="F132" s="95"/>
      <c r="L132" s="182">
        <v>46</v>
      </c>
      <c r="M132" s="51">
        <v>12</v>
      </c>
    </row>
    <row r="133" spans="6:13" x14ac:dyDescent="0.25">
      <c r="F133" s="95"/>
      <c r="L133" s="182">
        <v>46</v>
      </c>
      <c r="M133" s="51">
        <v>1</v>
      </c>
    </row>
    <row r="134" spans="6:13" x14ac:dyDescent="0.25">
      <c r="F134" s="95"/>
      <c r="L134" s="182">
        <v>30</v>
      </c>
      <c r="M134" s="51">
        <v>90</v>
      </c>
    </row>
    <row r="135" spans="6:13" x14ac:dyDescent="0.25">
      <c r="F135" s="95"/>
      <c r="L135" s="182">
        <v>78</v>
      </c>
      <c r="M135" s="51">
        <v>72</v>
      </c>
    </row>
    <row r="136" spans="6:13" x14ac:dyDescent="0.25">
      <c r="F136" s="95"/>
      <c r="L136" s="182">
        <v>68</v>
      </c>
      <c r="M136" s="51">
        <v>50</v>
      </c>
    </row>
    <row r="137" spans="6:13" x14ac:dyDescent="0.25">
      <c r="F137" s="95"/>
      <c r="L137" s="182">
        <v>30</v>
      </c>
      <c r="M137" s="51">
        <v>48</v>
      </c>
    </row>
    <row r="138" spans="6:13" x14ac:dyDescent="0.25">
      <c r="F138" s="95"/>
      <c r="L138" s="182">
        <v>92</v>
      </c>
      <c r="M138" s="51">
        <v>99</v>
      </c>
    </row>
    <row r="139" spans="6:13" x14ac:dyDescent="0.25">
      <c r="F139" s="95"/>
      <c r="L139" s="182">
        <v>28</v>
      </c>
      <c r="M139" s="51">
        <v>10</v>
      </c>
    </row>
    <row r="140" spans="6:13" x14ac:dyDescent="0.25">
      <c r="F140" s="95"/>
      <c r="L140" s="182">
        <v>26</v>
      </c>
      <c r="M140" s="51">
        <v>38</v>
      </c>
    </row>
    <row r="141" spans="6:13" x14ac:dyDescent="0.25">
      <c r="L141" s="30">
        <f>SUM(L41:L139)+28</f>
        <v>4563</v>
      </c>
      <c r="M141" s="30">
        <f>SUM(M41:M139)+38</f>
        <v>5436</v>
      </c>
    </row>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r2:uid="{3C0C2E8C-7636-40A1-B029-983A3BA6CA13}">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'PROJECT - 5'!G16:G16</xm:f>
              <xm:sqref>I16</xm:sqref>
            </x14:sparkline>
            <x14:sparkline>
              <xm:f>'PROJECT - 5'!G17:G17</xm:f>
              <xm:sqref>I17</xm:sqref>
            </x14:sparkline>
            <x14:sparkline>
              <xm:f>'PROJECT - 5'!G18:G18</xm:f>
              <xm:sqref>I18</xm:sqref>
            </x14:sparkline>
            <x14:sparkline>
              <xm:f>'PROJECT - 5'!G19:G19</xm:f>
              <xm:sqref>I19</xm:sqref>
            </x14:sparkline>
            <x14:sparkline>
              <xm:f>'PROJECT - 5'!G20:G20</xm:f>
              <xm:sqref>I20</xm:sqref>
            </x14:sparkline>
            <x14:sparkline>
              <xm:f>'PROJECT - 5'!G21:G21</xm:f>
              <xm:sqref>I21</xm:sqref>
            </x14:sparkline>
            <x14:sparkline>
              <xm:f>'PROJECT - 5'!G22:G22</xm:f>
              <xm:sqref>I22</xm:sqref>
            </x14:sparkline>
            <x14:sparkline>
              <xm:f>'PROJECT - 5'!G23:G23</xm:f>
              <xm:sqref>I23</xm:sqref>
            </x14:sparkline>
            <x14:sparkline>
              <xm:f>'PROJECT - 5'!G24:G24</xm:f>
              <xm:sqref>I24</xm:sqref>
            </x14:sparkline>
            <x14:sparkline>
              <xm:f>'PROJECT - 5'!G25:G25</xm:f>
              <xm:sqref>I25</xm:sqref>
            </x14:sparkline>
            <x14:sparkline>
              <xm:f>'PROJECT - 5'!G26:G26</xm:f>
              <xm:sqref>I26</xm:sqref>
            </x14:sparkline>
            <x14:sparkline>
              <xm:f>'PROJECT - 5'!G27:G27</xm:f>
              <xm:sqref>I27</xm:sqref>
            </x14:sparkline>
            <x14:sparkline>
              <xm:f>'PROJECT - 5'!G28:G28</xm:f>
              <xm:sqref>I28</xm:sqref>
            </x14:sparkline>
            <x14:sparkline>
              <xm:f>'PROJECT - 5'!G29:G29</xm:f>
              <xm:sqref>I29</xm:sqref>
            </x14:sparkline>
            <x14:sparkline>
              <xm:f>'PROJECT - 5'!G30:G30</xm:f>
              <xm:sqref>I30</xm:sqref>
            </x14:sparkline>
            <x14:sparkline>
              <xm:f>'PROJECT - 5'!G31:G31</xm:f>
              <xm:sqref>I31</xm:sqref>
            </x14:sparkline>
            <x14:sparkline>
              <xm:f>'PROJECT - 5'!G32:G32</xm:f>
              <xm:sqref>I32</xm:sqref>
            </x14:sparkline>
            <x14:sparkline>
              <xm:f>'PROJECT - 5'!G33:G33</xm:f>
              <xm:sqref>I33</xm:sqref>
            </x14:sparkline>
            <x14:sparkline>
              <xm:f>'PROJECT - 5'!G34:G34</xm:f>
              <xm:sqref>I34</xm:sqref>
            </x14:sparkline>
            <x14:sparkline>
              <xm:f>'PROJECT - 5'!G35:G35</xm:f>
              <xm:sqref>I35</xm:sqref>
            </x14:sparkline>
            <x14:sparkline>
              <xm:f>'PROJECT - 5'!G36:G36</xm:f>
              <xm:sqref>I36</xm:sqref>
            </x14:sparkline>
            <x14:sparkline>
              <xm:f>'PROJECT - 5'!G37:G37</xm:f>
              <xm:sqref>I37</xm:sqref>
            </x14:sparkline>
            <x14:sparkline>
              <xm:f>'PROJECT - 5'!G38:G38</xm:f>
              <xm:sqref>I38</xm:sqref>
            </x14:sparkline>
            <x14:sparkline>
              <xm:f>'PROJECT - 5'!G39:G39</xm:f>
              <xm:sqref>I39</xm:sqref>
            </x14:sparkline>
            <x14:sparkline>
              <xm:f>'PROJECT - 5'!G40:G40</xm:f>
              <xm:sqref>I40</xm:sqref>
            </x14:sparkline>
            <x14:sparkline>
              <xm:f>'PROJECT - 5'!G41:G41</xm:f>
              <xm:sqref>I41</xm:sqref>
            </x14:sparkline>
            <x14:sparkline>
              <xm:f>'PROJECT - 5'!G42:G42</xm:f>
              <xm:sqref>I42</xm:sqref>
            </x14:sparkline>
            <x14:sparkline>
              <xm:f>'PROJECT - 5'!G43:G43</xm:f>
              <xm:sqref>I43</xm:sqref>
            </x14:sparkline>
            <x14:sparkline>
              <xm:f>'PROJECT - 5'!G44:G44</xm:f>
              <xm:sqref>I44</xm:sqref>
            </x14:sparkline>
            <x14:sparkline>
              <xm:f>'PROJECT - 5'!G45:G45</xm:f>
              <xm:sqref>I45</xm:sqref>
            </x14:sparkline>
            <x14:sparkline>
              <xm:f>'PROJECT - 5'!G46:G46</xm:f>
              <xm:sqref>I46</xm:sqref>
            </x14:sparkline>
            <x14:sparkline>
              <xm:f>'PROJECT - 5'!G47:G47</xm:f>
              <xm:sqref>I47</xm:sqref>
            </x14:sparkline>
            <x14:sparkline>
              <xm:f>'PROJECT - 5'!G48:G48</xm:f>
              <xm:sqref>I48</xm:sqref>
            </x14:sparkline>
            <x14:sparkline>
              <xm:f>'PROJECT - 5'!G49:G49</xm:f>
              <xm:sqref>I49</xm:sqref>
            </x14:sparkline>
            <x14:sparkline>
              <xm:f>'PROJECT - 5'!G50:G50</xm:f>
              <xm:sqref>I50</xm:sqref>
            </x14:sparkline>
            <x14:sparkline>
              <xm:f>'PROJECT - 5'!G51:G51</xm:f>
              <xm:sqref>I51</xm:sqref>
            </x14:sparkline>
            <x14:sparkline>
              <xm:f>'PROJECT - 5'!G52:G52</xm:f>
              <xm:sqref>I52</xm:sqref>
            </x14:sparkline>
            <x14:sparkline>
              <xm:f>'PROJECT - 5'!G53:G53</xm:f>
              <xm:sqref>I53</xm:sqref>
            </x14:sparkline>
            <x14:sparkline>
              <xm:f>'PROJECT - 5'!G54:G54</xm:f>
              <xm:sqref>I54</xm:sqref>
            </x14:sparkline>
            <x14:sparkline>
              <xm:f>'PROJECT - 5'!G55:G55</xm:f>
              <xm:sqref>I55</xm:sqref>
            </x14:sparkline>
            <x14:sparkline>
              <xm:f>'PROJECT - 5'!G56:G56</xm:f>
              <xm:sqref>I56</xm:sqref>
            </x14:sparkline>
            <x14:sparkline>
              <xm:f>'PROJECT - 5'!G57:G57</xm:f>
              <xm:sqref>I57</xm:sqref>
            </x14:sparkline>
            <x14:sparkline>
              <xm:f>'PROJECT - 5'!G58:G58</xm:f>
              <xm:sqref>I58</xm:sqref>
            </x14:sparkline>
            <x14:sparkline>
              <xm:f>'PROJECT - 5'!G59:G59</xm:f>
              <xm:sqref>I59</xm:sqref>
            </x14:sparkline>
            <x14:sparkline>
              <xm:f>'PROJECT - 5'!G60:G60</xm:f>
              <xm:sqref>I60</xm:sqref>
            </x14:sparkline>
            <x14:sparkline>
              <xm:f>'PROJECT - 5'!G61:G61</xm:f>
              <xm:sqref>I61</xm:sqref>
            </x14:sparkline>
            <x14:sparkline>
              <xm:f>'PROJECT - 5'!G62:G62</xm:f>
              <xm:sqref>I62</xm:sqref>
            </x14:sparkline>
            <x14:sparkline>
              <xm:f>'PROJECT - 5'!G63:G63</xm:f>
              <xm:sqref>I63</xm:sqref>
            </x14:sparkline>
            <x14:sparkline>
              <xm:f>'PROJECT - 5'!G64:G64</xm:f>
              <xm:sqref>I64</xm:sqref>
            </x14:sparkline>
            <x14:sparkline>
              <xm:f>'PROJECT - 5'!G65:G65</xm:f>
              <xm:sqref>I65</xm:sqref>
            </x14:sparkline>
            <x14:sparkline>
              <xm:f>'PROJECT - 5'!G66:G66</xm:f>
              <xm:sqref>I66</xm:sqref>
            </x14:sparkline>
            <x14:sparkline>
              <xm:f>'PROJECT - 5'!G67:G67</xm:f>
              <xm:sqref>I67</xm:sqref>
            </x14:sparkline>
            <x14:sparkline>
              <xm:f>'PROJECT - 5'!G68:G68</xm:f>
              <xm:sqref>I68</xm:sqref>
            </x14:sparkline>
            <x14:sparkline>
              <xm:f>'PROJECT - 5'!G69:G69</xm:f>
              <xm:sqref>I69</xm:sqref>
            </x14:sparkline>
            <x14:sparkline>
              <xm:f>'PROJECT - 5'!G70:G70</xm:f>
              <xm:sqref>I70</xm:sqref>
            </x14:sparkline>
            <x14:sparkline>
              <xm:f>'PROJECT - 5'!G71:G71</xm:f>
              <xm:sqref>I71</xm:sqref>
            </x14:sparkline>
            <x14:sparkline>
              <xm:f>'PROJECT - 5'!G72:G72</xm:f>
              <xm:sqref>I72</xm:sqref>
            </x14:sparkline>
            <x14:sparkline>
              <xm:f>'PROJECT - 5'!G73:G73</xm:f>
              <xm:sqref>I73</xm:sqref>
            </x14:sparkline>
            <x14:sparkline>
              <xm:f>'PROJECT - 5'!G74:G74</xm:f>
              <xm:sqref>I74</xm:sqref>
            </x14:sparkline>
            <x14:sparkline>
              <xm:f>'PROJECT - 5'!G75:G75</xm:f>
              <xm:sqref>I75</xm:sqref>
            </x14:sparkline>
            <x14:sparkline>
              <xm:f>'PROJECT - 5'!G76:G76</xm:f>
              <xm:sqref>I76</xm:sqref>
            </x14:sparkline>
            <x14:sparkline>
              <xm:f>'PROJECT - 5'!G77:G77</xm:f>
              <xm:sqref>I77</xm:sqref>
            </x14:sparkline>
            <x14:sparkline>
              <xm:f>'PROJECT - 5'!G78:G78</xm:f>
              <xm:sqref>I78</xm:sqref>
            </x14:sparkline>
            <x14:sparkline>
              <xm:f>'PROJECT - 5'!G79:G79</xm:f>
              <xm:sqref>I79</xm:sqref>
            </x14:sparkline>
            <x14:sparkline>
              <xm:f>'PROJECT - 5'!G80:G80</xm:f>
              <xm:sqref>I80</xm:sqref>
            </x14:sparkline>
            <x14:sparkline>
              <xm:f>'PROJECT - 5'!G81:G81</xm:f>
              <xm:sqref>I81</xm:sqref>
            </x14:sparkline>
            <x14:sparkline>
              <xm:f>'PROJECT - 5'!G82:G82</xm:f>
              <xm:sqref>I82</xm:sqref>
            </x14:sparkline>
            <x14:sparkline>
              <xm:f>'PROJECT - 5'!G83:G83</xm:f>
              <xm:sqref>I83</xm:sqref>
            </x14:sparkline>
            <x14:sparkline>
              <xm:f>'PROJECT - 5'!G84:G84</xm:f>
              <xm:sqref>I84</xm:sqref>
            </x14:sparkline>
            <x14:sparkline>
              <xm:f>'PROJECT - 5'!G85:G85</xm:f>
              <xm:sqref>I85</xm:sqref>
            </x14:sparkline>
            <x14:sparkline>
              <xm:f>'PROJECT - 5'!G86:G86</xm:f>
              <xm:sqref>I86</xm:sqref>
            </x14:sparkline>
            <x14:sparkline>
              <xm:f>'PROJECT - 5'!G87:G87</xm:f>
              <xm:sqref>I87</xm:sqref>
            </x14:sparkline>
            <x14:sparkline>
              <xm:f>'PROJECT - 5'!G88:G88</xm:f>
              <xm:sqref>I88</xm:sqref>
            </x14:sparkline>
            <x14:sparkline>
              <xm:f>'PROJECT - 5'!G89:G89</xm:f>
              <xm:sqref>I89</xm:sqref>
            </x14:sparkline>
            <x14:sparkline>
              <xm:f>'PROJECT - 5'!G90:G90</xm:f>
              <xm:sqref>I90</xm:sqref>
            </x14:sparkline>
            <x14:sparkline>
              <xm:f>'PROJECT - 5'!G91:G91</xm:f>
              <xm:sqref>I91</xm:sqref>
            </x14:sparkline>
            <x14:sparkline>
              <xm:f>'PROJECT - 5'!G92:G92</xm:f>
              <xm:sqref>I92</xm:sqref>
            </x14:sparkline>
            <x14:sparkline>
              <xm:f>'PROJECT - 5'!G93:G93</xm:f>
              <xm:sqref>I93</xm:sqref>
            </x14:sparkline>
            <x14:sparkline>
              <xm:f>'PROJECT - 5'!G94:G94</xm:f>
              <xm:sqref>I94</xm:sqref>
            </x14:sparkline>
            <x14:sparkline>
              <xm:f>'PROJECT - 5'!G95:G95</xm:f>
              <xm:sqref>I95</xm:sqref>
            </x14:sparkline>
            <x14:sparkline>
              <xm:f>'PROJECT - 5'!G96:G96</xm:f>
              <xm:sqref>I96</xm:sqref>
            </x14:sparkline>
            <x14:sparkline>
              <xm:f>'PROJECT - 5'!G97:G97</xm:f>
              <xm:sqref>I97</xm:sqref>
            </x14:sparkline>
            <x14:sparkline>
              <xm:f>'PROJECT - 5'!G98:G98</xm:f>
              <xm:sqref>I98</xm:sqref>
            </x14:sparkline>
            <x14:sparkline>
              <xm:f>'PROJECT - 5'!G99:G99</xm:f>
              <xm:sqref>I99</xm:sqref>
            </x14:sparkline>
            <x14:sparkline>
              <xm:f>'PROJECT - 5'!G100:G100</xm:f>
              <xm:sqref>I100</xm:sqref>
            </x14:sparkline>
            <x14:sparkline>
              <xm:f>'PROJECT - 5'!G101:G101</xm:f>
              <xm:sqref>I101</xm:sqref>
            </x14:sparkline>
            <x14:sparkline>
              <xm:f>'PROJECT - 5'!G102:G102</xm:f>
              <xm:sqref>I102</xm:sqref>
            </x14:sparkline>
            <x14:sparkline>
              <xm:f>'PROJECT - 5'!G103:G103</xm:f>
              <xm:sqref>I103</xm:sqref>
            </x14:sparkline>
            <x14:sparkline>
              <xm:f>'PROJECT - 5'!G104:G104</xm:f>
              <xm:sqref>I104</xm:sqref>
            </x14:sparkline>
            <x14:sparkline>
              <xm:f>'PROJECT - 5'!G105:G105</xm:f>
              <xm:sqref>I105</xm:sqref>
            </x14:sparkline>
            <x14:sparkline>
              <xm:f>'PROJECT - 5'!G106:G106</xm:f>
              <xm:sqref>I106</xm:sqref>
            </x14:sparkline>
            <x14:sparkline>
              <xm:f>'PROJECT - 5'!G107:G107</xm:f>
              <xm:sqref>I107</xm:sqref>
            </x14:sparkline>
            <x14:sparkline>
              <xm:f>'PROJECT - 5'!G108:G108</xm:f>
              <xm:sqref>I108</xm:sqref>
            </x14:sparkline>
            <x14:sparkline>
              <xm:f>'PROJECT - 5'!G109:G109</xm:f>
              <xm:sqref>I109</xm:sqref>
            </x14:sparkline>
            <x14:sparkline>
              <xm:f>'PROJECT - 5'!G110:G110</xm:f>
              <xm:sqref>I110</xm:sqref>
            </x14:sparkline>
            <x14:sparkline>
              <xm:f>'PROJECT - 5'!G111:G111</xm:f>
              <xm:sqref>I111</xm:sqref>
            </x14:sparkline>
            <x14:sparkline>
              <xm:f>'PROJECT - 5'!G112:G112</xm:f>
              <xm:sqref>I112</xm:sqref>
            </x14:sparkline>
            <x14:sparkline>
              <xm:f>'PROJECT - 5'!G113:G113</xm:f>
              <xm:sqref>I113</xm:sqref>
            </x14:sparkline>
            <x14:sparkline>
              <xm:f>'PROJECT - 5'!G114:G114</xm:f>
              <xm:sqref>I114</xm:sqref>
            </x14:sparkline>
            <x14:sparkline>
              <xm:f>'PROJECT - 5'!G115:G115</xm:f>
              <xm:sqref>I115</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A4949-66C4-4A7A-9E2C-9DEA94AD2CC7}">
  <sheetPr filterMode="1"/>
  <dimension ref="A1:R1008"/>
  <sheetViews>
    <sheetView showGridLines="0" zoomScale="115" zoomScaleNormal="115" workbookViewId="0">
      <selection activeCell="B10" sqref="B10"/>
    </sheetView>
  </sheetViews>
  <sheetFormatPr defaultRowHeight="14.4" x14ac:dyDescent="0.3"/>
  <cols>
    <col min="2" max="2" width="3.44140625" customWidth="1"/>
    <col min="3" max="3" width="13.109375" customWidth="1"/>
    <col min="4" max="4" width="21.109375" customWidth="1"/>
    <col min="5" max="5" width="36.5546875" bestFit="1" customWidth="1"/>
    <col min="6" max="6" width="20.6640625" customWidth="1"/>
    <col min="7" max="7" width="17.33203125" customWidth="1"/>
    <col min="9" max="9" width="21.77734375" customWidth="1"/>
    <col min="10" max="10" width="9.5546875" customWidth="1"/>
    <col min="11" max="11" width="10.33203125" customWidth="1"/>
    <col min="12" max="12" width="12.5546875" customWidth="1"/>
    <col min="13" max="13" width="11.109375" bestFit="1" customWidth="1"/>
    <col min="14" max="14" width="6.44140625" bestFit="1" customWidth="1"/>
  </cols>
  <sheetData>
    <row r="1" spans="1:18" x14ac:dyDescent="0.3">
      <c r="A1" s="30"/>
    </row>
    <row r="2" spans="1:18" x14ac:dyDescent="0.3">
      <c r="A2" s="96" t="s">
        <v>1012</v>
      </c>
      <c r="B2" s="97"/>
      <c r="C2" s="97"/>
      <c r="D2" s="97"/>
      <c r="E2" s="97"/>
      <c r="F2" s="97"/>
      <c r="G2" s="97"/>
      <c r="H2" s="97"/>
      <c r="I2" s="97"/>
      <c r="J2" s="97"/>
      <c r="K2" s="97"/>
      <c r="L2" s="97"/>
      <c r="M2" s="97"/>
      <c r="N2" s="97"/>
      <c r="O2" s="97"/>
      <c r="P2" s="97"/>
      <c r="Q2" s="97"/>
      <c r="R2" s="102"/>
    </row>
    <row r="3" spans="1:18" x14ac:dyDescent="0.3">
      <c r="A3" s="98" t="s">
        <v>1257</v>
      </c>
      <c r="B3" s="99"/>
      <c r="C3" s="99"/>
      <c r="D3" s="99"/>
      <c r="E3" s="99"/>
      <c r="F3" s="99"/>
      <c r="G3" s="99"/>
      <c r="H3" s="99"/>
      <c r="I3" s="99"/>
      <c r="J3" s="99"/>
      <c r="K3" s="99"/>
      <c r="L3" s="99"/>
      <c r="M3" s="99"/>
      <c r="N3" s="99"/>
      <c r="O3" s="99"/>
      <c r="P3" s="99"/>
      <c r="Q3" s="99"/>
      <c r="R3" s="103"/>
    </row>
    <row r="4" spans="1:18" x14ac:dyDescent="0.3">
      <c r="A4" s="99" t="s">
        <v>1016</v>
      </c>
      <c r="B4" s="99"/>
      <c r="C4" s="99"/>
      <c r="D4" s="99"/>
      <c r="E4" s="99"/>
      <c r="F4" s="99"/>
      <c r="G4" s="99"/>
      <c r="H4" s="99"/>
      <c r="I4" s="99"/>
      <c r="J4" s="99"/>
      <c r="K4" s="99"/>
      <c r="L4" s="99"/>
      <c r="M4" s="99"/>
      <c r="N4" s="99"/>
      <c r="O4" s="99"/>
      <c r="P4" s="99"/>
      <c r="Q4" s="99"/>
      <c r="R4" s="103"/>
    </row>
    <row r="5" spans="1:18" x14ac:dyDescent="0.3">
      <c r="A5" s="100" t="s">
        <v>1261</v>
      </c>
      <c r="B5" s="101"/>
      <c r="C5" s="101"/>
      <c r="D5" s="101"/>
      <c r="E5" s="101"/>
      <c r="F5" s="101"/>
      <c r="G5" s="101"/>
      <c r="H5" s="101"/>
      <c r="I5" s="101"/>
      <c r="J5" s="101"/>
      <c r="K5" s="101"/>
      <c r="L5" s="101"/>
      <c r="M5" s="101"/>
      <c r="N5" s="101"/>
      <c r="O5" s="101"/>
      <c r="P5" s="101"/>
      <c r="Q5" s="101"/>
      <c r="R5" s="104"/>
    </row>
    <row r="7" spans="1:18" x14ac:dyDescent="0.3">
      <c r="A7" s="35"/>
    </row>
    <row r="8" spans="1:18" ht="18" x14ac:dyDescent="0.35">
      <c r="A8" s="35"/>
      <c r="C8" s="237"/>
      <c r="D8" s="196" t="s">
        <v>1278</v>
      </c>
      <c r="E8" s="152" t="s">
        <v>1302</v>
      </c>
      <c r="F8" s="152"/>
      <c r="G8" s="152"/>
    </row>
    <row r="9" spans="1:18" x14ac:dyDescent="0.3">
      <c r="H9" s="36"/>
    </row>
    <row r="10" spans="1:18" ht="21" x14ac:dyDescent="0.4">
      <c r="C10" s="197">
        <v>1</v>
      </c>
      <c r="D10" s="40" t="s">
        <v>1022</v>
      </c>
      <c r="E10" s="41" t="s">
        <v>7</v>
      </c>
      <c r="F10" s="41" t="s">
        <v>5</v>
      </c>
      <c r="G10" s="41" t="s">
        <v>10</v>
      </c>
      <c r="H10" s="36"/>
      <c r="I10" s="198">
        <v>3</v>
      </c>
    </row>
    <row r="11" spans="1:18" ht="21" x14ac:dyDescent="0.4">
      <c r="D11" s="130" t="s">
        <v>988</v>
      </c>
      <c r="E11" s="131">
        <f>COUNTIFS($F$31:$F$1008, "Lead Received", $H$31:$H$1008, "India")</f>
        <v>122</v>
      </c>
      <c r="F11" s="131">
        <f>COUNTIFS($F$31:$F$1008, "Lead Received", $H$31:$H$1008, "US")</f>
        <v>1</v>
      </c>
      <c r="G11" s="131">
        <f>COUNTIFS($F$31:$F$1008, "Lead Received", $H$31:$H$1008, "ROW")</f>
        <v>3</v>
      </c>
      <c r="H11" s="199">
        <v>3</v>
      </c>
      <c r="I11" s="135" t="s">
        <v>1262</v>
      </c>
      <c r="J11" s="135" t="s">
        <v>1264</v>
      </c>
      <c r="K11" s="135" t="s">
        <v>4</v>
      </c>
      <c r="L11" s="136" t="s">
        <v>27</v>
      </c>
      <c r="M11" s="135" t="s">
        <v>32</v>
      </c>
    </row>
    <row r="12" spans="1:18" x14ac:dyDescent="0.3">
      <c r="D12" s="38" t="s">
        <v>1019</v>
      </c>
      <c r="E12" s="38">
        <f>COUNTIF(H33:H1008,"India")</f>
        <v>698</v>
      </c>
      <c r="F12" s="38">
        <f>COUNTIF(H33:H1008,"US")</f>
        <v>143</v>
      </c>
      <c r="G12" s="38">
        <f>COUNTIF(H33:H1008,"ROW")</f>
        <v>135</v>
      </c>
      <c r="I12" s="137" t="s">
        <v>1309</v>
      </c>
      <c r="J12" s="130">
        <f>COUNTIFS(F33:F989, "Lead Received", G33:G989, "organic")</f>
        <v>115</v>
      </c>
      <c r="K12" s="130">
        <f>COUNTIFS($F$31:$F$1008, "Lead Received", G31:G1008, "Referrals")</f>
        <v>5</v>
      </c>
      <c r="L12" s="130">
        <f>COUNTIFS($F$31:$F$1008, "Lead Received", G31:G1008, "Performance")</f>
        <v>5</v>
      </c>
      <c r="M12" s="130">
        <f>COUNTIFS($F$31:$F$1008, "Lead Received", G31:G1008, "Others")</f>
        <v>1</v>
      </c>
    </row>
    <row r="13" spans="1:18" x14ac:dyDescent="0.3">
      <c r="D13" s="119" t="s">
        <v>1020</v>
      </c>
      <c r="E13" s="223">
        <f>IF(E11 = 0, 0, E12 / E11 * 100)</f>
        <v>572.13114754098365</v>
      </c>
      <c r="F13" s="223">
        <f>IF(F11 = 0, 0, F12 / F11 * 100)</f>
        <v>14300</v>
      </c>
      <c r="G13" s="223">
        <f>IF(G11 = 0, 0, G12 / G11 * 100)</f>
        <v>4500</v>
      </c>
      <c r="I13" s="138" t="s">
        <v>3</v>
      </c>
      <c r="J13" s="130">
        <f>COUNTIFS(F56:F982, "Enrolled", G56:G982, "organic")</f>
        <v>31</v>
      </c>
      <c r="K13" s="130">
        <f>COUNTIFS($F$31:$F$1008, "Enrolled", G31:G1008, "Referrals")</f>
        <v>49</v>
      </c>
      <c r="L13" s="130">
        <f>COUNTIFS($F$31:$F$1008, "Enrolled", G31:G1008, "Performance")</f>
        <v>30</v>
      </c>
      <c r="M13" s="130">
        <f>COUNTIFS($F$31:$F$1008, "Enrolled", G31:G1008, "Others")</f>
        <v>3</v>
      </c>
    </row>
    <row r="14" spans="1:18" x14ac:dyDescent="0.3">
      <c r="D14" s="38" t="s">
        <v>993</v>
      </c>
      <c r="E14" s="38">
        <f>COUNTIFS($F$31:$F$1008, "Invalid", $H$31:$H$1008, "India")</f>
        <v>77</v>
      </c>
      <c r="F14" s="38">
        <f>COUNTIFS($F$31:$F$1008, "Invalid", $H$31:$H$1008, "US")</f>
        <v>4</v>
      </c>
      <c r="G14" s="38">
        <f>COUNTIFS($F$31:$F$1008, "Invalid", $H$31:$H$1008, "ROW")</f>
        <v>4</v>
      </c>
      <c r="I14" s="139" t="s">
        <v>1263</v>
      </c>
      <c r="J14" s="140">
        <f>J13/J12*100</f>
        <v>26.956521739130434</v>
      </c>
      <c r="K14" s="141">
        <f>K13/K12*100</f>
        <v>980.00000000000011</v>
      </c>
      <c r="L14" s="141">
        <f>L13/L12*100</f>
        <v>600</v>
      </c>
      <c r="M14" s="141">
        <f>M13/M12*100</f>
        <v>300</v>
      </c>
    </row>
    <row r="15" spans="1:18" ht="21" x14ac:dyDescent="0.4">
      <c r="C15" s="197">
        <v>2</v>
      </c>
      <c r="D15" s="120" t="s">
        <v>1021</v>
      </c>
      <c r="E15" s="121">
        <f>E14/E12*100</f>
        <v>11.031518624641834</v>
      </c>
      <c r="F15" s="134">
        <f>(F14 / F12) * 100</f>
        <v>2.7972027972027971</v>
      </c>
      <c r="G15" s="121">
        <f>(G14 / G12) * 100</f>
        <v>2.9629629629629632</v>
      </c>
      <c r="K15" s="142"/>
    </row>
    <row r="16" spans="1:18" x14ac:dyDescent="0.3">
      <c r="D16" s="38" t="s">
        <v>991</v>
      </c>
      <c r="E16" s="116">
        <f>COUNTIFS($F$31:$F$1008, "Demo Scheduled", $H$31:$H$1008, "India")</f>
        <v>179</v>
      </c>
      <c r="F16" s="38">
        <f>COUNTIFS($F$31:$F$1008, "Demo Scheduled", $H$31:$H$1008, "US")</f>
        <v>45</v>
      </c>
      <c r="G16" s="38">
        <f>COUNTIFS($F$31:$F$1008, "Demo Scheduled", $H$31:$H$1008, "ROW")</f>
        <v>35</v>
      </c>
    </row>
    <row r="17" spans="3:13" x14ac:dyDescent="0.3">
      <c r="D17" s="122" t="s">
        <v>1271</v>
      </c>
      <c r="E17" s="123">
        <f>(E16/ (E12)) * 100</f>
        <v>25.644699140401144</v>
      </c>
      <c r="F17" s="123">
        <f>(F16/ (F12)) * 100</f>
        <v>31.46853146853147</v>
      </c>
      <c r="G17" s="123">
        <f>(G16/ (G12)) * 100</f>
        <v>25.925925925925924</v>
      </c>
    </row>
    <row r="18" spans="3:13" x14ac:dyDescent="0.3">
      <c r="D18" s="38" t="s">
        <v>1270</v>
      </c>
      <c r="E18" s="38">
        <f>COUNTIFS(F67:F1002,"Demo Done",H67:H1002,"India")</f>
        <v>57</v>
      </c>
      <c r="F18" s="38">
        <f>COUNTIFS(F67:F1002,"Demo Done",H67:H1002,"US")</f>
        <v>27</v>
      </c>
      <c r="G18" s="38">
        <f>COUNTIFS(F67:F1002,"Demo Done",H67:H1002,"ROW")</f>
        <v>50</v>
      </c>
      <c r="I18" s="139" t="s">
        <v>1263</v>
      </c>
      <c r="J18" s="144"/>
      <c r="K18" s="144"/>
      <c r="L18" s="144"/>
    </row>
    <row r="19" spans="3:13" x14ac:dyDescent="0.3">
      <c r="D19" s="124" t="s">
        <v>1272</v>
      </c>
      <c r="E19" s="125">
        <f>(E18/ E12) * 100</f>
        <v>8.1661891117478511</v>
      </c>
      <c r="F19" s="125">
        <f>(F18/ F12) * 100</f>
        <v>18.88111888111888</v>
      </c>
      <c r="G19" s="125">
        <f>(G18/ G12) * 100</f>
        <v>37.037037037037038</v>
      </c>
      <c r="I19" s="135" t="s">
        <v>4</v>
      </c>
      <c r="J19" s="143" t="s">
        <v>1279</v>
      </c>
      <c r="K19" s="143"/>
      <c r="L19" s="143"/>
      <c r="M19" s="143"/>
    </row>
    <row r="20" spans="3:13" x14ac:dyDescent="0.3">
      <c r="D20" s="38" t="s">
        <v>3</v>
      </c>
      <c r="E20" s="38">
        <f>COUNTIFS($F$31:$F$1008, "Enrolled", $H$31:$H$1008, "India")</f>
        <v>65</v>
      </c>
      <c r="F20" s="38">
        <f>COUNTIFS($F$31:$F$1008, "Enrolled", $H$31:$H$1008, "US")</f>
        <v>34</v>
      </c>
      <c r="G20" s="38">
        <f>COUNTIFS($F$31:$F$1008, "Enrolled", $H$31:$H$1008, "ROW")</f>
        <v>14</v>
      </c>
      <c r="I20" s="136" t="s">
        <v>27</v>
      </c>
      <c r="J20" s="143" t="s">
        <v>1280</v>
      </c>
      <c r="K20" s="143"/>
      <c r="L20" s="143"/>
      <c r="M20" s="143"/>
    </row>
    <row r="21" spans="3:13" x14ac:dyDescent="0.3">
      <c r="D21" s="126" t="s">
        <v>1273</v>
      </c>
      <c r="E21" s="127">
        <f>(E20 / E12) * 100</f>
        <v>9.3123209169054437</v>
      </c>
      <c r="F21" s="133">
        <f>(F20 / F12) * 100</f>
        <v>23.776223776223777</v>
      </c>
      <c r="G21" s="133">
        <f>(G20 / G12) * 100</f>
        <v>10.37037037037037</v>
      </c>
      <c r="I21" s="135" t="s">
        <v>32</v>
      </c>
      <c r="J21" s="143" t="s">
        <v>1281</v>
      </c>
      <c r="K21" s="143"/>
      <c r="L21" s="143"/>
      <c r="M21" s="143"/>
    </row>
    <row r="22" spans="3:13" x14ac:dyDescent="0.3">
      <c r="D22" s="38" t="s">
        <v>1274</v>
      </c>
      <c r="E22" s="38">
        <f>COUNTIFS($F$31:$F$1008, "Payment pending", $H$31:$H$1008, "India")</f>
        <v>23</v>
      </c>
      <c r="F22" s="38">
        <f>COUNTIFS($F$31:$F$1008, "Payment pending", $H$31:$H$1008, "US")</f>
        <v>2</v>
      </c>
      <c r="G22" s="38">
        <f>COUNTIFS($F$31:$F$1008, "Payment pending", $H$31:$H$1008, "ROW")</f>
        <v>7</v>
      </c>
      <c r="I22" s="135" t="s">
        <v>1264</v>
      </c>
      <c r="J22" s="145">
        <v>26.96</v>
      </c>
      <c r="K22" s="143"/>
      <c r="L22" s="143"/>
      <c r="M22" s="143"/>
    </row>
    <row r="23" spans="3:13" x14ac:dyDescent="0.3">
      <c r="D23" s="117" t="s">
        <v>1275</v>
      </c>
      <c r="E23" s="118">
        <f>(E22 / E11) * 100</f>
        <v>18.852459016393443</v>
      </c>
      <c r="F23" s="118">
        <f>(F22 / F11) * 100</f>
        <v>200</v>
      </c>
      <c r="G23" s="132">
        <f>(G22 / G11) * 100</f>
        <v>233.33333333333334</v>
      </c>
    </row>
    <row r="24" spans="3:13" x14ac:dyDescent="0.3">
      <c r="D24" s="128" t="s">
        <v>1276</v>
      </c>
      <c r="E24" s="128">
        <f>COUNTIFS($F$31:$F$1008, "Not interested", $H$31:$H$1008, "India")</f>
        <v>175</v>
      </c>
      <c r="F24" s="128">
        <f>COUNTIFS($F$31:$F$1008, "Not interested", $H$31:$H$1008, "US")</f>
        <v>29</v>
      </c>
      <c r="G24" s="128">
        <f>COUNTIFS($F$31:$F$1008, "Not interested", $H$31:$H$1008, "ROW")</f>
        <v>20</v>
      </c>
    </row>
    <row r="25" spans="3:13" ht="21" x14ac:dyDescent="0.4">
      <c r="C25" s="197">
        <v>2</v>
      </c>
      <c r="D25" s="128" t="s">
        <v>1277</v>
      </c>
      <c r="E25" s="129">
        <f>(E24)/(E12)*100</f>
        <v>25.071633237822351</v>
      </c>
      <c r="F25" s="129">
        <f>(F24)/(F12)*100</f>
        <v>20.27972027972028</v>
      </c>
      <c r="G25" s="129">
        <f>(G24)/(G12)*100</f>
        <v>14.814814814814813</v>
      </c>
    </row>
    <row r="28" spans="3:13" x14ac:dyDescent="0.3">
      <c r="D28" s="224" t="s">
        <v>1282</v>
      </c>
      <c r="E28" s="144"/>
      <c r="F28" s="144"/>
    </row>
    <row r="31" spans="3:13" x14ac:dyDescent="0.3">
      <c r="C31" s="114" t="s">
        <v>1017</v>
      </c>
      <c r="D31" s="115" t="s">
        <v>2</v>
      </c>
      <c r="E31" s="115" t="s">
        <v>0</v>
      </c>
      <c r="F31" s="115" t="s">
        <v>1018</v>
      </c>
      <c r="G31" s="115" t="s">
        <v>1</v>
      </c>
      <c r="H31" s="115" t="s">
        <v>987</v>
      </c>
    </row>
    <row r="32" spans="3:13" hidden="1" x14ac:dyDescent="0.3">
      <c r="C32" s="37">
        <v>45139</v>
      </c>
      <c r="D32" s="2">
        <v>45139</v>
      </c>
      <c r="E32" s="1" t="s">
        <v>17</v>
      </c>
      <c r="F32" s="1" t="s">
        <v>990</v>
      </c>
      <c r="G32" s="1" t="s">
        <v>4</v>
      </c>
      <c r="H32" s="1" t="s">
        <v>5</v>
      </c>
    </row>
    <row r="33" spans="3:9" hidden="1" x14ac:dyDescent="0.3">
      <c r="C33" s="37">
        <v>45139</v>
      </c>
      <c r="D33" s="2">
        <v>45139</v>
      </c>
      <c r="E33" s="1" t="s">
        <v>24</v>
      </c>
      <c r="F33" s="1" t="s">
        <v>988</v>
      </c>
      <c r="G33" s="1" t="s">
        <v>1264</v>
      </c>
      <c r="H33" s="1" t="s">
        <v>7</v>
      </c>
    </row>
    <row r="34" spans="3:9" hidden="1" x14ac:dyDescent="0.3">
      <c r="C34" s="37">
        <v>45139</v>
      </c>
      <c r="D34" s="2">
        <v>45139</v>
      </c>
      <c r="E34" s="1" t="s">
        <v>25</v>
      </c>
      <c r="F34" s="1" t="s">
        <v>988</v>
      </c>
      <c r="G34" s="1" t="s">
        <v>1264</v>
      </c>
      <c r="H34" s="1" t="s">
        <v>7</v>
      </c>
    </row>
    <row r="35" spans="3:9" hidden="1" x14ac:dyDescent="0.3">
      <c r="C35" s="37">
        <v>45139</v>
      </c>
      <c r="D35" s="2">
        <v>45139</v>
      </c>
      <c r="E35" s="1" t="s">
        <v>26</v>
      </c>
      <c r="F35" s="1" t="s">
        <v>3</v>
      </c>
      <c r="G35" s="1" t="s">
        <v>27</v>
      </c>
      <c r="H35" s="1" t="s">
        <v>7</v>
      </c>
    </row>
    <row r="36" spans="3:9" hidden="1" x14ac:dyDescent="0.3">
      <c r="C36" s="37">
        <v>45139</v>
      </c>
      <c r="D36" s="2">
        <v>45139</v>
      </c>
      <c r="E36" s="1" t="s">
        <v>28</v>
      </c>
      <c r="F36" s="1" t="s">
        <v>991</v>
      </c>
      <c r="G36" s="1" t="s">
        <v>27</v>
      </c>
      <c r="H36" s="1" t="s">
        <v>5</v>
      </c>
    </row>
    <row r="37" spans="3:9" hidden="1" x14ac:dyDescent="0.3">
      <c r="C37" s="37">
        <v>45139</v>
      </c>
      <c r="D37" s="2">
        <v>45139</v>
      </c>
      <c r="E37" s="1" t="s">
        <v>29</v>
      </c>
      <c r="F37" s="1" t="s">
        <v>992</v>
      </c>
      <c r="G37" s="1" t="s">
        <v>27</v>
      </c>
      <c r="H37" s="1" t="s">
        <v>7</v>
      </c>
    </row>
    <row r="38" spans="3:9" hidden="1" x14ac:dyDescent="0.3">
      <c r="C38" s="37">
        <v>45139</v>
      </c>
      <c r="D38" s="2">
        <v>45139</v>
      </c>
      <c r="E38" s="1" t="s">
        <v>30</v>
      </c>
      <c r="F38" s="1" t="s">
        <v>991</v>
      </c>
      <c r="G38" s="1" t="s">
        <v>27</v>
      </c>
      <c r="H38" s="1" t="s">
        <v>7</v>
      </c>
    </row>
    <row r="39" spans="3:9" x14ac:dyDescent="0.3">
      <c r="C39" s="37">
        <v>45139</v>
      </c>
      <c r="D39" s="2">
        <v>45139</v>
      </c>
      <c r="E39" s="1" t="s">
        <v>31</v>
      </c>
      <c r="F39" s="1" t="s">
        <v>991</v>
      </c>
      <c r="G39" s="1" t="s">
        <v>32</v>
      </c>
      <c r="H39" s="1" t="s">
        <v>5</v>
      </c>
    </row>
    <row r="40" spans="3:9" hidden="1" x14ac:dyDescent="0.3">
      <c r="C40" s="37">
        <v>45139</v>
      </c>
      <c r="D40" s="2">
        <v>45139</v>
      </c>
      <c r="E40" s="1" t="s">
        <v>33</v>
      </c>
      <c r="F40" s="1" t="s">
        <v>991</v>
      </c>
      <c r="G40" s="1" t="s">
        <v>27</v>
      </c>
      <c r="H40" s="1" t="s">
        <v>5</v>
      </c>
    </row>
    <row r="41" spans="3:9" hidden="1" x14ac:dyDescent="0.3">
      <c r="C41" s="37">
        <v>45139</v>
      </c>
      <c r="D41" s="2">
        <v>45139</v>
      </c>
      <c r="E41" s="1" t="s">
        <v>34</v>
      </c>
      <c r="F41" s="1" t="s">
        <v>988</v>
      </c>
      <c r="G41" s="1" t="s">
        <v>1264</v>
      </c>
      <c r="H41" s="1" t="s">
        <v>7</v>
      </c>
      <c r="I41">
        <f>COUNTA(F33:F992)</f>
        <v>960</v>
      </c>
    </row>
    <row r="42" spans="3:9" hidden="1" x14ac:dyDescent="0.3">
      <c r="C42" s="37">
        <v>45139</v>
      </c>
      <c r="D42" s="2">
        <v>45139</v>
      </c>
      <c r="E42" s="1" t="s">
        <v>35</v>
      </c>
      <c r="F42" s="1" t="s">
        <v>988</v>
      </c>
      <c r="G42" s="1" t="s">
        <v>1264</v>
      </c>
      <c r="H42" s="1" t="s">
        <v>7</v>
      </c>
    </row>
    <row r="43" spans="3:9" hidden="1" x14ac:dyDescent="0.3">
      <c r="C43" s="37">
        <v>45139</v>
      </c>
      <c r="D43" s="2">
        <v>45139</v>
      </c>
      <c r="E43" s="1" t="s">
        <v>36</v>
      </c>
      <c r="F43" s="1" t="s">
        <v>988</v>
      </c>
      <c r="G43" s="1" t="s">
        <v>1264</v>
      </c>
      <c r="H43" s="1" t="s">
        <v>7</v>
      </c>
    </row>
    <row r="44" spans="3:9" hidden="1" x14ac:dyDescent="0.3">
      <c r="C44" s="37">
        <v>45139</v>
      </c>
      <c r="D44" s="2">
        <v>45139</v>
      </c>
      <c r="E44" s="1" t="s">
        <v>37</v>
      </c>
      <c r="F44" s="1" t="s">
        <v>988</v>
      </c>
      <c r="G44" s="1" t="s">
        <v>1264</v>
      </c>
      <c r="H44" s="1" t="s">
        <v>7</v>
      </c>
    </row>
    <row r="45" spans="3:9" hidden="1" x14ac:dyDescent="0.3">
      <c r="C45" s="37">
        <v>45139</v>
      </c>
      <c r="D45" s="2">
        <v>45139</v>
      </c>
      <c r="E45" s="1" t="s">
        <v>38</v>
      </c>
      <c r="F45" s="1" t="s">
        <v>990</v>
      </c>
      <c r="G45" s="1" t="s">
        <v>1264</v>
      </c>
      <c r="H45" s="1" t="s">
        <v>10</v>
      </c>
    </row>
    <row r="46" spans="3:9" hidden="1" x14ac:dyDescent="0.3">
      <c r="C46" s="37">
        <v>45139</v>
      </c>
      <c r="D46" s="2">
        <v>45139</v>
      </c>
      <c r="E46" s="1" t="s">
        <v>39</v>
      </c>
      <c r="F46" s="1" t="s">
        <v>988</v>
      </c>
      <c r="G46" s="1" t="s">
        <v>1264</v>
      </c>
      <c r="H46" s="1" t="s">
        <v>7</v>
      </c>
    </row>
    <row r="47" spans="3:9" hidden="1" x14ac:dyDescent="0.3">
      <c r="C47" s="37">
        <v>45139</v>
      </c>
      <c r="D47" s="2">
        <v>45139</v>
      </c>
      <c r="E47" s="1" t="s">
        <v>40</v>
      </c>
      <c r="F47" s="1" t="s">
        <v>991</v>
      </c>
      <c r="G47" s="1" t="s">
        <v>1264</v>
      </c>
      <c r="H47" s="1" t="s">
        <v>5</v>
      </c>
    </row>
    <row r="48" spans="3:9" hidden="1" x14ac:dyDescent="0.3">
      <c r="C48" s="37">
        <v>45139</v>
      </c>
      <c r="D48" s="2">
        <v>45139</v>
      </c>
      <c r="E48" s="1" t="s">
        <v>41</v>
      </c>
      <c r="F48" s="1" t="s">
        <v>3</v>
      </c>
      <c r="G48" s="1" t="s">
        <v>4</v>
      </c>
      <c r="H48" s="1" t="s">
        <v>10</v>
      </c>
    </row>
    <row r="49" spans="3:8" hidden="1" x14ac:dyDescent="0.3">
      <c r="C49" s="37">
        <v>45139</v>
      </c>
      <c r="D49" s="2">
        <v>45139</v>
      </c>
      <c r="E49" s="1" t="s">
        <v>42</v>
      </c>
      <c r="F49" s="1" t="s">
        <v>993</v>
      </c>
      <c r="G49" s="1" t="s">
        <v>27</v>
      </c>
      <c r="H49" s="1" t="s">
        <v>5</v>
      </c>
    </row>
    <row r="50" spans="3:8" hidden="1" x14ac:dyDescent="0.3">
      <c r="C50" s="37">
        <v>45139</v>
      </c>
      <c r="D50" s="2">
        <v>45139</v>
      </c>
      <c r="E50" s="1" t="s">
        <v>43</v>
      </c>
      <c r="F50" s="1" t="s">
        <v>991</v>
      </c>
      <c r="G50" s="1" t="s">
        <v>4</v>
      </c>
      <c r="H50" s="1" t="s">
        <v>5</v>
      </c>
    </row>
    <row r="51" spans="3:8" hidden="1" x14ac:dyDescent="0.3">
      <c r="C51" s="37">
        <v>45139</v>
      </c>
      <c r="D51" s="2">
        <v>45139</v>
      </c>
      <c r="E51" s="1" t="s">
        <v>44</v>
      </c>
      <c r="F51" s="1" t="s">
        <v>991</v>
      </c>
      <c r="G51" s="1" t="s">
        <v>27</v>
      </c>
      <c r="H51" s="1" t="s">
        <v>7</v>
      </c>
    </row>
    <row r="52" spans="3:8" hidden="1" x14ac:dyDescent="0.3">
      <c r="C52" s="37">
        <v>45139</v>
      </c>
      <c r="D52" s="2">
        <v>45139</v>
      </c>
      <c r="E52" s="1" t="s">
        <v>45</v>
      </c>
      <c r="F52" s="1" t="s">
        <v>3</v>
      </c>
      <c r="G52" s="1" t="s">
        <v>27</v>
      </c>
      <c r="H52" s="1" t="s">
        <v>7</v>
      </c>
    </row>
    <row r="53" spans="3:8" hidden="1" x14ac:dyDescent="0.3">
      <c r="C53" s="37">
        <v>45139</v>
      </c>
      <c r="D53" s="2">
        <v>45139</v>
      </c>
      <c r="E53" s="1" t="s">
        <v>46</v>
      </c>
      <c r="F53" s="1" t="s">
        <v>991</v>
      </c>
      <c r="G53" s="1" t="s">
        <v>27</v>
      </c>
      <c r="H53" s="1" t="s">
        <v>7</v>
      </c>
    </row>
    <row r="54" spans="3:8" hidden="1" x14ac:dyDescent="0.3">
      <c r="C54" s="37">
        <v>45139</v>
      </c>
      <c r="D54" s="2">
        <v>45139</v>
      </c>
      <c r="E54" s="1" t="s">
        <v>47</v>
      </c>
      <c r="F54" s="1" t="s">
        <v>991</v>
      </c>
      <c r="G54" s="1" t="s">
        <v>1264</v>
      </c>
      <c r="H54" s="1" t="s">
        <v>7</v>
      </c>
    </row>
    <row r="55" spans="3:8" hidden="1" x14ac:dyDescent="0.3">
      <c r="C55" s="37">
        <v>45139</v>
      </c>
      <c r="D55" s="2">
        <v>45139</v>
      </c>
      <c r="E55" s="1" t="s">
        <v>48</v>
      </c>
      <c r="F55" s="1" t="s">
        <v>3</v>
      </c>
      <c r="G55" s="1" t="s">
        <v>4</v>
      </c>
      <c r="H55" s="1" t="s">
        <v>5</v>
      </c>
    </row>
    <row r="56" spans="3:8" hidden="1" x14ac:dyDescent="0.3">
      <c r="C56" s="37">
        <v>45139</v>
      </c>
      <c r="D56" s="2">
        <v>45139</v>
      </c>
      <c r="E56" s="1" t="s">
        <v>49</v>
      </c>
      <c r="F56" s="1" t="s">
        <v>3</v>
      </c>
      <c r="G56" s="1" t="s">
        <v>1264</v>
      </c>
      <c r="H56" s="1" t="s">
        <v>5</v>
      </c>
    </row>
    <row r="57" spans="3:8" hidden="1" x14ac:dyDescent="0.3">
      <c r="C57" s="37">
        <v>45139</v>
      </c>
      <c r="D57" s="2">
        <v>45139</v>
      </c>
      <c r="E57" s="1" t="s">
        <v>50</v>
      </c>
      <c r="F57" s="1" t="s">
        <v>988</v>
      </c>
      <c r="G57" s="1" t="s">
        <v>1264</v>
      </c>
      <c r="H57" s="1" t="s">
        <v>7</v>
      </c>
    </row>
    <row r="58" spans="3:8" hidden="1" x14ac:dyDescent="0.3">
      <c r="C58" s="37">
        <v>45139</v>
      </c>
      <c r="D58" s="2">
        <v>45139</v>
      </c>
      <c r="E58" s="1" t="s">
        <v>51</v>
      </c>
      <c r="F58" s="1" t="s">
        <v>991</v>
      </c>
      <c r="G58" s="1" t="s">
        <v>27</v>
      </c>
      <c r="H58" s="1" t="s">
        <v>7</v>
      </c>
    </row>
    <row r="59" spans="3:8" hidden="1" x14ac:dyDescent="0.3">
      <c r="C59" s="37">
        <v>45139</v>
      </c>
      <c r="D59" s="2">
        <v>45139</v>
      </c>
      <c r="E59" s="1" t="s">
        <v>52</v>
      </c>
      <c r="F59" s="1" t="s">
        <v>991</v>
      </c>
      <c r="G59" s="1" t="s">
        <v>27</v>
      </c>
      <c r="H59" s="1" t="s">
        <v>10</v>
      </c>
    </row>
    <row r="60" spans="3:8" hidden="1" x14ac:dyDescent="0.3">
      <c r="C60" s="37">
        <v>45139</v>
      </c>
      <c r="D60" s="2">
        <v>45139</v>
      </c>
      <c r="E60" s="1" t="s">
        <v>53</v>
      </c>
      <c r="F60" s="1" t="s">
        <v>990</v>
      </c>
      <c r="G60" s="1" t="s">
        <v>4</v>
      </c>
      <c r="H60" s="1" t="s">
        <v>5</v>
      </c>
    </row>
    <row r="61" spans="3:8" hidden="1" x14ac:dyDescent="0.3">
      <c r="C61" s="37">
        <v>45139</v>
      </c>
      <c r="D61" s="2">
        <v>45139</v>
      </c>
      <c r="E61" s="1" t="s">
        <v>54</v>
      </c>
      <c r="F61" s="1" t="s">
        <v>3</v>
      </c>
      <c r="G61" s="1" t="s">
        <v>4</v>
      </c>
      <c r="H61" s="1" t="s">
        <v>5</v>
      </c>
    </row>
    <row r="62" spans="3:8" hidden="1" x14ac:dyDescent="0.3">
      <c r="C62" s="37">
        <v>45139</v>
      </c>
      <c r="D62" s="2">
        <v>45139</v>
      </c>
      <c r="E62" s="1" t="s">
        <v>55</v>
      </c>
      <c r="F62" s="1" t="s">
        <v>990</v>
      </c>
      <c r="G62" s="1" t="s">
        <v>1264</v>
      </c>
      <c r="H62" s="1" t="s">
        <v>10</v>
      </c>
    </row>
    <row r="63" spans="3:8" hidden="1" x14ac:dyDescent="0.3">
      <c r="C63" s="37">
        <v>45139</v>
      </c>
      <c r="D63" s="2">
        <v>45139</v>
      </c>
      <c r="E63" s="1" t="s">
        <v>56</v>
      </c>
      <c r="F63" s="1" t="s">
        <v>3</v>
      </c>
      <c r="G63" s="1" t="s">
        <v>4</v>
      </c>
      <c r="H63" s="1" t="s">
        <v>5</v>
      </c>
    </row>
    <row r="64" spans="3:8" hidden="1" x14ac:dyDescent="0.3">
      <c r="C64" s="37">
        <v>45139</v>
      </c>
      <c r="D64" s="2">
        <v>45139</v>
      </c>
      <c r="E64" s="1" t="s">
        <v>57</v>
      </c>
      <c r="F64" s="1" t="s">
        <v>988</v>
      </c>
      <c r="G64" s="1" t="s">
        <v>1264</v>
      </c>
      <c r="H64" s="1" t="s">
        <v>7</v>
      </c>
    </row>
    <row r="65" spans="3:8" hidden="1" x14ac:dyDescent="0.3">
      <c r="C65" s="37">
        <v>45139</v>
      </c>
      <c r="D65" s="2">
        <v>45139</v>
      </c>
      <c r="E65" s="3" t="s">
        <v>58</v>
      </c>
      <c r="F65" s="1" t="s">
        <v>991</v>
      </c>
      <c r="G65" s="1" t="s">
        <v>4</v>
      </c>
      <c r="H65" s="1" t="s">
        <v>10</v>
      </c>
    </row>
    <row r="66" spans="3:8" hidden="1" x14ac:dyDescent="0.3">
      <c r="C66" s="37">
        <v>45139</v>
      </c>
      <c r="D66" s="2">
        <v>45139</v>
      </c>
      <c r="E66" s="1" t="s">
        <v>59</v>
      </c>
      <c r="F66" s="1" t="s">
        <v>988</v>
      </c>
      <c r="G66" s="1" t="s">
        <v>1264</v>
      </c>
      <c r="H66" s="1" t="s">
        <v>7</v>
      </c>
    </row>
    <row r="67" spans="3:8" hidden="1" x14ac:dyDescent="0.3">
      <c r="C67" s="37">
        <v>45139</v>
      </c>
      <c r="D67" s="2">
        <v>45139</v>
      </c>
      <c r="E67" s="1" t="s">
        <v>60</v>
      </c>
      <c r="F67" s="1" t="s">
        <v>990</v>
      </c>
      <c r="G67" s="1" t="s">
        <v>27</v>
      </c>
      <c r="H67" s="1" t="s">
        <v>7</v>
      </c>
    </row>
    <row r="68" spans="3:8" hidden="1" x14ac:dyDescent="0.3">
      <c r="C68" s="37">
        <v>45139</v>
      </c>
      <c r="D68" s="2">
        <v>45139</v>
      </c>
      <c r="E68" s="1" t="s">
        <v>61</v>
      </c>
      <c r="F68" s="1" t="s">
        <v>991</v>
      </c>
      <c r="G68" s="1" t="s">
        <v>27</v>
      </c>
      <c r="H68" s="1" t="s">
        <v>7</v>
      </c>
    </row>
    <row r="69" spans="3:8" hidden="1" x14ac:dyDescent="0.3">
      <c r="C69" s="37">
        <v>45139</v>
      </c>
      <c r="D69" s="2">
        <v>45139</v>
      </c>
      <c r="E69" s="1" t="s">
        <v>62</v>
      </c>
      <c r="F69" s="1" t="s">
        <v>991</v>
      </c>
      <c r="G69" s="1" t="s">
        <v>27</v>
      </c>
      <c r="H69" s="1" t="s">
        <v>10</v>
      </c>
    </row>
    <row r="70" spans="3:8" hidden="1" x14ac:dyDescent="0.3">
      <c r="C70" s="37">
        <v>45139</v>
      </c>
      <c r="D70" s="2">
        <v>45139</v>
      </c>
      <c r="E70" s="1" t="s">
        <v>63</v>
      </c>
      <c r="F70" s="1" t="s">
        <v>991</v>
      </c>
      <c r="G70" s="1" t="s">
        <v>27</v>
      </c>
      <c r="H70" s="1" t="s">
        <v>5</v>
      </c>
    </row>
    <row r="71" spans="3:8" hidden="1" x14ac:dyDescent="0.3">
      <c r="C71" s="37">
        <v>45139</v>
      </c>
      <c r="D71" s="2">
        <v>45139</v>
      </c>
      <c r="E71" s="1" t="s">
        <v>64</v>
      </c>
      <c r="F71" s="1" t="s">
        <v>990</v>
      </c>
      <c r="G71" s="1" t="s">
        <v>4</v>
      </c>
      <c r="H71" s="1" t="s">
        <v>7</v>
      </c>
    </row>
    <row r="72" spans="3:8" hidden="1" x14ac:dyDescent="0.3">
      <c r="C72" s="37">
        <v>45139</v>
      </c>
      <c r="D72" s="2">
        <v>45139</v>
      </c>
      <c r="E72" s="1" t="s">
        <v>65</v>
      </c>
      <c r="F72" s="1" t="s">
        <v>991</v>
      </c>
      <c r="G72" s="1" t="s">
        <v>27</v>
      </c>
      <c r="H72" s="1" t="s">
        <v>7</v>
      </c>
    </row>
    <row r="73" spans="3:8" hidden="1" x14ac:dyDescent="0.3">
      <c r="C73" s="37">
        <v>45139</v>
      </c>
      <c r="D73" s="2">
        <v>45139</v>
      </c>
      <c r="E73" s="1" t="s">
        <v>66</v>
      </c>
      <c r="F73" s="1" t="s">
        <v>991</v>
      </c>
      <c r="G73" s="1" t="s">
        <v>1264</v>
      </c>
      <c r="H73" s="1" t="s">
        <v>10</v>
      </c>
    </row>
    <row r="74" spans="3:8" hidden="1" x14ac:dyDescent="0.3">
      <c r="C74" s="37">
        <v>45139</v>
      </c>
      <c r="D74" s="2">
        <v>45139</v>
      </c>
      <c r="E74" s="1" t="s">
        <v>67</v>
      </c>
      <c r="F74" s="1" t="s">
        <v>3</v>
      </c>
      <c r="G74" s="1" t="s">
        <v>1264</v>
      </c>
      <c r="H74" s="1" t="s">
        <v>7</v>
      </c>
    </row>
    <row r="75" spans="3:8" hidden="1" x14ac:dyDescent="0.3">
      <c r="C75" s="37">
        <v>45139</v>
      </c>
      <c r="D75" s="2">
        <v>45139</v>
      </c>
      <c r="E75" s="1" t="s">
        <v>68</v>
      </c>
      <c r="F75" s="1" t="s">
        <v>988</v>
      </c>
      <c r="G75" s="1" t="s">
        <v>1264</v>
      </c>
      <c r="H75" s="1" t="s">
        <v>7</v>
      </c>
    </row>
    <row r="76" spans="3:8" hidden="1" x14ac:dyDescent="0.3">
      <c r="C76" s="37">
        <v>45139</v>
      </c>
      <c r="D76" s="2">
        <v>45139</v>
      </c>
      <c r="E76" s="1" t="s">
        <v>69</v>
      </c>
      <c r="F76" s="1" t="s">
        <v>991</v>
      </c>
      <c r="G76" s="1" t="s">
        <v>27</v>
      </c>
      <c r="H76" s="1" t="s">
        <v>7</v>
      </c>
    </row>
    <row r="77" spans="3:8" hidden="1" x14ac:dyDescent="0.3">
      <c r="C77" s="37">
        <v>45139</v>
      </c>
      <c r="D77" s="2">
        <v>45139</v>
      </c>
      <c r="E77" s="1" t="s">
        <v>70</v>
      </c>
      <c r="F77" s="1" t="s">
        <v>993</v>
      </c>
      <c r="G77" s="1" t="s">
        <v>27</v>
      </c>
      <c r="H77" s="1" t="s">
        <v>7</v>
      </c>
    </row>
    <row r="78" spans="3:8" hidden="1" x14ac:dyDescent="0.3">
      <c r="C78" s="37">
        <v>45139</v>
      </c>
      <c r="D78" s="2">
        <v>45139</v>
      </c>
      <c r="E78" s="1" t="s">
        <v>71</v>
      </c>
      <c r="F78" s="1" t="s">
        <v>991</v>
      </c>
      <c r="G78" s="1" t="s">
        <v>27</v>
      </c>
      <c r="H78" s="1" t="s">
        <v>7</v>
      </c>
    </row>
    <row r="79" spans="3:8" hidden="1" x14ac:dyDescent="0.3">
      <c r="C79" s="37">
        <v>45139</v>
      </c>
      <c r="D79" s="2">
        <v>45139</v>
      </c>
      <c r="E79" s="1" t="s">
        <v>72</v>
      </c>
      <c r="F79" s="1" t="s">
        <v>990</v>
      </c>
      <c r="G79" s="1" t="s">
        <v>27</v>
      </c>
      <c r="H79" s="1" t="s">
        <v>5</v>
      </c>
    </row>
    <row r="80" spans="3:8" hidden="1" x14ac:dyDescent="0.3">
      <c r="C80" s="37">
        <v>45139</v>
      </c>
      <c r="D80" s="2">
        <v>45139</v>
      </c>
      <c r="E80" s="1" t="s">
        <v>73</v>
      </c>
      <c r="F80" s="1" t="s">
        <v>988</v>
      </c>
      <c r="G80" s="1" t="s">
        <v>1264</v>
      </c>
      <c r="H80" s="1" t="s">
        <v>7</v>
      </c>
    </row>
    <row r="81" spans="3:8" hidden="1" x14ac:dyDescent="0.3">
      <c r="C81" s="37">
        <v>45139</v>
      </c>
      <c r="D81" s="2">
        <v>45139</v>
      </c>
      <c r="E81" s="1" t="s">
        <v>74</v>
      </c>
      <c r="F81" s="1" t="s">
        <v>991</v>
      </c>
      <c r="G81" s="1" t="s">
        <v>4</v>
      </c>
      <c r="H81" s="1" t="s">
        <v>5</v>
      </c>
    </row>
    <row r="82" spans="3:8" hidden="1" x14ac:dyDescent="0.3">
      <c r="C82" s="37">
        <v>45139</v>
      </c>
      <c r="D82" s="2">
        <v>45139</v>
      </c>
      <c r="E82" s="1" t="s">
        <v>75</v>
      </c>
      <c r="F82" s="1" t="s">
        <v>991</v>
      </c>
      <c r="G82" s="1" t="s">
        <v>27</v>
      </c>
      <c r="H82" s="1" t="s">
        <v>7</v>
      </c>
    </row>
    <row r="83" spans="3:8" hidden="1" x14ac:dyDescent="0.3">
      <c r="C83" s="37">
        <v>45139</v>
      </c>
      <c r="D83" s="2">
        <v>45139</v>
      </c>
      <c r="E83" s="1" t="s">
        <v>76</v>
      </c>
      <c r="F83" s="1" t="s">
        <v>991</v>
      </c>
      <c r="G83" s="1" t="s">
        <v>27</v>
      </c>
      <c r="H83" s="1" t="s">
        <v>7</v>
      </c>
    </row>
    <row r="84" spans="3:8" hidden="1" x14ac:dyDescent="0.3">
      <c r="C84" s="37">
        <v>45139</v>
      </c>
      <c r="D84" s="2">
        <v>45139</v>
      </c>
      <c r="E84" s="1" t="s">
        <v>77</v>
      </c>
      <c r="F84" s="1" t="s">
        <v>991</v>
      </c>
      <c r="G84" s="1" t="s">
        <v>27</v>
      </c>
      <c r="H84" s="1" t="s">
        <v>7</v>
      </c>
    </row>
    <row r="85" spans="3:8" hidden="1" x14ac:dyDescent="0.3">
      <c r="C85" s="37">
        <v>45139</v>
      </c>
      <c r="D85" s="2">
        <v>45139</v>
      </c>
      <c r="E85" s="1" t="s">
        <v>78</v>
      </c>
      <c r="F85" s="1" t="s">
        <v>3</v>
      </c>
      <c r="G85" s="1" t="s">
        <v>27</v>
      </c>
      <c r="H85" s="1" t="s">
        <v>7</v>
      </c>
    </row>
    <row r="86" spans="3:8" hidden="1" x14ac:dyDescent="0.3">
      <c r="C86" s="37">
        <v>45139</v>
      </c>
      <c r="D86" s="2">
        <v>45139</v>
      </c>
      <c r="E86" s="1" t="s">
        <v>79</v>
      </c>
      <c r="F86" s="1" t="s">
        <v>988</v>
      </c>
      <c r="G86" s="1" t="s">
        <v>1264</v>
      </c>
      <c r="H86" s="1" t="s">
        <v>7</v>
      </c>
    </row>
    <row r="87" spans="3:8" hidden="1" x14ac:dyDescent="0.3">
      <c r="C87" s="37">
        <v>45139</v>
      </c>
      <c r="D87" s="2">
        <v>45139</v>
      </c>
      <c r="E87" s="1" t="s">
        <v>80</v>
      </c>
      <c r="F87" s="1" t="s">
        <v>992</v>
      </c>
      <c r="G87" s="1" t="s">
        <v>27</v>
      </c>
      <c r="H87" s="1" t="s">
        <v>7</v>
      </c>
    </row>
    <row r="88" spans="3:8" hidden="1" x14ac:dyDescent="0.3">
      <c r="C88" s="37">
        <v>45139</v>
      </c>
      <c r="D88" s="2">
        <v>45139</v>
      </c>
      <c r="E88" s="1" t="s">
        <v>81</v>
      </c>
      <c r="F88" s="1" t="s">
        <v>991</v>
      </c>
      <c r="G88" s="1" t="s">
        <v>27</v>
      </c>
      <c r="H88" s="1" t="s">
        <v>10</v>
      </c>
    </row>
    <row r="89" spans="3:8" hidden="1" x14ac:dyDescent="0.3">
      <c r="C89" s="37">
        <v>45139</v>
      </c>
      <c r="D89" s="2">
        <v>45139</v>
      </c>
      <c r="E89" s="1" t="s">
        <v>82</v>
      </c>
      <c r="F89" s="1" t="s">
        <v>991</v>
      </c>
      <c r="G89" s="1" t="s">
        <v>27</v>
      </c>
      <c r="H89" s="1" t="s">
        <v>7</v>
      </c>
    </row>
    <row r="90" spans="3:8" hidden="1" x14ac:dyDescent="0.3">
      <c r="C90" s="37">
        <v>45139</v>
      </c>
      <c r="D90" s="2">
        <v>45139</v>
      </c>
      <c r="E90" s="1" t="s">
        <v>83</v>
      </c>
      <c r="F90" s="1" t="s">
        <v>991</v>
      </c>
      <c r="G90" s="1" t="s">
        <v>27</v>
      </c>
      <c r="H90" s="1" t="s">
        <v>7</v>
      </c>
    </row>
    <row r="91" spans="3:8" hidden="1" x14ac:dyDescent="0.3">
      <c r="C91" s="37">
        <v>45139</v>
      </c>
      <c r="D91" s="2">
        <v>45139</v>
      </c>
      <c r="E91" s="1" t="s">
        <v>84</v>
      </c>
      <c r="F91" s="1" t="s">
        <v>990</v>
      </c>
      <c r="G91" s="1" t="s">
        <v>1264</v>
      </c>
      <c r="H91" s="1" t="s">
        <v>5</v>
      </c>
    </row>
    <row r="92" spans="3:8" hidden="1" x14ac:dyDescent="0.3">
      <c r="C92" s="37">
        <v>45139</v>
      </c>
      <c r="D92" s="2">
        <v>45139</v>
      </c>
      <c r="E92" s="1" t="s">
        <v>85</v>
      </c>
      <c r="F92" s="1" t="s">
        <v>3</v>
      </c>
      <c r="G92" s="1" t="s">
        <v>27</v>
      </c>
      <c r="H92" s="1" t="s">
        <v>7</v>
      </c>
    </row>
    <row r="93" spans="3:8" x14ac:dyDescent="0.3">
      <c r="C93" s="37">
        <v>45139</v>
      </c>
      <c r="D93" s="2">
        <v>45139</v>
      </c>
      <c r="E93" s="1" t="s">
        <v>86</v>
      </c>
      <c r="F93" s="1" t="s">
        <v>991</v>
      </c>
      <c r="G93" s="1" t="s">
        <v>32</v>
      </c>
      <c r="H93" s="1" t="s">
        <v>10</v>
      </c>
    </row>
    <row r="94" spans="3:8" hidden="1" x14ac:dyDescent="0.3">
      <c r="C94" s="37">
        <v>45139</v>
      </c>
      <c r="D94" s="2">
        <v>45139</v>
      </c>
      <c r="E94" s="1" t="s">
        <v>87</v>
      </c>
      <c r="F94" s="1" t="s">
        <v>991</v>
      </c>
      <c r="G94" s="1" t="s">
        <v>27</v>
      </c>
      <c r="H94" s="1" t="s">
        <v>7</v>
      </c>
    </row>
    <row r="95" spans="3:8" hidden="1" x14ac:dyDescent="0.3">
      <c r="C95" s="37">
        <v>45139</v>
      </c>
      <c r="D95" s="2">
        <v>45139</v>
      </c>
      <c r="E95" s="1" t="s">
        <v>88</v>
      </c>
      <c r="F95" s="1" t="s">
        <v>991</v>
      </c>
      <c r="G95" s="1" t="s">
        <v>27</v>
      </c>
      <c r="H95" s="1" t="s">
        <v>7</v>
      </c>
    </row>
    <row r="96" spans="3:8" hidden="1" x14ac:dyDescent="0.3">
      <c r="C96" s="37">
        <v>45139</v>
      </c>
      <c r="D96" s="2">
        <v>45139</v>
      </c>
      <c r="E96" s="1" t="s">
        <v>89</v>
      </c>
      <c r="F96" s="1" t="s">
        <v>991</v>
      </c>
      <c r="G96" s="1" t="s">
        <v>1264</v>
      </c>
      <c r="H96" s="1" t="s">
        <v>7</v>
      </c>
    </row>
    <row r="97" spans="3:8" hidden="1" x14ac:dyDescent="0.3">
      <c r="C97" s="37">
        <v>45139</v>
      </c>
      <c r="D97" s="2">
        <v>45139</v>
      </c>
      <c r="E97" s="1" t="s">
        <v>90</v>
      </c>
      <c r="F97" s="1" t="s">
        <v>990</v>
      </c>
      <c r="G97" s="1" t="s">
        <v>4</v>
      </c>
      <c r="H97" s="1" t="s">
        <v>10</v>
      </c>
    </row>
    <row r="98" spans="3:8" hidden="1" x14ac:dyDescent="0.3">
      <c r="C98" s="37">
        <v>45139</v>
      </c>
      <c r="D98" s="2">
        <v>45139</v>
      </c>
      <c r="E98" s="1" t="s">
        <v>91</v>
      </c>
      <c r="F98" s="1" t="s">
        <v>991</v>
      </c>
      <c r="G98" s="1" t="s">
        <v>27</v>
      </c>
      <c r="H98" s="1" t="s">
        <v>5</v>
      </c>
    </row>
    <row r="99" spans="3:8" hidden="1" x14ac:dyDescent="0.3">
      <c r="C99" s="37">
        <v>45139</v>
      </c>
      <c r="D99" s="2">
        <v>45139</v>
      </c>
      <c r="E99" s="1" t="s">
        <v>92</v>
      </c>
      <c r="F99" s="1" t="s">
        <v>991</v>
      </c>
      <c r="G99" s="1" t="s">
        <v>27</v>
      </c>
      <c r="H99" s="1" t="s">
        <v>7</v>
      </c>
    </row>
    <row r="100" spans="3:8" hidden="1" x14ac:dyDescent="0.3">
      <c r="C100" s="37">
        <v>45139</v>
      </c>
      <c r="D100" s="2">
        <v>45139</v>
      </c>
      <c r="E100" s="1" t="s">
        <v>93</v>
      </c>
      <c r="F100" s="1" t="s">
        <v>3</v>
      </c>
      <c r="G100" s="1" t="s">
        <v>1264</v>
      </c>
      <c r="H100" s="1" t="s">
        <v>5</v>
      </c>
    </row>
    <row r="101" spans="3:8" hidden="1" x14ac:dyDescent="0.3">
      <c r="C101" s="37">
        <v>45139</v>
      </c>
      <c r="D101" s="2">
        <v>45139</v>
      </c>
      <c r="E101" s="1" t="s">
        <v>94</v>
      </c>
      <c r="F101" s="1" t="s">
        <v>991</v>
      </c>
      <c r="G101" s="1" t="s">
        <v>1264</v>
      </c>
      <c r="H101" s="1" t="s">
        <v>7</v>
      </c>
    </row>
    <row r="102" spans="3:8" hidden="1" x14ac:dyDescent="0.3">
      <c r="C102" s="37">
        <v>45139</v>
      </c>
      <c r="D102" s="2">
        <v>45139</v>
      </c>
      <c r="E102" s="1" t="s">
        <v>95</v>
      </c>
      <c r="F102" s="1" t="s">
        <v>991</v>
      </c>
      <c r="G102" s="1" t="s">
        <v>27</v>
      </c>
      <c r="H102" s="1" t="s">
        <v>7</v>
      </c>
    </row>
    <row r="103" spans="3:8" hidden="1" x14ac:dyDescent="0.3">
      <c r="C103" s="37">
        <v>45139</v>
      </c>
      <c r="D103" s="2">
        <v>45139</v>
      </c>
      <c r="E103" s="1" t="s">
        <v>96</v>
      </c>
      <c r="F103" s="1" t="s">
        <v>992</v>
      </c>
      <c r="G103" s="1" t="s">
        <v>27</v>
      </c>
      <c r="H103" s="1" t="s">
        <v>10</v>
      </c>
    </row>
    <row r="104" spans="3:8" hidden="1" x14ac:dyDescent="0.3">
      <c r="C104" s="37">
        <v>45139</v>
      </c>
      <c r="D104" s="2">
        <v>45139</v>
      </c>
      <c r="E104" s="1" t="s">
        <v>97</v>
      </c>
      <c r="F104" s="1" t="s">
        <v>3</v>
      </c>
      <c r="G104" s="1" t="s">
        <v>4</v>
      </c>
      <c r="H104" s="1" t="s">
        <v>5</v>
      </c>
    </row>
    <row r="105" spans="3:8" hidden="1" x14ac:dyDescent="0.3">
      <c r="C105" s="37">
        <v>45139</v>
      </c>
      <c r="D105" s="2">
        <v>45139</v>
      </c>
      <c r="E105" s="1" t="s">
        <v>98</v>
      </c>
      <c r="F105" s="1" t="s">
        <v>991</v>
      </c>
      <c r="G105" s="1" t="s">
        <v>27</v>
      </c>
      <c r="H105" s="1" t="s">
        <v>7</v>
      </c>
    </row>
    <row r="106" spans="3:8" hidden="1" x14ac:dyDescent="0.3">
      <c r="C106" s="37">
        <v>45139</v>
      </c>
      <c r="D106" s="2">
        <v>45139</v>
      </c>
      <c r="E106" s="1" t="s">
        <v>99</v>
      </c>
      <c r="F106" s="1" t="s">
        <v>988</v>
      </c>
      <c r="G106" s="1" t="s">
        <v>1264</v>
      </c>
      <c r="H106" s="1" t="s">
        <v>7</v>
      </c>
    </row>
    <row r="107" spans="3:8" x14ac:dyDescent="0.3">
      <c r="C107" s="37">
        <v>45139</v>
      </c>
      <c r="D107" s="2">
        <v>45139</v>
      </c>
      <c r="E107" s="1" t="s">
        <v>100</v>
      </c>
      <c r="F107" s="1" t="s">
        <v>990</v>
      </c>
      <c r="G107" s="1" t="s">
        <v>32</v>
      </c>
      <c r="H107" s="1" t="s">
        <v>7</v>
      </c>
    </row>
    <row r="108" spans="3:8" hidden="1" x14ac:dyDescent="0.3">
      <c r="C108" s="37">
        <v>45139</v>
      </c>
      <c r="D108" s="2">
        <v>45139</v>
      </c>
      <c r="E108" s="1" t="s">
        <v>101</v>
      </c>
      <c r="F108" s="1" t="s">
        <v>988</v>
      </c>
      <c r="G108" s="1" t="s">
        <v>1264</v>
      </c>
      <c r="H108" s="1" t="s">
        <v>7</v>
      </c>
    </row>
    <row r="109" spans="3:8" hidden="1" x14ac:dyDescent="0.3">
      <c r="C109" s="37">
        <v>45139</v>
      </c>
      <c r="D109" s="2">
        <v>45139</v>
      </c>
      <c r="E109" s="1" t="s">
        <v>102</v>
      </c>
      <c r="F109" s="1" t="s">
        <v>988</v>
      </c>
      <c r="G109" s="1" t="s">
        <v>1264</v>
      </c>
      <c r="H109" s="1" t="s">
        <v>7</v>
      </c>
    </row>
    <row r="110" spans="3:8" x14ac:dyDescent="0.3">
      <c r="C110" s="37">
        <v>45139</v>
      </c>
      <c r="D110" s="2">
        <v>45139</v>
      </c>
      <c r="E110" s="1" t="s">
        <v>103</v>
      </c>
      <c r="F110" s="1" t="s">
        <v>991</v>
      </c>
      <c r="G110" s="1" t="s">
        <v>32</v>
      </c>
      <c r="H110" s="1" t="s">
        <v>10</v>
      </c>
    </row>
    <row r="111" spans="3:8" hidden="1" x14ac:dyDescent="0.3">
      <c r="C111" s="37">
        <v>45139</v>
      </c>
      <c r="D111" s="2">
        <v>45139</v>
      </c>
      <c r="E111" s="1" t="s">
        <v>104</v>
      </c>
      <c r="F111" s="1" t="s">
        <v>988</v>
      </c>
      <c r="G111" s="1" t="s">
        <v>1264</v>
      </c>
      <c r="H111" s="1" t="s">
        <v>7</v>
      </c>
    </row>
    <row r="112" spans="3:8" hidden="1" x14ac:dyDescent="0.3">
      <c r="C112" s="37">
        <v>45139</v>
      </c>
      <c r="D112" s="2">
        <v>45139</v>
      </c>
      <c r="E112" s="1" t="s">
        <v>105</v>
      </c>
      <c r="F112" s="1" t="s">
        <v>991</v>
      </c>
      <c r="G112" s="1" t="s">
        <v>1264</v>
      </c>
      <c r="H112" s="1" t="s">
        <v>7</v>
      </c>
    </row>
    <row r="113" spans="3:8" hidden="1" x14ac:dyDescent="0.3">
      <c r="C113" s="37">
        <v>45139</v>
      </c>
      <c r="D113" s="2">
        <v>45139</v>
      </c>
      <c r="E113" s="1" t="s">
        <v>106</v>
      </c>
      <c r="F113" s="1" t="s">
        <v>988</v>
      </c>
      <c r="G113" s="1" t="s">
        <v>1264</v>
      </c>
      <c r="H113" s="1" t="s">
        <v>7</v>
      </c>
    </row>
    <row r="114" spans="3:8" hidden="1" x14ac:dyDescent="0.3">
      <c r="C114" s="37">
        <v>45139</v>
      </c>
      <c r="D114" s="2">
        <v>45139</v>
      </c>
      <c r="E114" s="1" t="s">
        <v>107</v>
      </c>
      <c r="F114" s="1" t="s">
        <v>3</v>
      </c>
      <c r="G114" s="1" t="s">
        <v>4</v>
      </c>
      <c r="H114" s="1" t="s">
        <v>7</v>
      </c>
    </row>
    <row r="115" spans="3:8" hidden="1" x14ac:dyDescent="0.3">
      <c r="C115" s="37">
        <v>45139</v>
      </c>
      <c r="D115" s="2">
        <v>45139</v>
      </c>
      <c r="E115" s="1" t="s">
        <v>108</v>
      </c>
      <c r="F115" s="1" t="s">
        <v>993</v>
      </c>
      <c r="G115" s="1" t="s">
        <v>27</v>
      </c>
      <c r="H115" s="1" t="s">
        <v>7</v>
      </c>
    </row>
    <row r="116" spans="3:8" hidden="1" x14ac:dyDescent="0.3">
      <c r="C116" s="37">
        <v>45139</v>
      </c>
      <c r="D116" s="2">
        <v>45139</v>
      </c>
      <c r="E116" s="1" t="s">
        <v>109</v>
      </c>
      <c r="F116" s="1" t="s">
        <v>988</v>
      </c>
      <c r="G116" s="1" t="s">
        <v>1264</v>
      </c>
      <c r="H116" s="1" t="s">
        <v>7</v>
      </c>
    </row>
    <row r="117" spans="3:8" hidden="1" x14ac:dyDescent="0.3">
      <c r="C117" s="37">
        <v>45139</v>
      </c>
      <c r="D117" s="2">
        <v>45139</v>
      </c>
      <c r="E117" s="1" t="s">
        <v>110</v>
      </c>
      <c r="F117" s="1" t="s">
        <v>991</v>
      </c>
      <c r="G117" s="1" t="s">
        <v>27</v>
      </c>
      <c r="H117" s="1" t="s">
        <v>10</v>
      </c>
    </row>
    <row r="118" spans="3:8" hidden="1" x14ac:dyDescent="0.3">
      <c r="C118" s="37">
        <v>45139</v>
      </c>
      <c r="D118" s="2">
        <v>45139</v>
      </c>
      <c r="E118" s="1" t="s">
        <v>111</v>
      </c>
      <c r="F118" s="1" t="s">
        <v>993</v>
      </c>
      <c r="G118" s="1" t="s">
        <v>27</v>
      </c>
      <c r="H118" s="1" t="s">
        <v>7</v>
      </c>
    </row>
    <row r="119" spans="3:8" hidden="1" x14ac:dyDescent="0.3">
      <c r="C119" s="37">
        <v>45139</v>
      </c>
      <c r="D119" s="2">
        <v>45139</v>
      </c>
      <c r="E119" s="1" t="s">
        <v>112</v>
      </c>
      <c r="F119" s="1" t="s">
        <v>992</v>
      </c>
      <c r="G119" s="1" t="s">
        <v>27</v>
      </c>
      <c r="H119" s="1" t="s">
        <v>10</v>
      </c>
    </row>
    <row r="120" spans="3:8" hidden="1" x14ac:dyDescent="0.3">
      <c r="C120" s="37">
        <v>45139</v>
      </c>
      <c r="D120" s="2">
        <v>45139</v>
      </c>
      <c r="E120" s="1" t="s">
        <v>113</v>
      </c>
      <c r="F120" s="1" t="s">
        <v>990</v>
      </c>
      <c r="G120" s="1" t="s">
        <v>1264</v>
      </c>
      <c r="H120" s="1" t="s">
        <v>7</v>
      </c>
    </row>
    <row r="121" spans="3:8" hidden="1" x14ac:dyDescent="0.3">
      <c r="C121" s="37">
        <v>45139</v>
      </c>
      <c r="D121" s="2">
        <v>45139</v>
      </c>
      <c r="E121" s="1" t="s">
        <v>114</v>
      </c>
      <c r="F121" s="1" t="s">
        <v>990</v>
      </c>
      <c r="G121" s="1" t="s">
        <v>27</v>
      </c>
      <c r="H121" s="1" t="s">
        <v>5</v>
      </c>
    </row>
    <row r="122" spans="3:8" hidden="1" x14ac:dyDescent="0.3">
      <c r="C122" s="37">
        <v>45139</v>
      </c>
      <c r="D122" s="2">
        <v>45139</v>
      </c>
      <c r="E122" s="1" t="s">
        <v>115</v>
      </c>
      <c r="F122" s="1" t="s">
        <v>991</v>
      </c>
      <c r="G122" s="1" t="s">
        <v>27</v>
      </c>
      <c r="H122" s="1" t="s">
        <v>5</v>
      </c>
    </row>
    <row r="123" spans="3:8" hidden="1" x14ac:dyDescent="0.3">
      <c r="C123" s="37">
        <v>45139</v>
      </c>
      <c r="D123" s="2">
        <v>45139</v>
      </c>
      <c r="E123" s="1" t="s">
        <v>116</v>
      </c>
      <c r="F123" s="1" t="s">
        <v>991</v>
      </c>
      <c r="G123" s="1" t="s">
        <v>27</v>
      </c>
      <c r="H123" s="1" t="s">
        <v>10</v>
      </c>
    </row>
    <row r="124" spans="3:8" hidden="1" x14ac:dyDescent="0.3">
      <c r="C124" s="37">
        <v>45139</v>
      </c>
      <c r="D124" s="2">
        <v>45139</v>
      </c>
      <c r="E124" s="1" t="s">
        <v>117</v>
      </c>
      <c r="F124" s="1" t="s">
        <v>990</v>
      </c>
      <c r="G124" s="1" t="s">
        <v>27</v>
      </c>
      <c r="H124" s="1" t="s">
        <v>10</v>
      </c>
    </row>
    <row r="125" spans="3:8" hidden="1" x14ac:dyDescent="0.3">
      <c r="C125" s="37">
        <v>45139</v>
      </c>
      <c r="D125" s="2">
        <v>45139</v>
      </c>
      <c r="E125" s="1" t="s">
        <v>118</v>
      </c>
      <c r="F125" s="1" t="s">
        <v>988</v>
      </c>
      <c r="G125" s="1" t="s">
        <v>4</v>
      </c>
      <c r="H125" s="1" t="s">
        <v>5</v>
      </c>
    </row>
    <row r="126" spans="3:8" hidden="1" x14ac:dyDescent="0.3">
      <c r="C126" s="37">
        <v>45139</v>
      </c>
      <c r="D126" s="2">
        <v>45139</v>
      </c>
      <c r="E126" s="1" t="s">
        <v>119</v>
      </c>
      <c r="F126" s="1" t="s">
        <v>990</v>
      </c>
      <c r="G126" s="1" t="s">
        <v>27</v>
      </c>
      <c r="H126" s="1" t="s">
        <v>7</v>
      </c>
    </row>
    <row r="127" spans="3:8" hidden="1" x14ac:dyDescent="0.3">
      <c r="C127" s="37">
        <v>45139</v>
      </c>
      <c r="D127" s="2">
        <v>45139</v>
      </c>
      <c r="E127" s="1" t="s">
        <v>120</v>
      </c>
      <c r="F127" s="1" t="s">
        <v>991</v>
      </c>
      <c r="G127" s="1" t="s">
        <v>27</v>
      </c>
      <c r="H127" s="1" t="s">
        <v>7</v>
      </c>
    </row>
    <row r="128" spans="3:8" hidden="1" x14ac:dyDescent="0.3">
      <c r="C128" s="37">
        <v>45139</v>
      </c>
      <c r="D128" s="2">
        <v>45139</v>
      </c>
      <c r="E128" s="1" t="s">
        <v>121</v>
      </c>
      <c r="F128" s="1" t="s">
        <v>993</v>
      </c>
      <c r="G128" s="1" t="s">
        <v>27</v>
      </c>
      <c r="H128" s="1" t="s">
        <v>7</v>
      </c>
    </row>
    <row r="129" spans="3:8" hidden="1" x14ac:dyDescent="0.3">
      <c r="C129" s="37">
        <v>45139</v>
      </c>
      <c r="D129" s="2">
        <v>45139</v>
      </c>
      <c r="E129" s="1" t="s">
        <v>122</v>
      </c>
      <c r="F129" s="1" t="s">
        <v>991</v>
      </c>
      <c r="G129" s="1" t="s">
        <v>27</v>
      </c>
      <c r="H129" s="1" t="s">
        <v>7</v>
      </c>
    </row>
    <row r="130" spans="3:8" hidden="1" x14ac:dyDescent="0.3">
      <c r="C130" s="37">
        <v>45139</v>
      </c>
      <c r="D130" s="2">
        <v>45139</v>
      </c>
      <c r="E130" s="1" t="s">
        <v>123</v>
      </c>
      <c r="F130" s="1" t="s">
        <v>993</v>
      </c>
      <c r="G130" s="1" t="s">
        <v>27</v>
      </c>
      <c r="H130" s="1" t="s">
        <v>7</v>
      </c>
    </row>
    <row r="131" spans="3:8" hidden="1" x14ac:dyDescent="0.3">
      <c r="C131" s="37">
        <v>45139</v>
      </c>
      <c r="D131" s="2">
        <v>45139</v>
      </c>
      <c r="E131" s="1" t="s">
        <v>124</v>
      </c>
      <c r="F131" s="1" t="s">
        <v>3</v>
      </c>
      <c r="G131" s="1" t="s">
        <v>27</v>
      </c>
      <c r="H131" s="1" t="s">
        <v>7</v>
      </c>
    </row>
    <row r="132" spans="3:8" hidden="1" x14ac:dyDescent="0.3">
      <c r="C132" s="37">
        <v>45139</v>
      </c>
      <c r="D132" s="2">
        <v>45139</v>
      </c>
      <c r="E132" s="1" t="s">
        <v>125</v>
      </c>
      <c r="F132" s="1" t="s">
        <v>991</v>
      </c>
      <c r="G132" s="1" t="s">
        <v>27</v>
      </c>
      <c r="H132" s="1" t="s">
        <v>5</v>
      </c>
    </row>
    <row r="133" spans="3:8" hidden="1" x14ac:dyDescent="0.3">
      <c r="C133" s="37">
        <v>45139</v>
      </c>
      <c r="D133" s="2">
        <v>45139</v>
      </c>
      <c r="E133" s="1" t="s">
        <v>126</v>
      </c>
      <c r="F133" s="1" t="s">
        <v>991</v>
      </c>
      <c r="G133" s="1" t="s">
        <v>27</v>
      </c>
      <c r="H133" s="1" t="s">
        <v>7</v>
      </c>
    </row>
    <row r="134" spans="3:8" hidden="1" x14ac:dyDescent="0.3">
      <c r="C134" s="37">
        <v>45139</v>
      </c>
      <c r="D134" s="2">
        <v>45139</v>
      </c>
      <c r="E134" s="1" t="s">
        <v>127</v>
      </c>
      <c r="F134" s="1" t="s">
        <v>991</v>
      </c>
      <c r="G134" s="1" t="s">
        <v>27</v>
      </c>
      <c r="H134" s="1" t="s">
        <v>7</v>
      </c>
    </row>
    <row r="135" spans="3:8" hidden="1" x14ac:dyDescent="0.3">
      <c r="C135" s="37">
        <v>45139</v>
      </c>
      <c r="D135" s="2">
        <v>45139</v>
      </c>
      <c r="E135" s="3" t="s">
        <v>128</v>
      </c>
      <c r="F135" s="1" t="s">
        <v>988</v>
      </c>
      <c r="G135" s="1" t="s">
        <v>1264</v>
      </c>
      <c r="H135" s="1" t="s">
        <v>7</v>
      </c>
    </row>
    <row r="136" spans="3:8" hidden="1" x14ac:dyDescent="0.3">
      <c r="C136" s="37">
        <v>45139</v>
      </c>
      <c r="D136" s="2">
        <v>45139</v>
      </c>
      <c r="E136" s="1" t="s">
        <v>129</v>
      </c>
      <c r="F136" s="1" t="s">
        <v>988</v>
      </c>
      <c r="G136" s="1" t="s">
        <v>1264</v>
      </c>
      <c r="H136" s="1" t="s">
        <v>7</v>
      </c>
    </row>
    <row r="137" spans="3:8" hidden="1" x14ac:dyDescent="0.3">
      <c r="C137" s="37">
        <v>45139</v>
      </c>
      <c r="D137" s="2">
        <v>45139</v>
      </c>
      <c r="E137" s="1" t="s">
        <v>130</v>
      </c>
      <c r="F137" s="1" t="s">
        <v>991</v>
      </c>
      <c r="G137" s="1" t="s">
        <v>1264</v>
      </c>
      <c r="H137" s="1" t="s">
        <v>5</v>
      </c>
    </row>
    <row r="138" spans="3:8" hidden="1" x14ac:dyDescent="0.3">
      <c r="C138" s="37">
        <v>45139</v>
      </c>
      <c r="D138" s="2">
        <v>45139</v>
      </c>
      <c r="E138" s="1" t="s">
        <v>131</v>
      </c>
      <c r="F138" s="1" t="s">
        <v>990</v>
      </c>
      <c r="G138" s="1" t="s">
        <v>27</v>
      </c>
      <c r="H138" s="1" t="s">
        <v>5</v>
      </c>
    </row>
    <row r="139" spans="3:8" hidden="1" x14ac:dyDescent="0.3">
      <c r="C139" s="37">
        <v>45139</v>
      </c>
      <c r="D139" s="2">
        <v>45139</v>
      </c>
      <c r="E139" s="1" t="s">
        <v>132</v>
      </c>
      <c r="F139" s="1" t="s">
        <v>991</v>
      </c>
      <c r="G139" s="1" t="s">
        <v>27</v>
      </c>
      <c r="H139" s="1" t="s">
        <v>7</v>
      </c>
    </row>
    <row r="140" spans="3:8" hidden="1" x14ac:dyDescent="0.3">
      <c r="C140" s="37">
        <v>45139</v>
      </c>
      <c r="D140" s="2">
        <v>45139</v>
      </c>
      <c r="E140" s="1" t="s">
        <v>133</v>
      </c>
      <c r="F140" s="1" t="s">
        <v>993</v>
      </c>
      <c r="G140" s="1" t="s">
        <v>4</v>
      </c>
      <c r="H140" s="1" t="s">
        <v>7</v>
      </c>
    </row>
    <row r="141" spans="3:8" hidden="1" x14ac:dyDescent="0.3">
      <c r="C141" s="37">
        <v>45139</v>
      </c>
      <c r="D141" s="2">
        <v>45139</v>
      </c>
      <c r="E141" s="1" t="s">
        <v>134</v>
      </c>
      <c r="F141" s="1" t="s">
        <v>991</v>
      </c>
      <c r="G141" s="1" t="s">
        <v>1264</v>
      </c>
      <c r="H141" s="1" t="s">
        <v>10</v>
      </c>
    </row>
    <row r="142" spans="3:8" hidden="1" x14ac:dyDescent="0.3">
      <c r="C142" s="37">
        <v>45139</v>
      </c>
      <c r="D142" s="2">
        <v>45139</v>
      </c>
      <c r="E142" s="1" t="s">
        <v>135</v>
      </c>
      <c r="F142" s="1" t="s">
        <v>991</v>
      </c>
      <c r="G142" s="1" t="s">
        <v>27</v>
      </c>
      <c r="H142" s="1" t="s">
        <v>7</v>
      </c>
    </row>
    <row r="143" spans="3:8" hidden="1" x14ac:dyDescent="0.3">
      <c r="C143" s="37">
        <v>45139</v>
      </c>
      <c r="D143" s="2">
        <v>45139</v>
      </c>
      <c r="E143" s="1" t="s">
        <v>136</v>
      </c>
      <c r="F143" s="1" t="s">
        <v>991</v>
      </c>
      <c r="G143" s="1" t="s">
        <v>27</v>
      </c>
      <c r="H143" s="1" t="s">
        <v>5</v>
      </c>
    </row>
    <row r="144" spans="3:8" hidden="1" x14ac:dyDescent="0.3">
      <c r="C144" s="37">
        <v>45139</v>
      </c>
      <c r="D144" s="2">
        <v>45139</v>
      </c>
      <c r="E144" s="1" t="s">
        <v>137</v>
      </c>
      <c r="F144" s="1" t="s">
        <v>3</v>
      </c>
      <c r="G144" s="1" t="s">
        <v>27</v>
      </c>
      <c r="H144" s="1" t="s">
        <v>7</v>
      </c>
    </row>
    <row r="145" spans="3:8" hidden="1" x14ac:dyDescent="0.3">
      <c r="C145" s="37">
        <v>45139</v>
      </c>
      <c r="D145" s="2">
        <v>45139</v>
      </c>
      <c r="E145" s="1" t="s">
        <v>138</v>
      </c>
      <c r="F145" s="1" t="s">
        <v>993</v>
      </c>
      <c r="G145" s="1" t="s">
        <v>27</v>
      </c>
      <c r="H145" s="1" t="s">
        <v>7</v>
      </c>
    </row>
    <row r="146" spans="3:8" hidden="1" x14ac:dyDescent="0.3">
      <c r="C146" s="37">
        <v>45139</v>
      </c>
      <c r="D146" s="2">
        <v>45139</v>
      </c>
      <c r="E146" s="1" t="s">
        <v>139</v>
      </c>
      <c r="F146" s="1" t="s">
        <v>988</v>
      </c>
      <c r="G146" s="1" t="s">
        <v>1264</v>
      </c>
      <c r="H146" s="1" t="s">
        <v>7</v>
      </c>
    </row>
    <row r="147" spans="3:8" hidden="1" x14ac:dyDescent="0.3">
      <c r="C147" s="37">
        <v>45139</v>
      </c>
      <c r="D147" s="2">
        <v>45139</v>
      </c>
      <c r="E147" s="1" t="s">
        <v>140</v>
      </c>
      <c r="F147" s="1" t="s">
        <v>993</v>
      </c>
      <c r="G147" s="1" t="s">
        <v>27</v>
      </c>
      <c r="H147" s="1" t="s">
        <v>7</v>
      </c>
    </row>
    <row r="148" spans="3:8" hidden="1" x14ac:dyDescent="0.3">
      <c r="C148" s="37">
        <v>45139</v>
      </c>
      <c r="D148" s="2">
        <v>45139</v>
      </c>
      <c r="E148" s="1" t="s">
        <v>141</v>
      </c>
      <c r="F148" s="1" t="s">
        <v>988</v>
      </c>
      <c r="G148" s="1" t="s">
        <v>1264</v>
      </c>
      <c r="H148" s="1" t="s">
        <v>7</v>
      </c>
    </row>
    <row r="149" spans="3:8" hidden="1" x14ac:dyDescent="0.3">
      <c r="C149" s="37">
        <v>45139</v>
      </c>
      <c r="D149" s="2">
        <v>45139</v>
      </c>
      <c r="E149" s="1" t="s">
        <v>142</v>
      </c>
      <c r="F149" s="1" t="s">
        <v>992</v>
      </c>
      <c r="G149" s="1" t="s">
        <v>4</v>
      </c>
      <c r="H149" s="1" t="s">
        <v>7</v>
      </c>
    </row>
    <row r="150" spans="3:8" hidden="1" x14ac:dyDescent="0.3">
      <c r="C150" s="37">
        <v>45139</v>
      </c>
      <c r="D150" s="2">
        <v>45139</v>
      </c>
      <c r="E150" s="1" t="s">
        <v>143</v>
      </c>
      <c r="F150" s="1" t="s">
        <v>993</v>
      </c>
      <c r="G150" s="1" t="s">
        <v>27</v>
      </c>
      <c r="H150" s="1" t="s">
        <v>7</v>
      </c>
    </row>
    <row r="151" spans="3:8" hidden="1" x14ac:dyDescent="0.3">
      <c r="C151" s="37">
        <v>45139</v>
      </c>
      <c r="D151" s="2">
        <v>45139</v>
      </c>
      <c r="E151" s="1" t="s">
        <v>144</v>
      </c>
      <c r="F151" s="1" t="s">
        <v>992</v>
      </c>
      <c r="G151" s="1" t="s">
        <v>27</v>
      </c>
      <c r="H151" s="1" t="s">
        <v>7</v>
      </c>
    </row>
    <row r="152" spans="3:8" hidden="1" x14ac:dyDescent="0.3">
      <c r="C152" s="37">
        <v>45139</v>
      </c>
      <c r="D152" s="2">
        <v>45139</v>
      </c>
      <c r="E152" s="1" t="s">
        <v>145</v>
      </c>
      <c r="F152" s="1" t="s">
        <v>993</v>
      </c>
      <c r="G152" s="1" t="s">
        <v>27</v>
      </c>
      <c r="H152" s="1" t="s">
        <v>10</v>
      </c>
    </row>
    <row r="153" spans="3:8" hidden="1" x14ac:dyDescent="0.3">
      <c r="C153" s="37">
        <v>45139</v>
      </c>
      <c r="D153" s="2">
        <v>45139</v>
      </c>
      <c r="E153" s="1" t="s">
        <v>146</v>
      </c>
      <c r="F153" s="1" t="s">
        <v>991</v>
      </c>
      <c r="G153" s="1" t="s">
        <v>27</v>
      </c>
      <c r="H153" s="1" t="s">
        <v>7</v>
      </c>
    </row>
    <row r="154" spans="3:8" hidden="1" x14ac:dyDescent="0.3">
      <c r="C154" s="37">
        <v>45139</v>
      </c>
      <c r="D154" s="2">
        <v>45139</v>
      </c>
      <c r="E154" s="1" t="s">
        <v>147</v>
      </c>
      <c r="F154" s="1" t="s">
        <v>991</v>
      </c>
      <c r="G154" s="1" t="s">
        <v>27</v>
      </c>
      <c r="H154" s="1" t="s">
        <v>7</v>
      </c>
    </row>
    <row r="155" spans="3:8" hidden="1" x14ac:dyDescent="0.3">
      <c r="C155" s="37">
        <v>45139</v>
      </c>
      <c r="D155" s="2">
        <v>45139</v>
      </c>
      <c r="E155" s="1" t="s">
        <v>148</v>
      </c>
      <c r="F155" s="1" t="s">
        <v>991</v>
      </c>
      <c r="G155" s="1" t="s">
        <v>4</v>
      </c>
      <c r="H155" s="1" t="s">
        <v>7</v>
      </c>
    </row>
    <row r="156" spans="3:8" hidden="1" x14ac:dyDescent="0.3">
      <c r="C156" s="37">
        <v>45139</v>
      </c>
      <c r="D156" s="2">
        <v>45139</v>
      </c>
      <c r="E156" s="1" t="s">
        <v>151</v>
      </c>
      <c r="F156" s="1" t="s">
        <v>993</v>
      </c>
      <c r="G156" s="1" t="s">
        <v>1264</v>
      </c>
      <c r="H156" s="1" t="s">
        <v>7</v>
      </c>
    </row>
    <row r="157" spans="3:8" hidden="1" x14ac:dyDescent="0.3">
      <c r="C157" s="37">
        <v>45139</v>
      </c>
      <c r="D157" s="2">
        <v>45139</v>
      </c>
      <c r="E157" s="1" t="s">
        <v>153</v>
      </c>
      <c r="F157" s="1" t="s">
        <v>991</v>
      </c>
      <c r="G157" s="1" t="s">
        <v>27</v>
      </c>
      <c r="H157" s="1" t="s">
        <v>7</v>
      </c>
    </row>
    <row r="158" spans="3:8" hidden="1" x14ac:dyDescent="0.3">
      <c r="C158" s="37">
        <v>45139</v>
      </c>
      <c r="D158" s="2">
        <v>45139</v>
      </c>
      <c r="E158" s="1" t="s">
        <v>159</v>
      </c>
      <c r="F158" s="1" t="s">
        <v>990</v>
      </c>
      <c r="G158" s="1" t="s">
        <v>1264</v>
      </c>
      <c r="H158" s="1" t="s">
        <v>7</v>
      </c>
    </row>
    <row r="159" spans="3:8" hidden="1" x14ac:dyDescent="0.3">
      <c r="C159" s="37">
        <v>45139</v>
      </c>
      <c r="D159" s="2">
        <v>45139</v>
      </c>
      <c r="E159" s="1" t="s">
        <v>162</v>
      </c>
      <c r="F159" s="1" t="s">
        <v>993</v>
      </c>
      <c r="G159" s="1" t="s">
        <v>1264</v>
      </c>
      <c r="H159" s="1" t="s">
        <v>7</v>
      </c>
    </row>
    <row r="160" spans="3:8" hidden="1" x14ac:dyDescent="0.3">
      <c r="C160" s="37">
        <v>45139</v>
      </c>
      <c r="D160" s="2">
        <v>45139</v>
      </c>
      <c r="E160" s="1" t="s">
        <v>166</v>
      </c>
      <c r="F160" s="1" t="s">
        <v>992</v>
      </c>
      <c r="G160" s="1" t="s">
        <v>1264</v>
      </c>
      <c r="H160" s="1" t="s">
        <v>7</v>
      </c>
    </row>
    <row r="161" spans="3:8" hidden="1" x14ac:dyDescent="0.3">
      <c r="C161" s="37">
        <v>45139</v>
      </c>
      <c r="D161" s="2">
        <v>45139</v>
      </c>
      <c r="E161" s="1" t="s">
        <v>180</v>
      </c>
      <c r="F161" s="1" t="s">
        <v>992</v>
      </c>
      <c r="G161" s="1" t="s">
        <v>27</v>
      </c>
      <c r="H161" s="1" t="s">
        <v>7</v>
      </c>
    </row>
    <row r="162" spans="3:8" hidden="1" x14ac:dyDescent="0.3">
      <c r="C162" s="37">
        <v>45139</v>
      </c>
      <c r="D162" s="2">
        <v>45139</v>
      </c>
      <c r="E162" s="1" t="s">
        <v>186</v>
      </c>
      <c r="F162" s="1" t="s">
        <v>991</v>
      </c>
      <c r="G162" s="1" t="s">
        <v>27</v>
      </c>
      <c r="H162" s="1" t="s">
        <v>7</v>
      </c>
    </row>
    <row r="163" spans="3:8" hidden="1" x14ac:dyDescent="0.3">
      <c r="C163" s="37">
        <v>45139</v>
      </c>
      <c r="D163" s="2">
        <v>45139</v>
      </c>
      <c r="E163" s="1" t="s">
        <v>188</v>
      </c>
      <c r="F163" s="1" t="s">
        <v>991</v>
      </c>
      <c r="G163" s="1" t="s">
        <v>1264</v>
      </c>
      <c r="H163" s="1" t="s">
        <v>7</v>
      </c>
    </row>
    <row r="164" spans="3:8" hidden="1" x14ac:dyDescent="0.3">
      <c r="C164" s="37">
        <v>45139</v>
      </c>
      <c r="D164" s="2">
        <v>45139</v>
      </c>
      <c r="E164" s="1" t="s">
        <v>194</v>
      </c>
      <c r="F164" s="1" t="s">
        <v>988</v>
      </c>
      <c r="G164" s="1" t="s">
        <v>1264</v>
      </c>
      <c r="H164" s="1" t="s">
        <v>7</v>
      </c>
    </row>
    <row r="165" spans="3:8" hidden="1" x14ac:dyDescent="0.3">
      <c r="C165" s="37">
        <v>45139</v>
      </c>
      <c r="D165" s="2">
        <v>45139</v>
      </c>
      <c r="E165" s="1" t="s">
        <v>197</v>
      </c>
      <c r="F165" s="1" t="s">
        <v>991</v>
      </c>
      <c r="G165" s="1" t="s">
        <v>1264</v>
      </c>
      <c r="H165" s="1" t="s">
        <v>7</v>
      </c>
    </row>
    <row r="166" spans="3:8" hidden="1" x14ac:dyDescent="0.3">
      <c r="C166" s="37">
        <v>45139</v>
      </c>
      <c r="D166" s="2">
        <v>45139</v>
      </c>
      <c r="E166" s="1" t="s">
        <v>203</v>
      </c>
      <c r="F166" s="1" t="s">
        <v>991</v>
      </c>
      <c r="G166" s="1" t="s">
        <v>1264</v>
      </c>
      <c r="H166" s="1" t="s">
        <v>7</v>
      </c>
    </row>
    <row r="167" spans="3:8" hidden="1" x14ac:dyDescent="0.3">
      <c r="C167" s="37">
        <v>45139</v>
      </c>
      <c r="D167" s="2">
        <v>45139</v>
      </c>
      <c r="E167" s="1" t="s">
        <v>205</v>
      </c>
      <c r="F167" s="1" t="s">
        <v>991</v>
      </c>
      <c r="G167" s="1" t="s">
        <v>27</v>
      </c>
      <c r="H167" s="1" t="s">
        <v>7</v>
      </c>
    </row>
    <row r="168" spans="3:8" hidden="1" x14ac:dyDescent="0.3">
      <c r="C168" s="37">
        <v>45139</v>
      </c>
      <c r="D168" s="2">
        <v>45139</v>
      </c>
      <c r="E168" s="1" t="s">
        <v>206</v>
      </c>
      <c r="F168" s="1" t="s">
        <v>991</v>
      </c>
      <c r="G168" s="1" t="s">
        <v>27</v>
      </c>
      <c r="H168" s="1" t="s">
        <v>7</v>
      </c>
    </row>
    <row r="169" spans="3:8" hidden="1" x14ac:dyDescent="0.3">
      <c r="C169" s="37">
        <v>45139</v>
      </c>
      <c r="D169" s="2">
        <v>45139</v>
      </c>
      <c r="E169" s="1" t="s">
        <v>210</v>
      </c>
      <c r="F169" s="1" t="s">
        <v>991</v>
      </c>
      <c r="G169" s="1" t="s">
        <v>27</v>
      </c>
      <c r="H169" s="1" t="s">
        <v>7</v>
      </c>
    </row>
    <row r="170" spans="3:8" hidden="1" x14ac:dyDescent="0.3">
      <c r="C170" s="37">
        <v>45139</v>
      </c>
      <c r="D170" s="2">
        <v>45139</v>
      </c>
      <c r="E170" s="1" t="s">
        <v>211</v>
      </c>
      <c r="F170" s="1" t="s">
        <v>991</v>
      </c>
      <c r="G170" s="1" t="s">
        <v>1264</v>
      </c>
      <c r="H170" s="1" t="s">
        <v>7</v>
      </c>
    </row>
    <row r="171" spans="3:8" hidden="1" x14ac:dyDescent="0.3">
      <c r="C171" s="37">
        <v>45139</v>
      </c>
      <c r="D171" s="2">
        <v>45139</v>
      </c>
      <c r="E171" s="1" t="s">
        <v>212</v>
      </c>
      <c r="F171" s="1" t="s">
        <v>991</v>
      </c>
      <c r="G171" s="1" t="s">
        <v>1264</v>
      </c>
      <c r="H171" s="1" t="s">
        <v>7</v>
      </c>
    </row>
    <row r="172" spans="3:8" hidden="1" x14ac:dyDescent="0.3">
      <c r="C172" s="37">
        <v>45139</v>
      </c>
      <c r="D172" s="2">
        <v>45139</v>
      </c>
      <c r="E172" s="1" t="s">
        <v>222</v>
      </c>
      <c r="F172" s="1" t="s">
        <v>991</v>
      </c>
      <c r="G172" s="1" t="s">
        <v>1264</v>
      </c>
      <c r="H172" s="1" t="s">
        <v>7</v>
      </c>
    </row>
    <row r="173" spans="3:8" hidden="1" x14ac:dyDescent="0.3">
      <c r="C173" s="37">
        <v>45139</v>
      </c>
      <c r="D173" s="2">
        <v>45139</v>
      </c>
      <c r="E173" s="1" t="s">
        <v>226</v>
      </c>
      <c r="F173" s="1" t="s">
        <v>992</v>
      </c>
      <c r="G173" s="1" t="s">
        <v>1264</v>
      </c>
      <c r="H173" s="1" t="s">
        <v>7</v>
      </c>
    </row>
    <row r="174" spans="3:8" hidden="1" x14ac:dyDescent="0.3">
      <c r="C174" s="37">
        <v>45139</v>
      </c>
      <c r="D174" s="2">
        <v>45139</v>
      </c>
      <c r="E174" s="3" t="s">
        <v>233</v>
      </c>
      <c r="F174" s="1" t="s">
        <v>3</v>
      </c>
      <c r="G174" s="1" t="s">
        <v>27</v>
      </c>
      <c r="H174" s="1" t="s">
        <v>7</v>
      </c>
    </row>
    <row r="175" spans="3:8" hidden="1" x14ac:dyDescent="0.3">
      <c r="C175" s="37">
        <v>45139</v>
      </c>
      <c r="D175" s="2">
        <v>45139</v>
      </c>
      <c r="E175" s="1" t="s">
        <v>240</v>
      </c>
      <c r="F175" s="1" t="s">
        <v>993</v>
      </c>
      <c r="G175" s="1" t="s">
        <v>1264</v>
      </c>
      <c r="H175" s="1" t="s">
        <v>7</v>
      </c>
    </row>
    <row r="176" spans="3:8" hidden="1" x14ac:dyDescent="0.3">
      <c r="C176" s="37">
        <v>45139</v>
      </c>
      <c r="D176" s="2">
        <v>45139</v>
      </c>
      <c r="E176" s="1" t="s">
        <v>245</v>
      </c>
      <c r="F176" s="1" t="s">
        <v>991</v>
      </c>
      <c r="G176" s="1" t="s">
        <v>1264</v>
      </c>
      <c r="H176" s="1" t="s">
        <v>7</v>
      </c>
    </row>
    <row r="177" spans="3:8" hidden="1" x14ac:dyDescent="0.3">
      <c r="C177" s="37">
        <v>45139</v>
      </c>
      <c r="D177" s="2">
        <v>45139</v>
      </c>
      <c r="E177" s="1" t="s">
        <v>249</v>
      </c>
      <c r="F177" s="1" t="s">
        <v>988</v>
      </c>
      <c r="G177" s="1" t="s">
        <v>27</v>
      </c>
      <c r="H177" s="1" t="s">
        <v>7</v>
      </c>
    </row>
    <row r="178" spans="3:8" hidden="1" x14ac:dyDescent="0.3">
      <c r="C178" s="37">
        <v>45139</v>
      </c>
      <c r="D178" s="2">
        <v>45139</v>
      </c>
      <c r="E178" s="1" t="s">
        <v>251</v>
      </c>
      <c r="F178" s="1" t="s">
        <v>993</v>
      </c>
      <c r="G178" s="1" t="s">
        <v>27</v>
      </c>
      <c r="H178" s="1" t="s">
        <v>7</v>
      </c>
    </row>
    <row r="179" spans="3:8" hidden="1" x14ac:dyDescent="0.3">
      <c r="C179" s="37">
        <v>45139</v>
      </c>
      <c r="D179" s="2">
        <v>45139</v>
      </c>
      <c r="E179" s="1" t="s">
        <v>255</v>
      </c>
      <c r="F179" s="1" t="s">
        <v>991</v>
      </c>
      <c r="G179" s="1" t="s">
        <v>27</v>
      </c>
      <c r="H179" s="1" t="s">
        <v>7</v>
      </c>
    </row>
    <row r="180" spans="3:8" hidden="1" x14ac:dyDescent="0.3">
      <c r="C180" s="37">
        <v>45139</v>
      </c>
      <c r="D180" s="2">
        <v>45139</v>
      </c>
      <c r="E180" s="1" t="s">
        <v>263</v>
      </c>
      <c r="F180" s="1" t="s">
        <v>3</v>
      </c>
      <c r="G180" s="1" t="s">
        <v>27</v>
      </c>
      <c r="H180" s="1" t="s">
        <v>7</v>
      </c>
    </row>
    <row r="181" spans="3:8" hidden="1" x14ac:dyDescent="0.3">
      <c r="C181" s="37">
        <v>45139</v>
      </c>
      <c r="D181" s="2">
        <v>45139</v>
      </c>
      <c r="E181" s="1" t="s">
        <v>266</v>
      </c>
      <c r="F181" s="1" t="s">
        <v>991</v>
      </c>
      <c r="G181" s="1" t="s">
        <v>1264</v>
      </c>
      <c r="H181" s="1" t="s">
        <v>7</v>
      </c>
    </row>
    <row r="182" spans="3:8" hidden="1" x14ac:dyDescent="0.3">
      <c r="C182" s="37">
        <v>45139</v>
      </c>
      <c r="D182" s="2">
        <v>45139</v>
      </c>
      <c r="E182" s="1" t="s">
        <v>272</v>
      </c>
      <c r="F182" s="1" t="s">
        <v>3</v>
      </c>
      <c r="G182" s="1" t="s">
        <v>27</v>
      </c>
      <c r="H182" s="1" t="s">
        <v>7</v>
      </c>
    </row>
    <row r="183" spans="3:8" hidden="1" x14ac:dyDescent="0.3">
      <c r="C183" s="37">
        <v>45139</v>
      </c>
      <c r="D183" s="2">
        <v>45139</v>
      </c>
      <c r="E183" s="1" t="s">
        <v>281</v>
      </c>
      <c r="F183" s="1" t="s">
        <v>993</v>
      </c>
      <c r="G183" s="1" t="s">
        <v>1264</v>
      </c>
      <c r="H183" s="1" t="s">
        <v>7</v>
      </c>
    </row>
    <row r="184" spans="3:8" hidden="1" x14ac:dyDescent="0.3">
      <c r="C184" s="37">
        <v>45139</v>
      </c>
      <c r="D184" s="2">
        <v>45139</v>
      </c>
      <c r="E184" s="1" t="s">
        <v>286</v>
      </c>
      <c r="F184" s="1" t="s">
        <v>990</v>
      </c>
      <c r="G184" s="1" t="s">
        <v>4</v>
      </c>
      <c r="H184" s="1" t="s">
        <v>5</v>
      </c>
    </row>
    <row r="185" spans="3:8" hidden="1" x14ac:dyDescent="0.3">
      <c r="C185" s="37">
        <v>45139</v>
      </c>
      <c r="D185" s="2">
        <v>45139</v>
      </c>
      <c r="E185" s="1" t="s">
        <v>291</v>
      </c>
      <c r="F185" s="1" t="s">
        <v>992</v>
      </c>
      <c r="G185" s="1" t="s">
        <v>1264</v>
      </c>
      <c r="H185" s="1" t="s">
        <v>7</v>
      </c>
    </row>
    <row r="186" spans="3:8" hidden="1" x14ac:dyDescent="0.3">
      <c r="C186" s="37">
        <v>45139</v>
      </c>
      <c r="D186" s="2">
        <v>45139</v>
      </c>
      <c r="E186" s="1" t="s">
        <v>296</v>
      </c>
      <c r="F186" s="1" t="s">
        <v>3</v>
      </c>
      <c r="G186" s="1" t="s">
        <v>27</v>
      </c>
      <c r="H186" s="1" t="s">
        <v>7</v>
      </c>
    </row>
    <row r="187" spans="3:8" hidden="1" x14ac:dyDescent="0.3">
      <c r="C187" s="37">
        <v>45139</v>
      </c>
      <c r="D187" s="2">
        <v>45139</v>
      </c>
      <c r="E187" s="1" t="s">
        <v>323</v>
      </c>
      <c r="F187" s="1" t="s">
        <v>991</v>
      </c>
      <c r="G187" s="1" t="s">
        <v>1264</v>
      </c>
      <c r="H187" s="1" t="s">
        <v>7</v>
      </c>
    </row>
    <row r="188" spans="3:8" hidden="1" x14ac:dyDescent="0.3">
      <c r="C188" s="37">
        <v>45139</v>
      </c>
      <c r="D188" s="2">
        <v>45139</v>
      </c>
      <c r="E188" s="1" t="s">
        <v>330</v>
      </c>
      <c r="F188" s="1" t="s">
        <v>991</v>
      </c>
      <c r="G188" s="1" t="s">
        <v>27</v>
      </c>
      <c r="H188" s="1" t="s">
        <v>7</v>
      </c>
    </row>
    <row r="189" spans="3:8" x14ac:dyDescent="0.3">
      <c r="C189" s="37">
        <v>45139</v>
      </c>
      <c r="D189" s="2">
        <v>45139</v>
      </c>
      <c r="E189" s="1" t="s">
        <v>335</v>
      </c>
      <c r="F189" s="1" t="s">
        <v>990</v>
      </c>
      <c r="G189" s="1" t="s">
        <v>32</v>
      </c>
      <c r="H189" s="1" t="s">
        <v>7</v>
      </c>
    </row>
    <row r="190" spans="3:8" hidden="1" x14ac:dyDescent="0.3">
      <c r="C190" s="37">
        <v>45139</v>
      </c>
      <c r="D190" s="2">
        <v>45139</v>
      </c>
      <c r="E190" s="1" t="s">
        <v>342</v>
      </c>
      <c r="F190" s="1" t="s">
        <v>991</v>
      </c>
      <c r="G190" s="1" t="s">
        <v>1264</v>
      </c>
      <c r="H190" s="1" t="s">
        <v>7</v>
      </c>
    </row>
    <row r="191" spans="3:8" hidden="1" x14ac:dyDescent="0.3">
      <c r="C191" s="37">
        <v>45139</v>
      </c>
      <c r="D191" s="2">
        <v>45139</v>
      </c>
      <c r="E191" s="1" t="s">
        <v>358</v>
      </c>
      <c r="F191" s="1" t="s">
        <v>991</v>
      </c>
      <c r="G191" s="1" t="s">
        <v>1264</v>
      </c>
      <c r="H191" s="1" t="s">
        <v>7</v>
      </c>
    </row>
    <row r="192" spans="3:8" hidden="1" x14ac:dyDescent="0.3">
      <c r="C192" s="37">
        <v>45139</v>
      </c>
      <c r="D192" s="2">
        <v>45139</v>
      </c>
      <c r="E192" s="1" t="s">
        <v>395</v>
      </c>
      <c r="F192" s="1" t="s">
        <v>991</v>
      </c>
      <c r="G192" s="1" t="s">
        <v>1264</v>
      </c>
      <c r="H192" s="1" t="s">
        <v>7</v>
      </c>
    </row>
    <row r="193" spans="3:8" hidden="1" x14ac:dyDescent="0.3">
      <c r="C193" s="37">
        <v>45139</v>
      </c>
      <c r="D193" s="2">
        <v>45139</v>
      </c>
      <c r="E193" s="1" t="s">
        <v>414</v>
      </c>
      <c r="F193" s="1" t="s">
        <v>990</v>
      </c>
      <c r="G193" s="1" t="s">
        <v>1264</v>
      </c>
      <c r="H193" s="1" t="s">
        <v>7</v>
      </c>
    </row>
    <row r="194" spans="3:8" hidden="1" x14ac:dyDescent="0.3">
      <c r="C194" s="37">
        <v>45139</v>
      </c>
      <c r="D194" s="2">
        <v>45139</v>
      </c>
      <c r="E194" s="1" t="s">
        <v>417</v>
      </c>
      <c r="F194" s="1" t="s">
        <v>991</v>
      </c>
      <c r="G194" s="1" t="s">
        <v>1264</v>
      </c>
      <c r="H194" s="1" t="s">
        <v>7</v>
      </c>
    </row>
    <row r="195" spans="3:8" hidden="1" x14ac:dyDescent="0.3">
      <c r="C195" s="37">
        <v>45139</v>
      </c>
      <c r="D195" s="2">
        <v>45139</v>
      </c>
      <c r="E195" s="1" t="s">
        <v>426</v>
      </c>
      <c r="F195" s="1" t="s">
        <v>993</v>
      </c>
      <c r="G195" s="1" t="s">
        <v>1264</v>
      </c>
      <c r="H195" s="1" t="s">
        <v>7</v>
      </c>
    </row>
    <row r="196" spans="3:8" hidden="1" x14ac:dyDescent="0.3">
      <c r="C196" s="37">
        <v>45139</v>
      </c>
      <c r="D196" s="2">
        <v>45139</v>
      </c>
      <c r="E196" s="1" t="s">
        <v>430</v>
      </c>
      <c r="F196" s="1" t="s">
        <v>991</v>
      </c>
      <c r="G196" s="1" t="s">
        <v>1264</v>
      </c>
      <c r="H196" s="1" t="s">
        <v>7</v>
      </c>
    </row>
    <row r="197" spans="3:8" hidden="1" x14ac:dyDescent="0.3">
      <c r="C197" s="37">
        <v>45139</v>
      </c>
      <c r="D197" s="2">
        <v>45139</v>
      </c>
      <c r="E197" s="1" t="s">
        <v>441</v>
      </c>
      <c r="F197" s="1" t="s">
        <v>991</v>
      </c>
      <c r="G197" s="1" t="s">
        <v>1264</v>
      </c>
      <c r="H197" s="1" t="s">
        <v>7</v>
      </c>
    </row>
    <row r="198" spans="3:8" x14ac:dyDescent="0.3">
      <c r="C198" s="37">
        <v>45139</v>
      </c>
      <c r="D198" s="2">
        <v>45139</v>
      </c>
      <c r="E198" s="1" t="s">
        <v>449</v>
      </c>
      <c r="F198" s="1" t="s">
        <v>988</v>
      </c>
      <c r="G198" s="1" t="s">
        <v>32</v>
      </c>
      <c r="H198" s="1" t="s">
        <v>10</v>
      </c>
    </row>
    <row r="199" spans="3:8" hidden="1" x14ac:dyDescent="0.3">
      <c r="C199" s="37">
        <v>45139</v>
      </c>
      <c r="D199" s="2">
        <v>45139</v>
      </c>
      <c r="E199" s="1" t="s">
        <v>453</v>
      </c>
      <c r="F199" s="1" t="s">
        <v>990</v>
      </c>
      <c r="G199" s="1" t="s">
        <v>1264</v>
      </c>
      <c r="H199" s="1" t="s">
        <v>7</v>
      </c>
    </row>
    <row r="200" spans="3:8" hidden="1" x14ac:dyDescent="0.3">
      <c r="C200" s="37">
        <v>45139</v>
      </c>
      <c r="D200" s="2">
        <v>45139</v>
      </c>
      <c r="E200" s="1" t="s">
        <v>459</v>
      </c>
      <c r="F200" s="1" t="s">
        <v>991</v>
      </c>
      <c r="G200" s="1" t="s">
        <v>1264</v>
      </c>
      <c r="H200" s="1" t="s">
        <v>10</v>
      </c>
    </row>
    <row r="201" spans="3:8" hidden="1" x14ac:dyDescent="0.3">
      <c r="C201" s="37">
        <v>45139</v>
      </c>
      <c r="D201" s="2">
        <v>45139</v>
      </c>
      <c r="E201" s="1" t="s">
        <v>462</v>
      </c>
      <c r="F201" s="1" t="s">
        <v>993</v>
      </c>
      <c r="G201" s="1" t="s">
        <v>1264</v>
      </c>
      <c r="H201" s="1" t="s">
        <v>7</v>
      </c>
    </row>
    <row r="202" spans="3:8" hidden="1" x14ac:dyDescent="0.3">
      <c r="C202" s="37">
        <v>45139</v>
      </c>
      <c r="D202" s="2">
        <v>45139</v>
      </c>
      <c r="E202" s="1" t="s">
        <v>465</v>
      </c>
      <c r="F202" s="1" t="s">
        <v>990</v>
      </c>
      <c r="G202" s="1" t="s">
        <v>1264</v>
      </c>
      <c r="H202" s="1" t="s">
        <v>7</v>
      </c>
    </row>
    <row r="203" spans="3:8" hidden="1" x14ac:dyDescent="0.3">
      <c r="C203" s="37">
        <v>45139</v>
      </c>
      <c r="D203" s="2">
        <v>45139</v>
      </c>
      <c r="E203" s="1" t="s">
        <v>474</v>
      </c>
      <c r="F203" s="1" t="s">
        <v>991</v>
      </c>
      <c r="G203" s="1" t="s">
        <v>1264</v>
      </c>
      <c r="H203" s="1" t="s">
        <v>7</v>
      </c>
    </row>
    <row r="204" spans="3:8" hidden="1" x14ac:dyDescent="0.3">
      <c r="C204" s="37">
        <v>45139</v>
      </c>
      <c r="D204" s="2">
        <v>45139</v>
      </c>
      <c r="E204" s="1" t="s">
        <v>494</v>
      </c>
      <c r="F204" s="1" t="s">
        <v>991</v>
      </c>
      <c r="G204" s="1" t="s">
        <v>1264</v>
      </c>
      <c r="H204" s="1" t="s">
        <v>5</v>
      </c>
    </row>
    <row r="205" spans="3:8" hidden="1" x14ac:dyDescent="0.3">
      <c r="C205" s="37">
        <v>45139</v>
      </c>
      <c r="D205" s="2">
        <v>45139</v>
      </c>
      <c r="E205" s="3" t="s">
        <v>555</v>
      </c>
      <c r="F205" s="1" t="s">
        <v>991</v>
      </c>
      <c r="G205" s="1" t="s">
        <v>1264</v>
      </c>
      <c r="H205" s="1" t="s">
        <v>7</v>
      </c>
    </row>
    <row r="206" spans="3:8" hidden="1" x14ac:dyDescent="0.3">
      <c r="C206" s="37">
        <v>45139</v>
      </c>
      <c r="D206" s="2">
        <v>45139</v>
      </c>
      <c r="E206" s="1" t="s">
        <v>663</v>
      </c>
      <c r="F206" s="1" t="s">
        <v>991</v>
      </c>
      <c r="G206" s="1" t="s">
        <v>1264</v>
      </c>
      <c r="H206" s="1" t="s">
        <v>7</v>
      </c>
    </row>
    <row r="207" spans="3:8" hidden="1" x14ac:dyDescent="0.3">
      <c r="C207" s="37">
        <v>45139</v>
      </c>
      <c r="D207" s="2">
        <v>45139</v>
      </c>
      <c r="E207" s="1" t="s">
        <v>739</v>
      </c>
      <c r="F207" s="1" t="s">
        <v>991</v>
      </c>
      <c r="G207" s="1" t="s">
        <v>1264</v>
      </c>
      <c r="H207" s="1" t="s">
        <v>10</v>
      </c>
    </row>
    <row r="208" spans="3:8" x14ac:dyDescent="0.3">
      <c r="C208" s="37">
        <v>45139</v>
      </c>
      <c r="D208" s="2">
        <v>45140</v>
      </c>
      <c r="E208" s="1" t="s">
        <v>149</v>
      </c>
      <c r="F208" s="1" t="s">
        <v>991</v>
      </c>
      <c r="G208" s="1" t="s">
        <v>32</v>
      </c>
      <c r="H208" s="1" t="s">
        <v>10</v>
      </c>
    </row>
    <row r="209" spans="3:8" hidden="1" x14ac:dyDescent="0.3">
      <c r="C209" s="37">
        <v>45139</v>
      </c>
      <c r="D209" s="2">
        <v>45140</v>
      </c>
      <c r="E209" s="1" t="s">
        <v>150</v>
      </c>
      <c r="F209" s="1" t="s">
        <v>990</v>
      </c>
      <c r="G209" s="1" t="s">
        <v>27</v>
      </c>
      <c r="H209" s="1" t="s">
        <v>10</v>
      </c>
    </row>
    <row r="210" spans="3:8" hidden="1" x14ac:dyDescent="0.3">
      <c r="C210" s="37">
        <v>45139</v>
      </c>
      <c r="D210" s="2">
        <v>45140</v>
      </c>
      <c r="E210" s="1" t="s">
        <v>152</v>
      </c>
      <c r="F210" s="1" t="s">
        <v>991</v>
      </c>
      <c r="G210" s="1" t="s">
        <v>27</v>
      </c>
      <c r="H210" s="1" t="s">
        <v>7</v>
      </c>
    </row>
    <row r="211" spans="3:8" hidden="1" x14ac:dyDescent="0.3">
      <c r="C211" s="37">
        <v>45139</v>
      </c>
      <c r="D211" s="2">
        <v>45140</v>
      </c>
      <c r="E211" s="1" t="s">
        <v>154</v>
      </c>
      <c r="F211" s="1" t="s">
        <v>991</v>
      </c>
      <c r="G211" s="1" t="s">
        <v>27</v>
      </c>
      <c r="H211" s="1" t="s">
        <v>7</v>
      </c>
    </row>
    <row r="212" spans="3:8" hidden="1" x14ac:dyDescent="0.3">
      <c r="C212" s="37">
        <v>45139</v>
      </c>
      <c r="D212" s="2">
        <v>45140</v>
      </c>
      <c r="E212" s="1" t="s">
        <v>155</v>
      </c>
      <c r="F212" s="1" t="s">
        <v>3</v>
      </c>
      <c r="G212" s="1" t="s">
        <v>4</v>
      </c>
      <c r="H212" s="1" t="s">
        <v>10</v>
      </c>
    </row>
    <row r="213" spans="3:8" hidden="1" x14ac:dyDescent="0.3">
      <c r="C213" s="37">
        <v>45139</v>
      </c>
      <c r="D213" s="2">
        <v>45140</v>
      </c>
      <c r="E213" s="1" t="s">
        <v>156</v>
      </c>
      <c r="F213" s="1" t="s">
        <v>991</v>
      </c>
      <c r="G213" s="1" t="s">
        <v>27</v>
      </c>
      <c r="H213" s="1" t="s">
        <v>10</v>
      </c>
    </row>
    <row r="214" spans="3:8" hidden="1" x14ac:dyDescent="0.3">
      <c r="C214" s="37">
        <v>45139</v>
      </c>
      <c r="D214" s="2">
        <v>45140</v>
      </c>
      <c r="E214" s="1" t="s">
        <v>157</v>
      </c>
      <c r="F214" s="1" t="s">
        <v>988</v>
      </c>
      <c r="G214" s="1" t="s">
        <v>1264</v>
      </c>
      <c r="H214" s="1" t="s">
        <v>7</v>
      </c>
    </row>
    <row r="215" spans="3:8" hidden="1" x14ac:dyDescent="0.3">
      <c r="C215" s="37">
        <v>45139</v>
      </c>
      <c r="D215" s="2">
        <v>45140</v>
      </c>
      <c r="E215" s="1" t="s">
        <v>158</v>
      </c>
      <c r="F215" s="1" t="s">
        <v>3</v>
      </c>
      <c r="G215" s="1" t="s">
        <v>4</v>
      </c>
      <c r="H215" s="1" t="s">
        <v>7</v>
      </c>
    </row>
    <row r="216" spans="3:8" hidden="1" x14ac:dyDescent="0.3">
      <c r="C216" s="37">
        <v>45139</v>
      </c>
      <c r="D216" s="2">
        <v>45140</v>
      </c>
      <c r="E216" s="1" t="s">
        <v>160</v>
      </c>
      <c r="F216" s="1" t="s">
        <v>3</v>
      </c>
      <c r="G216" s="1" t="s">
        <v>4</v>
      </c>
      <c r="H216" s="1" t="s">
        <v>5</v>
      </c>
    </row>
    <row r="217" spans="3:8" hidden="1" x14ac:dyDescent="0.3">
      <c r="C217" s="37">
        <v>45139</v>
      </c>
      <c r="D217" s="2">
        <v>45140</v>
      </c>
      <c r="E217" s="1" t="s">
        <v>161</v>
      </c>
      <c r="F217" s="1" t="s">
        <v>991</v>
      </c>
      <c r="G217" s="1" t="s">
        <v>27</v>
      </c>
      <c r="H217" s="1" t="s">
        <v>7</v>
      </c>
    </row>
    <row r="218" spans="3:8" hidden="1" x14ac:dyDescent="0.3">
      <c r="C218" s="37">
        <v>45139</v>
      </c>
      <c r="D218" s="2">
        <v>45140</v>
      </c>
      <c r="E218" s="1" t="s">
        <v>163</v>
      </c>
      <c r="F218" s="1" t="s">
        <v>991</v>
      </c>
      <c r="G218" s="1" t="s">
        <v>1264</v>
      </c>
      <c r="H218" s="1" t="s">
        <v>5</v>
      </c>
    </row>
    <row r="219" spans="3:8" hidden="1" x14ac:dyDescent="0.3">
      <c r="C219" s="37">
        <v>45139</v>
      </c>
      <c r="D219" s="2">
        <v>45140</v>
      </c>
      <c r="E219" s="1" t="s">
        <v>164</v>
      </c>
      <c r="F219" s="1" t="s">
        <v>991</v>
      </c>
      <c r="G219" s="1" t="s">
        <v>27</v>
      </c>
      <c r="H219" s="1" t="s">
        <v>7</v>
      </c>
    </row>
    <row r="220" spans="3:8" hidden="1" x14ac:dyDescent="0.3">
      <c r="C220" s="37">
        <v>45139</v>
      </c>
      <c r="D220" s="2">
        <v>45140</v>
      </c>
      <c r="E220" s="1" t="s">
        <v>165</v>
      </c>
      <c r="F220" s="1" t="s">
        <v>990</v>
      </c>
      <c r="G220" s="1" t="s">
        <v>4</v>
      </c>
      <c r="H220" s="1" t="s">
        <v>7</v>
      </c>
    </row>
    <row r="221" spans="3:8" hidden="1" x14ac:dyDescent="0.3">
      <c r="C221" s="37">
        <v>45139</v>
      </c>
      <c r="D221" s="2">
        <v>45140</v>
      </c>
      <c r="E221" s="1" t="s">
        <v>167</v>
      </c>
      <c r="F221" s="1" t="s">
        <v>991</v>
      </c>
      <c r="G221" s="1" t="s">
        <v>27</v>
      </c>
      <c r="H221" s="1" t="s">
        <v>7</v>
      </c>
    </row>
    <row r="222" spans="3:8" hidden="1" x14ac:dyDescent="0.3">
      <c r="C222" s="37">
        <v>45139</v>
      </c>
      <c r="D222" s="2">
        <v>45140</v>
      </c>
      <c r="E222" s="1" t="s">
        <v>169</v>
      </c>
      <c r="F222" s="1" t="s">
        <v>3</v>
      </c>
      <c r="G222" s="1" t="s">
        <v>27</v>
      </c>
      <c r="H222" s="1" t="s">
        <v>10</v>
      </c>
    </row>
    <row r="223" spans="3:8" hidden="1" x14ac:dyDescent="0.3">
      <c r="C223" s="37">
        <v>45139</v>
      </c>
      <c r="D223" s="2">
        <v>45140</v>
      </c>
      <c r="E223" s="1" t="s">
        <v>170</v>
      </c>
      <c r="F223" s="1" t="s">
        <v>991</v>
      </c>
      <c r="G223" s="1" t="s">
        <v>1264</v>
      </c>
      <c r="H223" s="1" t="s">
        <v>5</v>
      </c>
    </row>
    <row r="224" spans="3:8" hidden="1" x14ac:dyDescent="0.3">
      <c r="C224" s="37">
        <v>45139</v>
      </c>
      <c r="D224" s="2">
        <v>45140</v>
      </c>
      <c r="E224" s="1" t="s">
        <v>171</v>
      </c>
      <c r="F224" s="1" t="s">
        <v>991</v>
      </c>
      <c r="G224" s="1" t="s">
        <v>27</v>
      </c>
      <c r="H224" s="1" t="s">
        <v>7</v>
      </c>
    </row>
    <row r="225" spans="3:8" hidden="1" x14ac:dyDescent="0.3">
      <c r="C225" s="37">
        <v>45139</v>
      </c>
      <c r="D225" s="2">
        <v>45140</v>
      </c>
      <c r="E225" s="1" t="s">
        <v>172</v>
      </c>
      <c r="F225" s="1" t="s">
        <v>991</v>
      </c>
      <c r="G225" s="1" t="s">
        <v>1264</v>
      </c>
      <c r="H225" s="1" t="s">
        <v>10</v>
      </c>
    </row>
    <row r="226" spans="3:8" hidden="1" x14ac:dyDescent="0.3">
      <c r="C226" s="37">
        <v>45139</v>
      </c>
      <c r="D226" s="2">
        <v>45140</v>
      </c>
      <c r="E226" s="1" t="s">
        <v>173</v>
      </c>
      <c r="F226" s="1" t="s">
        <v>991</v>
      </c>
      <c r="G226" s="1" t="s">
        <v>4</v>
      </c>
      <c r="H226" s="1" t="s">
        <v>7</v>
      </c>
    </row>
    <row r="227" spans="3:8" hidden="1" x14ac:dyDescent="0.3">
      <c r="C227" s="37">
        <v>45139</v>
      </c>
      <c r="D227" s="2">
        <v>45140</v>
      </c>
      <c r="E227" s="1" t="s">
        <v>174</v>
      </c>
      <c r="F227" s="1" t="s">
        <v>990</v>
      </c>
      <c r="G227" s="1" t="s">
        <v>27</v>
      </c>
      <c r="H227" s="1" t="s">
        <v>10</v>
      </c>
    </row>
    <row r="228" spans="3:8" hidden="1" x14ac:dyDescent="0.3">
      <c r="C228" s="37">
        <v>45139</v>
      </c>
      <c r="D228" s="2">
        <v>45140</v>
      </c>
      <c r="E228" s="1" t="s">
        <v>175</v>
      </c>
      <c r="F228" s="1" t="s">
        <v>991</v>
      </c>
      <c r="G228" s="1" t="s">
        <v>27</v>
      </c>
      <c r="H228" s="1" t="s">
        <v>7</v>
      </c>
    </row>
    <row r="229" spans="3:8" hidden="1" x14ac:dyDescent="0.3">
      <c r="C229" s="37">
        <v>45139</v>
      </c>
      <c r="D229" s="2">
        <v>45140</v>
      </c>
      <c r="E229" s="1" t="s">
        <v>176</v>
      </c>
      <c r="F229" s="1" t="s">
        <v>993</v>
      </c>
      <c r="G229" s="1" t="s">
        <v>27</v>
      </c>
      <c r="H229" s="1" t="s">
        <v>7</v>
      </c>
    </row>
    <row r="230" spans="3:8" hidden="1" x14ac:dyDescent="0.3">
      <c r="C230" s="37">
        <v>45139</v>
      </c>
      <c r="D230" s="2">
        <v>45140</v>
      </c>
      <c r="E230" s="1" t="s">
        <v>177</v>
      </c>
      <c r="F230" s="1" t="s">
        <v>990</v>
      </c>
      <c r="G230" s="1" t="s">
        <v>27</v>
      </c>
      <c r="H230" s="1" t="s">
        <v>7</v>
      </c>
    </row>
    <row r="231" spans="3:8" hidden="1" x14ac:dyDescent="0.3">
      <c r="C231" s="37">
        <v>45139</v>
      </c>
      <c r="D231" s="2">
        <v>45140</v>
      </c>
      <c r="E231" s="3" t="s">
        <v>178</v>
      </c>
      <c r="F231" s="1" t="s">
        <v>3</v>
      </c>
      <c r="G231" s="1" t="s">
        <v>4</v>
      </c>
      <c r="H231" s="1" t="s">
        <v>5</v>
      </c>
    </row>
    <row r="232" spans="3:8" hidden="1" x14ac:dyDescent="0.3">
      <c r="C232" s="37">
        <v>45139</v>
      </c>
      <c r="D232" s="2">
        <v>45140</v>
      </c>
      <c r="E232" s="1" t="s">
        <v>179</v>
      </c>
      <c r="F232" s="1" t="s">
        <v>991</v>
      </c>
      <c r="G232" s="1" t="s">
        <v>27</v>
      </c>
      <c r="H232" s="1" t="s">
        <v>7</v>
      </c>
    </row>
    <row r="233" spans="3:8" hidden="1" x14ac:dyDescent="0.3">
      <c r="C233" s="37">
        <v>45139</v>
      </c>
      <c r="D233" s="2">
        <v>45140</v>
      </c>
      <c r="E233" s="1" t="s">
        <v>181</v>
      </c>
      <c r="F233" s="1" t="s">
        <v>3</v>
      </c>
      <c r="G233" s="1" t="s">
        <v>4</v>
      </c>
      <c r="H233" s="1" t="s">
        <v>5</v>
      </c>
    </row>
    <row r="234" spans="3:8" hidden="1" x14ac:dyDescent="0.3">
      <c r="C234" s="37">
        <v>45139</v>
      </c>
      <c r="D234" s="2">
        <v>45140</v>
      </c>
      <c r="E234" s="1" t="s">
        <v>182</v>
      </c>
      <c r="F234" s="1" t="s">
        <v>3</v>
      </c>
      <c r="G234" s="1" t="s">
        <v>4</v>
      </c>
      <c r="H234" s="1" t="s">
        <v>5</v>
      </c>
    </row>
    <row r="235" spans="3:8" hidden="1" x14ac:dyDescent="0.3">
      <c r="C235" s="37">
        <v>45139</v>
      </c>
      <c r="D235" s="2">
        <v>45140</v>
      </c>
      <c r="E235" s="1" t="s">
        <v>183</v>
      </c>
      <c r="F235" s="1" t="s">
        <v>991</v>
      </c>
      <c r="G235" s="1" t="s">
        <v>27</v>
      </c>
      <c r="H235" s="1" t="s">
        <v>7</v>
      </c>
    </row>
    <row r="236" spans="3:8" hidden="1" x14ac:dyDescent="0.3">
      <c r="C236" s="37">
        <v>45139</v>
      </c>
      <c r="D236" s="2">
        <v>45140</v>
      </c>
      <c r="E236" s="1" t="s">
        <v>184</v>
      </c>
      <c r="F236" s="1" t="s">
        <v>991</v>
      </c>
      <c r="G236" s="1" t="s">
        <v>1264</v>
      </c>
      <c r="H236" s="1" t="s">
        <v>5</v>
      </c>
    </row>
    <row r="237" spans="3:8" hidden="1" x14ac:dyDescent="0.3">
      <c r="C237" s="37">
        <v>45139</v>
      </c>
      <c r="D237" s="2">
        <v>45140</v>
      </c>
      <c r="E237" s="1" t="s">
        <v>185</v>
      </c>
      <c r="F237" s="1" t="s">
        <v>988</v>
      </c>
      <c r="G237" s="1" t="s">
        <v>1264</v>
      </c>
      <c r="H237" s="1" t="s">
        <v>7</v>
      </c>
    </row>
    <row r="238" spans="3:8" hidden="1" x14ac:dyDescent="0.3">
      <c r="C238" s="37">
        <v>45139</v>
      </c>
      <c r="D238" s="2">
        <v>45140</v>
      </c>
      <c r="E238" s="1" t="s">
        <v>187</v>
      </c>
      <c r="F238" s="1" t="s">
        <v>988</v>
      </c>
      <c r="G238" s="1" t="s">
        <v>1264</v>
      </c>
      <c r="H238" s="1" t="s">
        <v>7</v>
      </c>
    </row>
    <row r="239" spans="3:8" hidden="1" x14ac:dyDescent="0.3">
      <c r="C239" s="37">
        <v>45139</v>
      </c>
      <c r="D239" s="2">
        <v>45140</v>
      </c>
      <c r="E239" s="1" t="s">
        <v>189</v>
      </c>
      <c r="F239" s="1" t="s">
        <v>988</v>
      </c>
      <c r="G239" s="1" t="s">
        <v>1264</v>
      </c>
      <c r="H239" s="1" t="s">
        <v>7</v>
      </c>
    </row>
    <row r="240" spans="3:8" x14ac:dyDescent="0.3">
      <c r="C240" s="37">
        <v>45139</v>
      </c>
      <c r="D240" s="2">
        <v>45140</v>
      </c>
      <c r="E240" s="1" t="s">
        <v>190</v>
      </c>
      <c r="F240" s="1" t="s">
        <v>991</v>
      </c>
      <c r="G240" s="1" t="s">
        <v>32</v>
      </c>
      <c r="H240" s="1" t="s">
        <v>5</v>
      </c>
    </row>
    <row r="241" spans="3:8" hidden="1" x14ac:dyDescent="0.3">
      <c r="C241" s="37">
        <v>45139</v>
      </c>
      <c r="D241" s="2">
        <v>45140</v>
      </c>
      <c r="E241" s="1" t="s">
        <v>191</v>
      </c>
      <c r="F241" s="1" t="s">
        <v>988</v>
      </c>
      <c r="G241" s="1" t="s">
        <v>27</v>
      </c>
      <c r="H241" s="1" t="s">
        <v>7</v>
      </c>
    </row>
    <row r="242" spans="3:8" hidden="1" x14ac:dyDescent="0.3">
      <c r="C242" s="37">
        <v>45139</v>
      </c>
      <c r="D242" s="2">
        <v>45140</v>
      </c>
      <c r="E242" s="1" t="s">
        <v>192</v>
      </c>
      <c r="F242" s="1" t="s">
        <v>3</v>
      </c>
      <c r="G242" s="1" t="s">
        <v>27</v>
      </c>
      <c r="H242" s="1" t="s">
        <v>7</v>
      </c>
    </row>
    <row r="243" spans="3:8" hidden="1" x14ac:dyDescent="0.3">
      <c r="C243" s="37">
        <v>45139</v>
      </c>
      <c r="D243" s="2">
        <v>45140</v>
      </c>
      <c r="E243" s="1" t="s">
        <v>193</v>
      </c>
      <c r="F243" s="1" t="s">
        <v>988</v>
      </c>
      <c r="G243" s="1" t="s">
        <v>1264</v>
      </c>
      <c r="H243" s="1" t="s">
        <v>7</v>
      </c>
    </row>
    <row r="244" spans="3:8" hidden="1" x14ac:dyDescent="0.3">
      <c r="C244" s="37">
        <v>45139</v>
      </c>
      <c r="D244" s="2">
        <v>45140</v>
      </c>
      <c r="E244" s="1" t="s">
        <v>195</v>
      </c>
      <c r="F244" s="1" t="s">
        <v>991</v>
      </c>
      <c r="G244" s="1" t="s">
        <v>1264</v>
      </c>
      <c r="H244" s="1" t="s">
        <v>10</v>
      </c>
    </row>
    <row r="245" spans="3:8" hidden="1" x14ac:dyDescent="0.3">
      <c r="C245" s="37">
        <v>45139</v>
      </c>
      <c r="D245" s="2">
        <v>45140</v>
      </c>
      <c r="E245" s="1" t="s">
        <v>196</v>
      </c>
      <c r="F245" s="1" t="s">
        <v>988</v>
      </c>
      <c r="G245" s="1" t="s">
        <v>1264</v>
      </c>
      <c r="H245" s="1" t="s">
        <v>7</v>
      </c>
    </row>
    <row r="246" spans="3:8" hidden="1" x14ac:dyDescent="0.3">
      <c r="C246" s="37">
        <v>45139</v>
      </c>
      <c r="D246" s="2">
        <v>45140</v>
      </c>
      <c r="E246" s="1" t="s">
        <v>198</v>
      </c>
      <c r="F246" s="1" t="s">
        <v>991</v>
      </c>
      <c r="G246" s="1" t="s">
        <v>27</v>
      </c>
      <c r="H246" s="1" t="s">
        <v>7</v>
      </c>
    </row>
    <row r="247" spans="3:8" hidden="1" x14ac:dyDescent="0.3">
      <c r="C247" s="37">
        <v>45139</v>
      </c>
      <c r="D247" s="2">
        <v>45140</v>
      </c>
      <c r="E247" s="1" t="s">
        <v>199</v>
      </c>
      <c r="F247" s="1" t="s">
        <v>991</v>
      </c>
      <c r="G247" s="1" t="s">
        <v>27</v>
      </c>
      <c r="H247" s="1" t="s">
        <v>7</v>
      </c>
    </row>
    <row r="248" spans="3:8" hidden="1" x14ac:dyDescent="0.3">
      <c r="C248" s="37">
        <v>45139</v>
      </c>
      <c r="D248" s="2">
        <v>45140</v>
      </c>
      <c r="E248" s="1" t="s">
        <v>200</v>
      </c>
      <c r="F248" s="1" t="s">
        <v>988</v>
      </c>
      <c r="G248" s="1" t="s">
        <v>1264</v>
      </c>
      <c r="H248" s="1" t="s">
        <v>7</v>
      </c>
    </row>
    <row r="249" spans="3:8" hidden="1" x14ac:dyDescent="0.3">
      <c r="C249" s="37">
        <v>45139</v>
      </c>
      <c r="D249" s="2">
        <v>45140</v>
      </c>
      <c r="E249" s="1" t="s">
        <v>201</v>
      </c>
      <c r="F249" s="1" t="s">
        <v>988</v>
      </c>
      <c r="G249" s="1" t="s">
        <v>1264</v>
      </c>
      <c r="H249" s="1" t="s">
        <v>7</v>
      </c>
    </row>
    <row r="250" spans="3:8" hidden="1" x14ac:dyDescent="0.3">
      <c r="C250" s="37">
        <v>45139</v>
      </c>
      <c r="D250" s="2">
        <v>45140</v>
      </c>
      <c r="E250" s="1" t="s">
        <v>202</v>
      </c>
      <c r="F250" s="1" t="s">
        <v>993</v>
      </c>
      <c r="G250" s="1" t="s">
        <v>27</v>
      </c>
      <c r="H250" s="1" t="s">
        <v>7</v>
      </c>
    </row>
    <row r="251" spans="3:8" hidden="1" x14ac:dyDescent="0.3">
      <c r="C251" s="37">
        <v>45139</v>
      </c>
      <c r="D251" s="2">
        <v>45140</v>
      </c>
      <c r="E251" s="1" t="s">
        <v>204</v>
      </c>
      <c r="F251" s="1" t="s">
        <v>992</v>
      </c>
      <c r="G251" s="1" t="s">
        <v>1264</v>
      </c>
      <c r="H251" s="1" t="s">
        <v>10</v>
      </c>
    </row>
    <row r="252" spans="3:8" hidden="1" x14ac:dyDescent="0.3">
      <c r="C252" s="37">
        <v>45139</v>
      </c>
      <c r="D252" s="2">
        <v>45140</v>
      </c>
      <c r="E252" s="1" t="s">
        <v>207</v>
      </c>
      <c r="F252" s="1" t="s">
        <v>991</v>
      </c>
      <c r="G252" s="1" t="s">
        <v>1264</v>
      </c>
      <c r="H252" s="1" t="s">
        <v>5</v>
      </c>
    </row>
    <row r="253" spans="3:8" hidden="1" x14ac:dyDescent="0.3">
      <c r="C253" s="37">
        <v>45139</v>
      </c>
      <c r="D253" s="2">
        <v>45140</v>
      </c>
      <c r="E253" s="1" t="s">
        <v>208</v>
      </c>
      <c r="F253" s="1" t="s">
        <v>991</v>
      </c>
      <c r="G253" s="1" t="s">
        <v>27</v>
      </c>
      <c r="H253" s="1" t="s">
        <v>10</v>
      </c>
    </row>
    <row r="254" spans="3:8" hidden="1" x14ac:dyDescent="0.3">
      <c r="C254" s="37">
        <v>45139</v>
      </c>
      <c r="D254" s="2">
        <v>45140</v>
      </c>
      <c r="E254" s="1" t="s">
        <v>209</v>
      </c>
      <c r="F254" s="1" t="s">
        <v>990</v>
      </c>
      <c r="G254" s="1" t="s">
        <v>4</v>
      </c>
      <c r="H254" s="1" t="s">
        <v>10</v>
      </c>
    </row>
    <row r="255" spans="3:8" hidden="1" x14ac:dyDescent="0.3">
      <c r="C255" s="37">
        <v>45139</v>
      </c>
      <c r="D255" s="2">
        <v>45140</v>
      </c>
      <c r="E255" s="3" t="s">
        <v>213</v>
      </c>
      <c r="F255" s="1" t="s">
        <v>993</v>
      </c>
      <c r="G255" s="1" t="s">
        <v>27</v>
      </c>
      <c r="H255" s="1" t="s">
        <v>7</v>
      </c>
    </row>
    <row r="256" spans="3:8" hidden="1" x14ac:dyDescent="0.3">
      <c r="C256" s="37">
        <v>45139</v>
      </c>
      <c r="D256" s="2">
        <v>45140</v>
      </c>
      <c r="E256" s="1" t="s">
        <v>214</v>
      </c>
      <c r="F256" s="1" t="s">
        <v>991</v>
      </c>
      <c r="G256" s="1" t="s">
        <v>27</v>
      </c>
      <c r="H256" s="1" t="s">
        <v>7</v>
      </c>
    </row>
    <row r="257" spans="3:8" hidden="1" x14ac:dyDescent="0.3">
      <c r="C257" s="37">
        <v>45139</v>
      </c>
      <c r="D257" s="2">
        <v>45140</v>
      </c>
      <c r="E257" s="1" t="s">
        <v>215</v>
      </c>
      <c r="F257" s="1" t="s">
        <v>991</v>
      </c>
      <c r="G257" s="1" t="s">
        <v>4</v>
      </c>
      <c r="H257" s="1" t="s">
        <v>10</v>
      </c>
    </row>
    <row r="258" spans="3:8" hidden="1" x14ac:dyDescent="0.3">
      <c r="C258" s="37">
        <v>45139</v>
      </c>
      <c r="D258" s="2">
        <v>45140</v>
      </c>
      <c r="E258" s="1" t="s">
        <v>216</v>
      </c>
      <c r="F258" s="1" t="s">
        <v>991</v>
      </c>
      <c r="G258" s="1" t="s">
        <v>27</v>
      </c>
      <c r="H258" s="1" t="s">
        <v>5</v>
      </c>
    </row>
    <row r="259" spans="3:8" hidden="1" x14ac:dyDescent="0.3">
      <c r="C259" s="37">
        <v>45139</v>
      </c>
      <c r="D259" s="2">
        <v>45140</v>
      </c>
      <c r="E259" s="1" t="s">
        <v>217</v>
      </c>
      <c r="F259" s="1" t="s">
        <v>988</v>
      </c>
      <c r="G259" s="1" t="s">
        <v>1264</v>
      </c>
      <c r="H259" s="1" t="s">
        <v>7</v>
      </c>
    </row>
    <row r="260" spans="3:8" hidden="1" x14ac:dyDescent="0.3">
      <c r="C260" s="37">
        <v>45139</v>
      </c>
      <c r="D260" s="2">
        <v>45140</v>
      </c>
      <c r="E260" s="1" t="s">
        <v>218</v>
      </c>
      <c r="F260" s="1" t="s">
        <v>993</v>
      </c>
      <c r="G260" s="1" t="s">
        <v>1264</v>
      </c>
      <c r="H260" s="1" t="s">
        <v>7</v>
      </c>
    </row>
    <row r="261" spans="3:8" hidden="1" x14ac:dyDescent="0.3">
      <c r="C261" s="37">
        <v>45139</v>
      </c>
      <c r="D261" s="2">
        <v>45140</v>
      </c>
      <c r="E261" s="1" t="s">
        <v>219</v>
      </c>
      <c r="F261" s="1" t="s">
        <v>988</v>
      </c>
      <c r="G261" s="1" t="s">
        <v>1264</v>
      </c>
      <c r="H261" s="1" t="s">
        <v>7</v>
      </c>
    </row>
    <row r="262" spans="3:8" hidden="1" x14ac:dyDescent="0.3">
      <c r="C262" s="37">
        <v>45139</v>
      </c>
      <c r="D262" s="2">
        <v>45140</v>
      </c>
      <c r="E262" s="1" t="s">
        <v>220</v>
      </c>
      <c r="F262" s="1" t="s">
        <v>991</v>
      </c>
      <c r="G262" s="1" t="s">
        <v>27</v>
      </c>
      <c r="H262" s="1" t="s">
        <v>7</v>
      </c>
    </row>
    <row r="263" spans="3:8" hidden="1" x14ac:dyDescent="0.3">
      <c r="C263" s="37">
        <v>45139</v>
      </c>
      <c r="D263" s="2">
        <v>45140</v>
      </c>
      <c r="E263" s="1" t="s">
        <v>221</v>
      </c>
      <c r="F263" s="1" t="s">
        <v>988</v>
      </c>
      <c r="G263" s="1" t="s">
        <v>1264</v>
      </c>
      <c r="H263" s="1" t="s">
        <v>7</v>
      </c>
    </row>
    <row r="264" spans="3:8" hidden="1" x14ac:dyDescent="0.3">
      <c r="C264" s="37">
        <v>45139</v>
      </c>
      <c r="D264" s="2">
        <v>45140</v>
      </c>
      <c r="E264" s="1" t="s">
        <v>223</v>
      </c>
      <c r="F264" s="1" t="s">
        <v>991</v>
      </c>
      <c r="G264" s="1" t="s">
        <v>27</v>
      </c>
      <c r="H264" s="1" t="s">
        <v>7</v>
      </c>
    </row>
    <row r="265" spans="3:8" hidden="1" x14ac:dyDescent="0.3">
      <c r="C265" s="37">
        <v>45139</v>
      </c>
      <c r="D265" s="2">
        <v>45140</v>
      </c>
      <c r="E265" s="1" t="s">
        <v>224</v>
      </c>
      <c r="F265" s="1" t="s">
        <v>993</v>
      </c>
      <c r="G265" s="1" t="s">
        <v>27</v>
      </c>
      <c r="H265" s="1" t="s">
        <v>7</v>
      </c>
    </row>
    <row r="266" spans="3:8" hidden="1" x14ac:dyDescent="0.3">
      <c r="C266" s="37">
        <v>45139</v>
      </c>
      <c r="D266" s="2">
        <v>45140</v>
      </c>
      <c r="E266" s="1" t="s">
        <v>225</v>
      </c>
      <c r="F266" s="1" t="s">
        <v>988</v>
      </c>
      <c r="G266" s="1" t="s">
        <v>1264</v>
      </c>
      <c r="H266" s="1" t="s">
        <v>7</v>
      </c>
    </row>
    <row r="267" spans="3:8" hidden="1" x14ac:dyDescent="0.3">
      <c r="C267" s="37">
        <v>45139</v>
      </c>
      <c r="D267" s="2">
        <v>45140</v>
      </c>
      <c r="E267" s="1" t="s">
        <v>227</v>
      </c>
      <c r="F267" s="1" t="s">
        <v>988</v>
      </c>
      <c r="G267" s="1" t="s">
        <v>1264</v>
      </c>
      <c r="H267" s="1" t="s">
        <v>7</v>
      </c>
    </row>
    <row r="268" spans="3:8" hidden="1" x14ac:dyDescent="0.3">
      <c r="C268" s="37">
        <v>45139</v>
      </c>
      <c r="D268" s="2">
        <v>45140</v>
      </c>
      <c r="E268" s="1" t="s">
        <v>228</v>
      </c>
      <c r="F268" s="1" t="s">
        <v>988</v>
      </c>
      <c r="G268" s="1" t="s">
        <v>1264</v>
      </c>
      <c r="H268" s="1" t="s">
        <v>7</v>
      </c>
    </row>
    <row r="269" spans="3:8" hidden="1" x14ac:dyDescent="0.3">
      <c r="C269" s="37">
        <v>45139</v>
      </c>
      <c r="D269" s="2">
        <v>45140</v>
      </c>
      <c r="E269" s="1" t="s">
        <v>229</v>
      </c>
      <c r="F269" s="1" t="s">
        <v>988</v>
      </c>
      <c r="G269" s="1" t="s">
        <v>1264</v>
      </c>
      <c r="H269" s="1" t="s">
        <v>7</v>
      </c>
    </row>
    <row r="270" spans="3:8" hidden="1" x14ac:dyDescent="0.3">
      <c r="C270" s="37">
        <v>45139</v>
      </c>
      <c r="D270" s="2">
        <v>45140</v>
      </c>
      <c r="E270" s="1" t="s">
        <v>230</v>
      </c>
      <c r="F270" s="1" t="s">
        <v>991</v>
      </c>
      <c r="G270" s="1" t="s">
        <v>27</v>
      </c>
      <c r="H270" s="1" t="s">
        <v>7</v>
      </c>
    </row>
    <row r="271" spans="3:8" hidden="1" x14ac:dyDescent="0.3">
      <c r="C271" s="37">
        <v>45139</v>
      </c>
      <c r="D271" s="2">
        <v>45140</v>
      </c>
      <c r="E271" s="1" t="s">
        <v>231</v>
      </c>
      <c r="F271" s="1" t="s">
        <v>988</v>
      </c>
      <c r="G271" s="1" t="s">
        <v>1264</v>
      </c>
      <c r="H271" s="1" t="s">
        <v>7</v>
      </c>
    </row>
    <row r="272" spans="3:8" hidden="1" x14ac:dyDescent="0.3">
      <c r="C272" s="37">
        <v>45139</v>
      </c>
      <c r="D272" s="2">
        <v>45140</v>
      </c>
      <c r="E272" s="3" t="s">
        <v>232</v>
      </c>
      <c r="F272" s="1" t="s">
        <v>988</v>
      </c>
      <c r="G272" s="1" t="s">
        <v>1264</v>
      </c>
      <c r="H272" s="1" t="s">
        <v>7</v>
      </c>
    </row>
    <row r="273" spans="3:8" hidden="1" x14ac:dyDescent="0.3">
      <c r="C273" s="37">
        <v>45139</v>
      </c>
      <c r="D273" s="2">
        <v>45140</v>
      </c>
      <c r="E273" s="1" t="s">
        <v>234</v>
      </c>
      <c r="F273" s="1" t="s">
        <v>991</v>
      </c>
      <c r="G273" s="1" t="s">
        <v>27</v>
      </c>
      <c r="H273" s="1" t="s">
        <v>7</v>
      </c>
    </row>
    <row r="274" spans="3:8" hidden="1" x14ac:dyDescent="0.3">
      <c r="C274" s="37">
        <v>45139</v>
      </c>
      <c r="D274" s="2">
        <v>45140</v>
      </c>
      <c r="E274" s="1" t="s">
        <v>235</v>
      </c>
      <c r="F274" s="1" t="s">
        <v>3</v>
      </c>
      <c r="G274" s="1" t="s">
        <v>4</v>
      </c>
      <c r="H274" s="1" t="s">
        <v>5</v>
      </c>
    </row>
    <row r="275" spans="3:8" hidden="1" x14ac:dyDescent="0.3">
      <c r="C275" s="37">
        <v>45139</v>
      </c>
      <c r="D275" s="2">
        <v>45140</v>
      </c>
      <c r="E275" s="1" t="s">
        <v>236</v>
      </c>
      <c r="F275" s="1" t="s">
        <v>3</v>
      </c>
      <c r="G275" s="1" t="s">
        <v>1264</v>
      </c>
      <c r="H275" s="1" t="s">
        <v>7</v>
      </c>
    </row>
    <row r="276" spans="3:8" hidden="1" x14ac:dyDescent="0.3">
      <c r="C276" s="37">
        <v>45139</v>
      </c>
      <c r="D276" s="2">
        <v>45140</v>
      </c>
      <c r="E276" s="1" t="s">
        <v>237</v>
      </c>
      <c r="F276" s="1" t="s">
        <v>988</v>
      </c>
      <c r="G276" s="1" t="s">
        <v>1264</v>
      </c>
      <c r="H276" s="1" t="s">
        <v>7</v>
      </c>
    </row>
    <row r="277" spans="3:8" hidden="1" x14ac:dyDescent="0.3">
      <c r="C277" s="37">
        <v>45139</v>
      </c>
      <c r="D277" s="2">
        <v>45140</v>
      </c>
      <c r="E277" s="1" t="s">
        <v>238</v>
      </c>
      <c r="F277" s="1" t="s">
        <v>991</v>
      </c>
      <c r="G277" s="1" t="s">
        <v>1264</v>
      </c>
      <c r="H277" s="1" t="s">
        <v>5</v>
      </c>
    </row>
    <row r="278" spans="3:8" hidden="1" x14ac:dyDescent="0.3">
      <c r="C278" s="37">
        <v>45139</v>
      </c>
      <c r="D278" s="2">
        <v>45140</v>
      </c>
      <c r="E278" s="1" t="s">
        <v>239</v>
      </c>
      <c r="F278" s="1" t="s">
        <v>990</v>
      </c>
      <c r="G278" s="1" t="s">
        <v>4</v>
      </c>
      <c r="H278" s="1" t="s">
        <v>7</v>
      </c>
    </row>
    <row r="279" spans="3:8" hidden="1" x14ac:dyDescent="0.3">
      <c r="C279" s="37">
        <v>45139</v>
      </c>
      <c r="D279" s="2">
        <v>45140</v>
      </c>
      <c r="E279" s="1" t="s">
        <v>241</v>
      </c>
      <c r="F279" s="1" t="s">
        <v>991</v>
      </c>
      <c r="G279" s="1" t="s">
        <v>4</v>
      </c>
      <c r="H279" s="1" t="s">
        <v>5</v>
      </c>
    </row>
    <row r="280" spans="3:8" hidden="1" x14ac:dyDescent="0.3">
      <c r="C280" s="37">
        <v>45139</v>
      </c>
      <c r="D280" s="2">
        <v>45140</v>
      </c>
      <c r="E280" s="1" t="s">
        <v>242</v>
      </c>
      <c r="F280" s="1" t="s">
        <v>991</v>
      </c>
      <c r="G280" s="1" t="s">
        <v>27</v>
      </c>
      <c r="H280" s="1" t="s">
        <v>7</v>
      </c>
    </row>
    <row r="281" spans="3:8" hidden="1" x14ac:dyDescent="0.3">
      <c r="C281" s="37">
        <v>45139</v>
      </c>
      <c r="D281" s="2">
        <v>45140</v>
      </c>
      <c r="E281" s="1" t="s">
        <v>243</v>
      </c>
      <c r="F281" s="1" t="s">
        <v>990</v>
      </c>
      <c r="G281" s="1" t="s">
        <v>1264</v>
      </c>
      <c r="H281" s="1" t="s">
        <v>10</v>
      </c>
    </row>
    <row r="282" spans="3:8" hidden="1" x14ac:dyDescent="0.3">
      <c r="C282" s="37">
        <v>45139</v>
      </c>
      <c r="D282" s="2">
        <v>45140</v>
      </c>
      <c r="E282" s="1" t="s">
        <v>244</v>
      </c>
      <c r="F282" s="1" t="s">
        <v>988</v>
      </c>
      <c r="G282" s="1" t="s">
        <v>1264</v>
      </c>
      <c r="H282" s="1" t="s">
        <v>7</v>
      </c>
    </row>
    <row r="283" spans="3:8" hidden="1" x14ac:dyDescent="0.3">
      <c r="C283" s="37">
        <v>45139</v>
      </c>
      <c r="D283" s="2">
        <v>45140</v>
      </c>
      <c r="E283" s="1" t="s">
        <v>246</v>
      </c>
      <c r="F283" s="1" t="s">
        <v>3</v>
      </c>
      <c r="G283" s="1" t="s">
        <v>27</v>
      </c>
      <c r="H283" s="1" t="s">
        <v>5</v>
      </c>
    </row>
    <row r="284" spans="3:8" hidden="1" x14ac:dyDescent="0.3">
      <c r="C284" s="37">
        <v>45139</v>
      </c>
      <c r="D284" s="2">
        <v>45140</v>
      </c>
      <c r="E284" s="1" t="s">
        <v>247</v>
      </c>
      <c r="F284" s="1" t="s">
        <v>991</v>
      </c>
      <c r="G284" s="1" t="s">
        <v>1264</v>
      </c>
      <c r="H284" s="1" t="s">
        <v>5</v>
      </c>
    </row>
    <row r="285" spans="3:8" hidden="1" x14ac:dyDescent="0.3">
      <c r="C285" s="37">
        <v>45139</v>
      </c>
      <c r="D285" s="2">
        <v>45140</v>
      </c>
      <c r="E285" s="1" t="s">
        <v>248</v>
      </c>
      <c r="F285" s="1" t="s">
        <v>991</v>
      </c>
      <c r="G285" s="1" t="s">
        <v>4</v>
      </c>
      <c r="H285" s="1" t="s">
        <v>7</v>
      </c>
    </row>
    <row r="286" spans="3:8" hidden="1" x14ac:dyDescent="0.3">
      <c r="C286" s="37">
        <v>45139</v>
      </c>
      <c r="D286" s="2">
        <v>45140</v>
      </c>
      <c r="E286" s="1" t="s">
        <v>250</v>
      </c>
      <c r="F286" s="1" t="s">
        <v>988</v>
      </c>
      <c r="G286" s="1" t="s">
        <v>1264</v>
      </c>
      <c r="H286" s="1" t="s">
        <v>7</v>
      </c>
    </row>
    <row r="287" spans="3:8" hidden="1" x14ac:dyDescent="0.3">
      <c r="C287" s="37">
        <v>45139</v>
      </c>
      <c r="D287" s="2">
        <v>45140</v>
      </c>
      <c r="E287" s="1" t="s">
        <v>252</v>
      </c>
      <c r="F287" s="1" t="s">
        <v>990</v>
      </c>
      <c r="G287" s="1" t="s">
        <v>4</v>
      </c>
      <c r="H287" s="1" t="s">
        <v>7</v>
      </c>
    </row>
    <row r="288" spans="3:8" hidden="1" x14ac:dyDescent="0.3">
      <c r="C288" s="37">
        <v>45139</v>
      </c>
      <c r="D288" s="2">
        <v>45140</v>
      </c>
      <c r="E288" s="1" t="s">
        <v>253</v>
      </c>
      <c r="F288" s="1" t="s">
        <v>991</v>
      </c>
      <c r="G288" s="1" t="s">
        <v>1264</v>
      </c>
      <c r="H288" s="1" t="s">
        <v>10</v>
      </c>
    </row>
    <row r="289" spans="3:8" hidden="1" x14ac:dyDescent="0.3">
      <c r="C289" s="37">
        <v>45139</v>
      </c>
      <c r="D289" s="2">
        <v>45140</v>
      </c>
      <c r="E289" s="1" t="s">
        <v>254</v>
      </c>
      <c r="F289" s="1" t="s">
        <v>991</v>
      </c>
      <c r="G289" s="1" t="s">
        <v>27</v>
      </c>
      <c r="H289" s="1" t="s">
        <v>7</v>
      </c>
    </row>
    <row r="290" spans="3:8" hidden="1" x14ac:dyDescent="0.3">
      <c r="C290" s="37">
        <v>45139</v>
      </c>
      <c r="D290" s="2">
        <v>45140</v>
      </c>
      <c r="E290" s="1" t="s">
        <v>256</v>
      </c>
      <c r="F290" s="1" t="s">
        <v>991</v>
      </c>
      <c r="G290" s="1" t="s">
        <v>27</v>
      </c>
      <c r="H290" s="1" t="s">
        <v>7</v>
      </c>
    </row>
    <row r="291" spans="3:8" hidden="1" x14ac:dyDescent="0.3">
      <c r="C291" s="37">
        <v>45139</v>
      </c>
      <c r="D291" s="2">
        <v>45140</v>
      </c>
      <c r="E291" s="1" t="s">
        <v>257</v>
      </c>
      <c r="F291" s="1" t="s">
        <v>988</v>
      </c>
      <c r="G291" s="1" t="s">
        <v>1264</v>
      </c>
      <c r="H291" s="1" t="s">
        <v>7</v>
      </c>
    </row>
    <row r="292" spans="3:8" hidden="1" x14ac:dyDescent="0.3">
      <c r="C292" s="37">
        <v>45139</v>
      </c>
      <c r="D292" s="2">
        <v>45140</v>
      </c>
      <c r="E292" s="1" t="s">
        <v>258</v>
      </c>
      <c r="F292" s="1" t="s">
        <v>988</v>
      </c>
      <c r="G292" s="1" t="s">
        <v>1264</v>
      </c>
      <c r="H292" s="1" t="s">
        <v>7</v>
      </c>
    </row>
    <row r="293" spans="3:8" hidden="1" x14ac:dyDescent="0.3">
      <c r="C293" s="37">
        <v>45139</v>
      </c>
      <c r="D293" s="2">
        <v>45140</v>
      </c>
      <c r="E293" s="1" t="s">
        <v>259</v>
      </c>
      <c r="F293" s="1" t="s">
        <v>991</v>
      </c>
      <c r="G293" s="1" t="s">
        <v>1264</v>
      </c>
      <c r="H293" s="1" t="s">
        <v>10</v>
      </c>
    </row>
    <row r="294" spans="3:8" hidden="1" x14ac:dyDescent="0.3">
      <c r="C294" s="37">
        <v>45139</v>
      </c>
      <c r="D294" s="2">
        <v>45140</v>
      </c>
      <c r="E294" s="1" t="s">
        <v>260</v>
      </c>
      <c r="F294" s="1" t="s">
        <v>988</v>
      </c>
      <c r="G294" s="1" t="s">
        <v>1264</v>
      </c>
      <c r="H294" s="1" t="s">
        <v>7</v>
      </c>
    </row>
    <row r="295" spans="3:8" hidden="1" x14ac:dyDescent="0.3">
      <c r="C295" s="37">
        <v>45139</v>
      </c>
      <c r="D295" s="2">
        <v>45140</v>
      </c>
      <c r="E295" s="1" t="s">
        <v>261</v>
      </c>
      <c r="F295" s="1" t="s">
        <v>988</v>
      </c>
      <c r="G295" s="1" t="s">
        <v>1264</v>
      </c>
      <c r="H295" s="1" t="s">
        <v>7</v>
      </c>
    </row>
    <row r="296" spans="3:8" hidden="1" x14ac:dyDescent="0.3">
      <c r="C296" s="37">
        <v>45139</v>
      </c>
      <c r="D296" s="2">
        <v>45140</v>
      </c>
      <c r="E296" s="1" t="s">
        <v>262</v>
      </c>
      <c r="F296" s="1" t="s">
        <v>991</v>
      </c>
      <c r="G296" s="1" t="s">
        <v>1264</v>
      </c>
      <c r="H296" s="1" t="s">
        <v>7</v>
      </c>
    </row>
    <row r="297" spans="3:8" hidden="1" x14ac:dyDescent="0.3">
      <c r="C297" s="37">
        <v>45139</v>
      </c>
      <c r="D297" s="2">
        <v>45140</v>
      </c>
      <c r="E297" s="1" t="s">
        <v>265</v>
      </c>
      <c r="F297" s="1" t="s">
        <v>991</v>
      </c>
      <c r="G297" s="1" t="s">
        <v>4</v>
      </c>
      <c r="H297" s="1" t="s">
        <v>5</v>
      </c>
    </row>
    <row r="298" spans="3:8" hidden="1" x14ac:dyDescent="0.3">
      <c r="C298" s="37">
        <v>45139</v>
      </c>
      <c r="D298" s="2">
        <v>45140</v>
      </c>
      <c r="E298" s="1" t="s">
        <v>267</v>
      </c>
      <c r="F298" s="1" t="s">
        <v>988</v>
      </c>
      <c r="G298" s="1" t="s">
        <v>1264</v>
      </c>
      <c r="H298" s="1" t="s">
        <v>7</v>
      </c>
    </row>
    <row r="299" spans="3:8" hidden="1" x14ac:dyDescent="0.3">
      <c r="C299" s="37">
        <v>45139</v>
      </c>
      <c r="D299" s="2">
        <v>45140</v>
      </c>
      <c r="E299" s="1" t="s">
        <v>268</v>
      </c>
      <c r="F299" s="1" t="s">
        <v>991</v>
      </c>
      <c r="G299" s="1" t="s">
        <v>1264</v>
      </c>
      <c r="H299" s="1" t="s">
        <v>10</v>
      </c>
    </row>
    <row r="300" spans="3:8" hidden="1" x14ac:dyDescent="0.3">
      <c r="C300" s="37">
        <v>45139</v>
      </c>
      <c r="D300" s="2">
        <v>45140</v>
      </c>
      <c r="E300" s="1" t="s">
        <v>269</v>
      </c>
      <c r="F300" s="1" t="s">
        <v>991</v>
      </c>
      <c r="G300" s="1" t="s">
        <v>27</v>
      </c>
      <c r="H300" s="1" t="s">
        <v>5</v>
      </c>
    </row>
    <row r="301" spans="3:8" hidden="1" x14ac:dyDescent="0.3">
      <c r="C301" s="37">
        <v>45139</v>
      </c>
      <c r="D301" s="2">
        <v>45140</v>
      </c>
      <c r="E301" s="1" t="s">
        <v>270</v>
      </c>
      <c r="F301" s="1" t="s">
        <v>988</v>
      </c>
      <c r="G301" s="1" t="s">
        <v>27</v>
      </c>
      <c r="H301" s="1" t="s">
        <v>7</v>
      </c>
    </row>
    <row r="302" spans="3:8" hidden="1" x14ac:dyDescent="0.3">
      <c r="C302" s="37">
        <v>45139</v>
      </c>
      <c r="D302" s="2">
        <v>45140</v>
      </c>
      <c r="E302" s="1" t="s">
        <v>271</v>
      </c>
      <c r="F302" s="1" t="s">
        <v>991</v>
      </c>
      <c r="G302" s="1" t="s">
        <v>27</v>
      </c>
      <c r="H302" s="1" t="s">
        <v>7</v>
      </c>
    </row>
    <row r="303" spans="3:8" hidden="1" x14ac:dyDescent="0.3">
      <c r="C303" s="37">
        <v>45139</v>
      </c>
      <c r="D303" s="2">
        <v>45140</v>
      </c>
      <c r="E303" s="1" t="s">
        <v>273</v>
      </c>
      <c r="F303" s="1" t="s">
        <v>991</v>
      </c>
      <c r="G303" s="1" t="s">
        <v>27</v>
      </c>
      <c r="H303" s="1" t="s">
        <v>10</v>
      </c>
    </row>
    <row r="304" spans="3:8" hidden="1" x14ac:dyDescent="0.3">
      <c r="C304" s="37">
        <v>45139</v>
      </c>
      <c r="D304" s="2">
        <v>45140</v>
      </c>
      <c r="E304" s="1" t="s">
        <v>274</v>
      </c>
      <c r="F304" s="1" t="s">
        <v>990</v>
      </c>
      <c r="G304" s="1" t="s">
        <v>27</v>
      </c>
      <c r="H304" s="1" t="s">
        <v>7</v>
      </c>
    </row>
    <row r="305" spans="3:8" hidden="1" x14ac:dyDescent="0.3">
      <c r="C305" s="37">
        <v>45139</v>
      </c>
      <c r="D305" s="2">
        <v>45140</v>
      </c>
      <c r="E305" s="1" t="s">
        <v>275</v>
      </c>
      <c r="F305" s="1" t="s">
        <v>991</v>
      </c>
      <c r="G305" s="1" t="s">
        <v>1264</v>
      </c>
      <c r="H305" s="1" t="s">
        <v>5</v>
      </c>
    </row>
    <row r="306" spans="3:8" hidden="1" x14ac:dyDescent="0.3">
      <c r="C306" s="37">
        <v>45139</v>
      </c>
      <c r="D306" s="2">
        <v>45140</v>
      </c>
      <c r="E306" s="1" t="s">
        <v>276</v>
      </c>
      <c r="F306" s="1" t="s">
        <v>991</v>
      </c>
      <c r="G306" s="1" t="s">
        <v>1264</v>
      </c>
      <c r="H306" s="1" t="s">
        <v>5</v>
      </c>
    </row>
    <row r="307" spans="3:8" hidden="1" x14ac:dyDescent="0.3">
      <c r="C307" s="37">
        <v>45139</v>
      </c>
      <c r="D307" s="2">
        <v>45140</v>
      </c>
      <c r="E307" s="1" t="s">
        <v>277</v>
      </c>
      <c r="F307" s="1" t="s">
        <v>991</v>
      </c>
      <c r="G307" s="1" t="s">
        <v>1264</v>
      </c>
      <c r="H307" s="1" t="s">
        <v>10</v>
      </c>
    </row>
    <row r="308" spans="3:8" hidden="1" x14ac:dyDescent="0.3">
      <c r="C308" s="37">
        <v>45139</v>
      </c>
      <c r="D308" s="2">
        <v>45140</v>
      </c>
      <c r="E308" s="1" t="s">
        <v>278</v>
      </c>
      <c r="F308" s="1" t="s">
        <v>991</v>
      </c>
      <c r="G308" s="1" t="s">
        <v>4</v>
      </c>
      <c r="H308" s="1" t="s">
        <v>5</v>
      </c>
    </row>
    <row r="309" spans="3:8" hidden="1" x14ac:dyDescent="0.3">
      <c r="C309" s="37">
        <v>45139</v>
      </c>
      <c r="D309" s="2">
        <v>45140</v>
      </c>
      <c r="E309" s="1" t="s">
        <v>279</v>
      </c>
      <c r="F309" s="1" t="s">
        <v>991</v>
      </c>
      <c r="G309" s="1" t="s">
        <v>27</v>
      </c>
      <c r="H309" s="1" t="s">
        <v>7</v>
      </c>
    </row>
    <row r="310" spans="3:8" hidden="1" x14ac:dyDescent="0.3">
      <c r="C310" s="37">
        <v>45139</v>
      </c>
      <c r="D310" s="2">
        <v>45140</v>
      </c>
      <c r="E310" s="1" t="s">
        <v>280</v>
      </c>
      <c r="F310" s="1" t="s">
        <v>991</v>
      </c>
      <c r="G310" s="1" t="s">
        <v>27</v>
      </c>
      <c r="H310" s="1" t="s">
        <v>7</v>
      </c>
    </row>
    <row r="311" spans="3:8" hidden="1" x14ac:dyDescent="0.3">
      <c r="C311" s="37">
        <v>45139</v>
      </c>
      <c r="D311" s="2">
        <v>45140</v>
      </c>
      <c r="E311" s="1" t="s">
        <v>282</v>
      </c>
      <c r="F311" s="1" t="s">
        <v>988</v>
      </c>
      <c r="G311" s="1" t="s">
        <v>1264</v>
      </c>
      <c r="H311" s="1" t="s">
        <v>7</v>
      </c>
    </row>
    <row r="312" spans="3:8" hidden="1" x14ac:dyDescent="0.3">
      <c r="C312" s="37">
        <v>45139</v>
      </c>
      <c r="D312" s="2">
        <v>45140</v>
      </c>
      <c r="E312" s="1" t="s">
        <v>283</v>
      </c>
      <c r="F312" s="1" t="s">
        <v>991</v>
      </c>
      <c r="G312" s="1" t="s">
        <v>27</v>
      </c>
      <c r="H312" s="1" t="s">
        <v>5</v>
      </c>
    </row>
    <row r="313" spans="3:8" hidden="1" x14ac:dyDescent="0.3">
      <c r="C313" s="37">
        <v>45139</v>
      </c>
      <c r="D313" s="2">
        <v>45140</v>
      </c>
      <c r="E313" s="1" t="s">
        <v>284</v>
      </c>
      <c r="F313" s="1" t="s">
        <v>991</v>
      </c>
      <c r="G313" s="1" t="s">
        <v>27</v>
      </c>
      <c r="H313" s="1" t="s">
        <v>5</v>
      </c>
    </row>
    <row r="314" spans="3:8" hidden="1" x14ac:dyDescent="0.3">
      <c r="C314" s="37">
        <v>45139</v>
      </c>
      <c r="D314" s="2">
        <v>45140</v>
      </c>
      <c r="E314" s="1" t="s">
        <v>285</v>
      </c>
      <c r="F314" s="1" t="s">
        <v>990</v>
      </c>
      <c r="G314" s="1" t="s">
        <v>1264</v>
      </c>
      <c r="H314" s="1" t="s">
        <v>10</v>
      </c>
    </row>
    <row r="315" spans="3:8" hidden="1" x14ac:dyDescent="0.3">
      <c r="C315" s="37">
        <v>45139</v>
      </c>
      <c r="D315" s="2">
        <v>45140</v>
      </c>
      <c r="E315" s="1" t="s">
        <v>287</v>
      </c>
      <c r="F315" s="1" t="s">
        <v>988</v>
      </c>
      <c r="G315" s="1" t="s">
        <v>1264</v>
      </c>
      <c r="H315" s="1" t="s">
        <v>7</v>
      </c>
    </row>
    <row r="316" spans="3:8" hidden="1" x14ac:dyDescent="0.3">
      <c r="C316" s="37">
        <v>45139</v>
      </c>
      <c r="D316" s="2">
        <v>45140</v>
      </c>
      <c r="E316" s="1" t="s">
        <v>288</v>
      </c>
      <c r="F316" s="1" t="s">
        <v>991</v>
      </c>
      <c r="G316" s="1" t="s">
        <v>27</v>
      </c>
      <c r="H316" s="1" t="s">
        <v>5</v>
      </c>
    </row>
    <row r="317" spans="3:8" hidden="1" x14ac:dyDescent="0.3">
      <c r="C317" s="37">
        <v>45139</v>
      </c>
      <c r="D317" s="2">
        <v>45140</v>
      </c>
      <c r="E317" s="1" t="s">
        <v>289</v>
      </c>
      <c r="F317" s="1" t="s">
        <v>991</v>
      </c>
      <c r="G317" s="1" t="s">
        <v>27</v>
      </c>
      <c r="H317" s="1" t="s">
        <v>7</v>
      </c>
    </row>
    <row r="318" spans="3:8" hidden="1" x14ac:dyDescent="0.3">
      <c r="C318" s="37">
        <v>45139</v>
      </c>
      <c r="D318" s="2">
        <v>45140</v>
      </c>
      <c r="E318" s="1" t="s">
        <v>290</v>
      </c>
      <c r="F318" s="1" t="s">
        <v>3</v>
      </c>
      <c r="G318" s="1" t="s">
        <v>1264</v>
      </c>
      <c r="H318" s="1" t="s">
        <v>7</v>
      </c>
    </row>
    <row r="319" spans="3:8" hidden="1" x14ac:dyDescent="0.3">
      <c r="C319" s="37">
        <v>45139</v>
      </c>
      <c r="D319" s="2">
        <v>45140</v>
      </c>
      <c r="E319" s="1" t="s">
        <v>292</v>
      </c>
      <c r="F319" s="1" t="s">
        <v>990</v>
      </c>
      <c r="G319" s="1" t="s">
        <v>4</v>
      </c>
      <c r="H319" s="1" t="s">
        <v>5</v>
      </c>
    </row>
    <row r="320" spans="3:8" hidden="1" x14ac:dyDescent="0.3">
      <c r="C320" s="37">
        <v>45139</v>
      </c>
      <c r="D320" s="2">
        <v>45140</v>
      </c>
      <c r="E320" s="1" t="s">
        <v>293</v>
      </c>
      <c r="F320" s="1" t="s">
        <v>988</v>
      </c>
      <c r="G320" s="1" t="s">
        <v>1264</v>
      </c>
      <c r="H320" s="1" t="s">
        <v>7</v>
      </c>
    </row>
    <row r="321" spans="3:8" hidden="1" x14ac:dyDescent="0.3">
      <c r="C321" s="37">
        <v>45139</v>
      </c>
      <c r="D321" s="2">
        <v>45140</v>
      </c>
      <c r="E321" s="1" t="s">
        <v>294</v>
      </c>
      <c r="F321" s="1" t="s">
        <v>988</v>
      </c>
      <c r="G321" s="1" t="s">
        <v>1264</v>
      </c>
      <c r="H321" s="1" t="s">
        <v>7</v>
      </c>
    </row>
    <row r="322" spans="3:8" hidden="1" x14ac:dyDescent="0.3">
      <c r="C322" s="37">
        <v>45139</v>
      </c>
      <c r="D322" s="2">
        <v>45140</v>
      </c>
      <c r="E322" s="1" t="s">
        <v>295</v>
      </c>
      <c r="F322" s="1" t="s">
        <v>991</v>
      </c>
      <c r="G322" s="1" t="s">
        <v>4</v>
      </c>
      <c r="H322" s="1" t="s">
        <v>10</v>
      </c>
    </row>
    <row r="323" spans="3:8" x14ac:dyDescent="0.3">
      <c r="C323" s="37">
        <v>45139</v>
      </c>
      <c r="D323" s="2">
        <v>45140</v>
      </c>
      <c r="E323" s="1" t="s">
        <v>297</v>
      </c>
      <c r="F323" s="1" t="s">
        <v>991</v>
      </c>
      <c r="G323" s="1" t="s">
        <v>32</v>
      </c>
      <c r="H323" s="1" t="s">
        <v>7</v>
      </c>
    </row>
    <row r="324" spans="3:8" hidden="1" x14ac:dyDescent="0.3">
      <c r="C324" s="37">
        <v>45139</v>
      </c>
      <c r="D324" s="2">
        <v>45140</v>
      </c>
      <c r="E324" s="1" t="s">
        <v>298</v>
      </c>
      <c r="F324" s="1" t="s">
        <v>988</v>
      </c>
      <c r="G324" s="1" t="s">
        <v>1264</v>
      </c>
      <c r="H324" s="1" t="s">
        <v>7</v>
      </c>
    </row>
    <row r="325" spans="3:8" x14ac:dyDescent="0.3">
      <c r="C325" s="37">
        <v>45139</v>
      </c>
      <c r="D325" s="2">
        <v>45140</v>
      </c>
      <c r="E325" s="1" t="s">
        <v>299</v>
      </c>
      <c r="F325" s="1" t="s">
        <v>990</v>
      </c>
      <c r="G325" s="1" t="s">
        <v>32</v>
      </c>
      <c r="H325" s="1" t="s">
        <v>5</v>
      </c>
    </row>
    <row r="326" spans="3:8" hidden="1" x14ac:dyDescent="0.3">
      <c r="C326" s="37">
        <v>45139</v>
      </c>
      <c r="D326" s="2">
        <v>45140</v>
      </c>
      <c r="E326" s="1" t="s">
        <v>300</v>
      </c>
      <c r="F326" s="1" t="s">
        <v>991</v>
      </c>
      <c r="G326" s="1" t="s">
        <v>1264</v>
      </c>
      <c r="H326" s="1" t="s">
        <v>5</v>
      </c>
    </row>
    <row r="327" spans="3:8" hidden="1" x14ac:dyDescent="0.3">
      <c r="C327" s="37">
        <v>45139</v>
      </c>
      <c r="D327" s="2">
        <v>45140</v>
      </c>
      <c r="E327" s="1" t="s">
        <v>301</v>
      </c>
      <c r="F327" s="1" t="s">
        <v>991</v>
      </c>
      <c r="G327" s="1" t="s">
        <v>27</v>
      </c>
      <c r="H327" s="1" t="s">
        <v>5</v>
      </c>
    </row>
    <row r="328" spans="3:8" hidden="1" x14ac:dyDescent="0.3">
      <c r="C328" s="37">
        <v>45139</v>
      </c>
      <c r="D328" s="2">
        <v>45140</v>
      </c>
      <c r="E328" s="1" t="s">
        <v>302</v>
      </c>
      <c r="F328" s="1" t="s">
        <v>988</v>
      </c>
      <c r="G328" s="1" t="s">
        <v>1264</v>
      </c>
      <c r="H328" s="1" t="s">
        <v>7</v>
      </c>
    </row>
    <row r="329" spans="3:8" hidden="1" x14ac:dyDescent="0.3">
      <c r="C329" s="37">
        <v>45139</v>
      </c>
      <c r="D329" s="2">
        <v>45140</v>
      </c>
      <c r="E329" s="1" t="s">
        <v>303</v>
      </c>
      <c r="F329" s="1" t="s">
        <v>990</v>
      </c>
      <c r="G329" s="1" t="s">
        <v>4</v>
      </c>
      <c r="H329" s="1" t="s">
        <v>7</v>
      </c>
    </row>
    <row r="330" spans="3:8" hidden="1" x14ac:dyDescent="0.3">
      <c r="C330" s="37">
        <v>45139</v>
      </c>
      <c r="D330" s="2">
        <v>45140</v>
      </c>
      <c r="E330" s="1" t="s">
        <v>304</v>
      </c>
      <c r="F330" s="1" t="s">
        <v>991</v>
      </c>
      <c r="G330" s="1" t="s">
        <v>27</v>
      </c>
      <c r="H330" s="1" t="s">
        <v>7</v>
      </c>
    </row>
    <row r="331" spans="3:8" hidden="1" x14ac:dyDescent="0.3">
      <c r="C331" s="37">
        <v>45139</v>
      </c>
      <c r="D331" s="2">
        <v>45140</v>
      </c>
      <c r="E331" s="1" t="s">
        <v>305</v>
      </c>
      <c r="F331" s="1" t="s">
        <v>991</v>
      </c>
      <c r="G331" s="1" t="s">
        <v>1264</v>
      </c>
      <c r="H331" s="1" t="s">
        <v>10</v>
      </c>
    </row>
    <row r="332" spans="3:8" hidden="1" x14ac:dyDescent="0.3">
      <c r="C332" s="37">
        <v>45139</v>
      </c>
      <c r="D332" s="2">
        <v>45140</v>
      </c>
      <c r="E332" s="1" t="s">
        <v>306</v>
      </c>
      <c r="F332" s="1" t="s">
        <v>991</v>
      </c>
      <c r="G332" s="1" t="s">
        <v>27</v>
      </c>
      <c r="H332" s="1" t="s">
        <v>7</v>
      </c>
    </row>
    <row r="333" spans="3:8" hidden="1" x14ac:dyDescent="0.3">
      <c r="C333" s="37">
        <v>45139</v>
      </c>
      <c r="D333" s="2">
        <v>45140</v>
      </c>
      <c r="E333" s="1" t="s">
        <v>307</v>
      </c>
      <c r="F333" s="1" t="s">
        <v>988</v>
      </c>
      <c r="G333" s="1" t="s">
        <v>1264</v>
      </c>
      <c r="H333" s="1" t="s">
        <v>7</v>
      </c>
    </row>
    <row r="334" spans="3:8" hidden="1" x14ac:dyDescent="0.3">
      <c r="C334" s="37">
        <v>45139</v>
      </c>
      <c r="D334" s="2">
        <v>45140</v>
      </c>
      <c r="E334" s="1" t="s">
        <v>308</v>
      </c>
      <c r="F334" s="1" t="s">
        <v>988</v>
      </c>
      <c r="G334" s="1" t="s">
        <v>1264</v>
      </c>
      <c r="H334" s="1" t="s">
        <v>7</v>
      </c>
    </row>
    <row r="335" spans="3:8" hidden="1" x14ac:dyDescent="0.3">
      <c r="C335" s="37">
        <v>45139</v>
      </c>
      <c r="D335" s="2">
        <v>45140</v>
      </c>
      <c r="E335" s="1" t="s">
        <v>309</v>
      </c>
      <c r="F335" s="1" t="s">
        <v>993</v>
      </c>
      <c r="G335" s="1" t="s">
        <v>27</v>
      </c>
      <c r="H335" s="1" t="s">
        <v>10</v>
      </c>
    </row>
    <row r="336" spans="3:8" hidden="1" x14ac:dyDescent="0.3">
      <c r="C336" s="37">
        <v>45139</v>
      </c>
      <c r="D336" s="2">
        <v>45140</v>
      </c>
      <c r="E336" s="1" t="s">
        <v>310</v>
      </c>
      <c r="F336" s="1" t="s">
        <v>990</v>
      </c>
      <c r="G336" s="1" t="s">
        <v>1264</v>
      </c>
      <c r="H336" s="1" t="s">
        <v>7</v>
      </c>
    </row>
    <row r="337" spans="3:8" hidden="1" x14ac:dyDescent="0.3">
      <c r="C337" s="37">
        <v>45139</v>
      </c>
      <c r="D337" s="2">
        <v>45140</v>
      </c>
      <c r="E337" s="1" t="s">
        <v>311</v>
      </c>
      <c r="F337" s="1" t="s">
        <v>991</v>
      </c>
      <c r="G337" s="1" t="s">
        <v>1264</v>
      </c>
      <c r="H337" s="1" t="s">
        <v>7</v>
      </c>
    </row>
    <row r="338" spans="3:8" hidden="1" x14ac:dyDescent="0.3">
      <c r="C338" s="37">
        <v>45139</v>
      </c>
      <c r="D338" s="2">
        <v>45140</v>
      </c>
      <c r="E338" s="1" t="s">
        <v>314</v>
      </c>
      <c r="F338" s="1" t="s">
        <v>991</v>
      </c>
      <c r="G338" s="1" t="s">
        <v>4</v>
      </c>
      <c r="H338" s="1" t="s">
        <v>7</v>
      </c>
    </row>
    <row r="339" spans="3:8" x14ac:dyDescent="0.3">
      <c r="C339" s="37">
        <v>45139</v>
      </c>
      <c r="D339" s="2">
        <v>45140</v>
      </c>
      <c r="E339" s="1" t="s">
        <v>315</v>
      </c>
      <c r="F339" s="1" t="s">
        <v>991</v>
      </c>
      <c r="G339" s="1" t="s">
        <v>32</v>
      </c>
      <c r="H339" s="1" t="s">
        <v>5</v>
      </c>
    </row>
    <row r="340" spans="3:8" hidden="1" x14ac:dyDescent="0.3">
      <c r="C340" s="37">
        <v>45139</v>
      </c>
      <c r="D340" s="2">
        <v>45140</v>
      </c>
      <c r="E340" s="1" t="s">
        <v>324</v>
      </c>
      <c r="F340" s="1" t="s">
        <v>991</v>
      </c>
      <c r="G340" s="1" t="s">
        <v>1264</v>
      </c>
      <c r="H340" s="1" t="s">
        <v>7</v>
      </c>
    </row>
    <row r="341" spans="3:8" hidden="1" x14ac:dyDescent="0.3">
      <c r="C341" s="37">
        <v>45139</v>
      </c>
      <c r="D341" s="2">
        <v>45140</v>
      </c>
      <c r="E341" s="1" t="s">
        <v>325</v>
      </c>
      <c r="F341" s="1" t="s">
        <v>991</v>
      </c>
      <c r="G341" s="1" t="s">
        <v>1264</v>
      </c>
      <c r="H341" s="1" t="s">
        <v>7</v>
      </c>
    </row>
    <row r="342" spans="3:8" hidden="1" x14ac:dyDescent="0.3">
      <c r="C342" s="37">
        <v>45139</v>
      </c>
      <c r="D342" s="2">
        <v>45140</v>
      </c>
      <c r="E342" s="1" t="s">
        <v>339</v>
      </c>
      <c r="F342" s="1" t="s">
        <v>992</v>
      </c>
      <c r="G342" s="1" t="s">
        <v>27</v>
      </c>
      <c r="H342" s="1" t="s">
        <v>7</v>
      </c>
    </row>
    <row r="343" spans="3:8" hidden="1" x14ac:dyDescent="0.3">
      <c r="C343" s="37">
        <v>45139</v>
      </c>
      <c r="D343" s="2">
        <v>45140</v>
      </c>
      <c r="E343" s="1" t="s">
        <v>341</v>
      </c>
      <c r="F343" s="1" t="s">
        <v>991</v>
      </c>
      <c r="G343" s="1" t="s">
        <v>1264</v>
      </c>
      <c r="H343" s="1" t="s">
        <v>7</v>
      </c>
    </row>
    <row r="344" spans="3:8" hidden="1" x14ac:dyDescent="0.3">
      <c r="C344" s="37">
        <v>45139</v>
      </c>
      <c r="D344" s="2">
        <v>45140</v>
      </c>
      <c r="E344" s="1" t="s">
        <v>343</v>
      </c>
      <c r="F344" s="1" t="s">
        <v>991</v>
      </c>
      <c r="G344" s="1" t="s">
        <v>1264</v>
      </c>
      <c r="H344" s="1" t="s">
        <v>7</v>
      </c>
    </row>
    <row r="345" spans="3:8" hidden="1" x14ac:dyDescent="0.3">
      <c r="C345" s="37">
        <v>45139</v>
      </c>
      <c r="D345" s="2">
        <v>45140</v>
      </c>
      <c r="E345" s="1" t="s">
        <v>352</v>
      </c>
      <c r="F345" s="1" t="s">
        <v>991</v>
      </c>
      <c r="G345" s="1" t="s">
        <v>27</v>
      </c>
      <c r="H345" s="1" t="s">
        <v>7</v>
      </c>
    </row>
    <row r="346" spans="3:8" hidden="1" x14ac:dyDescent="0.3">
      <c r="C346" s="37">
        <v>45139</v>
      </c>
      <c r="D346" s="2">
        <v>45140</v>
      </c>
      <c r="E346" s="1" t="s">
        <v>354</v>
      </c>
      <c r="F346" s="1" t="s">
        <v>988</v>
      </c>
      <c r="G346" s="1" t="s">
        <v>4</v>
      </c>
      <c r="H346" s="1" t="s">
        <v>10</v>
      </c>
    </row>
    <row r="347" spans="3:8" hidden="1" x14ac:dyDescent="0.3">
      <c r="C347" s="37">
        <v>45139</v>
      </c>
      <c r="D347" s="2">
        <v>45140</v>
      </c>
      <c r="E347" s="1" t="s">
        <v>356</v>
      </c>
      <c r="F347" s="1" t="s">
        <v>991</v>
      </c>
      <c r="G347" s="1" t="s">
        <v>1264</v>
      </c>
      <c r="H347" s="1" t="s">
        <v>7</v>
      </c>
    </row>
    <row r="348" spans="3:8" hidden="1" x14ac:dyDescent="0.3">
      <c r="C348" s="37">
        <v>45139</v>
      </c>
      <c r="D348" s="2">
        <v>45140</v>
      </c>
      <c r="E348" s="1" t="s">
        <v>365</v>
      </c>
      <c r="F348" s="1" t="s">
        <v>991</v>
      </c>
      <c r="G348" s="1" t="s">
        <v>1264</v>
      </c>
      <c r="H348" s="1" t="s">
        <v>7</v>
      </c>
    </row>
    <row r="349" spans="3:8" hidden="1" x14ac:dyDescent="0.3">
      <c r="C349" s="37">
        <v>45139</v>
      </c>
      <c r="D349" s="2">
        <v>45140</v>
      </c>
      <c r="E349" s="1" t="s">
        <v>368</v>
      </c>
      <c r="F349" s="1" t="s">
        <v>991</v>
      </c>
      <c r="G349" s="1" t="s">
        <v>1264</v>
      </c>
      <c r="H349" s="1" t="s">
        <v>7</v>
      </c>
    </row>
    <row r="350" spans="3:8" hidden="1" x14ac:dyDescent="0.3">
      <c r="C350" s="37">
        <v>45139</v>
      </c>
      <c r="D350" s="2">
        <v>45140</v>
      </c>
      <c r="E350" s="1" t="s">
        <v>369</v>
      </c>
      <c r="F350" s="1" t="s">
        <v>991</v>
      </c>
      <c r="G350" s="1" t="s">
        <v>1264</v>
      </c>
      <c r="H350" s="1" t="s">
        <v>7</v>
      </c>
    </row>
    <row r="351" spans="3:8" hidden="1" x14ac:dyDescent="0.3">
      <c r="C351" s="37">
        <v>45139</v>
      </c>
      <c r="D351" s="2">
        <v>45140</v>
      </c>
      <c r="E351" s="1" t="s">
        <v>372</v>
      </c>
      <c r="F351" s="1" t="s">
        <v>991</v>
      </c>
      <c r="G351" s="1" t="s">
        <v>1264</v>
      </c>
      <c r="H351" s="1" t="s">
        <v>7</v>
      </c>
    </row>
    <row r="352" spans="3:8" hidden="1" x14ac:dyDescent="0.3">
      <c r="C352" s="37">
        <v>45139</v>
      </c>
      <c r="D352" s="2">
        <v>45140</v>
      </c>
      <c r="E352" s="1" t="s">
        <v>373</v>
      </c>
      <c r="F352" s="1" t="s">
        <v>991</v>
      </c>
      <c r="G352" s="1" t="s">
        <v>1264</v>
      </c>
      <c r="H352" s="1" t="s">
        <v>7</v>
      </c>
    </row>
    <row r="353" spans="3:8" hidden="1" x14ac:dyDescent="0.3">
      <c r="C353" s="37">
        <v>45139</v>
      </c>
      <c r="D353" s="2">
        <v>45140</v>
      </c>
      <c r="E353" s="1" t="s">
        <v>376</v>
      </c>
      <c r="F353" s="1" t="s">
        <v>991</v>
      </c>
      <c r="G353" s="1" t="s">
        <v>1264</v>
      </c>
      <c r="H353" s="1" t="s">
        <v>7</v>
      </c>
    </row>
    <row r="354" spans="3:8" hidden="1" x14ac:dyDescent="0.3">
      <c r="C354" s="37">
        <v>45139</v>
      </c>
      <c r="D354" s="2">
        <v>45140</v>
      </c>
      <c r="E354" s="1" t="s">
        <v>381</v>
      </c>
      <c r="F354" s="1" t="s">
        <v>991</v>
      </c>
      <c r="G354" s="1" t="s">
        <v>1264</v>
      </c>
      <c r="H354" s="1" t="s">
        <v>7</v>
      </c>
    </row>
    <row r="355" spans="3:8" hidden="1" x14ac:dyDescent="0.3">
      <c r="C355" s="37">
        <v>45139</v>
      </c>
      <c r="D355" s="2">
        <v>45140</v>
      </c>
      <c r="E355" s="1" t="s">
        <v>388</v>
      </c>
      <c r="F355" s="1" t="s">
        <v>991</v>
      </c>
      <c r="G355" s="1" t="s">
        <v>27</v>
      </c>
      <c r="H355" s="1" t="s">
        <v>7</v>
      </c>
    </row>
    <row r="356" spans="3:8" hidden="1" x14ac:dyDescent="0.3">
      <c r="C356" s="37">
        <v>45139</v>
      </c>
      <c r="D356" s="2">
        <v>45140</v>
      </c>
      <c r="E356" s="1" t="s">
        <v>394</v>
      </c>
      <c r="F356" s="1" t="s">
        <v>988</v>
      </c>
      <c r="G356" s="1" t="s">
        <v>1264</v>
      </c>
      <c r="H356" s="1" t="s">
        <v>7</v>
      </c>
    </row>
    <row r="357" spans="3:8" hidden="1" x14ac:dyDescent="0.3">
      <c r="C357" s="37">
        <v>45139</v>
      </c>
      <c r="D357" s="2">
        <v>45140</v>
      </c>
      <c r="E357" s="1" t="s">
        <v>396</v>
      </c>
      <c r="F357" s="1" t="s">
        <v>993</v>
      </c>
      <c r="G357" s="1" t="s">
        <v>27</v>
      </c>
      <c r="H357" s="1" t="s">
        <v>7</v>
      </c>
    </row>
    <row r="358" spans="3:8" hidden="1" x14ac:dyDescent="0.3">
      <c r="C358" s="37">
        <v>45139</v>
      </c>
      <c r="D358" s="2">
        <v>45140</v>
      </c>
      <c r="E358" s="1" t="s">
        <v>398</v>
      </c>
      <c r="F358" s="1" t="s">
        <v>3</v>
      </c>
      <c r="G358" s="1" t="s">
        <v>4</v>
      </c>
      <c r="H358" s="1" t="s">
        <v>7</v>
      </c>
    </row>
    <row r="359" spans="3:8" hidden="1" x14ac:dyDescent="0.3">
      <c r="C359" s="37">
        <v>45139</v>
      </c>
      <c r="D359" s="2">
        <v>45140</v>
      </c>
      <c r="E359" s="1" t="s">
        <v>401</v>
      </c>
      <c r="F359" s="1" t="s">
        <v>993</v>
      </c>
      <c r="G359" s="1" t="s">
        <v>1264</v>
      </c>
      <c r="H359" s="1" t="s">
        <v>7</v>
      </c>
    </row>
    <row r="360" spans="3:8" hidden="1" x14ac:dyDescent="0.3">
      <c r="C360" s="37">
        <v>45139</v>
      </c>
      <c r="D360" s="2">
        <v>45140</v>
      </c>
      <c r="E360" s="1" t="s">
        <v>403</v>
      </c>
      <c r="F360" s="1" t="s">
        <v>991</v>
      </c>
      <c r="G360" s="1" t="s">
        <v>1264</v>
      </c>
      <c r="H360" s="1" t="s">
        <v>7</v>
      </c>
    </row>
    <row r="361" spans="3:8" hidden="1" x14ac:dyDescent="0.3">
      <c r="C361" s="37">
        <v>45139</v>
      </c>
      <c r="D361" s="2">
        <v>45140</v>
      </c>
      <c r="E361" s="1" t="s">
        <v>404</v>
      </c>
      <c r="F361" s="1" t="s">
        <v>3</v>
      </c>
      <c r="G361" s="1" t="s">
        <v>1264</v>
      </c>
      <c r="H361" s="1" t="s">
        <v>7</v>
      </c>
    </row>
    <row r="362" spans="3:8" hidden="1" x14ac:dyDescent="0.3">
      <c r="C362" s="37">
        <v>45139</v>
      </c>
      <c r="D362" s="2">
        <v>45140</v>
      </c>
      <c r="E362" s="1" t="s">
        <v>405</v>
      </c>
      <c r="F362" s="1" t="s">
        <v>991</v>
      </c>
      <c r="G362" s="1" t="s">
        <v>1264</v>
      </c>
      <c r="H362" s="1" t="s">
        <v>7</v>
      </c>
    </row>
    <row r="363" spans="3:8" hidden="1" x14ac:dyDescent="0.3">
      <c r="C363" s="37">
        <v>45139</v>
      </c>
      <c r="D363" s="2">
        <v>45140</v>
      </c>
      <c r="E363" s="1" t="s">
        <v>424</v>
      </c>
      <c r="F363" s="1" t="s">
        <v>993</v>
      </c>
      <c r="G363" s="1" t="s">
        <v>1264</v>
      </c>
      <c r="H363" s="1" t="s">
        <v>7</v>
      </c>
    </row>
    <row r="364" spans="3:8" hidden="1" x14ac:dyDescent="0.3">
      <c r="C364" s="37">
        <v>45139</v>
      </c>
      <c r="D364" s="2">
        <v>45140</v>
      </c>
      <c r="E364" s="1" t="s">
        <v>435</v>
      </c>
      <c r="F364" s="1" t="s">
        <v>991</v>
      </c>
      <c r="G364" s="1" t="s">
        <v>1264</v>
      </c>
      <c r="H364" s="1" t="s">
        <v>7</v>
      </c>
    </row>
    <row r="365" spans="3:8" hidden="1" x14ac:dyDescent="0.3">
      <c r="C365" s="37">
        <v>45139</v>
      </c>
      <c r="D365" s="2">
        <v>45140</v>
      </c>
      <c r="E365" s="1" t="s">
        <v>438</v>
      </c>
      <c r="F365" s="1" t="s">
        <v>991</v>
      </c>
      <c r="G365" s="1" t="s">
        <v>4</v>
      </c>
      <c r="H365" s="1" t="s">
        <v>7</v>
      </c>
    </row>
    <row r="366" spans="3:8" hidden="1" x14ac:dyDescent="0.3">
      <c r="C366" s="37">
        <v>45139</v>
      </c>
      <c r="D366" s="2">
        <v>45140</v>
      </c>
      <c r="E366" s="1" t="s">
        <v>439</v>
      </c>
      <c r="F366" s="1" t="s">
        <v>991</v>
      </c>
      <c r="G366" s="1" t="s">
        <v>27</v>
      </c>
      <c r="H366" s="1" t="s">
        <v>5</v>
      </c>
    </row>
    <row r="367" spans="3:8" hidden="1" x14ac:dyDescent="0.3">
      <c r="C367" s="37">
        <v>45139</v>
      </c>
      <c r="D367" s="2">
        <v>45140</v>
      </c>
      <c r="E367" s="1" t="s">
        <v>443</v>
      </c>
      <c r="F367" s="1" t="s">
        <v>993</v>
      </c>
      <c r="G367" s="1" t="s">
        <v>1264</v>
      </c>
      <c r="H367" s="1" t="s">
        <v>7</v>
      </c>
    </row>
    <row r="368" spans="3:8" hidden="1" x14ac:dyDescent="0.3">
      <c r="C368" s="37">
        <v>45139</v>
      </c>
      <c r="D368" s="2">
        <v>45140</v>
      </c>
      <c r="E368" s="1" t="s">
        <v>446</v>
      </c>
      <c r="F368" s="1" t="s">
        <v>991</v>
      </c>
      <c r="G368" s="1" t="s">
        <v>1264</v>
      </c>
      <c r="H368" s="1" t="s">
        <v>7</v>
      </c>
    </row>
    <row r="369" spans="3:8" hidden="1" x14ac:dyDescent="0.3">
      <c r="C369" s="37">
        <v>45139</v>
      </c>
      <c r="D369" s="2">
        <v>45140</v>
      </c>
      <c r="E369" s="1" t="s">
        <v>452</v>
      </c>
      <c r="F369" s="1" t="s">
        <v>988</v>
      </c>
      <c r="G369" s="1" t="s">
        <v>4</v>
      </c>
      <c r="H369" s="1" t="s">
        <v>10</v>
      </c>
    </row>
    <row r="370" spans="3:8" hidden="1" x14ac:dyDescent="0.3">
      <c r="C370" s="37">
        <v>45139</v>
      </c>
      <c r="D370" s="2">
        <v>45140</v>
      </c>
      <c r="E370" s="1" t="s">
        <v>456</v>
      </c>
      <c r="F370" s="1" t="s">
        <v>991</v>
      </c>
      <c r="G370" s="1" t="s">
        <v>1264</v>
      </c>
      <c r="H370" s="1" t="s">
        <v>7</v>
      </c>
    </row>
    <row r="371" spans="3:8" hidden="1" x14ac:dyDescent="0.3">
      <c r="C371" s="37">
        <v>45139</v>
      </c>
      <c r="D371" s="2">
        <v>45140</v>
      </c>
      <c r="E371" s="1" t="s">
        <v>470</v>
      </c>
      <c r="F371" s="1" t="s">
        <v>991</v>
      </c>
      <c r="G371" s="1" t="s">
        <v>1264</v>
      </c>
      <c r="H371" s="1" t="s">
        <v>7</v>
      </c>
    </row>
    <row r="372" spans="3:8" hidden="1" x14ac:dyDescent="0.3">
      <c r="C372" s="37">
        <v>45139</v>
      </c>
      <c r="D372" s="2">
        <v>45140</v>
      </c>
      <c r="E372" s="1" t="s">
        <v>472</v>
      </c>
      <c r="F372" s="1" t="s">
        <v>991</v>
      </c>
      <c r="G372" s="1" t="s">
        <v>1264</v>
      </c>
      <c r="H372" s="1" t="s">
        <v>7</v>
      </c>
    </row>
    <row r="373" spans="3:8" hidden="1" x14ac:dyDescent="0.3">
      <c r="C373" s="37">
        <v>45139</v>
      </c>
      <c r="D373" s="2">
        <v>45140</v>
      </c>
      <c r="E373" s="1" t="s">
        <v>476</v>
      </c>
      <c r="F373" s="1" t="s">
        <v>991</v>
      </c>
      <c r="G373" s="1" t="s">
        <v>27</v>
      </c>
      <c r="H373" s="1" t="s">
        <v>7</v>
      </c>
    </row>
    <row r="374" spans="3:8" hidden="1" x14ac:dyDescent="0.3">
      <c r="C374" s="37">
        <v>45139</v>
      </c>
      <c r="D374" s="2">
        <v>45140</v>
      </c>
      <c r="E374" s="1" t="s">
        <v>479</v>
      </c>
      <c r="F374" s="1" t="s">
        <v>991</v>
      </c>
      <c r="G374" s="1" t="s">
        <v>1264</v>
      </c>
      <c r="H374" s="1" t="s">
        <v>7</v>
      </c>
    </row>
    <row r="375" spans="3:8" hidden="1" x14ac:dyDescent="0.3">
      <c r="C375" s="37">
        <v>45139</v>
      </c>
      <c r="D375" s="2">
        <v>45140</v>
      </c>
      <c r="E375" s="1" t="s">
        <v>483</v>
      </c>
      <c r="F375" s="1" t="s">
        <v>991</v>
      </c>
      <c r="G375" s="1" t="s">
        <v>1264</v>
      </c>
      <c r="H375" s="1" t="s">
        <v>7</v>
      </c>
    </row>
    <row r="376" spans="3:8" hidden="1" x14ac:dyDescent="0.3">
      <c r="C376" s="37">
        <v>45139</v>
      </c>
      <c r="D376" s="2">
        <v>45140</v>
      </c>
      <c r="E376" s="1" t="s">
        <v>486</v>
      </c>
      <c r="F376" s="1" t="s">
        <v>991</v>
      </c>
      <c r="G376" s="1" t="s">
        <v>1264</v>
      </c>
      <c r="H376" s="1" t="s">
        <v>7</v>
      </c>
    </row>
    <row r="377" spans="3:8" hidden="1" x14ac:dyDescent="0.3">
      <c r="C377" s="37">
        <v>45139</v>
      </c>
      <c r="D377" s="2">
        <v>45140</v>
      </c>
      <c r="E377" s="1" t="s">
        <v>487</v>
      </c>
      <c r="F377" s="1" t="s">
        <v>991</v>
      </c>
      <c r="G377" s="1" t="s">
        <v>27</v>
      </c>
      <c r="H377" s="1" t="s">
        <v>7</v>
      </c>
    </row>
    <row r="378" spans="3:8" hidden="1" x14ac:dyDescent="0.3">
      <c r="C378" s="37">
        <v>45139</v>
      </c>
      <c r="D378" s="2">
        <v>45140</v>
      </c>
      <c r="E378" s="1" t="s">
        <v>492</v>
      </c>
      <c r="F378" s="1" t="s">
        <v>991</v>
      </c>
      <c r="G378" s="1" t="s">
        <v>1264</v>
      </c>
      <c r="H378" s="1" t="s">
        <v>7</v>
      </c>
    </row>
    <row r="379" spans="3:8" hidden="1" x14ac:dyDescent="0.3">
      <c r="C379" s="37">
        <v>45139</v>
      </c>
      <c r="D379" s="2">
        <v>45140</v>
      </c>
      <c r="E379" s="1" t="s">
        <v>495</v>
      </c>
      <c r="F379" s="1" t="s">
        <v>991</v>
      </c>
      <c r="G379" s="1" t="s">
        <v>1264</v>
      </c>
      <c r="H379" s="1" t="s">
        <v>7</v>
      </c>
    </row>
    <row r="380" spans="3:8" hidden="1" x14ac:dyDescent="0.3">
      <c r="C380" s="37">
        <v>45139</v>
      </c>
      <c r="D380" s="2">
        <v>45140</v>
      </c>
      <c r="E380" s="1" t="s">
        <v>497</v>
      </c>
      <c r="F380" s="1" t="s">
        <v>991</v>
      </c>
      <c r="G380" s="1" t="s">
        <v>1264</v>
      </c>
      <c r="H380" s="1" t="s">
        <v>7</v>
      </c>
    </row>
    <row r="381" spans="3:8" hidden="1" x14ac:dyDescent="0.3">
      <c r="C381" s="37">
        <v>45139</v>
      </c>
      <c r="D381" s="2">
        <v>45140</v>
      </c>
      <c r="E381" s="1" t="s">
        <v>499</v>
      </c>
      <c r="F381" s="1" t="s">
        <v>3</v>
      </c>
      <c r="G381" s="1" t="s">
        <v>4</v>
      </c>
      <c r="H381" s="1" t="s">
        <v>7</v>
      </c>
    </row>
    <row r="382" spans="3:8" hidden="1" x14ac:dyDescent="0.3">
      <c r="C382" s="37">
        <v>45139</v>
      </c>
      <c r="D382" s="2">
        <v>45140</v>
      </c>
      <c r="E382" s="1" t="s">
        <v>503</v>
      </c>
      <c r="F382" s="1" t="s">
        <v>3</v>
      </c>
      <c r="G382" s="1" t="s">
        <v>27</v>
      </c>
      <c r="H382" s="1" t="s">
        <v>7</v>
      </c>
    </row>
    <row r="383" spans="3:8" hidden="1" x14ac:dyDescent="0.3">
      <c r="C383" s="37">
        <v>45139</v>
      </c>
      <c r="D383" s="2">
        <v>45140</v>
      </c>
      <c r="E383" s="1" t="s">
        <v>513</v>
      </c>
      <c r="F383" s="1" t="s">
        <v>991</v>
      </c>
      <c r="G383" s="1" t="s">
        <v>1264</v>
      </c>
      <c r="H383" s="1" t="s">
        <v>7</v>
      </c>
    </row>
    <row r="384" spans="3:8" hidden="1" x14ac:dyDescent="0.3">
      <c r="C384" s="37">
        <v>45139</v>
      </c>
      <c r="D384" s="2">
        <v>45140</v>
      </c>
      <c r="E384" s="1" t="s">
        <v>536</v>
      </c>
      <c r="F384" s="1" t="s">
        <v>991</v>
      </c>
      <c r="G384" s="1" t="s">
        <v>27</v>
      </c>
      <c r="H384" s="1" t="s">
        <v>7</v>
      </c>
    </row>
    <row r="385" spans="3:8" x14ac:dyDescent="0.3">
      <c r="C385" s="37">
        <v>45139</v>
      </c>
      <c r="D385" s="2">
        <v>45140</v>
      </c>
      <c r="E385" s="1" t="s">
        <v>542</v>
      </c>
      <c r="F385" s="1" t="s">
        <v>991</v>
      </c>
      <c r="G385" s="1" t="s">
        <v>32</v>
      </c>
      <c r="H385" s="1" t="s">
        <v>7</v>
      </c>
    </row>
    <row r="386" spans="3:8" hidden="1" x14ac:dyDescent="0.3">
      <c r="C386" s="37">
        <v>45139</v>
      </c>
      <c r="D386" s="2">
        <v>45140</v>
      </c>
      <c r="E386" s="1" t="s">
        <v>561</v>
      </c>
      <c r="F386" s="1" t="s">
        <v>991</v>
      </c>
      <c r="G386" s="1" t="s">
        <v>27</v>
      </c>
      <c r="H386" s="1" t="s">
        <v>7</v>
      </c>
    </row>
    <row r="387" spans="3:8" hidden="1" x14ac:dyDescent="0.3">
      <c r="C387" s="37">
        <v>45139</v>
      </c>
      <c r="D387" s="2">
        <v>45140</v>
      </c>
      <c r="E387" s="1" t="s">
        <v>618</v>
      </c>
      <c r="F387" s="1" t="s">
        <v>991</v>
      </c>
      <c r="G387" s="1" t="s">
        <v>27</v>
      </c>
      <c r="H387" s="1" t="s">
        <v>7</v>
      </c>
    </row>
    <row r="388" spans="3:8" hidden="1" x14ac:dyDescent="0.3">
      <c r="C388" s="37">
        <v>45139</v>
      </c>
      <c r="D388" s="2">
        <v>45140</v>
      </c>
      <c r="E388" s="1" t="s">
        <v>629</v>
      </c>
      <c r="F388" s="1" t="s">
        <v>991</v>
      </c>
      <c r="G388" s="1" t="s">
        <v>1264</v>
      </c>
      <c r="H388" s="1" t="s">
        <v>7</v>
      </c>
    </row>
    <row r="389" spans="3:8" x14ac:dyDescent="0.3">
      <c r="C389" s="37">
        <v>45139</v>
      </c>
      <c r="D389" s="2">
        <v>45140</v>
      </c>
      <c r="E389" s="1" t="s">
        <v>630</v>
      </c>
      <c r="F389" s="1" t="s">
        <v>990</v>
      </c>
      <c r="G389" s="1" t="s">
        <v>32</v>
      </c>
      <c r="H389" s="1" t="s">
        <v>7</v>
      </c>
    </row>
    <row r="390" spans="3:8" hidden="1" x14ac:dyDescent="0.3">
      <c r="C390" s="37">
        <v>45139</v>
      </c>
      <c r="D390" s="2">
        <v>45140</v>
      </c>
      <c r="E390" s="1" t="s">
        <v>631</v>
      </c>
      <c r="F390" s="1" t="s">
        <v>991</v>
      </c>
      <c r="G390" s="1" t="s">
        <v>27</v>
      </c>
      <c r="H390" s="1" t="s">
        <v>7</v>
      </c>
    </row>
    <row r="391" spans="3:8" hidden="1" x14ac:dyDescent="0.3">
      <c r="C391" s="37">
        <v>45139</v>
      </c>
      <c r="D391" s="2">
        <v>45140</v>
      </c>
      <c r="E391" s="1" t="s">
        <v>642</v>
      </c>
      <c r="F391" s="1" t="s">
        <v>3</v>
      </c>
      <c r="G391" s="1" t="s">
        <v>1264</v>
      </c>
      <c r="H391" s="1" t="s">
        <v>7</v>
      </c>
    </row>
    <row r="392" spans="3:8" hidden="1" x14ac:dyDescent="0.3">
      <c r="C392" s="37">
        <v>45139</v>
      </c>
      <c r="D392" s="2">
        <v>45140</v>
      </c>
      <c r="E392" s="1" t="s">
        <v>661</v>
      </c>
      <c r="F392" s="1" t="s">
        <v>3</v>
      </c>
      <c r="G392" s="1" t="s">
        <v>4</v>
      </c>
      <c r="H392" s="1" t="s">
        <v>10</v>
      </c>
    </row>
    <row r="393" spans="3:8" hidden="1" x14ac:dyDescent="0.3">
      <c r="C393" s="37">
        <v>45139</v>
      </c>
      <c r="D393" s="2">
        <v>45140</v>
      </c>
      <c r="E393" s="1" t="s">
        <v>674</v>
      </c>
      <c r="F393" s="1" t="s">
        <v>991</v>
      </c>
      <c r="G393" s="1" t="s">
        <v>27</v>
      </c>
      <c r="H393" s="1" t="s">
        <v>7</v>
      </c>
    </row>
    <row r="394" spans="3:8" hidden="1" x14ac:dyDescent="0.3">
      <c r="C394" s="37">
        <v>45139</v>
      </c>
      <c r="D394" s="2">
        <v>45140</v>
      </c>
      <c r="E394" s="1" t="s">
        <v>697</v>
      </c>
      <c r="F394" s="1" t="s">
        <v>3</v>
      </c>
      <c r="G394" s="1" t="s">
        <v>4</v>
      </c>
      <c r="H394" s="1" t="s">
        <v>5</v>
      </c>
    </row>
    <row r="395" spans="3:8" hidden="1" x14ac:dyDescent="0.3">
      <c r="C395" s="37">
        <v>45139</v>
      </c>
      <c r="D395" s="2">
        <v>45140</v>
      </c>
      <c r="E395" s="1" t="s">
        <v>771</v>
      </c>
      <c r="F395" s="1" t="s">
        <v>991</v>
      </c>
      <c r="G395" s="1" t="s">
        <v>27</v>
      </c>
      <c r="H395" s="1" t="s">
        <v>7</v>
      </c>
    </row>
    <row r="396" spans="3:8" hidden="1" x14ac:dyDescent="0.3">
      <c r="C396" s="37">
        <v>45139</v>
      </c>
      <c r="D396" s="2">
        <v>45140</v>
      </c>
      <c r="E396" s="1" t="s">
        <v>809</v>
      </c>
      <c r="F396" s="1" t="s">
        <v>991</v>
      </c>
      <c r="G396" s="1" t="s">
        <v>1264</v>
      </c>
      <c r="H396" s="1" t="s">
        <v>7</v>
      </c>
    </row>
    <row r="397" spans="3:8" hidden="1" x14ac:dyDescent="0.3">
      <c r="C397" s="37">
        <v>45139</v>
      </c>
      <c r="D397" s="2">
        <v>45140</v>
      </c>
      <c r="E397" s="1" t="s">
        <v>872</v>
      </c>
      <c r="F397" s="1" t="s">
        <v>3</v>
      </c>
      <c r="G397" s="1" t="s">
        <v>27</v>
      </c>
      <c r="H397" s="1" t="s">
        <v>7</v>
      </c>
    </row>
    <row r="398" spans="3:8" hidden="1" x14ac:dyDescent="0.3">
      <c r="C398" s="37">
        <v>45139</v>
      </c>
      <c r="D398" s="2">
        <v>45141</v>
      </c>
      <c r="E398" s="1" t="s">
        <v>22</v>
      </c>
      <c r="F398" s="1" t="s">
        <v>3</v>
      </c>
      <c r="G398" s="1" t="s">
        <v>4</v>
      </c>
      <c r="H398" s="1" t="s">
        <v>7</v>
      </c>
    </row>
    <row r="399" spans="3:8" hidden="1" x14ac:dyDescent="0.3">
      <c r="C399" s="37">
        <v>45139</v>
      </c>
      <c r="D399" s="2">
        <v>45141</v>
      </c>
      <c r="E399" s="1" t="s">
        <v>264</v>
      </c>
      <c r="F399" s="1" t="s">
        <v>990</v>
      </c>
      <c r="G399" s="1" t="s">
        <v>4</v>
      </c>
      <c r="H399" s="1" t="s">
        <v>10</v>
      </c>
    </row>
    <row r="400" spans="3:8" hidden="1" x14ac:dyDescent="0.3">
      <c r="C400" s="37">
        <v>45139</v>
      </c>
      <c r="D400" s="2">
        <v>45141</v>
      </c>
      <c r="E400" s="1" t="s">
        <v>312</v>
      </c>
      <c r="F400" s="1" t="s">
        <v>3</v>
      </c>
      <c r="G400" s="1" t="s">
        <v>4</v>
      </c>
      <c r="H400" s="1" t="s">
        <v>7</v>
      </c>
    </row>
    <row r="401" spans="3:8" hidden="1" x14ac:dyDescent="0.3">
      <c r="C401" s="37">
        <v>45139</v>
      </c>
      <c r="D401" s="2">
        <v>45141</v>
      </c>
      <c r="E401" s="3" t="s">
        <v>316</v>
      </c>
      <c r="F401" s="1" t="s">
        <v>3</v>
      </c>
      <c r="G401" s="1" t="s">
        <v>4</v>
      </c>
      <c r="H401" s="1" t="s">
        <v>5</v>
      </c>
    </row>
    <row r="402" spans="3:8" hidden="1" x14ac:dyDescent="0.3">
      <c r="C402" s="37">
        <v>45139</v>
      </c>
      <c r="D402" s="2">
        <v>45141</v>
      </c>
      <c r="E402" s="1" t="s">
        <v>317</v>
      </c>
      <c r="F402" s="1" t="s">
        <v>991</v>
      </c>
      <c r="G402" s="1" t="s">
        <v>1264</v>
      </c>
      <c r="H402" s="1" t="s">
        <v>5</v>
      </c>
    </row>
    <row r="403" spans="3:8" hidden="1" x14ac:dyDescent="0.3">
      <c r="C403" s="37">
        <v>45139</v>
      </c>
      <c r="D403" s="2">
        <v>45141</v>
      </c>
      <c r="E403" s="1" t="s">
        <v>318</v>
      </c>
      <c r="F403" s="1" t="s">
        <v>992</v>
      </c>
      <c r="G403" s="1" t="s">
        <v>1264</v>
      </c>
      <c r="H403" s="1" t="s">
        <v>7</v>
      </c>
    </row>
    <row r="404" spans="3:8" hidden="1" x14ac:dyDescent="0.3">
      <c r="C404" s="37">
        <v>45139</v>
      </c>
      <c r="D404" s="2">
        <v>45141</v>
      </c>
      <c r="E404" s="1" t="s">
        <v>319</v>
      </c>
      <c r="F404" s="1" t="s">
        <v>988</v>
      </c>
      <c r="G404" s="1" t="s">
        <v>1264</v>
      </c>
      <c r="H404" s="1" t="s">
        <v>7</v>
      </c>
    </row>
    <row r="405" spans="3:8" hidden="1" x14ac:dyDescent="0.3">
      <c r="C405" s="37">
        <v>45139</v>
      </c>
      <c r="D405" s="2">
        <v>45141</v>
      </c>
      <c r="E405" s="1" t="s">
        <v>320</v>
      </c>
      <c r="F405" s="1" t="s">
        <v>988</v>
      </c>
      <c r="G405" s="1" t="s">
        <v>1264</v>
      </c>
      <c r="H405" s="1" t="s">
        <v>7</v>
      </c>
    </row>
    <row r="406" spans="3:8" hidden="1" x14ac:dyDescent="0.3">
      <c r="C406" s="37">
        <v>45139</v>
      </c>
      <c r="D406" s="2">
        <v>45141</v>
      </c>
      <c r="E406" s="1" t="s">
        <v>321</v>
      </c>
      <c r="F406" s="1" t="s">
        <v>991</v>
      </c>
      <c r="G406" s="1" t="s">
        <v>27</v>
      </c>
      <c r="H406" s="1" t="s">
        <v>10</v>
      </c>
    </row>
    <row r="407" spans="3:8" hidden="1" x14ac:dyDescent="0.3">
      <c r="C407" s="37">
        <v>45139</v>
      </c>
      <c r="D407" s="2">
        <v>45141</v>
      </c>
      <c r="E407" s="1" t="s">
        <v>322</v>
      </c>
      <c r="F407" s="1" t="s">
        <v>991</v>
      </c>
      <c r="G407" s="1" t="s">
        <v>27</v>
      </c>
      <c r="H407" s="1" t="s">
        <v>7</v>
      </c>
    </row>
    <row r="408" spans="3:8" hidden="1" x14ac:dyDescent="0.3">
      <c r="C408" s="37">
        <v>45139</v>
      </c>
      <c r="D408" s="2">
        <v>45141</v>
      </c>
      <c r="E408" s="1" t="s">
        <v>326</v>
      </c>
      <c r="F408" s="1" t="s">
        <v>988</v>
      </c>
      <c r="G408" s="1" t="s">
        <v>1264</v>
      </c>
      <c r="H408" s="1" t="s">
        <v>7</v>
      </c>
    </row>
    <row r="409" spans="3:8" hidden="1" x14ac:dyDescent="0.3">
      <c r="C409" s="37">
        <v>45139</v>
      </c>
      <c r="D409" s="2">
        <v>45141</v>
      </c>
      <c r="E409" s="1" t="s">
        <v>327</v>
      </c>
      <c r="F409" s="1" t="s">
        <v>991</v>
      </c>
      <c r="G409" s="1" t="s">
        <v>27</v>
      </c>
      <c r="H409" s="1" t="s">
        <v>5</v>
      </c>
    </row>
    <row r="410" spans="3:8" hidden="1" x14ac:dyDescent="0.3">
      <c r="C410" s="37">
        <v>45139</v>
      </c>
      <c r="D410" s="2">
        <v>45141</v>
      </c>
      <c r="E410" s="1" t="s">
        <v>328</v>
      </c>
      <c r="F410" s="1" t="s">
        <v>990</v>
      </c>
      <c r="G410" s="1" t="s">
        <v>27</v>
      </c>
      <c r="H410" s="1" t="s">
        <v>7</v>
      </c>
    </row>
    <row r="411" spans="3:8" hidden="1" x14ac:dyDescent="0.3">
      <c r="C411" s="37">
        <v>45139</v>
      </c>
      <c r="D411" s="2">
        <v>45141</v>
      </c>
      <c r="E411" s="1" t="s">
        <v>329</v>
      </c>
      <c r="F411" s="1" t="s">
        <v>991</v>
      </c>
      <c r="G411" s="1" t="s">
        <v>27</v>
      </c>
      <c r="H411" s="1" t="s">
        <v>10</v>
      </c>
    </row>
    <row r="412" spans="3:8" hidden="1" x14ac:dyDescent="0.3">
      <c r="C412" s="37">
        <v>45139</v>
      </c>
      <c r="D412" s="2">
        <v>45141</v>
      </c>
      <c r="E412" s="1" t="s">
        <v>331</v>
      </c>
      <c r="F412" s="1" t="s">
        <v>990</v>
      </c>
      <c r="G412" s="1" t="s">
        <v>27</v>
      </c>
      <c r="H412" s="1" t="s">
        <v>5</v>
      </c>
    </row>
    <row r="413" spans="3:8" hidden="1" x14ac:dyDescent="0.3">
      <c r="C413" s="37">
        <v>45139</v>
      </c>
      <c r="D413" s="2">
        <v>45141</v>
      </c>
      <c r="E413" s="1" t="s">
        <v>332</v>
      </c>
      <c r="F413" s="1" t="s">
        <v>991</v>
      </c>
      <c r="G413" s="1" t="s">
        <v>27</v>
      </c>
      <c r="H413" s="1" t="s">
        <v>7</v>
      </c>
    </row>
    <row r="414" spans="3:8" hidden="1" x14ac:dyDescent="0.3">
      <c r="C414" s="37">
        <v>45139</v>
      </c>
      <c r="D414" s="2">
        <v>45141</v>
      </c>
      <c r="E414" s="1" t="s">
        <v>333</v>
      </c>
      <c r="F414" s="1" t="s">
        <v>988</v>
      </c>
      <c r="G414" s="1" t="s">
        <v>1264</v>
      </c>
      <c r="H414" s="1" t="s">
        <v>7</v>
      </c>
    </row>
    <row r="415" spans="3:8" x14ac:dyDescent="0.3">
      <c r="C415" s="37">
        <v>45139</v>
      </c>
      <c r="D415" s="2">
        <v>45141</v>
      </c>
      <c r="E415" s="1" t="s">
        <v>334</v>
      </c>
      <c r="F415" s="1" t="s">
        <v>991</v>
      </c>
      <c r="G415" s="1" t="s">
        <v>32</v>
      </c>
      <c r="H415" s="1" t="s">
        <v>7</v>
      </c>
    </row>
    <row r="416" spans="3:8" hidden="1" x14ac:dyDescent="0.3">
      <c r="C416" s="37">
        <v>45139</v>
      </c>
      <c r="D416" s="2">
        <v>45141</v>
      </c>
      <c r="E416" s="1" t="s">
        <v>336</v>
      </c>
      <c r="F416" s="1" t="s">
        <v>991</v>
      </c>
      <c r="G416" s="1" t="s">
        <v>27</v>
      </c>
      <c r="H416" s="1" t="s">
        <v>5</v>
      </c>
    </row>
    <row r="417" spans="3:8" hidden="1" x14ac:dyDescent="0.3">
      <c r="C417" s="37">
        <v>45139</v>
      </c>
      <c r="D417" s="2">
        <v>45141</v>
      </c>
      <c r="E417" s="1" t="s">
        <v>337</v>
      </c>
      <c r="F417" s="1" t="s">
        <v>988</v>
      </c>
      <c r="G417" s="1" t="s">
        <v>1264</v>
      </c>
      <c r="H417" s="1" t="s">
        <v>7</v>
      </c>
    </row>
    <row r="418" spans="3:8" hidden="1" x14ac:dyDescent="0.3">
      <c r="C418" s="37">
        <v>45139</v>
      </c>
      <c r="D418" s="2">
        <v>45141</v>
      </c>
      <c r="E418" s="1" t="s">
        <v>338</v>
      </c>
      <c r="F418" s="1" t="s">
        <v>991</v>
      </c>
      <c r="G418" s="1" t="s">
        <v>4</v>
      </c>
      <c r="H418" s="1" t="s">
        <v>7</v>
      </c>
    </row>
    <row r="419" spans="3:8" hidden="1" x14ac:dyDescent="0.3">
      <c r="C419" s="37">
        <v>45139</v>
      </c>
      <c r="D419" s="2">
        <v>45141</v>
      </c>
      <c r="E419" s="1" t="s">
        <v>340</v>
      </c>
      <c r="F419" s="1" t="s">
        <v>988</v>
      </c>
      <c r="G419" s="1" t="s">
        <v>1264</v>
      </c>
      <c r="H419" s="1" t="s">
        <v>7</v>
      </c>
    </row>
    <row r="420" spans="3:8" hidden="1" x14ac:dyDescent="0.3">
      <c r="C420" s="37">
        <v>45139</v>
      </c>
      <c r="D420" s="2">
        <v>45141</v>
      </c>
      <c r="E420" s="1" t="s">
        <v>344</v>
      </c>
      <c r="F420" s="1" t="s">
        <v>992</v>
      </c>
      <c r="G420" s="1" t="s">
        <v>4</v>
      </c>
      <c r="H420" s="1" t="s">
        <v>10</v>
      </c>
    </row>
    <row r="421" spans="3:8" hidden="1" x14ac:dyDescent="0.3">
      <c r="C421" s="37">
        <v>45139</v>
      </c>
      <c r="D421" s="2">
        <v>45141</v>
      </c>
      <c r="E421" s="1" t="s">
        <v>345</v>
      </c>
      <c r="F421" s="1" t="s">
        <v>991</v>
      </c>
      <c r="G421" s="1" t="s">
        <v>27</v>
      </c>
      <c r="H421" s="1" t="s">
        <v>10</v>
      </c>
    </row>
    <row r="422" spans="3:8" hidden="1" x14ac:dyDescent="0.3">
      <c r="C422" s="37">
        <v>45139</v>
      </c>
      <c r="D422" s="2">
        <v>45141</v>
      </c>
      <c r="E422" s="1" t="s">
        <v>346</v>
      </c>
      <c r="F422" s="1" t="s">
        <v>990</v>
      </c>
      <c r="G422" s="1" t="s">
        <v>27</v>
      </c>
      <c r="H422" s="1" t="s">
        <v>7</v>
      </c>
    </row>
    <row r="423" spans="3:8" hidden="1" x14ac:dyDescent="0.3">
      <c r="C423" s="37">
        <v>45139</v>
      </c>
      <c r="D423" s="2">
        <v>45141</v>
      </c>
      <c r="E423" s="1" t="s">
        <v>347</v>
      </c>
      <c r="F423" s="1" t="s">
        <v>991</v>
      </c>
      <c r="G423" s="1" t="s">
        <v>1264</v>
      </c>
      <c r="H423" s="1" t="s">
        <v>5</v>
      </c>
    </row>
    <row r="424" spans="3:8" hidden="1" x14ac:dyDescent="0.3">
      <c r="C424" s="37">
        <v>45139</v>
      </c>
      <c r="D424" s="2">
        <v>45141</v>
      </c>
      <c r="E424" s="1" t="s">
        <v>348</v>
      </c>
      <c r="F424" s="1" t="s">
        <v>991</v>
      </c>
      <c r="G424" s="1" t="s">
        <v>27</v>
      </c>
      <c r="H424" s="1" t="s">
        <v>7</v>
      </c>
    </row>
    <row r="425" spans="3:8" hidden="1" x14ac:dyDescent="0.3">
      <c r="C425" s="37">
        <v>45139</v>
      </c>
      <c r="D425" s="2">
        <v>45141</v>
      </c>
      <c r="E425" s="1" t="s">
        <v>349</v>
      </c>
      <c r="F425" s="1" t="s">
        <v>988</v>
      </c>
      <c r="G425" s="1" t="s">
        <v>4</v>
      </c>
      <c r="H425" s="1" t="s">
        <v>7</v>
      </c>
    </row>
    <row r="426" spans="3:8" hidden="1" x14ac:dyDescent="0.3">
      <c r="C426" s="37">
        <v>45139</v>
      </c>
      <c r="D426" s="2">
        <v>45141</v>
      </c>
      <c r="E426" s="1" t="s">
        <v>350</v>
      </c>
      <c r="F426" s="1" t="s">
        <v>988</v>
      </c>
      <c r="G426" s="1" t="s">
        <v>1264</v>
      </c>
      <c r="H426" s="1" t="s">
        <v>7</v>
      </c>
    </row>
    <row r="427" spans="3:8" hidden="1" x14ac:dyDescent="0.3">
      <c r="C427" s="37">
        <v>45139</v>
      </c>
      <c r="D427" s="2">
        <v>45141</v>
      </c>
      <c r="E427" s="1" t="s">
        <v>351</v>
      </c>
      <c r="F427" s="1" t="s">
        <v>993</v>
      </c>
      <c r="G427" s="1" t="s">
        <v>1264</v>
      </c>
      <c r="H427" s="1" t="s">
        <v>7</v>
      </c>
    </row>
    <row r="428" spans="3:8" hidden="1" x14ac:dyDescent="0.3">
      <c r="C428" s="37">
        <v>45139</v>
      </c>
      <c r="D428" s="2">
        <v>45141</v>
      </c>
      <c r="E428" s="1" t="s">
        <v>353</v>
      </c>
      <c r="F428" s="1" t="s">
        <v>991</v>
      </c>
      <c r="G428" s="1" t="s">
        <v>27</v>
      </c>
      <c r="H428" s="1" t="s">
        <v>7</v>
      </c>
    </row>
    <row r="429" spans="3:8" hidden="1" x14ac:dyDescent="0.3">
      <c r="C429" s="37">
        <v>45139</v>
      </c>
      <c r="D429" s="2">
        <v>45141</v>
      </c>
      <c r="E429" s="1" t="s">
        <v>355</v>
      </c>
      <c r="F429" s="1" t="s">
        <v>990</v>
      </c>
      <c r="G429" s="1" t="s">
        <v>1264</v>
      </c>
      <c r="H429" s="1" t="s">
        <v>5</v>
      </c>
    </row>
    <row r="430" spans="3:8" hidden="1" x14ac:dyDescent="0.3">
      <c r="C430" s="37">
        <v>45139</v>
      </c>
      <c r="D430" s="2">
        <v>45141</v>
      </c>
      <c r="E430" s="1" t="s">
        <v>357</v>
      </c>
      <c r="F430" s="1" t="s">
        <v>991</v>
      </c>
      <c r="G430" s="1" t="s">
        <v>27</v>
      </c>
      <c r="H430" s="1" t="s">
        <v>7</v>
      </c>
    </row>
    <row r="431" spans="3:8" hidden="1" x14ac:dyDescent="0.3">
      <c r="C431" s="37">
        <v>45139</v>
      </c>
      <c r="D431" s="2">
        <v>45141</v>
      </c>
      <c r="E431" s="1" t="s">
        <v>359</v>
      </c>
      <c r="F431" s="1" t="s">
        <v>993</v>
      </c>
      <c r="G431" s="1" t="s">
        <v>27</v>
      </c>
      <c r="H431" s="1" t="s">
        <v>7</v>
      </c>
    </row>
    <row r="432" spans="3:8" hidden="1" x14ac:dyDescent="0.3">
      <c r="C432" s="37">
        <v>45139</v>
      </c>
      <c r="D432" s="2">
        <v>45141</v>
      </c>
      <c r="E432" s="1" t="s">
        <v>360</v>
      </c>
      <c r="F432" s="1" t="s">
        <v>991</v>
      </c>
      <c r="G432" s="1" t="s">
        <v>27</v>
      </c>
      <c r="H432" s="1" t="s">
        <v>7</v>
      </c>
    </row>
    <row r="433" spans="3:8" hidden="1" x14ac:dyDescent="0.3">
      <c r="C433" s="37">
        <v>45139</v>
      </c>
      <c r="D433" s="2">
        <v>45141</v>
      </c>
      <c r="E433" s="1" t="s">
        <v>361</v>
      </c>
      <c r="F433" s="1" t="s">
        <v>988</v>
      </c>
      <c r="G433" s="1" t="s">
        <v>1264</v>
      </c>
      <c r="H433" s="1" t="s">
        <v>7</v>
      </c>
    </row>
    <row r="434" spans="3:8" hidden="1" x14ac:dyDescent="0.3">
      <c r="C434" s="37">
        <v>45139</v>
      </c>
      <c r="D434" s="2">
        <v>45141</v>
      </c>
      <c r="E434" s="3" t="s">
        <v>362</v>
      </c>
      <c r="F434" s="1" t="s">
        <v>3</v>
      </c>
      <c r="G434" s="1" t="s">
        <v>4</v>
      </c>
      <c r="H434" s="1" t="s">
        <v>10</v>
      </c>
    </row>
    <row r="435" spans="3:8" hidden="1" x14ac:dyDescent="0.3">
      <c r="C435" s="37">
        <v>45139</v>
      </c>
      <c r="D435" s="2">
        <v>45141</v>
      </c>
      <c r="E435" s="1" t="s">
        <v>363</v>
      </c>
      <c r="F435" s="1" t="s">
        <v>991</v>
      </c>
      <c r="G435" s="1" t="s">
        <v>1264</v>
      </c>
      <c r="H435" s="1" t="s">
        <v>7</v>
      </c>
    </row>
    <row r="436" spans="3:8" hidden="1" x14ac:dyDescent="0.3">
      <c r="C436" s="37">
        <v>45139</v>
      </c>
      <c r="D436" s="2">
        <v>45141</v>
      </c>
      <c r="E436" s="1" t="s">
        <v>364</v>
      </c>
      <c r="F436" s="1" t="s">
        <v>988</v>
      </c>
      <c r="G436" s="1" t="s">
        <v>1264</v>
      </c>
      <c r="H436" s="1" t="s">
        <v>7</v>
      </c>
    </row>
    <row r="437" spans="3:8" hidden="1" x14ac:dyDescent="0.3">
      <c r="C437" s="37">
        <v>45139</v>
      </c>
      <c r="D437" s="2">
        <v>45141</v>
      </c>
      <c r="E437" s="1" t="s">
        <v>366</v>
      </c>
      <c r="F437" s="1" t="s">
        <v>991</v>
      </c>
      <c r="G437" s="1" t="s">
        <v>27</v>
      </c>
      <c r="H437" s="1" t="s">
        <v>7</v>
      </c>
    </row>
    <row r="438" spans="3:8" hidden="1" x14ac:dyDescent="0.3">
      <c r="C438" s="37">
        <v>45139</v>
      </c>
      <c r="D438" s="2">
        <v>45141</v>
      </c>
      <c r="E438" s="1" t="s">
        <v>367</v>
      </c>
      <c r="F438" s="1" t="s">
        <v>3</v>
      </c>
      <c r="G438" s="1" t="s">
        <v>1264</v>
      </c>
      <c r="H438" s="1" t="s">
        <v>7</v>
      </c>
    </row>
    <row r="439" spans="3:8" hidden="1" x14ac:dyDescent="0.3">
      <c r="C439" s="37">
        <v>45139</v>
      </c>
      <c r="D439" s="2">
        <v>45141</v>
      </c>
      <c r="E439" s="1" t="s">
        <v>370</v>
      </c>
      <c r="F439" s="1" t="s">
        <v>3</v>
      </c>
      <c r="G439" s="1" t="s">
        <v>4</v>
      </c>
      <c r="H439" s="1" t="s">
        <v>5</v>
      </c>
    </row>
    <row r="440" spans="3:8" hidden="1" x14ac:dyDescent="0.3">
      <c r="C440" s="37">
        <v>45139</v>
      </c>
      <c r="D440" s="2">
        <v>45141</v>
      </c>
      <c r="E440" s="1" t="s">
        <v>371</v>
      </c>
      <c r="F440" s="1" t="s">
        <v>992</v>
      </c>
      <c r="G440" s="1" t="s">
        <v>27</v>
      </c>
      <c r="H440" s="1" t="s">
        <v>10</v>
      </c>
    </row>
    <row r="441" spans="3:8" hidden="1" x14ac:dyDescent="0.3">
      <c r="C441" s="37">
        <v>45139</v>
      </c>
      <c r="D441" s="2">
        <v>45141</v>
      </c>
      <c r="E441" s="1" t="s">
        <v>374</v>
      </c>
      <c r="F441" s="1" t="s">
        <v>990</v>
      </c>
      <c r="G441" s="1" t="s">
        <v>1264</v>
      </c>
      <c r="H441" s="1" t="s">
        <v>10</v>
      </c>
    </row>
    <row r="442" spans="3:8" hidden="1" x14ac:dyDescent="0.3">
      <c r="C442" s="37">
        <v>45139</v>
      </c>
      <c r="D442" s="2">
        <v>45141</v>
      </c>
      <c r="E442" s="1" t="s">
        <v>375</v>
      </c>
      <c r="F442" s="1" t="s">
        <v>991</v>
      </c>
      <c r="G442" s="1" t="s">
        <v>27</v>
      </c>
      <c r="H442" s="1" t="s">
        <v>7</v>
      </c>
    </row>
    <row r="443" spans="3:8" hidden="1" x14ac:dyDescent="0.3">
      <c r="C443" s="37">
        <v>45139</v>
      </c>
      <c r="D443" s="2">
        <v>45141</v>
      </c>
      <c r="E443" s="1" t="s">
        <v>377</v>
      </c>
      <c r="F443" s="1" t="s">
        <v>991</v>
      </c>
      <c r="G443" s="1" t="s">
        <v>1264</v>
      </c>
      <c r="H443" s="1" t="s">
        <v>7</v>
      </c>
    </row>
    <row r="444" spans="3:8" hidden="1" x14ac:dyDescent="0.3">
      <c r="C444" s="37">
        <v>45139</v>
      </c>
      <c r="D444" s="2">
        <v>45141</v>
      </c>
      <c r="E444" s="1" t="s">
        <v>378</v>
      </c>
      <c r="F444" s="1" t="s">
        <v>988</v>
      </c>
      <c r="G444" s="1" t="s">
        <v>1264</v>
      </c>
      <c r="H444" s="1" t="s">
        <v>7</v>
      </c>
    </row>
    <row r="445" spans="3:8" hidden="1" x14ac:dyDescent="0.3">
      <c r="C445" s="37">
        <v>45139</v>
      </c>
      <c r="D445" s="2">
        <v>45141</v>
      </c>
      <c r="E445" s="1" t="s">
        <v>379</v>
      </c>
      <c r="F445" s="1" t="s">
        <v>991</v>
      </c>
      <c r="G445" s="1" t="s">
        <v>1264</v>
      </c>
      <c r="H445" s="1" t="s">
        <v>7</v>
      </c>
    </row>
    <row r="446" spans="3:8" hidden="1" x14ac:dyDescent="0.3">
      <c r="C446" s="37">
        <v>45139</v>
      </c>
      <c r="D446" s="2">
        <v>45141</v>
      </c>
      <c r="E446" s="1" t="s">
        <v>380</v>
      </c>
      <c r="F446" s="1" t="s">
        <v>3</v>
      </c>
      <c r="G446" s="1" t="s">
        <v>27</v>
      </c>
      <c r="H446" s="1" t="s">
        <v>7</v>
      </c>
    </row>
    <row r="447" spans="3:8" hidden="1" x14ac:dyDescent="0.3">
      <c r="C447" s="37">
        <v>45139</v>
      </c>
      <c r="D447" s="2">
        <v>45141</v>
      </c>
      <c r="E447" s="1" t="s">
        <v>382</v>
      </c>
      <c r="F447" s="1" t="s">
        <v>991</v>
      </c>
      <c r="G447" s="1" t="s">
        <v>4</v>
      </c>
      <c r="H447" s="1" t="s">
        <v>7</v>
      </c>
    </row>
    <row r="448" spans="3:8" hidden="1" x14ac:dyDescent="0.3">
      <c r="C448" s="37">
        <v>45139</v>
      </c>
      <c r="D448" s="2">
        <v>45141</v>
      </c>
      <c r="E448" s="1" t="s">
        <v>383</v>
      </c>
      <c r="F448" s="1" t="s">
        <v>3</v>
      </c>
      <c r="G448" s="1" t="s">
        <v>27</v>
      </c>
      <c r="H448" s="1" t="s">
        <v>7</v>
      </c>
    </row>
    <row r="449" spans="3:8" hidden="1" x14ac:dyDescent="0.3">
      <c r="C449" s="37">
        <v>45139</v>
      </c>
      <c r="D449" s="2">
        <v>45141</v>
      </c>
      <c r="E449" s="1" t="s">
        <v>384</v>
      </c>
      <c r="F449" s="1" t="s">
        <v>988</v>
      </c>
      <c r="G449" s="1" t="s">
        <v>1264</v>
      </c>
      <c r="H449" s="1" t="s">
        <v>7</v>
      </c>
    </row>
    <row r="450" spans="3:8" hidden="1" x14ac:dyDescent="0.3">
      <c r="C450" s="37">
        <v>45139</v>
      </c>
      <c r="D450" s="2">
        <v>45141</v>
      </c>
      <c r="E450" s="1" t="s">
        <v>385</v>
      </c>
      <c r="F450" s="1" t="s">
        <v>988</v>
      </c>
      <c r="G450" s="1" t="s">
        <v>1264</v>
      </c>
      <c r="H450" s="1" t="s">
        <v>7</v>
      </c>
    </row>
    <row r="451" spans="3:8" hidden="1" x14ac:dyDescent="0.3">
      <c r="C451" s="37">
        <v>45139</v>
      </c>
      <c r="D451" s="2">
        <v>45141</v>
      </c>
      <c r="E451" s="1" t="s">
        <v>386</v>
      </c>
      <c r="F451" s="1" t="s">
        <v>988</v>
      </c>
      <c r="G451" s="1" t="s">
        <v>1264</v>
      </c>
      <c r="H451" s="1" t="s">
        <v>7</v>
      </c>
    </row>
    <row r="452" spans="3:8" hidden="1" x14ac:dyDescent="0.3">
      <c r="C452" s="37">
        <v>45139</v>
      </c>
      <c r="D452" s="2">
        <v>45141</v>
      </c>
      <c r="E452" s="1" t="s">
        <v>387</v>
      </c>
      <c r="F452" s="1" t="s">
        <v>3</v>
      </c>
      <c r="G452" s="1" t="s">
        <v>1264</v>
      </c>
      <c r="H452" s="1" t="s">
        <v>7</v>
      </c>
    </row>
    <row r="453" spans="3:8" hidden="1" x14ac:dyDescent="0.3">
      <c r="C453" s="37">
        <v>45139</v>
      </c>
      <c r="D453" s="2">
        <v>45141</v>
      </c>
      <c r="E453" s="1" t="s">
        <v>389</v>
      </c>
      <c r="F453" s="1" t="s">
        <v>991</v>
      </c>
      <c r="G453" s="1" t="s">
        <v>1264</v>
      </c>
      <c r="H453" s="1" t="s">
        <v>10</v>
      </c>
    </row>
    <row r="454" spans="3:8" hidden="1" x14ac:dyDescent="0.3">
      <c r="C454" s="37">
        <v>45139</v>
      </c>
      <c r="D454" s="2">
        <v>45141</v>
      </c>
      <c r="E454" s="1" t="s">
        <v>390</v>
      </c>
      <c r="F454" s="1" t="s">
        <v>991</v>
      </c>
      <c r="G454" s="1" t="s">
        <v>27</v>
      </c>
      <c r="H454" s="1" t="s">
        <v>10</v>
      </c>
    </row>
    <row r="455" spans="3:8" hidden="1" x14ac:dyDescent="0.3">
      <c r="C455" s="37">
        <v>45139</v>
      </c>
      <c r="D455" s="2">
        <v>45141</v>
      </c>
      <c r="E455" s="1" t="s">
        <v>391</v>
      </c>
      <c r="F455" s="1" t="s">
        <v>991</v>
      </c>
      <c r="G455" s="1" t="s">
        <v>27</v>
      </c>
      <c r="H455" s="1" t="s">
        <v>7</v>
      </c>
    </row>
    <row r="456" spans="3:8" hidden="1" x14ac:dyDescent="0.3">
      <c r="C456" s="37">
        <v>45139</v>
      </c>
      <c r="D456" s="2">
        <v>45141</v>
      </c>
      <c r="E456" s="1" t="s">
        <v>392</v>
      </c>
      <c r="F456" s="1" t="s">
        <v>991</v>
      </c>
      <c r="G456" s="1" t="s">
        <v>27</v>
      </c>
      <c r="H456" s="1" t="s">
        <v>7</v>
      </c>
    </row>
    <row r="457" spans="3:8" hidden="1" x14ac:dyDescent="0.3">
      <c r="C457" s="37">
        <v>45139</v>
      </c>
      <c r="D457" s="2">
        <v>45141</v>
      </c>
      <c r="E457" s="1" t="s">
        <v>393</v>
      </c>
      <c r="F457" s="1" t="s">
        <v>991</v>
      </c>
      <c r="G457" s="1" t="s">
        <v>1264</v>
      </c>
      <c r="H457" s="1" t="s">
        <v>5</v>
      </c>
    </row>
    <row r="458" spans="3:8" hidden="1" x14ac:dyDescent="0.3">
      <c r="C458" s="37">
        <v>45139</v>
      </c>
      <c r="D458" s="2">
        <v>45141</v>
      </c>
      <c r="E458" s="1" t="s">
        <v>397</v>
      </c>
      <c r="F458" s="1" t="s">
        <v>3</v>
      </c>
      <c r="G458" s="1" t="s">
        <v>4</v>
      </c>
      <c r="H458" s="1" t="s">
        <v>5</v>
      </c>
    </row>
    <row r="459" spans="3:8" hidden="1" x14ac:dyDescent="0.3">
      <c r="C459" s="37">
        <v>45139</v>
      </c>
      <c r="D459" s="2">
        <v>45141</v>
      </c>
      <c r="E459" s="1" t="s">
        <v>399</v>
      </c>
      <c r="F459" s="1" t="s">
        <v>991</v>
      </c>
      <c r="G459" s="1" t="s">
        <v>27</v>
      </c>
      <c r="H459" s="1" t="s">
        <v>7</v>
      </c>
    </row>
    <row r="460" spans="3:8" hidden="1" x14ac:dyDescent="0.3">
      <c r="C460" s="37">
        <v>45139</v>
      </c>
      <c r="D460" s="2">
        <v>45141</v>
      </c>
      <c r="E460" s="1" t="s">
        <v>400</v>
      </c>
      <c r="F460" s="1" t="s">
        <v>991</v>
      </c>
      <c r="G460" s="1" t="s">
        <v>1264</v>
      </c>
      <c r="H460" s="1" t="s">
        <v>7</v>
      </c>
    </row>
    <row r="461" spans="3:8" hidden="1" x14ac:dyDescent="0.3">
      <c r="C461" s="37">
        <v>45139</v>
      </c>
      <c r="D461" s="2">
        <v>45141</v>
      </c>
      <c r="E461" s="1" t="s">
        <v>406</v>
      </c>
      <c r="F461" s="1" t="s">
        <v>990</v>
      </c>
      <c r="G461" s="1" t="s">
        <v>27</v>
      </c>
      <c r="H461" s="1" t="s">
        <v>7</v>
      </c>
    </row>
    <row r="462" spans="3:8" hidden="1" x14ac:dyDescent="0.3">
      <c r="C462" s="37">
        <v>45139</v>
      </c>
      <c r="D462" s="2">
        <v>45141</v>
      </c>
      <c r="E462" s="1" t="s">
        <v>407</v>
      </c>
      <c r="F462" s="1" t="s">
        <v>990</v>
      </c>
      <c r="G462" s="1" t="s">
        <v>27</v>
      </c>
      <c r="H462" s="1" t="s">
        <v>5</v>
      </c>
    </row>
    <row r="463" spans="3:8" hidden="1" x14ac:dyDescent="0.3">
      <c r="C463" s="37">
        <v>45139</v>
      </c>
      <c r="D463" s="2">
        <v>45141</v>
      </c>
      <c r="E463" s="1" t="s">
        <v>408</v>
      </c>
      <c r="F463" s="1" t="s">
        <v>988</v>
      </c>
      <c r="G463" s="1" t="s">
        <v>1264</v>
      </c>
      <c r="H463" s="1" t="s">
        <v>7</v>
      </c>
    </row>
    <row r="464" spans="3:8" hidden="1" x14ac:dyDescent="0.3">
      <c r="C464" s="37">
        <v>45139</v>
      </c>
      <c r="D464" s="2">
        <v>45141</v>
      </c>
      <c r="E464" s="1" t="s">
        <v>409</v>
      </c>
      <c r="F464" s="1" t="s">
        <v>3</v>
      </c>
      <c r="G464" s="1" t="s">
        <v>27</v>
      </c>
      <c r="H464" s="1" t="s">
        <v>7</v>
      </c>
    </row>
    <row r="465" spans="3:8" hidden="1" x14ac:dyDescent="0.3">
      <c r="C465" s="37">
        <v>45139</v>
      </c>
      <c r="D465" s="2">
        <v>45141</v>
      </c>
      <c r="E465" s="1" t="s">
        <v>410</v>
      </c>
      <c r="F465" s="1" t="s">
        <v>991</v>
      </c>
      <c r="G465" s="1" t="s">
        <v>1264</v>
      </c>
      <c r="H465" s="1" t="s">
        <v>5</v>
      </c>
    </row>
    <row r="466" spans="3:8" hidden="1" x14ac:dyDescent="0.3">
      <c r="C466" s="37">
        <v>45139</v>
      </c>
      <c r="D466" s="2">
        <v>45141</v>
      </c>
      <c r="E466" s="1" t="s">
        <v>411</v>
      </c>
      <c r="F466" s="1" t="s">
        <v>988</v>
      </c>
      <c r="G466" s="1" t="s">
        <v>1264</v>
      </c>
      <c r="H466" s="1" t="s">
        <v>7</v>
      </c>
    </row>
    <row r="467" spans="3:8" hidden="1" x14ac:dyDescent="0.3">
      <c r="C467" s="37">
        <v>45139</v>
      </c>
      <c r="D467" s="2">
        <v>45141</v>
      </c>
      <c r="E467" s="1" t="s">
        <v>412</v>
      </c>
      <c r="F467" s="1" t="s">
        <v>990</v>
      </c>
      <c r="G467" s="1" t="s">
        <v>27</v>
      </c>
      <c r="H467" s="1" t="s">
        <v>7</v>
      </c>
    </row>
    <row r="468" spans="3:8" hidden="1" x14ac:dyDescent="0.3">
      <c r="C468" s="37">
        <v>45139</v>
      </c>
      <c r="D468" s="2">
        <v>45141</v>
      </c>
      <c r="E468" s="1" t="s">
        <v>413</v>
      </c>
      <c r="F468" s="1" t="s">
        <v>3</v>
      </c>
      <c r="G468" s="1" t="s">
        <v>4</v>
      </c>
      <c r="H468" s="1" t="s">
        <v>5</v>
      </c>
    </row>
    <row r="469" spans="3:8" hidden="1" x14ac:dyDescent="0.3">
      <c r="C469" s="37">
        <v>45139</v>
      </c>
      <c r="D469" s="2">
        <v>45141</v>
      </c>
      <c r="E469" s="1" t="s">
        <v>415</v>
      </c>
      <c r="F469" s="1" t="s">
        <v>993</v>
      </c>
      <c r="G469" s="1" t="s">
        <v>1264</v>
      </c>
      <c r="H469" s="1" t="s">
        <v>7</v>
      </c>
    </row>
    <row r="470" spans="3:8" hidden="1" x14ac:dyDescent="0.3">
      <c r="C470" s="37">
        <v>45139</v>
      </c>
      <c r="D470" s="2">
        <v>45141</v>
      </c>
      <c r="E470" s="1" t="s">
        <v>416</v>
      </c>
      <c r="F470" s="1" t="s">
        <v>3</v>
      </c>
      <c r="G470" s="1" t="s">
        <v>4</v>
      </c>
      <c r="H470" s="1" t="s">
        <v>10</v>
      </c>
    </row>
    <row r="471" spans="3:8" hidden="1" x14ac:dyDescent="0.3">
      <c r="C471" s="37">
        <v>45139</v>
      </c>
      <c r="D471" s="2">
        <v>45141</v>
      </c>
      <c r="E471" s="1" t="s">
        <v>418</v>
      </c>
      <c r="F471" s="1" t="s">
        <v>988</v>
      </c>
      <c r="G471" s="1" t="s">
        <v>1264</v>
      </c>
      <c r="H471" s="1" t="s">
        <v>7</v>
      </c>
    </row>
    <row r="472" spans="3:8" hidden="1" x14ac:dyDescent="0.3">
      <c r="C472" s="37">
        <v>45139</v>
      </c>
      <c r="D472" s="2">
        <v>45141</v>
      </c>
      <c r="E472" s="1" t="s">
        <v>419</v>
      </c>
      <c r="F472" s="1" t="s">
        <v>988</v>
      </c>
      <c r="G472" s="1" t="s">
        <v>1264</v>
      </c>
      <c r="H472" s="1" t="s">
        <v>7</v>
      </c>
    </row>
    <row r="473" spans="3:8" hidden="1" x14ac:dyDescent="0.3">
      <c r="C473" s="37">
        <v>45139</v>
      </c>
      <c r="D473" s="2">
        <v>45141</v>
      </c>
      <c r="E473" s="1" t="s">
        <v>420</v>
      </c>
      <c r="F473" s="1" t="s">
        <v>988</v>
      </c>
      <c r="G473" s="1" t="s">
        <v>1264</v>
      </c>
      <c r="H473" s="1" t="s">
        <v>7</v>
      </c>
    </row>
    <row r="474" spans="3:8" hidden="1" x14ac:dyDescent="0.3">
      <c r="C474" s="37">
        <v>45139</v>
      </c>
      <c r="D474" s="2">
        <v>45141</v>
      </c>
      <c r="E474" s="3" t="s">
        <v>421</v>
      </c>
      <c r="F474" s="1" t="s">
        <v>988</v>
      </c>
      <c r="G474" s="1" t="s">
        <v>1264</v>
      </c>
      <c r="H474" s="1" t="s">
        <v>7</v>
      </c>
    </row>
    <row r="475" spans="3:8" hidden="1" x14ac:dyDescent="0.3">
      <c r="C475" s="37">
        <v>45139</v>
      </c>
      <c r="D475" s="2">
        <v>45141</v>
      </c>
      <c r="E475" s="1" t="s">
        <v>422</v>
      </c>
      <c r="F475" s="1" t="s">
        <v>988</v>
      </c>
      <c r="G475" s="1" t="s">
        <v>1264</v>
      </c>
      <c r="H475" s="1" t="s">
        <v>7</v>
      </c>
    </row>
    <row r="476" spans="3:8" hidden="1" x14ac:dyDescent="0.3">
      <c r="C476" s="37">
        <v>45139</v>
      </c>
      <c r="D476" s="2">
        <v>45141</v>
      </c>
      <c r="E476" s="1" t="s">
        <v>423</v>
      </c>
      <c r="F476" s="1" t="s">
        <v>988</v>
      </c>
      <c r="G476" s="1" t="s">
        <v>27</v>
      </c>
      <c r="H476" s="1" t="s">
        <v>7</v>
      </c>
    </row>
    <row r="477" spans="3:8" hidden="1" x14ac:dyDescent="0.3">
      <c r="C477" s="37">
        <v>45139</v>
      </c>
      <c r="D477" s="2">
        <v>45141</v>
      </c>
      <c r="E477" s="1" t="s">
        <v>425</v>
      </c>
      <c r="F477" s="1" t="s">
        <v>988</v>
      </c>
      <c r="G477" s="1" t="s">
        <v>1264</v>
      </c>
      <c r="H477" s="1" t="s">
        <v>7</v>
      </c>
    </row>
    <row r="478" spans="3:8" x14ac:dyDescent="0.3">
      <c r="C478" s="37">
        <v>45139</v>
      </c>
      <c r="D478" s="2">
        <v>45141</v>
      </c>
      <c r="E478" s="1" t="s">
        <v>427</v>
      </c>
      <c r="F478" s="1" t="s">
        <v>3</v>
      </c>
      <c r="G478" s="1" t="s">
        <v>32</v>
      </c>
      <c r="H478" s="1" t="s">
        <v>10</v>
      </c>
    </row>
    <row r="479" spans="3:8" hidden="1" x14ac:dyDescent="0.3">
      <c r="C479" s="37">
        <v>45139</v>
      </c>
      <c r="D479" s="2">
        <v>45141</v>
      </c>
      <c r="E479" s="1" t="s">
        <v>428</v>
      </c>
      <c r="F479" s="1" t="s">
        <v>988</v>
      </c>
      <c r="G479" s="1" t="s">
        <v>1264</v>
      </c>
      <c r="H479" s="1" t="s">
        <v>7</v>
      </c>
    </row>
    <row r="480" spans="3:8" hidden="1" x14ac:dyDescent="0.3">
      <c r="C480" s="37">
        <v>45139</v>
      </c>
      <c r="D480" s="2">
        <v>45141</v>
      </c>
      <c r="E480" s="1" t="s">
        <v>429</v>
      </c>
      <c r="F480" s="1" t="s">
        <v>990</v>
      </c>
      <c r="G480" s="1" t="s">
        <v>4</v>
      </c>
      <c r="H480" s="1" t="s">
        <v>7</v>
      </c>
    </row>
    <row r="481" spans="3:8" hidden="1" x14ac:dyDescent="0.3">
      <c r="C481" s="37">
        <v>45139</v>
      </c>
      <c r="D481" s="2">
        <v>45141</v>
      </c>
      <c r="E481" s="1" t="s">
        <v>431</v>
      </c>
      <c r="F481" s="1" t="s">
        <v>991</v>
      </c>
      <c r="G481" s="1" t="s">
        <v>1264</v>
      </c>
      <c r="H481" s="1" t="s">
        <v>7</v>
      </c>
    </row>
    <row r="482" spans="3:8" hidden="1" x14ac:dyDescent="0.3">
      <c r="C482" s="37">
        <v>45139</v>
      </c>
      <c r="D482" s="2">
        <v>45141</v>
      </c>
      <c r="E482" s="1" t="s">
        <v>432</v>
      </c>
      <c r="F482" s="1" t="s">
        <v>990</v>
      </c>
      <c r="G482" s="1" t="s">
        <v>27</v>
      </c>
      <c r="H482" s="1" t="s">
        <v>10</v>
      </c>
    </row>
    <row r="483" spans="3:8" hidden="1" x14ac:dyDescent="0.3">
      <c r="C483" s="37">
        <v>45139</v>
      </c>
      <c r="D483" s="2">
        <v>45141</v>
      </c>
      <c r="E483" s="1" t="s">
        <v>433</v>
      </c>
      <c r="F483" s="1" t="s">
        <v>991</v>
      </c>
      <c r="G483" s="1" t="s">
        <v>27</v>
      </c>
      <c r="H483" s="1" t="s">
        <v>7</v>
      </c>
    </row>
    <row r="484" spans="3:8" hidden="1" x14ac:dyDescent="0.3">
      <c r="C484" s="37">
        <v>45139</v>
      </c>
      <c r="D484" s="2">
        <v>45141</v>
      </c>
      <c r="E484" s="1" t="s">
        <v>434</v>
      </c>
      <c r="F484" s="1" t="s">
        <v>991</v>
      </c>
      <c r="G484" s="1" t="s">
        <v>27</v>
      </c>
      <c r="H484" s="1" t="s">
        <v>7</v>
      </c>
    </row>
    <row r="485" spans="3:8" hidden="1" x14ac:dyDescent="0.3">
      <c r="C485" s="37">
        <v>45139</v>
      </c>
      <c r="D485" s="2">
        <v>45141</v>
      </c>
      <c r="E485" s="1" t="s">
        <v>436</v>
      </c>
      <c r="F485" s="1" t="s">
        <v>992</v>
      </c>
      <c r="G485" s="1" t="s">
        <v>27</v>
      </c>
      <c r="H485" s="1" t="s">
        <v>7</v>
      </c>
    </row>
    <row r="486" spans="3:8" hidden="1" x14ac:dyDescent="0.3">
      <c r="C486" s="37">
        <v>45139</v>
      </c>
      <c r="D486" s="2">
        <v>45141</v>
      </c>
      <c r="E486" s="1" t="s">
        <v>437</v>
      </c>
      <c r="F486" s="1" t="s">
        <v>988</v>
      </c>
      <c r="G486" s="1" t="s">
        <v>1264</v>
      </c>
      <c r="H486" s="1" t="s">
        <v>7</v>
      </c>
    </row>
    <row r="487" spans="3:8" hidden="1" x14ac:dyDescent="0.3">
      <c r="C487" s="37">
        <v>45139</v>
      </c>
      <c r="D487" s="2">
        <v>45141</v>
      </c>
      <c r="E487" s="1" t="s">
        <v>440</v>
      </c>
      <c r="F487" s="1" t="s">
        <v>988</v>
      </c>
      <c r="G487" s="1" t="s">
        <v>1264</v>
      </c>
      <c r="H487" s="1" t="s">
        <v>7</v>
      </c>
    </row>
    <row r="488" spans="3:8" hidden="1" x14ac:dyDescent="0.3">
      <c r="C488" s="37">
        <v>45139</v>
      </c>
      <c r="D488" s="2">
        <v>45141</v>
      </c>
      <c r="E488" s="1" t="s">
        <v>442</v>
      </c>
      <c r="F488" s="1" t="s">
        <v>991</v>
      </c>
      <c r="G488" s="1" t="s">
        <v>27</v>
      </c>
      <c r="H488" s="1" t="s">
        <v>7</v>
      </c>
    </row>
    <row r="489" spans="3:8" hidden="1" x14ac:dyDescent="0.3">
      <c r="C489" s="37">
        <v>45139</v>
      </c>
      <c r="D489" s="2">
        <v>45141</v>
      </c>
      <c r="E489" s="1" t="s">
        <v>444</v>
      </c>
      <c r="F489" s="1" t="s">
        <v>988</v>
      </c>
      <c r="G489" s="1" t="s">
        <v>1264</v>
      </c>
      <c r="H489" s="1" t="s">
        <v>7</v>
      </c>
    </row>
    <row r="490" spans="3:8" x14ac:dyDescent="0.3">
      <c r="C490" s="37">
        <v>45139</v>
      </c>
      <c r="D490" s="2">
        <v>45141</v>
      </c>
      <c r="E490" s="1" t="s">
        <v>445</v>
      </c>
      <c r="F490" s="1" t="s">
        <v>3</v>
      </c>
      <c r="G490" s="1" t="s">
        <v>32</v>
      </c>
      <c r="H490" s="1" t="s">
        <v>7</v>
      </c>
    </row>
    <row r="491" spans="3:8" hidden="1" x14ac:dyDescent="0.3">
      <c r="C491" s="37">
        <v>45139</v>
      </c>
      <c r="D491" s="2">
        <v>45141</v>
      </c>
      <c r="E491" s="1" t="s">
        <v>447</v>
      </c>
      <c r="F491" s="1" t="s">
        <v>991</v>
      </c>
      <c r="G491" s="1" t="s">
        <v>27</v>
      </c>
      <c r="H491" s="1" t="s">
        <v>7</v>
      </c>
    </row>
    <row r="492" spans="3:8" hidden="1" x14ac:dyDescent="0.3">
      <c r="C492" s="37">
        <v>45139</v>
      </c>
      <c r="D492" s="2">
        <v>45141</v>
      </c>
      <c r="E492" s="1" t="s">
        <v>448</v>
      </c>
      <c r="F492" s="1" t="s">
        <v>991</v>
      </c>
      <c r="G492" s="1" t="s">
        <v>1264</v>
      </c>
      <c r="H492" s="1" t="s">
        <v>7</v>
      </c>
    </row>
    <row r="493" spans="3:8" hidden="1" x14ac:dyDescent="0.3">
      <c r="C493" s="37">
        <v>45139</v>
      </c>
      <c r="D493" s="2">
        <v>45141</v>
      </c>
      <c r="E493" s="1" t="s">
        <v>450</v>
      </c>
      <c r="F493" s="1" t="s">
        <v>988</v>
      </c>
      <c r="G493" s="1" t="s">
        <v>1264</v>
      </c>
      <c r="H493" s="1" t="s">
        <v>7</v>
      </c>
    </row>
    <row r="494" spans="3:8" hidden="1" x14ac:dyDescent="0.3">
      <c r="C494" s="37">
        <v>45139</v>
      </c>
      <c r="D494" s="2">
        <v>45141</v>
      </c>
      <c r="E494" s="1" t="s">
        <v>451</v>
      </c>
      <c r="F494" s="1" t="s">
        <v>988</v>
      </c>
      <c r="G494" s="1" t="s">
        <v>1264</v>
      </c>
      <c r="H494" s="1" t="s">
        <v>7</v>
      </c>
    </row>
    <row r="495" spans="3:8" hidden="1" x14ac:dyDescent="0.3">
      <c r="C495" s="37">
        <v>45139</v>
      </c>
      <c r="D495" s="2">
        <v>45141</v>
      </c>
      <c r="E495" s="1" t="s">
        <v>454</v>
      </c>
      <c r="F495" s="1" t="s">
        <v>3</v>
      </c>
      <c r="G495" s="1" t="s">
        <v>4</v>
      </c>
      <c r="H495" s="1" t="s">
        <v>7</v>
      </c>
    </row>
    <row r="496" spans="3:8" hidden="1" x14ac:dyDescent="0.3">
      <c r="C496" s="37">
        <v>45139</v>
      </c>
      <c r="D496" s="2">
        <v>45141</v>
      </c>
      <c r="E496" s="1" t="s">
        <v>455</v>
      </c>
      <c r="F496" s="1" t="s">
        <v>991</v>
      </c>
      <c r="G496" s="1" t="s">
        <v>27</v>
      </c>
      <c r="H496" s="1" t="s">
        <v>7</v>
      </c>
    </row>
    <row r="497" spans="3:8" x14ac:dyDescent="0.3">
      <c r="C497" s="37">
        <v>45139</v>
      </c>
      <c r="D497" s="2">
        <v>45141</v>
      </c>
      <c r="E497" s="1" t="s">
        <v>457</v>
      </c>
      <c r="F497" s="1" t="s">
        <v>3</v>
      </c>
      <c r="G497" s="1" t="s">
        <v>32</v>
      </c>
      <c r="H497" s="1" t="s">
        <v>7</v>
      </c>
    </row>
    <row r="498" spans="3:8" hidden="1" x14ac:dyDescent="0.3">
      <c r="C498" s="37">
        <v>45139</v>
      </c>
      <c r="D498" s="2">
        <v>45141</v>
      </c>
      <c r="E498" s="1" t="s">
        <v>458</v>
      </c>
      <c r="F498" s="1" t="s">
        <v>991</v>
      </c>
      <c r="G498" s="1" t="s">
        <v>27</v>
      </c>
      <c r="H498" s="1" t="s">
        <v>10</v>
      </c>
    </row>
    <row r="499" spans="3:8" hidden="1" x14ac:dyDescent="0.3">
      <c r="C499" s="37">
        <v>45139</v>
      </c>
      <c r="D499" s="2">
        <v>45141</v>
      </c>
      <c r="E499" s="1" t="s">
        <v>460</v>
      </c>
      <c r="F499" s="1" t="s">
        <v>991</v>
      </c>
      <c r="G499" s="1" t="s">
        <v>4</v>
      </c>
      <c r="H499" s="1" t="s">
        <v>5</v>
      </c>
    </row>
    <row r="500" spans="3:8" hidden="1" x14ac:dyDescent="0.3">
      <c r="C500" s="37">
        <v>45139</v>
      </c>
      <c r="D500" s="2">
        <v>45141</v>
      </c>
      <c r="E500" s="1" t="s">
        <v>461</v>
      </c>
      <c r="F500" s="1" t="s">
        <v>3</v>
      </c>
      <c r="G500" s="1" t="s">
        <v>1264</v>
      </c>
      <c r="H500" s="1" t="s">
        <v>7</v>
      </c>
    </row>
    <row r="501" spans="3:8" hidden="1" x14ac:dyDescent="0.3">
      <c r="C501" s="37">
        <v>45139</v>
      </c>
      <c r="D501" s="2">
        <v>45141</v>
      </c>
      <c r="E501" s="1" t="s">
        <v>463</v>
      </c>
      <c r="F501" s="1" t="s">
        <v>988</v>
      </c>
      <c r="G501" s="1" t="s">
        <v>1264</v>
      </c>
      <c r="H501" s="1" t="s">
        <v>7</v>
      </c>
    </row>
    <row r="502" spans="3:8" hidden="1" x14ac:dyDescent="0.3">
      <c r="C502" s="37">
        <v>45139</v>
      </c>
      <c r="D502" s="2">
        <v>45141</v>
      </c>
      <c r="E502" s="1" t="s">
        <v>464</v>
      </c>
      <c r="F502" s="1" t="s">
        <v>991</v>
      </c>
      <c r="G502" s="1" t="s">
        <v>27</v>
      </c>
      <c r="H502" s="1" t="s">
        <v>7</v>
      </c>
    </row>
    <row r="503" spans="3:8" hidden="1" x14ac:dyDescent="0.3">
      <c r="C503" s="37">
        <v>45139</v>
      </c>
      <c r="D503" s="2">
        <v>45141</v>
      </c>
      <c r="E503" s="1" t="s">
        <v>466</v>
      </c>
      <c r="F503" s="1" t="s">
        <v>988</v>
      </c>
      <c r="G503" s="1" t="s">
        <v>1264</v>
      </c>
      <c r="H503" s="1" t="s">
        <v>7</v>
      </c>
    </row>
    <row r="504" spans="3:8" hidden="1" x14ac:dyDescent="0.3">
      <c r="C504" s="37">
        <v>45139</v>
      </c>
      <c r="D504" s="2">
        <v>45141</v>
      </c>
      <c r="E504" s="1" t="s">
        <v>467</v>
      </c>
      <c r="F504" s="1" t="s">
        <v>988</v>
      </c>
      <c r="G504" s="1" t="s">
        <v>1264</v>
      </c>
      <c r="H504" s="1" t="s">
        <v>7</v>
      </c>
    </row>
    <row r="505" spans="3:8" hidden="1" x14ac:dyDescent="0.3">
      <c r="C505" s="37">
        <v>45139</v>
      </c>
      <c r="D505" s="2">
        <v>45141</v>
      </c>
      <c r="E505" s="1" t="s">
        <v>468</v>
      </c>
      <c r="F505" s="1" t="s">
        <v>991</v>
      </c>
      <c r="G505" s="1" t="s">
        <v>1264</v>
      </c>
      <c r="H505" s="1" t="s">
        <v>10</v>
      </c>
    </row>
    <row r="506" spans="3:8" hidden="1" x14ac:dyDescent="0.3">
      <c r="C506" s="37">
        <v>45139</v>
      </c>
      <c r="D506" s="2">
        <v>45141</v>
      </c>
      <c r="E506" s="1" t="s">
        <v>469</v>
      </c>
      <c r="F506" s="1" t="s">
        <v>991</v>
      </c>
      <c r="G506" s="1" t="s">
        <v>1264</v>
      </c>
      <c r="H506" s="1" t="s">
        <v>7</v>
      </c>
    </row>
    <row r="507" spans="3:8" hidden="1" x14ac:dyDescent="0.3">
      <c r="C507" s="37">
        <v>45139</v>
      </c>
      <c r="D507" s="2">
        <v>45141</v>
      </c>
      <c r="E507" s="1" t="s">
        <v>471</v>
      </c>
      <c r="F507" s="1" t="s">
        <v>3</v>
      </c>
      <c r="G507" s="1" t="s">
        <v>27</v>
      </c>
      <c r="H507" s="1" t="s">
        <v>5</v>
      </c>
    </row>
    <row r="508" spans="3:8" hidden="1" x14ac:dyDescent="0.3">
      <c r="C508" s="37">
        <v>45139</v>
      </c>
      <c r="D508" s="2">
        <v>45141</v>
      </c>
      <c r="E508" s="1" t="s">
        <v>473</v>
      </c>
      <c r="F508" s="1" t="s">
        <v>991</v>
      </c>
      <c r="G508" s="1" t="s">
        <v>1264</v>
      </c>
      <c r="H508" s="1" t="s">
        <v>7</v>
      </c>
    </row>
    <row r="509" spans="3:8" hidden="1" x14ac:dyDescent="0.3">
      <c r="C509" s="37">
        <v>45139</v>
      </c>
      <c r="D509" s="2">
        <v>45141</v>
      </c>
      <c r="E509" s="1" t="s">
        <v>475</v>
      </c>
      <c r="F509" s="1" t="s">
        <v>990</v>
      </c>
      <c r="G509" s="1" t="s">
        <v>1264</v>
      </c>
      <c r="H509" s="1" t="s">
        <v>10</v>
      </c>
    </row>
    <row r="510" spans="3:8" hidden="1" x14ac:dyDescent="0.3">
      <c r="C510" s="37">
        <v>45139</v>
      </c>
      <c r="D510" s="2">
        <v>45141</v>
      </c>
      <c r="E510" s="1" t="s">
        <v>477</v>
      </c>
      <c r="F510" s="1" t="s">
        <v>990</v>
      </c>
      <c r="G510" s="1" t="s">
        <v>27</v>
      </c>
      <c r="H510" s="1" t="s">
        <v>10</v>
      </c>
    </row>
    <row r="511" spans="3:8" hidden="1" x14ac:dyDescent="0.3">
      <c r="C511" s="37">
        <v>45139</v>
      </c>
      <c r="D511" s="2">
        <v>45141</v>
      </c>
      <c r="E511" s="1" t="s">
        <v>478</v>
      </c>
      <c r="F511" s="1" t="s">
        <v>991</v>
      </c>
      <c r="G511" s="1" t="s">
        <v>27</v>
      </c>
      <c r="H511" s="1" t="s">
        <v>5</v>
      </c>
    </row>
    <row r="512" spans="3:8" hidden="1" x14ac:dyDescent="0.3">
      <c r="C512" s="37">
        <v>45139</v>
      </c>
      <c r="D512" s="2">
        <v>45141</v>
      </c>
      <c r="E512" s="1" t="s">
        <v>480</v>
      </c>
      <c r="F512" s="1" t="s">
        <v>991</v>
      </c>
      <c r="G512" s="1" t="s">
        <v>1264</v>
      </c>
      <c r="H512" s="1" t="s">
        <v>10</v>
      </c>
    </row>
    <row r="513" spans="3:8" hidden="1" x14ac:dyDescent="0.3">
      <c r="C513" s="37">
        <v>45139</v>
      </c>
      <c r="D513" s="2">
        <v>45141</v>
      </c>
      <c r="E513" s="1" t="s">
        <v>481</v>
      </c>
      <c r="F513" s="1" t="s">
        <v>991</v>
      </c>
      <c r="G513" s="1" t="s">
        <v>1264</v>
      </c>
      <c r="H513" s="1" t="s">
        <v>10</v>
      </c>
    </row>
    <row r="514" spans="3:8" hidden="1" x14ac:dyDescent="0.3">
      <c r="C514" s="37">
        <v>45139</v>
      </c>
      <c r="D514" s="2">
        <v>45141</v>
      </c>
      <c r="E514" s="1" t="s">
        <v>482</v>
      </c>
      <c r="F514" s="1" t="s">
        <v>3</v>
      </c>
      <c r="G514" s="1" t="s">
        <v>1264</v>
      </c>
      <c r="H514" s="1" t="s">
        <v>7</v>
      </c>
    </row>
    <row r="515" spans="3:8" hidden="1" x14ac:dyDescent="0.3">
      <c r="C515" s="37">
        <v>45139</v>
      </c>
      <c r="D515" s="2">
        <v>45141</v>
      </c>
      <c r="E515" s="3" t="s">
        <v>484</v>
      </c>
      <c r="F515" s="1" t="s">
        <v>991</v>
      </c>
      <c r="G515" s="1" t="s">
        <v>1264</v>
      </c>
      <c r="H515" s="1" t="s">
        <v>7</v>
      </c>
    </row>
    <row r="516" spans="3:8" hidden="1" x14ac:dyDescent="0.3">
      <c r="C516" s="37">
        <v>45139</v>
      </c>
      <c r="D516" s="2">
        <v>45141</v>
      </c>
      <c r="E516" s="1" t="s">
        <v>485</v>
      </c>
      <c r="F516" s="1" t="s">
        <v>3</v>
      </c>
      <c r="G516" s="1" t="s">
        <v>1264</v>
      </c>
      <c r="H516" s="1" t="s">
        <v>7</v>
      </c>
    </row>
    <row r="517" spans="3:8" hidden="1" x14ac:dyDescent="0.3">
      <c r="C517" s="37">
        <v>45139</v>
      </c>
      <c r="D517" s="2">
        <v>45141</v>
      </c>
      <c r="E517" s="3" t="s">
        <v>488</v>
      </c>
      <c r="F517" s="1" t="s">
        <v>990</v>
      </c>
      <c r="G517" s="1" t="s">
        <v>27</v>
      </c>
      <c r="H517" s="1" t="s">
        <v>7</v>
      </c>
    </row>
    <row r="518" spans="3:8" hidden="1" x14ac:dyDescent="0.3">
      <c r="C518" s="37">
        <v>45139</v>
      </c>
      <c r="D518" s="2">
        <v>45141</v>
      </c>
      <c r="E518" s="1" t="s">
        <v>489</v>
      </c>
      <c r="F518" s="1" t="s">
        <v>3</v>
      </c>
      <c r="G518" s="1" t="s">
        <v>4</v>
      </c>
      <c r="H518" s="1" t="s">
        <v>7</v>
      </c>
    </row>
    <row r="519" spans="3:8" hidden="1" x14ac:dyDescent="0.3">
      <c r="C519" s="37">
        <v>45139</v>
      </c>
      <c r="D519" s="2">
        <v>45141</v>
      </c>
      <c r="E519" s="1" t="s">
        <v>490</v>
      </c>
      <c r="F519" s="1" t="s">
        <v>990</v>
      </c>
      <c r="G519" s="1" t="s">
        <v>27</v>
      </c>
      <c r="H519" s="1" t="s">
        <v>10</v>
      </c>
    </row>
    <row r="520" spans="3:8" hidden="1" x14ac:dyDescent="0.3">
      <c r="C520" s="37">
        <v>45139</v>
      </c>
      <c r="D520" s="2">
        <v>45141</v>
      </c>
      <c r="E520" s="1" t="s">
        <v>491</v>
      </c>
      <c r="F520" s="1" t="s">
        <v>3</v>
      </c>
      <c r="G520" s="1" t="s">
        <v>4</v>
      </c>
      <c r="H520" s="1" t="s">
        <v>5</v>
      </c>
    </row>
    <row r="521" spans="3:8" hidden="1" x14ac:dyDescent="0.3">
      <c r="C521" s="37">
        <v>45139</v>
      </c>
      <c r="D521" s="2">
        <v>45141</v>
      </c>
      <c r="E521" s="1" t="s">
        <v>493</v>
      </c>
      <c r="F521" s="1" t="s">
        <v>988</v>
      </c>
      <c r="G521" s="1" t="s">
        <v>1264</v>
      </c>
      <c r="H521" s="1" t="s">
        <v>7</v>
      </c>
    </row>
    <row r="522" spans="3:8" hidden="1" x14ac:dyDescent="0.3">
      <c r="C522" s="37">
        <v>45139</v>
      </c>
      <c r="D522" s="2">
        <v>45141</v>
      </c>
      <c r="E522" s="1" t="s">
        <v>496</v>
      </c>
      <c r="F522" s="1" t="s">
        <v>3</v>
      </c>
      <c r="G522" s="1" t="s">
        <v>4</v>
      </c>
      <c r="H522" s="1" t="s">
        <v>7</v>
      </c>
    </row>
    <row r="523" spans="3:8" hidden="1" x14ac:dyDescent="0.3">
      <c r="C523" s="37">
        <v>45139</v>
      </c>
      <c r="D523" s="2">
        <v>45141</v>
      </c>
      <c r="E523" s="1" t="s">
        <v>498</v>
      </c>
      <c r="F523" s="1" t="s">
        <v>991</v>
      </c>
      <c r="G523" s="1" t="s">
        <v>27</v>
      </c>
      <c r="H523" s="1" t="s">
        <v>5</v>
      </c>
    </row>
    <row r="524" spans="3:8" hidden="1" x14ac:dyDescent="0.3">
      <c r="C524" s="37">
        <v>45139</v>
      </c>
      <c r="D524" s="2">
        <v>45141</v>
      </c>
      <c r="E524" s="1" t="s">
        <v>500</v>
      </c>
      <c r="F524" s="1" t="s">
        <v>991</v>
      </c>
      <c r="G524" s="1" t="s">
        <v>27</v>
      </c>
      <c r="H524" s="1" t="s">
        <v>7</v>
      </c>
    </row>
    <row r="525" spans="3:8" hidden="1" x14ac:dyDescent="0.3">
      <c r="C525" s="37">
        <v>45139</v>
      </c>
      <c r="D525" s="2">
        <v>45141</v>
      </c>
      <c r="E525" s="1" t="s">
        <v>501</v>
      </c>
      <c r="F525" s="1" t="s">
        <v>988</v>
      </c>
      <c r="G525" s="1" t="s">
        <v>1264</v>
      </c>
      <c r="H525" s="1" t="s">
        <v>7</v>
      </c>
    </row>
    <row r="526" spans="3:8" hidden="1" x14ac:dyDescent="0.3">
      <c r="C526" s="37">
        <v>45139</v>
      </c>
      <c r="D526" s="2">
        <v>45141</v>
      </c>
      <c r="E526" s="1" t="s">
        <v>504</v>
      </c>
      <c r="F526" s="1" t="s">
        <v>991</v>
      </c>
      <c r="G526" s="1" t="s">
        <v>4</v>
      </c>
      <c r="H526" s="1" t="s">
        <v>7</v>
      </c>
    </row>
    <row r="527" spans="3:8" hidden="1" x14ac:dyDescent="0.3">
      <c r="C527" s="37">
        <v>45139</v>
      </c>
      <c r="D527" s="2">
        <v>45141</v>
      </c>
      <c r="E527" s="1" t="s">
        <v>509</v>
      </c>
      <c r="F527" s="1" t="s">
        <v>991</v>
      </c>
      <c r="G527" s="1" t="s">
        <v>27</v>
      </c>
      <c r="H527" s="1" t="s">
        <v>7</v>
      </c>
    </row>
    <row r="528" spans="3:8" hidden="1" x14ac:dyDescent="0.3">
      <c r="C528" s="37">
        <v>45139</v>
      </c>
      <c r="D528" s="2">
        <v>45141</v>
      </c>
      <c r="E528" s="1" t="s">
        <v>514</v>
      </c>
      <c r="F528" s="1" t="s">
        <v>3</v>
      </c>
      <c r="G528" s="1" t="s">
        <v>1264</v>
      </c>
      <c r="H528" s="1" t="s">
        <v>7</v>
      </c>
    </row>
    <row r="529" spans="3:8" hidden="1" x14ac:dyDescent="0.3">
      <c r="C529" s="37">
        <v>45139</v>
      </c>
      <c r="D529" s="2">
        <v>45141</v>
      </c>
      <c r="E529" s="1" t="s">
        <v>515</v>
      </c>
      <c r="F529" s="1" t="s">
        <v>991</v>
      </c>
      <c r="G529" s="1" t="s">
        <v>1264</v>
      </c>
      <c r="H529" s="1" t="s">
        <v>7</v>
      </c>
    </row>
    <row r="530" spans="3:8" hidden="1" x14ac:dyDescent="0.3">
      <c r="C530" s="37">
        <v>45139</v>
      </c>
      <c r="D530" s="2">
        <v>45141</v>
      </c>
      <c r="E530" s="1" t="s">
        <v>516</v>
      </c>
      <c r="F530" s="1" t="s">
        <v>990</v>
      </c>
      <c r="G530" s="1" t="s">
        <v>1264</v>
      </c>
      <c r="H530" s="1" t="s">
        <v>5</v>
      </c>
    </row>
    <row r="531" spans="3:8" hidden="1" x14ac:dyDescent="0.3">
      <c r="C531" s="37">
        <v>45139</v>
      </c>
      <c r="D531" s="2">
        <v>45141</v>
      </c>
      <c r="E531" s="1" t="s">
        <v>520</v>
      </c>
      <c r="F531" s="1" t="s">
        <v>991</v>
      </c>
      <c r="G531" s="1" t="s">
        <v>1264</v>
      </c>
      <c r="H531" s="1" t="s">
        <v>7</v>
      </c>
    </row>
    <row r="532" spans="3:8" hidden="1" x14ac:dyDescent="0.3">
      <c r="C532" s="37">
        <v>45139</v>
      </c>
      <c r="D532" s="2">
        <v>45141</v>
      </c>
      <c r="E532" s="1" t="s">
        <v>529</v>
      </c>
      <c r="F532" s="1" t="s">
        <v>991</v>
      </c>
      <c r="G532" s="1" t="s">
        <v>1264</v>
      </c>
      <c r="H532" s="1" t="s">
        <v>7</v>
      </c>
    </row>
    <row r="533" spans="3:8" hidden="1" x14ac:dyDescent="0.3">
      <c r="C533" s="37">
        <v>45139</v>
      </c>
      <c r="D533" s="2">
        <v>45141</v>
      </c>
      <c r="E533" s="1" t="s">
        <v>530</v>
      </c>
      <c r="F533" s="1" t="s">
        <v>991</v>
      </c>
      <c r="G533" s="1" t="s">
        <v>1264</v>
      </c>
      <c r="H533" s="1" t="s">
        <v>7</v>
      </c>
    </row>
    <row r="534" spans="3:8" hidden="1" x14ac:dyDescent="0.3">
      <c r="C534" s="37">
        <v>45139</v>
      </c>
      <c r="D534" s="2">
        <v>45141</v>
      </c>
      <c r="E534" s="1" t="s">
        <v>532</v>
      </c>
      <c r="F534" s="1" t="s">
        <v>3</v>
      </c>
      <c r="G534" s="1" t="s">
        <v>4</v>
      </c>
      <c r="H534" s="1" t="s">
        <v>7</v>
      </c>
    </row>
    <row r="535" spans="3:8" hidden="1" x14ac:dyDescent="0.3">
      <c r="C535" s="37">
        <v>45139</v>
      </c>
      <c r="D535" s="2">
        <v>45141</v>
      </c>
      <c r="E535" s="1" t="s">
        <v>539</v>
      </c>
      <c r="F535" s="1" t="s">
        <v>993</v>
      </c>
      <c r="G535" s="1" t="s">
        <v>27</v>
      </c>
      <c r="H535" s="1" t="s">
        <v>7</v>
      </c>
    </row>
    <row r="536" spans="3:8" hidden="1" x14ac:dyDescent="0.3">
      <c r="C536" s="37">
        <v>45139</v>
      </c>
      <c r="D536" s="2">
        <v>45141</v>
      </c>
      <c r="E536" s="3" t="s">
        <v>543</v>
      </c>
      <c r="F536" s="1" t="s">
        <v>991</v>
      </c>
      <c r="G536" s="1" t="s">
        <v>1264</v>
      </c>
      <c r="H536" s="1" t="s">
        <v>7</v>
      </c>
    </row>
    <row r="537" spans="3:8" hidden="1" x14ac:dyDescent="0.3">
      <c r="C537" s="37">
        <v>45139</v>
      </c>
      <c r="D537" s="2">
        <v>45141</v>
      </c>
      <c r="E537" s="1" t="s">
        <v>549</v>
      </c>
      <c r="F537" s="1" t="s">
        <v>3</v>
      </c>
      <c r="G537" s="1" t="s">
        <v>1264</v>
      </c>
      <c r="H537" s="1" t="s">
        <v>7</v>
      </c>
    </row>
    <row r="538" spans="3:8" hidden="1" x14ac:dyDescent="0.3">
      <c r="C538" s="37">
        <v>45139</v>
      </c>
      <c r="D538" s="2">
        <v>45141</v>
      </c>
      <c r="E538" s="1" t="s">
        <v>551</v>
      </c>
      <c r="F538" s="1" t="s">
        <v>991</v>
      </c>
      <c r="G538" s="1" t="s">
        <v>1264</v>
      </c>
      <c r="H538" s="1" t="s">
        <v>7</v>
      </c>
    </row>
    <row r="539" spans="3:8" hidden="1" x14ac:dyDescent="0.3">
      <c r="C539" s="37">
        <v>45139</v>
      </c>
      <c r="D539" s="2">
        <v>45141</v>
      </c>
      <c r="E539" s="1" t="s">
        <v>552</v>
      </c>
      <c r="F539" s="1" t="s">
        <v>990</v>
      </c>
      <c r="G539" s="1" t="s">
        <v>4</v>
      </c>
      <c r="H539" s="1" t="s">
        <v>10</v>
      </c>
    </row>
    <row r="540" spans="3:8" hidden="1" x14ac:dyDescent="0.3">
      <c r="C540" s="37">
        <v>45139</v>
      </c>
      <c r="D540" s="2">
        <v>45141</v>
      </c>
      <c r="E540" s="1" t="s">
        <v>556</v>
      </c>
      <c r="F540" s="1" t="s">
        <v>993</v>
      </c>
      <c r="G540" s="1" t="s">
        <v>1264</v>
      </c>
      <c r="H540" s="1" t="s">
        <v>7</v>
      </c>
    </row>
    <row r="541" spans="3:8" x14ac:dyDescent="0.3">
      <c r="C541" s="37">
        <v>45139</v>
      </c>
      <c r="D541" s="2">
        <v>45141</v>
      </c>
      <c r="E541" s="1" t="s">
        <v>558</v>
      </c>
      <c r="F541" s="1" t="s">
        <v>990</v>
      </c>
      <c r="G541" s="1" t="s">
        <v>32</v>
      </c>
      <c r="H541" s="1" t="s">
        <v>7</v>
      </c>
    </row>
    <row r="542" spans="3:8" hidden="1" x14ac:dyDescent="0.3">
      <c r="C542" s="37">
        <v>45139</v>
      </c>
      <c r="D542" s="2">
        <v>45141</v>
      </c>
      <c r="E542" s="1" t="s">
        <v>562</v>
      </c>
      <c r="F542" s="1" t="s">
        <v>991</v>
      </c>
      <c r="G542" s="1" t="s">
        <v>27</v>
      </c>
      <c r="H542" s="1" t="s">
        <v>7</v>
      </c>
    </row>
    <row r="543" spans="3:8" hidden="1" x14ac:dyDescent="0.3">
      <c r="C543" s="37">
        <v>45139</v>
      </c>
      <c r="D543" s="2">
        <v>45141</v>
      </c>
      <c r="E543" s="1" t="s">
        <v>563</v>
      </c>
      <c r="F543" s="1" t="s">
        <v>991</v>
      </c>
      <c r="G543" s="1" t="s">
        <v>1264</v>
      </c>
      <c r="H543" s="1" t="s">
        <v>7</v>
      </c>
    </row>
    <row r="544" spans="3:8" hidden="1" x14ac:dyDescent="0.3">
      <c r="C544" s="37">
        <v>45139</v>
      </c>
      <c r="D544" s="2">
        <v>45141</v>
      </c>
      <c r="E544" s="1" t="s">
        <v>565</v>
      </c>
      <c r="F544" s="1" t="s">
        <v>991</v>
      </c>
      <c r="G544" s="1" t="s">
        <v>27</v>
      </c>
      <c r="H544" s="1" t="s">
        <v>7</v>
      </c>
    </row>
    <row r="545" spans="3:8" hidden="1" x14ac:dyDescent="0.3">
      <c r="C545" s="37">
        <v>45139</v>
      </c>
      <c r="D545" s="2">
        <v>45141</v>
      </c>
      <c r="E545" s="1" t="s">
        <v>572</v>
      </c>
      <c r="F545" s="1" t="s">
        <v>991</v>
      </c>
      <c r="G545" s="1" t="s">
        <v>27</v>
      </c>
      <c r="H545" s="1" t="s">
        <v>7</v>
      </c>
    </row>
    <row r="546" spans="3:8" hidden="1" x14ac:dyDescent="0.3">
      <c r="C546" s="37">
        <v>45139</v>
      </c>
      <c r="D546" s="2">
        <v>45141</v>
      </c>
      <c r="E546" s="1" t="s">
        <v>578</v>
      </c>
      <c r="F546" s="1" t="s">
        <v>992</v>
      </c>
      <c r="G546" s="1" t="s">
        <v>4</v>
      </c>
      <c r="H546" s="1" t="s">
        <v>5</v>
      </c>
    </row>
    <row r="547" spans="3:8" hidden="1" x14ac:dyDescent="0.3">
      <c r="C547" s="37">
        <v>45139</v>
      </c>
      <c r="D547" s="2">
        <v>45141</v>
      </c>
      <c r="E547" s="1" t="s">
        <v>585</v>
      </c>
      <c r="F547" s="1" t="s">
        <v>990</v>
      </c>
      <c r="G547" s="1" t="s">
        <v>27</v>
      </c>
      <c r="H547" s="1" t="s">
        <v>7</v>
      </c>
    </row>
    <row r="548" spans="3:8" hidden="1" x14ac:dyDescent="0.3">
      <c r="C548" s="37">
        <v>45139</v>
      </c>
      <c r="D548" s="2">
        <v>45141</v>
      </c>
      <c r="E548" s="1" t="s">
        <v>587</v>
      </c>
      <c r="F548" s="1" t="s">
        <v>990</v>
      </c>
      <c r="G548" s="1" t="s">
        <v>1264</v>
      </c>
      <c r="H548" s="1" t="s">
        <v>7</v>
      </c>
    </row>
    <row r="549" spans="3:8" hidden="1" x14ac:dyDescent="0.3">
      <c r="C549" s="37">
        <v>45139</v>
      </c>
      <c r="D549" s="2">
        <v>45141</v>
      </c>
      <c r="E549" s="1" t="s">
        <v>591</v>
      </c>
      <c r="F549" s="1" t="s">
        <v>990</v>
      </c>
      <c r="G549" s="1" t="s">
        <v>27</v>
      </c>
      <c r="H549" s="1" t="s">
        <v>7</v>
      </c>
    </row>
    <row r="550" spans="3:8" hidden="1" x14ac:dyDescent="0.3">
      <c r="C550" s="37">
        <v>45139</v>
      </c>
      <c r="D550" s="2">
        <v>45141</v>
      </c>
      <c r="E550" s="1" t="s">
        <v>592</v>
      </c>
      <c r="F550" s="1" t="s">
        <v>3</v>
      </c>
      <c r="G550" s="1" t="s">
        <v>27</v>
      </c>
      <c r="H550" s="1" t="s">
        <v>7</v>
      </c>
    </row>
    <row r="551" spans="3:8" hidden="1" x14ac:dyDescent="0.3">
      <c r="C551" s="37">
        <v>45139</v>
      </c>
      <c r="D551" s="2">
        <v>45141</v>
      </c>
      <c r="E551" s="1" t="s">
        <v>593</v>
      </c>
      <c r="F551" s="1" t="s">
        <v>991</v>
      </c>
      <c r="G551" s="1" t="s">
        <v>27</v>
      </c>
      <c r="H551" s="1" t="s">
        <v>7</v>
      </c>
    </row>
    <row r="552" spans="3:8" hidden="1" x14ac:dyDescent="0.3">
      <c r="C552" s="37">
        <v>45139</v>
      </c>
      <c r="D552" s="2">
        <v>45141</v>
      </c>
      <c r="E552" s="1" t="s">
        <v>594</v>
      </c>
      <c r="F552" s="1" t="s">
        <v>991</v>
      </c>
      <c r="G552" s="1" t="s">
        <v>1264</v>
      </c>
      <c r="H552" s="1" t="s">
        <v>7</v>
      </c>
    </row>
    <row r="553" spans="3:8" hidden="1" x14ac:dyDescent="0.3">
      <c r="C553" s="37">
        <v>45139</v>
      </c>
      <c r="D553" s="2">
        <v>45141</v>
      </c>
      <c r="E553" s="1" t="s">
        <v>601</v>
      </c>
      <c r="F553" s="1" t="s">
        <v>991</v>
      </c>
      <c r="G553" s="1" t="s">
        <v>27</v>
      </c>
      <c r="H553" s="1" t="s">
        <v>7</v>
      </c>
    </row>
    <row r="554" spans="3:8" hidden="1" x14ac:dyDescent="0.3">
      <c r="C554" s="37">
        <v>45139</v>
      </c>
      <c r="D554" s="2">
        <v>45141</v>
      </c>
      <c r="E554" s="1" t="s">
        <v>603</v>
      </c>
      <c r="F554" s="1" t="s">
        <v>991</v>
      </c>
      <c r="G554" s="1" t="s">
        <v>27</v>
      </c>
      <c r="H554" s="1" t="s">
        <v>5</v>
      </c>
    </row>
    <row r="555" spans="3:8" hidden="1" x14ac:dyDescent="0.3">
      <c r="C555" s="37">
        <v>45139</v>
      </c>
      <c r="D555" s="2">
        <v>45141</v>
      </c>
      <c r="E555" s="1" t="s">
        <v>611</v>
      </c>
      <c r="F555" s="1" t="s">
        <v>991</v>
      </c>
      <c r="G555" s="1" t="s">
        <v>27</v>
      </c>
      <c r="H555" s="1" t="s">
        <v>7</v>
      </c>
    </row>
    <row r="556" spans="3:8" hidden="1" x14ac:dyDescent="0.3">
      <c r="C556" s="37">
        <v>45139</v>
      </c>
      <c r="D556" s="2">
        <v>45141</v>
      </c>
      <c r="E556" s="1" t="s">
        <v>617</v>
      </c>
      <c r="F556" s="1" t="s">
        <v>991</v>
      </c>
      <c r="G556" s="1" t="s">
        <v>1264</v>
      </c>
      <c r="H556" s="1" t="s">
        <v>5</v>
      </c>
    </row>
    <row r="557" spans="3:8" hidden="1" x14ac:dyDescent="0.3">
      <c r="C557" s="37">
        <v>45139</v>
      </c>
      <c r="D557" s="2">
        <v>45141</v>
      </c>
      <c r="E557" s="1" t="s">
        <v>621</v>
      </c>
      <c r="F557" s="1" t="s">
        <v>993</v>
      </c>
      <c r="G557" s="1" t="s">
        <v>1264</v>
      </c>
      <c r="H557" s="1" t="s">
        <v>7</v>
      </c>
    </row>
    <row r="558" spans="3:8" x14ac:dyDescent="0.3">
      <c r="C558" s="37">
        <v>45139</v>
      </c>
      <c r="D558" s="2">
        <v>45141</v>
      </c>
      <c r="E558" s="1" t="s">
        <v>623</v>
      </c>
      <c r="F558" s="1" t="s">
        <v>990</v>
      </c>
      <c r="G558" s="1" t="s">
        <v>32</v>
      </c>
      <c r="H558" s="1" t="s">
        <v>7</v>
      </c>
    </row>
    <row r="559" spans="3:8" hidden="1" x14ac:dyDescent="0.3">
      <c r="C559" s="37">
        <v>45139</v>
      </c>
      <c r="D559" s="2">
        <v>45141</v>
      </c>
      <c r="E559" s="1" t="s">
        <v>626</v>
      </c>
      <c r="F559" s="1" t="s">
        <v>991</v>
      </c>
      <c r="G559" s="1" t="s">
        <v>1264</v>
      </c>
      <c r="H559" s="1" t="s">
        <v>7</v>
      </c>
    </row>
    <row r="560" spans="3:8" hidden="1" x14ac:dyDescent="0.3">
      <c r="C560" s="37">
        <v>45139</v>
      </c>
      <c r="D560" s="2">
        <v>45141</v>
      </c>
      <c r="E560" s="1" t="s">
        <v>634</v>
      </c>
      <c r="F560" s="1" t="s">
        <v>991</v>
      </c>
      <c r="G560" s="1" t="s">
        <v>1264</v>
      </c>
      <c r="H560" s="1" t="s">
        <v>7</v>
      </c>
    </row>
    <row r="561" spans="3:8" hidden="1" x14ac:dyDescent="0.3">
      <c r="C561" s="37">
        <v>45139</v>
      </c>
      <c r="D561" s="2">
        <v>45141</v>
      </c>
      <c r="E561" s="1" t="s">
        <v>637</v>
      </c>
      <c r="F561" s="1" t="s">
        <v>989</v>
      </c>
      <c r="G561" s="1" t="s">
        <v>1264</v>
      </c>
      <c r="H561" s="1" t="s">
        <v>7</v>
      </c>
    </row>
    <row r="562" spans="3:8" hidden="1" x14ac:dyDescent="0.3">
      <c r="C562" s="37">
        <v>45139</v>
      </c>
      <c r="D562" s="2">
        <v>45141</v>
      </c>
      <c r="E562" s="1" t="s">
        <v>640</v>
      </c>
      <c r="F562" s="1" t="s">
        <v>990</v>
      </c>
      <c r="G562" s="1" t="s">
        <v>27</v>
      </c>
      <c r="H562" s="1" t="s">
        <v>5</v>
      </c>
    </row>
    <row r="563" spans="3:8" hidden="1" x14ac:dyDescent="0.3">
      <c r="C563" s="37">
        <v>45139</v>
      </c>
      <c r="D563" s="2">
        <v>45141</v>
      </c>
      <c r="E563" s="1" t="s">
        <v>643</v>
      </c>
      <c r="F563" s="1" t="s">
        <v>989</v>
      </c>
      <c r="G563" s="1" t="s">
        <v>1264</v>
      </c>
      <c r="H563" s="1" t="s">
        <v>7</v>
      </c>
    </row>
    <row r="564" spans="3:8" hidden="1" x14ac:dyDescent="0.3">
      <c r="C564" s="37">
        <v>45139</v>
      </c>
      <c r="D564" s="2">
        <v>45141</v>
      </c>
      <c r="E564" s="1" t="s">
        <v>644</v>
      </c>
      <c r="F564" s="1" t="s">
        <v>3</v>
      </c>
      <c r="G564" s="1" t="s">
        <v>1264</v>
      </c>
      <c r="H564" s="1" t="s">
        <v>7</v>
      </c>
    </row>
    <row r="565" spans="3:8" hidden="1" x14ac:dyDescent="0.3">
      <c r="C565" s="37">
        <v>45139</v>
      </c>
      <c r="D565" s="2">
        <v>45141</v>
      </c>
      <c r="E565" s="1" t="s">
        <v>651</v>
      </c>
      <c r="F565" s="1" t="s">
        <v>989</v>
      </c>
      <c r="G565" s="1" t="s">
        <v>1264</v>
      </c>
      <c r="H565" s="1" t="s">
        <v>7</v>
      </c>
    </row>
    <row r="566" spans="3:8" hidden="1" x14ac:dyDescent="0.3">
      <c r="C566" s="37">
        <v>45139</v>
      </c>
      <c r="D566" s="2">
        <v>45141</v>
      </c>
      <c r="E566" s="1" t="s">
        <v>656</v>
      </c>
      <c r="F566" s="1" t="s">
        <v>989</v>
      </c>
      <c r="G566" s="1" t="s">
        <v>27</v>
      </c>
      <c r="H566" s="1" t="s">
        <v>7</v>
      </c>
    </row>
    <row r="567" spans="3:8" hidden="1" x14ac:dyDescent="0.3">
      <c r="C567" s="37">
        <v>45139</v>
      </c>
      <c r="D567" s="2">
        <v>45141</v>
      </c>
      <c r="E567" s="1" t="s">
        <v>659</v>
      </c>
      <c r="F567" s="1" t="s">
        <v>989</v>
      </c>
      <c r="G567" s="1" t="s">
        <v>1264</v>
      </c>
      <c r="H567" s="1" t="s">
        <v>7</v>
      </c>
    </row>
    <row r="568" spans="3:8" hidden="1" x14ac:dyDescent="0.3">
      <c r="C568" s="37">
        <v>45139</v>
      </c>
      <c r="D568" s="2">
        <v>45141</v>
      </c>
      <c r="E568" s="1" t="s">
        <v>665</v>
      </c>
      <c r="F568" s="1" t="s">
        <v>989</v>
      </c>
      <c r="G568" s="1" t="s">
        <v>27</v>
      </c>
      <c r="H568" s="1" t="s">
        <v>7</v>
      </c>
    </row>
    <row r="569" spans="3:8" hidden="1" x14ac:dyDescent="0.3">
      <c r="C569" s="37">
        <v>45139</v>
      </c>
      <c r="D569" s="2">
        <v>45141</v>
      </c>
      <c r="E569" s="1" t="s">
        <v>668</v>
      </c>
      <c r="F569" s="1" t="s">
        <v>989</v>
      </c>
      <c r="G569" s="1" t="s">
        <v>1264</v>
      </c>
      <c r="H569" s="1" t="s">
        <v>7</v>
      </c>
    </row>
    <row r="570" spans="3:8" hidden="1" x14ac:dyDescent="0.3">
      <c r="C570" s="37">
        <v>45139</v>
      </c>
      <c r="D570" s="2">
        <v>45141</v>
      </c>
      <c r="E570" s="1" t="s">
        <v>669</v>
      </c>
      <c r="F570" s="1" t="s">
        <v>3</v>
      </c>
      <c r="G570" s="1" t="s">
        <v>4</v>
      </c>
      <c r="H570" s="1" t="s">
        <v>5</v>
      </c>
    </row>
    <row r="571" spans="3:8" hidden="1" x14ac:dyDescent="0.3">
      <c r="C571" s="37">
        <v>45139</v>
      </c>
      <c r="D571" s="2">
        <v>45141</v>
      </c>
      <c r="E571" s="1" t="s">
        <v>671</v>
      </c>
      <c r="F571" s="1" t="s">
        <v>989</v>
      </c>
      <c r="G571" s="1" t="s">
        <v>27</v>
      </c>
      <c r="H571" s="1" t="s">
        <v>7</v>
      </c>
    </row>
    <row r="572" spans="3:8" hidden="1" x14ac:dyDescent="0.3">
      <c r="C572" s="37">
        <v>45139</v>
      </c>
      <c r="D572" s="2">
        <v>45141</v>
      </c>
      <c r="E572" s="1" t="s">
        <v>672</v>
      </c>
      <c r="F572" s="1" t="s">
        <v>993</v>
      </c>
      <c r="G572" s="1" t="s">
        <v>27</v>
      </c>
      <c r="H572" s="1" t="s">
        <v>7</v>
      </c>
    </row>
    <row r="573" spans="3:8" hidden="1" x14ac:dyDescent="0.3">
      <c r="C573" s="37">
        <v>45139</v>
      </c>
      <c r="D573" s="2">
        <v>45141</v>
      </c>
      <c r="E573" s="1" t="s">
        <v>678</v>
      </c>
      <c r="F573" s="1" t="s">
        <v>989</v>
      </c>
      <c r="G573" s="1" t="s">
        <v>1264</v>
      </c>
      <c r="H573" s="1" t="s">
        <v>7</v>
      </c>
    </row>
    <row r="574" spans="3:8" x14ac:dyDescent="0.3">
      <c r="C574" s="37">
        <v>45139</v>
      </c>
      <c r="D574" s="2">
        <v>45141</v>
      </c>
      <c r="E574" s="1" t="s">
        <v>682</v>
      </c>
      <c r="F574" s="1" t="s">
        <v>992</v>
      </c>
      <c r="G574" s="1" t="s">
        <v>32</v>
      </c>
      <c r="H574" s="1" t="s">
        <v>7</v>
      </c>
    </row>
    <row r="575" spans="3:8" hidden="1" x14ac:dyDescent="0.3">
      <c r="C575" s="37">
        <v>45139</v>
      </c>
      <c r="D575" s="2">
        <v>45141</v>
      </c>
      <c r="E575" s="1" t="s">
        <v>690</v>
      </c>
      <c r="F575" s="1" t="s">
        <v>989</v>
      </c>
      <c r="G575" s="1" t="s">
        <v>1264</v>
      </c>
      <c r="H575" s="1" t="s">
        <v>7</v>
      </c>
    </row>
    <row r="576" spans="3:8" hidden="1" x14ac:dyDescent="0.3">
      <c r="C576" s="37">
        <v>45139</v>
      </c>
      <c r="D576" s="2">
        <v>45141</v>
      </c>
      <c r="E576" s="1" t="s">
        <v>691</v>
      </c>
      <c r="F576" s="1" t="s">
        <v>989</v>
      </c>
      <c r="G576" s="1" t="s">
        <v>1264</v>
      </c>
      <c r="H576" s="1" t="s">
        <v>7</v>
      </c>
    </row>
    <row r="577" spans="3:8" hidden="1" x14ac:dyDescent="0.3">
      <c r="C577" s="37">
        <v>45139</v>
      </c>
      <c r="D577" s="2">
        <v>45141</v>
      </c>
      <c r="E577" s="1" t="s">
        <v>699</v>
      </c>
      <c r="F577" s="1" t="s">
        <v>989</v>
      </c>
      <c r="G577" s="1" t="s">
        <v>27</v>
      </c>
      <c r="H577" s="1" t="s">
        <v>7</v>
      </c>
    </row>
    <row r="578" spans="3:8" hidden="1" x14ac:dyDescent="0.3">
      <c r="C578" s="37">
        <v>45139</v>
      </c>
      <c r="D578" s="2">
        <v>45141</v>
      </c>
      <c r="E578" s="1" t="s">
        <v>703</v>
      </c>
      <c r="F578" s="1" t="s">
        <v>990</v>
      </c>
      <c r="G578" s="1" t="s">
        <v>1264</v>
      </c>
      <c r="H578" s="1" t="s">
        <v>7</v>
      </c>
    </row>
    <row r="579" spans="3:8" hidden="1" x14ac:dyDescent="0.3">
      <c r="C579" s="37">
        <v>45139</v>
      </c>
      <c r="D579" s="2">
        <v>45141</v>
      </c>
      <c r="E579" s="1" t="s">
        <v>731</v>
      </c>
      <c r="F579" s="1" t="s">
        <v>989</v>
      </c>
      <c r="G579" s="1" t="s">
        <v>27</v>
      </c>
      <c r="H579" s="1" t="s">
        <v>7</v>
      </c>
    </row>
    <row r="580" spans="3:8" hidden="1" x14ac:dyDescent="0.3">
      <c r="C580" s="37">
        <v>45139</v>
      </c>
      <c r="D580" s="2">
        <v>45141</v>
      </c>
      <c r="E580" s="1" t="s">
        <v>732</v>
      </c>
      <c r="F580" s="1" t="s">
        <v>993</v>
      </c>
      <c r="G580" s="1" t="s">
        <v>1264</v>
      </c>
      <c r="H580" s="1" t="s">
        <v>7</v>
      </c>
    </row>
    <row r="581" spans="3:8" hidden="1" x14ac:dyDescent="0.3">
      <c r="C581" s="37">
        <v>45139</v>
      </c>
      <c r="D581" s="2">
        <v>45141</v>
      </c>
      <c r="E581" s="1" t="s">
        <v>736</v>
      </c>
      <c r="F581" s="1" t="s">
        <v>989</v>
      </c>
      <c r="G581" s="1" t="s">
        <v>1264</v>
      </c>
      <c r="H581" s="1" t="s">
        <v>7</v>
      </c>
    </row>
    <row r="582" spans="3:8" hidden="1" x14ac:dyDescent="0.3">
      <c r="C582" s="37">
        <v>45139</v>
      </c>
      <c r="D582" s="2">
        <v>45141</v>
      </c>
      <c r="E582" s="1" t="s">
        <v>743</v>
      </c>
      <c r="F582" s="1" t="s">
        <v>989</v>
      </c>
      <c r="G582" s="1" t="s">
        <v>1264</v>
      </c>
      <c r="H582" s="1" t="s">
        <v>7</v>
      </c>
    </row>
    <row r="583" spans="3:8" hidden="1" x14ac:dyDescent="0.3">
      <c r="C583" s="37">
        <v>45139</v>
      </c>
      <c r="D583" s="2">
        <v>45141</v>
      </c>
      <c r="E583" s="1" t="s">
        <v>750</v>
      </c>
      <c r="F583" s="1" t="s">
        <v>989</v>
      </c>
      <c r="G583" s="1" t="s">
        <v>27</v>
      </c>
      <c r="H583" s="1" t="s">
        <v>7</v>
      </c>
    </row>
    <row r="584" spans="3:8" hidden="1" x14ac:dyDescent="0.3">
      <c r="C584" s="37">
        <v>45139</v>
      </c>
      <c r="D584" s="2">
        <v>45141</v>
      </c>
      <c r="E584" s="1" t="s">
        <v>764</v>
      </c>
      <c r="F584" s="1" t="s">
        <v>989</v>
      </c>
      <c r="G584" s="1" t="s">
        <v>1264</v>
      </c>
      <c r="H584" s="1" t="s">
        <v>7</v>
      </c>
    </row>
    <row r="585" spans="3:8" hidden="1" x14ac:dyDescent="0.3">
      <c r="C585" s="37">
        <v>45139</v>
      </c>
      <c r="D585" s="2">
        <v>45141</v>
      </c>
      <c r="E585" s="1" t="s">
        <v>776</v>
      </c>
      <c r="F585" s="1" t="s">
        <v>989</v>
      </c>
      <c r="G585" s="1" t="s">
        <v>1264</v>
      </c>
      <c r="H585" s="1" t="s">
        <v>10</v>
      </c>
    </row>
    <row r="586" spans="3:8" x14ac:dyDescent="0.3">
      <c r="C586" s="37">
        <v>45139</v>
      </c>
      <c r="D586" s="2">
        <v>45141</v>
      </c>
      <c r="E586" s="1" t="s">
        <v>810</v>
      </c>
      <c r="F586" s="1" t="s">
        <v>993</v>
      </c>
      <c r="G586" s="1" t="s">
        <v>32</v>
      </c>
      <c r="H586" s="1" t="s">
        <v>7</v>
      </c>
    </row>
    <row r="587" spans="3:8" hidden="1" x14ac:dyDescent="0.3">
      <c r="C587" s="37">
        <v>45139</v>
      </c>
      <c r="D587" s="2">
        <v>45141</v>
      </c>
      <c r="E587" s="1" t="s">
        <v>813</v>
      </c>
      <c r="F587" s="1" t="s">
        <v>989</v>
      </c>
      <c r="G587" s="1" t="s">
        <v>1264</v>
      </c>
      <c r="H587" s="1" t="s">
        <v>7</v>
      </c>
    </row>
    <row r="588" spans="3:8" hidden="1" x14ac:dyDescent="0.3">
      <c r="C588" s="37">
        <v>45139</v>
      </c>
      <c r="D588" s="2">
        <v>45141</v>
      </c>
      <c r="E588" s="1" t="s">
        <v>815</v>
      </c>
      <c r="F588" s="1" t="s">
        <v>989</v>
      </c>
      <c r="G588" s="1" t="s">
        <v>1264</v>
      </c>
      <c r="H588" s="1" t="s">
        <v>7</v>
      </c>
    </row>
    <row r="589" spans="3:8" hidden="1" x14ac:dyDescent="0.3">
      <c r="C589" s="37">
        <v>45139</v>
      </c>
      <c r="D589" s="2">
        <v>45141</v>
      </c>
      <c r="E589" s="1" t="s">
        <v>823</v>
      </c>
      <c r="F589" s="1" t="s">
        <v>989</v>
      </c>
      <c r="G589" s="1" t="s">
        <v>27</v>
      </c>
      <c r="H589" s="1" t="s">
        <v>7</v>
      </c>
    </row>
    <row r="590" spans="3:8" hidden="1" x14ac:dyDescent="0.3">
      <c r="C590" s="37">
        <v>45139</v>
      </c>
      <c r="D590" s="2">
        <v>45141</v>
      </c>
      <c r="E590" s="1" t="s">
        <v>832</v>
      </c>
      <c r="F590" s="1" t="s">
        <v>989</v>
      </c>
      <c r="G590" s="1" t="s">
        <v>1264</v>
      </c>
      <c r="H590" s="1" t="s">
        <v>7</v>
      </c>
    </row>
    <row r="591" spans="3:8" hidden="1" x14ac:dyDescent="0.3">
      <c r="C591" s="37">
        <v>45139</v>
      </c>
      <c r="D591" s="2">
        <v>45142</v>
      </c>
      <c r="E591" s="1" t="s">
        <v>313</v>
      </c>
      <c r="F591" s="1" t="s">
        <v>3</v>
      </c>
      <c r="G591" s="1" t="s">
        <v>4</v>
      </c>
      <c r="H591" s="1" t="s">
        <v>10</v>
      </c>
    </row>
    <row r="592" spans="3:8" hidden="1" x14ac:dyDescent="0.3">
      <c r="C592" s="37">
        <v>45139</v>
      </c>
      <c r="D592" s="2">
        <v>45142</v>
      </c>
      <c r="E592" s="1" t="s">
        <v>502</v>
      </c>
      <c r="F592" s="1" t="s">
        <v>993</v>
      </c>
      <c r="G592" s="1" t="s">
        <v>27</v>
      </c>
      <c r="H592" s="1" t="s">
        <v>7</v>
      </c>
    </row>
    <row r="593" spans="3:8" hidden="1" x14ac:dyDescent="0.3">
      <c r="C593" s="37">
        <v>45139</v>
      </c>
      <c r="D593" s="2">
        <v>45142</v>
      </c>
      <c r="E593" s="1" t="s">
        <v>505</v>
      </c>
      <c r="F593" s="1" t="s">
        <v>989</v>
      </c>
      <c r="G593" s="1" t="s">
        <v>27</v>
      </c>
      <c r="H593" s="1" t="s">
        <v>7</v>
      </c>
    </row>
    <row r="594" spans="3:8" hidden="1" x14ac:dyDescent="0.3">
      <c r="C594" s="37">
        <v>45139</v>
      </c>
      <c r="D594" s="2">
        <v>45142</v>
      </c>
      <c r="E594" s="1" t="s">
        <v>506</v>
      </c>
      <c r="F594" s="1" t="s">
        <v>989</v>
      </c>
      <c r="G594" s="1" t="s">
        <v>1264</v>
      </c>
      <c r="H594" s="1" t="s">
        <v>7</v>
      </c>
    </row>
    <row r="595" spans="3:8" hidden="1" x14ac:dyDescent="0.3">
      <c r="C595" s="37">
        <v>45139</v>
      </c>
      <c r="D595" s="2">
        <v>45142</v>
      </c>
      <c r="E595" s="1" t="s">
        <v>507</v>
      </c>
      <c r="F595" s="1" t="s">
        <v>3</v>
      </c>
      <c r="G595" s="1" t="s">
        <v>1264</v>
      </c>
      <c r="H595" s="1" t="s">
        <v>7</v>
      </c>
    </row>
    <row r="596" spans="3:8" x14ac:dyDescent="0.3">
      <c r="C596" s="37">
        <v>45139</v>
      </c>
      <c r="D596" s="2">
        <v>45142</v>
      </c>
      <c r="E596" s="1" t="s">
        <v>508</v>
      </c>
      <c r="F596" s="1" t="s">
        <v>989</v>
      </c>
      <c r="G596" s="1" t="s">
        <v>32</v>
      </c>
      <c r="H596" s="1" t="s">
        <v>5</v>
      </c>
    </row>
    <row r="597" spans="3:8" hidden="1" x14ac:dyDescent="0.3">
      <c r="C597" s="37">
        <v>45139</v>
      </c>
      <c r="D597" s="2">
        <v>45142</v>
      </c>
      <c r="E597" s="1" t="s">
        <v>510</v>
      </c>
      <c r="F597" s="1" t="s">
        <v>989</v>
      </c>
      <c r="G597" s="1" t="s">
        <v>27</v>
      </c>
      <c r="H597" s="1" t="s">
        <v>7</v>
      </c>
    </row>
    <row r="598" spans="3:8" hidden="1" x14ac:dyDescent="0.3">
      <c r="C598" s="37">
        <v>45139</v>
      </c>
      <c r="D598" s="2">
        <v>45142</v>
      </c>
      <c r="E598" s="1" t="s">
        <v>511</v>
      </c>
      <c r="F598" s="1" t="s">
        <v>990</v>
      </c>
      <c r="G598" s="1" t="s">
        <v>4</v>
      </c>
      <c r="H598" s="1" t="s">
        <v>5</v>
      </c>
    </row>
    <row r="599" spans="3:8" hidden="1" x14ac:dyDescent="0.3">
      <c r="C599" s="37">
        <v>45139</v>
      </c>
      <c r="D599" s="2">
        <v>45142</v>
      </c>
      <c r="E599" s="1" t="s">
        <v>512</v>
      </c>
      <c r="F599" s="1" t="s">
        <v>989</v>
      </c>
      <c r="G599" s="1" t="s">
        <v>1264</v>
      </c>
      <c r="H599" s="1" t="s">
        <v>7</v>
      </c>
    </row>
    <row r="600" spans="3:8" hidden="1" x14ac:dyDescent="0.3">
      <c r="C600" s="37">
        <v>45139</v>
      </c>
      <c r="D600" s="2">
        <v>45142</v>
      </c>
      <c r="E600" s="3" t="s">
        <v>517</v>
      </c>
      <c r="F600" s="1" t="s">
        <v>989</v>
      </c>
      <c r="G600" s="1" t="s">
        <v>27</v>
      </c>
      <c r="H600" s="1" t="s">
        <v>7</v>
      </c>
    </row>
    <row r="601" spans="3:8" hidden="1" x14ac:dyDescent="0.3">
      <c r="C601" s="37">
        <v>45139</v>
      </c>
      <c r="D601" s="2">
        <v>45142</v>
      </c>
      <c r="E601" s="1" t="s">
        <v>518</v>
      </c>
      <c r="F601" s="1" t="s">
        <v>3</v>
      </c>
      <c r="G601" s="1" t="s">
        <v>1264</v>
      </c>
      <c r="H601" s="1" t="s">
        <v>7</v>
      </c>
    </row>
    <row r="602" spans="3:8" hidden="1" x14ac:dyDescent="0.3">
      <c r="C602" s="37">
        <v>45139</v>
      </c>
      <c r="D602" s="2">
        <v>45142</v>
      </c>
      <c r="E602" s="1" t="s">
        <v>519</v>
      </c>
      <c r="F602" s="1" t="s">
        <v>989</v>
      </c>
      <c r="G602" s="1" t="s">
        <v>27</v>
      </c>
      <c r="H602" s="1" t="s">
        <v>7</v>
      </c>
    </row>
    <row r="603" spans="3:8" hidden="1" x14ac:dyDescent="0.3">
      <c r="C603" s="37">
        <v>45139</v>
      </c>
      <c r="D603" s="2">
        <v>45142</v>
      </c>
      <c r="E603" s="1" t="s">
        <v>521</v>
      </c>
      <c r="F603" s="1" t="s">
        <v>988</v>
      </c>
      <c r="G603" s="1" t="s">
        <v>1264</v>
      </c>
      <c r="H603" s="1" t="s">
        <v>7</v>
      </c>
    </row>
    <row r="604" spans="3:8" hidden="1" x14ac:dyDescent="0.3">
      <c r="C604" s="37">
        <v>45139</v>
      </c>
      <c r="D604" s="2">
        <v>45142</v>
      </c>
      <c r="E604" s="1" t="s">
        <v>522</v>
      </c>
      <c r="F604" s="1" t="s">
        <v>988</v>
      </c>
      <c r="G604" s="1" t="s">
        <v>27</v>
      </c>
      <c r="H604" s="1" t="s">
        <v>7</v>
      </c>
    </row>
    <row r="605" spans="3:8" hidden="1" x14ac:dyDescent="0.3">
      <c r="C605" s="37">
        <v>45139</v>
      </c>
      <c r="D605" s="2">
        <v>45142</v>
      </c>
      <c r="E605" s="1" t="s">
        <v>523</v>
      </c>
      <c r="F605" s="1" t="s">
        <v>990</v>
      </c>
      <c r="G605" s="1" t="s">
        <v>27</v>
      </c>
      <c r="H605" s="1" t="s">
        <v>7</v>
      </c>
    </row>
    <row r="606" spans="3:8" hidden="1" x14ac:dyDescent="0.3">
      <c r="C606" s="37">
        <v>45139</v>
      </c>
      <c r="D606" s="2">
        <v>45142</v>
      </c>
      <c r="E606" s="1" t="s">
        <v>524</v>
      </c>
      <c r="F606" s="1" t="s">
        <v>988</v>
      </c>
      <c r="G606" s="1" t="s">
        <v>1264</v>
      </c>
      <c r="H606" s="1" t="s">
        <v>7</v>
      </c>
    </row>
    <row r="607" spans="3:8" hidden="1" x14ac:dyDescent="0.3">
      <c r="C607" s="37">
        <v>45139</v>
      </c>
      <c r="D607" s="2">
        <v>45142</v>
      </c>
      <c r="E607" s="1" t="s">
        <v>525</v>
      </c>
      <c r="F607" s="1" t="s">
        <v>989</v>
      </c>
      <c r="G607" s="1" t="s">
        <v>27</v>
      </c>
      <c r="H607" s="1" t="s">
        <v>7</v>
      </c>
    </row>
    <row r="608" spans="3:8" hidden="1" x14ac:dyDescent="0.3">
      <c r="C608" s="37">
        <v>45139</v>
      </c>
      <c r="D608" s="2">
        <v>45142</v>
      </c>
      <c r="E608" s="1" t="s">
        <v>526</v>
      </c>
      <c r="F608" s="1" t="s">
        <v>990</v>
      </c>
      <c r="G608" s="1" t="s">
        <v>27</v>
      </c>
      <c r="H608" s="1" t="s">
        <v>7</v>
      </c>
    </row>
    <row r="609" spans="3:8" hidden="1" x14ac:dyDescent="0.3">
      <c r="C609" s="37">
        <v>45139</v>
      </c>
      <c r="D609" s="2">
        <v>45142</v>
      </c>
      <c r="E609" s="1" t="s">
        <v>527</v>
      </c>
      <c r="F609" s="1" t="s">
        <v>989</v>
      </c>
      <c r="G609" s="1" t="s">
        <v>27</v>
      </c>
      <c r="H609" s="1" t="s">
        <v>7</v>
      </c>
    </row>
    <row r="610" spans="3:8" hidden="1" x14ac:dyDescent="0.3">
      <c r="C610" s="37">
        <v>45139</v>
      </c>
      <c r="D610" s="2">
        <v>45142</v>
      </c>
      <c r="E610" s="1" t="s">
        <v>528</v>
      </c>
      <c r="F610" s="1" t="s">
        <v>990</v>
      </c>
      <c r="G610" s="1" t="s">
        <v>27</v>
      </c>
      <c r="H610" s="1" t="s">
        <v>5</v>
      </c>
    </row>
    <row r="611" spans="3:8" hidden="1" x14ac:dyDescent="0.3">
      <c r="C611" s="37">
        <v>45139</v>
      </c>
      <c r="D611" s="2">
        <v>45142</v>
      </c>
      <c r="E611" s="1" t="s">
        <v>531</v>
      </c>
      <c r="F611" s="1" t="s">
        <v>993</v>
      </c>
      <c r="G611" s="1" t="s">
        <v>1264</v>
      </c>
      <c r="H611" s="1" t="s">
        <v>7</v>
      </c>
    </row>
    <row r="612" spans="3:8" hidden="1" x14ac:dyDescent="0.3">
      <c r="C612" s="37">
        <v>45139</v>
      </c>
      <c r="D612" s="2">
        <v>45142</v>
      </c>
      <c r="E612" s="1" t="s">
        <v>533</v>
      </c>
      <c r="F612" s="1" t="s">
        <v>988</v>
      </c>
      <c r="G612" s="1" t="s">
        <v>4</v>
      </c>
      <c r="H612" s="1" t="s">
        <v>7</v>
      </c>
    </row>
    <row r="613" spans="3:8" x14ac:dyDescent="0.3">
      <c r="C613" s="37">
        <v>45139</v>
      </c>
      <c r="D613" s="2">
        <v>45142</v>
      </c>
      <c r="E613" s="1" t="s">
        <v>534</v>
      </c>
      <c r="F613" s="1" t="s">
        <v>990</v>
      </c>
      <c r="G613" s="1" t="s">
        <v>32</v>
      </c>
      <c r="H613" s="1" t="s">
        <v>5</v>
      </c>
    </row>
    <row r="614" spans="3:8" hidden="1" x14ac:dyDescent="0.3">
      <c r="C614" s="37">
        <v>45139</v>
      </c>
      <c r="D614" s="2">
        <v>45142</v>
      </c>
      <c r="E614" s="1" t="s">
        <v>535</v>
      </c>
      <c r="F614" s="1" t="s">
        <v>989</v>
      </c>
      <c r="G614" s="1" t="s">
        <v>1264</v>
      </c>
      <c r="H614" s="1" t="s">
        <v>7</v>
      </c>
    </row>
    <row r="615" spans="3:8" hidden="1" x14ac:dyDescent="0.3">
      <c r="C615" s="37">
        <v>45139</v>
      </c>
      <c r="D615" s="2">
        <v>45142</v>
      </c>
      <c r="E615" s="1" t="s">
        <v>537</v>
      </c>
      <c r="F615" s="1" t="s">
        <v>989</v>
      </c>
      <c r="G615" s="1" t="s">
        <v>27</v>
      </c>
      <c r="H615" s="1" t="s">
        <v>7</v>
      </c>
    </row>
    <row r="616" spans="3:8" hidden="1" x14ac:dyDescent="0.3">
      <c r="C616" s="37">
        <v>45139</v>
      </c>
      <c r="D616" s="2">
        <v>45142</v>
      </c>
      <c r="E616" s="1" t="s">
        <v>538</v>
      </c>
      <c r="F616" s="1" t="s">
        <v>991</v>
      </c>
      <c r="G616" s="1" t="s">
        <v>27</v>
      </c>
      <c r="H616" s="1" t="s">
        <v>10</v>
      </c>
    </row>
    <row r="617" spans="3:8" hidden="1" x14ac:dyDescent="0.3">
      <c r="C617" s="37">
        <v>45139</v>
      </c>
      <c r="D617" s="2">
        <v>45142</v>
      </c>
      <c r="E617" s="1" t="s">
        <v>540</v>
      </c>
      <c r="F617" s="1" t="s">
        <v>993</v>
      </c>
      <c r="G617" s="1" t="s">
        <v>27</v>
      </c>
      <c r="H617" s="1" t="s">
        <v>7</v>
      </c>
    </row>
    <row r="618" spans="3:8" hidden="1" x14ac:dyDescent="0.3">
      <c r="C618" s="37">
        <v>45139</v>
      </c>
      <c r="D618" s="2">
        <v>45142</v>
      </c>
      <c r="E618" s="1" t="s">
        <v>541</v>
      </c>
      <c r="F618" s="1" t="s">
        <v>3</v>
      </c>
      <c r="G618" s="1" t="s">
        <v>1264</v>
      </c>
      <c r="H618" s="1" t="s">
        <v>7</v>
      </c>
    </row>
    <row r="619" spans="3:8" hidden="1" x14ac:dyDescent="0.3">
      <c r="C619" s="37">
        <v>45139</v>
      </c>
      <c r="D619" s="2">
        <v>45142</v>
      </c>
      <c r="E619" s="1" t="s">
        <v>544</v>
      </c>
      <c r="F619" s="1" t="s">
        <v>990</v>
      </c>
      <c r="G619" s="1" t="s">
        <v>4</v>
      </c>
      <c r="H619" s="1" t="s">
        <v>10</v>
      </c>
    </row>
    <row r="620" spans="3:8" hidden="1" x14ac:dyDescent="0.3">
      <c r="C620" s="37">
        <v>45139</v>
      </c>
      <c r="D620" s="2">
        <v>45142</v>
      </c>
      <c r="E620" s="1" t="s">
        <v>545</v>
      </c>
      <c r="F620" s="1" t="s">
        <v>993</v>
      </c>
      <c r="G620" s="1" t="s">
        <v>1264</v>
      </c>
      <c r="H620" s="1" t="s">
        <v>7</v>
      </c>
    </row>
    <row r="621" spans="3:8" hidden="1" x14ac:dyDescent="0.3">
      <c r="C621" s="37">
        <v>45139</v>
      </c>
      <c r="D621" s="2">
        <v>45142</v>
      </c>
      <c r="E621" s="1" t="s">
        <v>546</v>
      </c>
      <c r="F621" s="1" t="s">
        <v>992</v>
      </c>
      <c r="G621" s="1" t="s">
        <v>27</v>
      </c>
      <c r="H621" s="1" t="s">
        <v>7</v>
      </c>
    </row>
    <row r="622" spans="3:8" hidden="1" x14ac:dyDescent="0.3">
      <c r="C622" s="37">
        <v>45139</v>
      </c>
      <c r="D622" s="2">
        <v>45142</v>
      </c>
      <c r="E622" s="1" t="s">
        <v>547</v>
      </c>
      <c r="F622" s="1" t="s">
        <v>993</v>
      </c>
      <c r="G622" s="1" t="s">
        <v>27</v>
      </c>
      <c r="H622" s="1" t="s">
        <v>7</v>
      </c>
    </row>
    <row r="623" spans="3:8" hidden="1" x14ac:dyDescent="0.3">
      <c r="C623" s="37">
        <v>45139</v>
      </c>
      <c r="D623" s="2">
        <v>45142</v>
      </c>
      <c r="E623" s="1" t="s">
        <v>548</v>
      </c>
      <c r="F623" s="1" t="s">
        <v>989</v>
      </c>
      <c r="G623" s="1" t="s">
        <v>1264</v>
      </c>
      <c r="H623" s="1" t="s">
        <v>5</v>
      </c>
    </row>
    <row r="624" spans="3:8" hidden="1" x14ac:dyDescent="0.3">
      <c r="C624" s="37">
        <v>45139</v>
      </c>
      <c r="D624" s="2">
        <v>45142</v>
      </c>
      <c r="E624" s="1" t="s">
        <v>550</v>
      </c>
      <c r="F624" s="1" t="s">
        <v>989</v>
      </c>
      <c r="G624" s="1" t="s">
        <v>1264</v>
      </c>
      <c r="H624" s="1" t="s">
        <v>7</v>
      </c>
    </row>
    <row r="625" spans="3:8" hidden="1" x14ac:dyDescent="0.3">
      <c r="C625" s="37">
        <v>45139</v>
      </c>
      <c r="D625" s="2">
        <v>45142</v>
      </c>
      <c r="E625" s="1" t="s">
        <v>553</v>
      </c>
      <c r="F625" s="1" t="s">
        <v>3</v>
      </c>
      <c r="G625" s="1" t="s">
        <v>1264</v>
      </c>
      <c r="H625" s="1" t="s">
        <v>7</v>
      </c>
    </row>
    <row r="626" spans="3:8" hidden="1" x14ac:dyDescent="0.3">
      <c r="C626" s="37">
        <v>45139</v>
      </c>
      <c r="D626" s="2">
        <v>45142</v>
      </c>
      <c r="E626" s="1" t="s">
        <v>554</v>
      </c>
      <c r="F626" s="1" t="s">
        <v>990</v>
      </c>
      <c r="G626" s="1" t="s">
        <v>27</v>
      </c>
      <c r="H626" s="1" t="s">
        <v>7</v>
      </c>
    </row>
    <row r="627" spans="3:8" hidden="1" x14ac:dyDescent="0.3">
      <c r="C627" s="37">
        <v>45139</v>
      </c>
      <c r="D627" s="2">
        <v>45142</v>
      </c>
      <c r="E627" s="1" t="s">
        <v>557</v>
      </c>
      <c r="F627" s="1" t="s">
        <v>989</v>
      </c>
      <c r="G627" s="1" t="s">
        <v>1264</v>
      </c>
      <c r="H627" s="1" t="s">
        <v>5</v>
      </c>
    </row>
    <row r="628" spans="3:8" hidden="1" x14ac:dyDescent="0.3">
      <c r="C628" s="37">
        <v>45139</v>
      </c>
      <c r="D628" s="2">
        <v>45142</v>
      </c>
      <c r="E628" s="1" t="s">
        <v>559</v>
      </c>
      <c r="F628" s="1" t="s">
        <v>988</v>
      </c>
      <c r="G628" s="1" t="s">
        <v>1264</v>
      </c>
      <c r="H628" s="1" t="s">
        <v>7</v>
      </c>
    </row>
    <row r="629" spans="3:8" hidden="1" x14ac:dyDescent="0.3">
      <c r="C629" s="37">
        <v>45139</v>
      </c>
      <c r="D629" s="2">
        <v>45142</v>
      </c>
      <c r="E629" s="1" t="s">
        <v>560</v>
      </c>
      <c r="F629" s="1" t="s">
        <v>990</v>
      </c>
      <c r="G629" s="1" t="s">
        <v>1264</v>
      </c>
      <c r="H629" s="1" t="s">
        <v>10</v>
      </c>
    </row>
    <row r="630" spans="3:8" hidden="1" x14ac:dyDescent="0.3">
      <c r="C630" s="37">
        <v>45139</v>
      </c>
      <c r="D630" s="2">
        <v>45142</v>
      </c>
      <c r="E630" s="1" t="s">
        <v>564</v>
      </c>
      <c r="F630" s="1" t="s">
        <v>3</v>
      </c>
      <c r="G630" s="1" t="s">
        <v>1264</v>
      </c>
      <c r="H630" s="1" t="s">
        <v>7</v>
      </c>
    </row>
    <row r="631" spans="3:8" hidden="1" x14ac:dyDescent="0.3">
      <c r="C631" s="37">
        <v>45139</v>
      </c>
      <c r="D631" s="2">
        <v>45142</v>
      </c>
      <c r="E631" s="1" t="s">
        <v>566</v>
      </c>
      <c r="F631" s="1" t="s">
        <v>989</v>
      </c>
      <c r="G631" s="1" t="s">
        <v>27</v>
      </c>
      <c r="H631" s="1" t="s">
        <v>7</v>
      </c>
    </row>
    <row r="632" spans="3:8" hidden="1" x14ac:dyDescent="0.3">
      <c r="C632" s="37">
        <v>45139</v>
      </c>
      <c r="D632" s="2">
        <v>45142</v>
      </c>
      <c r="E632" s="1" t="s">
        <v>567</v>
      </c>
      <c r="F632" s="1" t="s">
        <v>989</v>
      </c>
      <c r="G632" s="1" t="s">
        <v>27</v>
      </c>
      <c r="H632" s="1" t="s">
        <v>7</v>
      </c>
    </row>
    <row r="633" spans="3:8" hidden="1" x14ac:dyDescent="0.3">
      <c r="C633" s="37">
        <v>45139</v>
      </c>
      <c r="D633" s="2">
        <v>45142</v>
      </c>
      <c r="E633" s="1" t="s">
        <v>568</v>
      </c>
      <c r="F633" s="1" t="s">
        <v>988</v>
      </c>
      <c r="G633" s="1" t="s">
        <v>1264</v>
      </c>
      <c r="H633" s="1" t="s">
        <v>7</v>
      </c>
    </row>
    <row r="634" spans="3:8" hidden="1" x14ac:dyDescent="0.3">
      <c r="C634" s="37">
        <v>45139</v>
      </c>
      <c r="D634" s="2">
        <v>45142</v>
      </c>
      <c r="E634" s="1" t="s">
        <v>569</v>
      </c>
      <c r="F634" s="1" t="s">
        <v>3</v>
      </c>
      <c r="G634" s="1" t="s">
        <v>1264</v>
      </c>
      <c r="H634" s="1" t="s">
        <v>7</v>
      </c>
    </row>
    <row r="635" spans="3:8" hidden="1" x14ac:dyDescent="0.3">
      <c r="C635" s="37">
        <v>45139</v>
      </c>
      <c r="D635" s="2">
        <v>45142</v>
      </c>
      <c r="E635" s="1" t="s">
        <v>570</v>
      </c>
      <c r="F635" s="1" t="s">
        <v>990</v>
      </c>
      <c r="G635" s="1" t="s">
        <v>27</v>
      </c>
      <c r="H635" s="1" t="s">
        <v>7</v>
      </c>
    </row>
    <row r="636" spans="3:8" hidden="1" x14ac:dyDescent="0.3">
      <c r="C636" s="37">
        <v>45139</v>
      </c>
      <c r="D636" s="2">
        <v>45142</v>
      </c>
      <c r="E636" s="1" t="s">
        <v>571</v>
      </c>
      <c r="F636" s="1" t="s">
        <v>989</v>
      </c>
      <c r="G636" s="1" t="s">
        <v>27</v>
      </c>
      <c r="H636" s="1" t="s">
        <v>7</v>
      </c>
    </row>
    <row r="637" spans="3:8" hidden="1" x14ac:dyDescent="0.3">
      <c r="C637" s="37">
        <v>45139</v>
      </c>
      <c r="D637" s="2">
        <v>45142</v>
      </c>
      <c r="E637" s="1" t="s">
        <v>573</v>
      </c>
      <c r="F637" s="1" t="s">
        <v>990</v>
      </c>
      <c r="G637" s="1" t="s">
        <v>27</v>
      </c>
      <c r="H637" s="1" t="s">
        <v>10</v>
      </c>
    </row>
    <row r="638" spans="3:8" hidden="1" x14ac:dyDescent="0.3">
      <c r="C638" s="37">
        <v>45139</v>
      </c>
      <c r="D638" s="2">
        <v>45142</v>
      </c>
      <c r="E638" s="1" t="s">
        <v>574</v>
      </c>
      <c r="F638" s="1" t="s">
        <v>989</v>
      </c>
      <c r="G638" s="1" t="s">
        <v>27</v>
      </c>
      <c r="H638" s="1" t="s">
        <v>10</v>
      </c>
    </row>
    <row r="639" spans="3:8" hidden="1" x14ac:dyDescent="0.3">
      <c r="C639" s="37">
        <v>45139</v>
      </c>
      <c r="D639" s="2">
        <v>45142</v>
      </c>
      <c r="E639" s="1" t="s">
        <v>575</v>
      </c>
      <c r="F639" s="1" t="s">
        <v>990</v>
      </c>
      <c r="G639" s="1" t="s">
        <v>1264</v>
      </c>
      <c r="H639" s="1" t="s">
        <v>10</v>
      </c>
    </row>
    <row r="640" spans="3:8" hidden="1" x14ac:dyDescent="0.3">
      <c r="C640" s="37">
        <v>45139</v>
      </c>
      <c r="D640" s="2">
        <v>45142</v>
      </c>
      <c r="E640" s="1" t="s">
        <v>576</v>
      </c>
      <c r="F640" s="1" t="s">
        <v>990</v>
      </c>
      <c r="G640" s="1" t="s">
        <v>4</v>
      </c>
      <c r="H640" s="1" t="s">
        <v>5</v>
      </c>
    </row>
    <row r="641" spans="3:8" hidden="1" x14ac:dyDescent="0.3">
      <c r="C641" s="37">
        <v>45139</v>
      </c>
      <c r="D641" s="2">
        <v>45142</v>
      </c>
      <c r="E641" s="1" t="s">
        <v>577</v>
      </c>
      <c r="F641" s="1" t="s">
        <v>988</v>
      </c>
      <c r="G641" s="1" t="s">
        <v>1264</v>
      </c>
      <c r="H641" s="1" t="s">
        <v>7</v>
      </c>
    </row>
    <row r="642" spans="3:8" hidden="1" x14ac:dyDescent="0.3">
      <c r="C642" s="37">
        <v>45139</v>
      </c>
      <c r="D642" s="2">
        <v>45142</v>
      </c>
      <c r="E642" s="1" t="s">
        <v>579</v>
      </c>
      <c r="F642" s="1" t="s">
        <v>993</v>
      </c>
      <c r="G642" s="1" t="s">
        <v>1264</v>
      </c>
      <c r="H642" s="1" t="s">
        <v>7</v>
      </c>
    </row>
    <row r="643" spans="3:8" hidden="1" x14ac:dyDescent="0.3">
      <c r="C643" s="37">
        <v>45139</v>
      </c>
      <c r="D643" s="2">
        <v>45142</v>
      </c>
      <c r="E643" s="1" t="s">
        <v>580</v>
      </c>
      <c r="F643" s="1" t="s">
        <v>989</v>
      </c>
      <c r="G643" s="1" t="s">
        <v>27</v>
      </c>
      <c r="H643" s="1" t="s">
        <v>7</v>
      </c>
    </row>
    <row r="644" spans="3:8" hidden="1" x14ac:dyDescent="0.3">
      <c r="C644" s="37">
        <v>45139</v>
      </c>
      <c r="D644" s="2">
        <v>45142</v>
      </c>
      <c r="E644" s="1" t="s">
        <v>581</v>
      </c>
      <c r="F644" s="1" t="s">
        <v>988</v>
      </c>
      <c r="G644" s="1" t="s">
        <v>1264</v>
      </c>
      <c r="H644" s="1" t="s">
        <v>7</v>
      </c>
    </row>
    <row r="645" spans="3:8" hidden="1" x14ac:dyDescent="0.3">
      <c r="C645" s="37">
        <v>45139</v>
      </c>
      <c r="D645" s="2">
        <v>45142</v>
      </c>
      <c r="E645" s="1" t="s">
        <v>582</v>
      </c>
      <c r="F645" s="1" t="s">
        <v>988</v>
      </c>
      <c r="G645" s="1" t="s">
        <v>1264</v>
      </c>
      <c r="H645" s="1" t="s">
        <v>7</v>
      </c>
    </row>
    <row r="646" spans="3:8" hidden="1" x14ac:dyDescent="0.3">
      <c r="C646" s="37">
        <v>45139</v>
      </c>
      <c r="D646" s="2">
        <v>45142</v>
      </c>
      <c r="E646" s="1" t="s">
        <v>583</v>
      </c>
      <c r="F646" s="1" t="s">
        <v>989</v>
      </c>
      <c r="G646" s="1" t="s">
        <v>27</v>
      </c>
      <c r="H646" s="1" t="s">
        <v>7</v>
      </c>
    </row>
    <row r="647" spans="3:8" hidden="1" x14ac:dyDescent="0.3">
      <c r="C647" s="37">
        <v>45139</v>
      </c>
      <c r="D647" s="2">
        <v>45142</v>
      </c>
      <c r="E647" s="1" t="s">
        <v>584</v>
      </c>
      <c r="F647" s="1" t="s">
        <v>3</v>
      </c>
      <c r="G647" s="1" t="s">
        <v>1264</v>
      </c>
      <c r="H647" s="1" t="s">
        <v>7</v>
      </c>
    </row>
    <row r="648" spans="3:8" hidden="1" x14ac:dyDescent="0.3">
      <c r="C648" s="37">
        <v>45139</v>
      </c>
      <c r="D648" s="2">
        <v>45142</v>
      </c>
      <c r="E648" s="1" t="s">
        <v>586</v>
      </c>
      <c r="F648" s="1" t="s">
        <v>989</v>
      </c>
      <c r="G648" s="1" t="s">
        <v>27</v>
      </c>
      <c r="H648" s="1" t="s">
        <v>7</v>
      </c>
    </row>
    <row r="649" spans="3:8" hidden="1" x14ac:dyDescent="0.3">
      <c r="C649" s="37">
        <v>45139</v>
      </c>
      <c r="D649" s="2">
        <v>45142</v>
      </c>
      <c r="E649" s="1" t="s">
        <v>588</v>
      </c>
      <c r="F649" s="1" t="s">
        <v>990</v>
      </c>
      <c r="G649" s="1" t="s">
        <v>1264</v>
      </c>
      <c r="H649" s="1" t="s">
        <v>10</v>
      </c>
    </row>
    <row r="650" spans="3:8" hidden="1" x14ac:dyDescent="0.3">
      <c r="C650" s="37">
        <v>45139</v>
      </c>
      <c r="D650" s="2">
        <v>45142</v>
      </c>
      <c r="E650" s="1" t="s">
        <v>589</v>
      </c>
      <c r="F650" s="1" t="s">
        <v>989</v>
      </c>
      <c r="G650" s="1" t="s">
        <v>1264</v>
      </c>
      <c r="H650" s="1" t="s">
        <v>7</v>
      </c>
    </row>
    <row r="651" spans="3:8" hidden="1" x14ac:dyDescent="0.3">
      <c r="C651" s="37">
        <v>45139</v>
      </c>
      <c r="D651" s="2">
        <v>45142</v>
      </c>
      <c r="E651" s="1" t="s">
        <v>590</v>
      </c>
      <c r="F651" s="1" t="s">
        <v>989</v>
      </c>
      <c r="G651" s="1" t="s">
        <v>1264</v>
      </c>
      <c r="H651" s="1" t="s">
        <v>7</v>
      </c>
    </row>
    <row r="652" spans="3:8" hidden="1" x14ac:dyDescent="0.3">
      <c r="C652" s="37">
        <v>45139</v>
      </c>
      <c r="D652" s="2">
        <v>45142</v>
      </c>
      <c r="E652" s="1" t="s">
        <v>595</v>
      </c>
      <c r="F652" s="1" t="s">
        <v>989</v>
      </c>
      <c r="G652" s="1" t="s">
        <v>27</v>
      </c>
      <c r="H652" s="1" t="s">
        <v>10</v>
      </c>
    </row>
    <row r="653" spans="3:8" hidden="1" x14ac:dyDescent="0.3">
      <c r="C653" s="37">
        <v>45139</v>
      </c>
      <c r="D653" s="2">
        <v>45142</v>
      </c>
      <c r="E653" s="1" t="s">
        <v>596</v>
      </c>
      <c r="F653" s="1" t="s">
        <v>989</v>
      </c>
      <c r="G653" s="1" t="s">
        <v>27</v>
      </c>
      <c r="H653" s="1" t="s">
        <v>10</v>
      </c>
    </row>
    <row r="654" spans="3:8" x14ac:dyDescent="0.3">
      <c r="C654" s="37">
        <v>45139</v>
      </c>
      <c r="D654" s="2">
        <v>45142</v>
      </c>
      <c r="E654" s="1" t="s">
        <v>597</v>
      </c>
      <c r="F654" s="1" t="s">
        <v>990</v>
      </c>
      <c r="G654" s="1" t="s">
        <v>32</v>
      </c>
      <c r="H654" s="1" t="s">
        <v>7</v>
      </c>
    </row>
    <row r="655" spans="3:8" hidden="1" x14ac:dyDescent="0.3">
      <c r="C655" s="37">
        <v>45139</v>
      </c>
      <c r="D655" s="2">
        <v>45142</v>
      </c>
      <c r="E655" s="1" t="s">
        <v>598</v>
      </c>
      <c r="F655" s="1" t="s">
        <v>989</v>
      </c>
      <c r="G655" s="1" t="s">
        <v>27</v>
      </c>
      <c r="H655" s="1" t="s">
        <v>7</v>
      </c>
    </row>
    <row r="656" spans="3:8" hidden="1" x14ac:dyDescent="0.3">
      <c r="C656" s="37">
        <v>45139</v>
      </c>
      <c r="D656" s="2">
        <v>45142</v>
      </c>
      <c r="E656" s="1" t="s">
        <v>599</v>
      </c>
      <c r="F656" s="1" t="s">
        <v>989</v>
      </c>
      <c r="G656" s="1" t="s">
        <v>27</v>
      </c>
      <c r="H656" s="1" t="s">
        <v>7</v>
      </c>
    </row>
    <row r="657" spans="3:8" hidden="1" x14ac:dyDescent="0.3">
      <c r="C657" s="37">
        <v>45139</v>
      </c>
      <c r="D657" s="2">
        <v>45142</v>
      </c>
      <c r="E657" s="1" t="s">
        <v>600</v>
      </c>
      <c r="F657" s="1" t="s">
        <v>990</v>
      </c>
      <c r="G657" s="1" t="s">
        <v>1264</v>
      </c>
      <c r="H657" s="1" t="s">
        <v>7</v>
      </c>
    </row>
    <row r="658" spans="3:8" hidden="1" x14ac:dyDescent="0.3">
      <c r="C658" s="37">
        <v>45139</v>
      </c>
      <c r="D658" s="2">
        <v>45142</v>
      </c>
      <c r="E658" s="1" t="s">
        <v>602</v>
      </c>
      <c r="F658" s="1" t="s">
        <v>988</v>
      </c>
      <c r="G658" s="1" t="s">
        <v>1264</v>
      </c>
      <c r="H658" s="1" t="s">
        <v>7</v>
      </c>
    </row>
    <row r="659" spans="3:8" hidden="1" x14ac:dyDescent="0.3">
      <c r="C659" s="37">
        <v>45139</v>
      </c>
      <c r="D659" s="2">
        <v>45142</v>
      </c>
      <c r="E659" s="1" t="s">
        <v>604</v>
      </c>
      <c r="F659" s="1" t="s">
        <v>989</v>
      </c>
      <c r="G659" s="1" t="s">
        <v>27</v>
      </c>
      <c r="H659" s="1" t="s">
        <v>7</v>
      </c>
    </row>
    <row r="660" spans="3:8" hidden="1" x14ac:dyDescent="0.3">
      <c r="C660" s="37">
        <v>45139</v>
      </c>
      <c r="D660" s="2">
        <v>45142</v>
      </c>
      <c r="E660" s="1" t="s">
        <v>605</v>
      </c>
      <c r="F660" s="1" t="s">
        <v>993</v>
      </c>
      <c r="G660" s="1" t="s">
        <v>27</v>
      </c>
      <c r="H660" s="1" t="s">
        <v>10</v>
      </c>
    </row>
    <row r="661" spans="3:8" hidden="1" x14ac:dyDescent="0.3">
      <c r="C661" s="37">
        <v>45139</v>
      </c>
      <c r="D661" s="2">
        <v>45142</v>
      </c>
      <c r="E661" s="1" t="s">
        <v>606</v>
      </c>
      <c r="F661" s="1" t="s">
        <v>989</v>
      </c>
      <c r="G661" s="1" t="s">
        <v>27</v>
      </c>
      <c r="H661" s="1" t="s">
        <v>5</v>
      </c>
    </row>
    <row r="662" spans="3:8" hidden="1" x14ac:dyDescent="0.3">
      <c r="C662" s="37">
        <v>45139</v>
      </c>
      <c r="D662" s="2">
        <v>45142</v>
      </c>
      <c r="E662" s="1" t="s">
        <v>607</v>
      </c>
      <c r="F662" s="1" t="s">
        <v>989</v>
      </c>
      <c r="G662" s="1" t="s">
        <v>27</v>
      </c>
      <c r="H662" s="1" t="s">
        <v>7</v>
      </c>
    </row>
    <row r="663" spans="3:8" hidden="1" x14ac:dyDescent="0.3">
      <c r="C663" s="37">
        <v>45139</v>
      </c>
      <c r="D663" s="2">
        <v>45142</v>
      </c>
      <c r="E663" s="1" t="s">
        <v>608</v>
      </c>
      <c r="F663" s="1" t="s">
        <v>3</v>
      </c>
      <c r="G663" s="1" t="s">
        <v>27</v>
      </c>
      <c r="H663" s="1" t="s">
        <v>7</v>
      </c>
    </row>
    <row r="664" spans="3:8" x14ac:dyDescent="0.3">
      <c r="C664" s="37">
        <v>45139</v>
      </c>
      <c r="D664" s="2">
        <v>45142</v>
      </c>
      <c r="E664" s="1" t="s">
        <v>609</v>
      </c>
      <c r="F664" s="1" t="s">
        <v>990</v>
      </c>
      <c r="G664" s="1" t="s">
        <v>32</v>
      </c>
      <c r="H664" s="1" t="s">
        <v>10</v>
      </c>
    </row>
    <row r="665" spans="3:8" hidden="1" x14ac:dyDescent="0.3">
      <c r="C665" s="37">
        <v>45139</v>
      </c>
      <c r="D665" s="2">
        <v>45142</v>
      </c>
      <c r="E665" s="1" t="s">
        <v>610</v>
      </c>
      <c r="F665" s="1" t="s">
        <v>989</v>
      </c>
      <c r="G665" s="1" t="s">
        <v>27</v>
      </c>
      <c r="H665" s="1" t="s">
        <v>7</v>
      </c>
    </row>
    <row r="666" spans="3:8" hidden="1" x14ac:dyDescent="0.3">
      <c r="C666" s="37">
        <v>45139</v>
      </c>
      <c r="D666" s="2">
        <v>45142</v>
      </c>
      <c r="E666" s="1" t="s">
        <v>612</v>
      </c>
      <c r="F666" s="1" t="s">
        <v>988</v>
      </c>
      <c r="G666" s="1" t="s">
        <v>1264</v>
      </c>
      <c r="H666" s="1" t="s">
        <v>7</v>
      </c>
    </row>
    <row r="667" spans="3:8" hidden="1" x14ac:dyDescent="0.3">
      <c r="C667" s="37">
        <v>45139</v>
      </c>
      <c r="D667" s="2">
        <v>45142</v>
      </c>
      <c r="E667" s="1" t="s">
        <v>613</v>
      </c>
      <c r="F667" s="1" t="s">
        <v>990</v>
      </c>
      <c r="G667" s="1" t="s">
        <v>27</v>
      </c>
      <c r="H667" s="1" t="s">
        <v>10</v>
      </c>
    </row>
    <row r="668" spans="3:8" hidden="1" x14ac:dyDescent="0.3">
      <c r="C668" s="37">
        <v>45139</v>
      </c>
      <c r="D668" s="2">
        <v>45142</v>
      </c>
      <c r="E668" s="1" t="s">
        <v>614</v>
      </c>
      <c r="F668" s="1" t="s">
        <v>989</v>
      </c>
      <c r="G668" s="1" t="s">
        <v>27</v>
      </c>
      <c r="H668" s="1" t="s">
        <v>5</v>
      </c>
    </row>
    <row r="669" spans="3:8" hidden="1" x14ac:dyDescent="0.3">
      <c r="C669" s="37">
        <v>45139</v>
      </c>
      <c r="D669" s="2">
        <v>45142</v>
      </c>
      <c r="E669" s="1" t="s">
        <v>615</v>
      </c>
      <c r="F669" s="1" t="s">
        <v>3</v>
      </c>
      <c r="G669" s="1" t="s">
        <v>1264</v>
      </c>
      <c r="H669" s="1" t="s">
        <v>7</v>
      </c>
    </row>
    <row r="670" spans="3:8" hidden="1" x14ac:dyDescent="0.3">
      <c r="C670" s="37">
        <v>45139</v>
      </c>
      <c r="D670" s="2">
        <v>45142</v>
      </c>
      <c r="E670" s="1" t="s">
        <v>616</v>
      </c>
      <c r="F670" s="1" t="s">
        <v>989</v>
      </c>
      <c r="G670" s="1" t="s">
        <v>27</v>
      </c>
      <c r="H670" s="1" t="s">
        <v>7</v>
      </c>
    </row>
    <row r="671" spans="3:8" hidden="1" x14ac:dyDescent="0.3">
      <c r="C671" s="37">
        <v>45139</v>
      </c>
      <c r="D671" s="2">
        <v>45142</v>
      </c>
      <c r="E671" s="1" t="s">
        <v>619</v>
      </c>
      <c r="F671" s="1" t="s">
        <v>992</v>
      </c>
      <c r="G671" s="1" t="s">
        <v>1264</v>
      </c>
      <c r="H671" s="1" t="s">
        <v>10</v>
      </c>
    </row>
    <row r="672" spans="3:8" hidden="1" x14ac:dyDescent="0.3">
      <c r="C672" s="37">
        <v>45139</v>
      </c>
      <c r="D672" s="2">
        <v>45142</v>
      </c>
      <c r="E672" s="1" t="s">
        <v>620</v>
      </c>
      <c r="F672" s="1" t="s">
        <v>988</v>
      </c>
      <c r="G672" s="1" t="s">
        <v>1264</v>
      </c>
      <c r="H672" s="1" t="s">
        <v>7</v>
      </c>
    </row>
    <row r="673" spans="3:8" hidden="1" x14ac:dyDescent="0.3">
      <c r="C673" s="37">
        <v>45139</v>
      </c>
      <c r="D673" s="2">
        <v>45142</v>
      </c>
      <c r="E673" s="1" t="s">
        <v>622</v>
      </c>
      <c r="F673" s="1" t="s">
        <v>989</v>
      </c>
      <c r="G673" s="1" t="s">
        <v>27</v>
      </c>
      <c r="H673" s="1" t="s">
        <v>5</v>
      </c>
    </row>
    <row r="674" spans="3:8" hidden="1" x14ac:dyDescent="0.3">
      <c r="C674" s="37">
        <v>45139</v>
      </c>
      <c r="D674" s="2">
        <v>45142</v>
      </c>
      <c r="E674" s="1" t="s">
        <v>624</v>
      </c>
      <c r="F674" s="1" t="s">
        <v>993</v>
      </c>
      <c r="G674" s="1" t="s">
        <v>1264</v>
      </c>
      <c r="H674" s="1" t="s">
        <v>7</v>
      </c>
    </row>
    <row r="675" spans="3:8" hidden="1" x14ac:dyDescent="0.3">
      <c r="C675" s="37">
        <v>45139</v>
      </c>
      <c r="D675" s="2">
        <v>45142</v>
      </c>
      <c r="E675" s="1" t="s">
        <v>625</v>
      </c>
      <c r="F675" s="1" t="s">
        <v>989</v>
      </c>
      <c r="G675" s="1" t="s">
        <v>27</v>
      </c>
      <c r="H675" s="1" t="s">
        <v>7</v>
      </c>
    </row>
    <row r="676" spans="3:8" hidden="1" x14ac:dyDescent="0.3">
      <c r="C676" s="37">
        <v>45139</v>
      </c>
      <c r="D676" s="2">
        <v>45142</v>
      </c>
      <c r="E676" s="1" t="s">
        <v>627</v>
      </c>
      <c r="F676" s="1" t="s">
        <v>990</v>
      </c>
      <c r="G676" s="1" t="s">
        <v>1264</v>
      </c>
      <c r="H676" s="1" t="s">
        <v>7</v>
      </c>
    </row>
    <row r="677" spans="3:8" hidden="1" x14ac:dyDescent="0.3">
      <c r="C677" s="37">
        <v>45139</v>
      </c>
      <c r="D677" s="2">
        <v>45142</v>
      </c>
      <c r="E677" s="1" t="s">
        <v>628</v>
      </c>
      <c r="F677" s="1" t="s">
        <v>989</v>
      </c>
      <c r="G677" s="1" t="s">
        <v>27</v>
      </c>
      <c r="H677" s="1" t="s">
        <v>7</v>
      </c>
    </row>
    <row r="678" spans="3:8" hidden="1" x14ac:dyDescent="0.3">
      <c r="C678" s="37">
        <v>45139</v>
      </c>
      <c r="D678" s="2">
        <v>45142</v>
      </c>
      <c r="E678" s="1" t="s">
        <v>632</v>
      </c>
      <c r="F678" s="1" t="s">
        <v>989</v>
      </c>
      <c r="G678" s="1" t="s">
        <v>27</v>
      </c>
      <c r="H678" s="1" t="s">
        <v>7</v>
      </c>
    </row>
    <row r="679" spans="3:8" hidden="1" x14ac:dyDescent="0.3">
      <c r="C679" s="37">
        <v>45139</v>
      </c>
      <c r="D679" s="2">
        <v>45142</v>
      </c>
      <c r="E679" s="1" t="s">
        <v>633</v>
      </c>
      <c r="F679" s="1" t="s">
        <v>990</v>
      </c>
      <c r="G679" s="1" t="s">
        <v>27</v>
      </c>
      <c r="H679" s="1" t="s">
        <v>10</v>
      </c>
    </row>
    <row r="680" spans="3:8" hidden="1" x14ac:dyDescent="0.3">
      <c r="C680" s="37">
        <v>45139</v>
      </c>
      <c r="D680" s="2">
        <v>45142</v>
      </c>
      <c r="E680" s="1" t="s">
        <v>635</v>
      </c>
      <c r="F680" s="1" t="s">
        <v>989</v>
      </c>
      <c r="G680" s="1" t="s">
        <v>27</v>
      </c>
      <c r="H680" s="1" t="s">
        <v>7</v>
      </c>
    </row>
    <row r="681" spans="3:8" x14ac:dyDescent="0.3">
      <c r="C681" s="37">
        <v>45139</v>
      </c>
      <c r="D681" s="2">
        <v>45142</v>
      </c>
      <c r="E681" s="1" t="s">
        <v>636</v>
      </c>
      <c r="F681" s="1" t="s">
        <v>989</v>
      </c>
      <c r="G681" s="1" t="s">
        <v>32</v>
      </c>
      <c r="H681" s="1" t="s">
        <v>5</v>
      </c>
    </row>
    <row r="682" spans="3:8" hidden="1" x14ac:dyDescent="0.3">
      <c r="C682" s="37">
        <v>45139</v>
      </c>
      <c r="D682" s="2">
        <v>45142</v>
      </c>
      <c r="E682" s="1" t="s">
        <v>638</v>
      </c>
      <c r="F682" s="1" t="s">
        <v>989</v>
      </c>
      <c r="G682" s="1" t="s">
        <v>27</v>
      </c>
      <c r="H682" s="1" t="s">
        <v>5</v>
      </c>
    </row>
    <row r="683" spans="3:8" hidden="1" x14ac:dyDescent="0.3">
      <c r="C683" s="37">
        <v>45139</v>
      </c>
      <c r="D683" s="2">
        <v>45142</v>
      </c>
      <c r="E683" s="1" t="s">
        <v>639</v>
      </c>
      <c r="F683" s="1" t="s">
        <v>988</v>
      </c>
      <c r="G683" s="1" t="s">
        <v>1264</v>
      </c>
      <c r="H683" s="1" t="s">
        <v>7</v>
      </c>
    </row>
    <row r="684" spans="3:8" hidden="1" x14ac:dyDescent="0.3">
      <c r="C684" s="37">
        <v>45139</v>
      </c>
      <c r="D684" s="2">
        <v>45142</v>
      </c>
      <c r="E684" s="1" t="s">
        <v>641</v>
      </c>
      <c r="F684" s="1" t="s">
        <v>3</v>
      </c>
      <c r="G684" s="1" t="s">
        <v>27</v>
      </c>
      <c r="H684" s="1" t="s">
        <v>7</v>
      </c>
    </row>
    <row r="685" spans="3:8" hidden="1" x14ac:dyDescent="0.3">
      <c r="C685" s="37">
        <v>45139</v>
      </c>
      <c r="D685" s="2">
        <v>45142</v>
      </c>
      <c r="E685" s="1" t="s">
        <v>645</v>
      </c>
      <c r="F685" s="1" t="s">
        <v>989</v>
      </c>
      <c r="G685" s="1" t="s">
        <v>27</v>
      </c>
      <c r="H685" s="1" t="s">
        <v>7</v>
      </c>
    </row>
    <row r="686" spans="3:8" hidden="1" x14ac:dyDescent="0.3">
      <c r="C686" s="37">
        <v>45139</v>
      </c>
      <c r="D686" s="2">
        <v>45142</v>
      </c>
      <c r="E686" s="1" t="s">
        <v>646</v>
      </c>
      <c r="F686" s="1" t="s">
        <v>992</v>
      </c>
      <c r="G686" s="1" t="s">
        <v>27</v>
      </c>
      <c r="H686" s="1" t="s">
        <v>7</v>
      </c>
    </row>
    <row r="687" spans="3:8" hidden="1" x14ac:dyDescent="0.3">
      <c r="C687" s="37">
        <v>45139</v>
      </c>
      <c r="D687" s="2">
        <v>45142</v>
      </c>
      <c r="E687" s="1" t="s">
        <v>647</v>
      </c>
      <c r="F687" s="1" t="s">
        <v>993</v>
      </c>
      <c r="G687" s="1" t="s">
        <v>4</v>
      </c>
      <c r="H687" s="1" t="s">
        <v>10</v>
      </c>
    </row>
    <row r="688" spans="3:8" hidden="1" x14ac:dyDescent="0.3">
      <c r="C688" s="37">
        <v>45139</v>
      </c>
      <c r="D688" s="2">
        <v>45142</v>
      </c>
      <c r="E688" s="1" t="s">
        <v>648</v>
      </c>
      <c r="F688" s="1" t="s">
        <v>989</v>
      </c>
      <c r="G688" s="1" t="s">
        <v>1264</v>
      </c>
      <c r="H688" s="1" t="s">
        <v>7</v>
      </c>
    </row>
    <row r="689" spans="3:8" hidden="1" x14ac:dyDescent="0.3">
      <c r="C689" s="37">
        <v>45139</v>
      </c>
      <c r="D689" s="2">
        <v>45142</v>
      </c>
      <c r="E689" s="1" t="s">
        <v>649</v>
      </c>
      <c r="F689" s="1" t="s">
        <v>989</v>
      </c>
      <c r="G689" s="1" t="s">
        <v>27</v>
      </c>
      <c r="H689" s="1" t="s">
        <v>7</v>
      </c>
    </row>
    <row r="690" spans="3:8" hidden="1" x14ac:dyDescent="0.3">
      <c r="C690" s="37">
        <v>45139</v>
      </c>
      <c r="D690" s="2">
        <v>45142</v>
      </c>
      <c r="E690" s="1" t="s">
        <v>650</v>
      </c>
      <c r="F690" s="1" t="s">
        <v>990</v>
      </c>
      <c r="G690" s="1" t="s">
        <v>27</v>
      </c>
      <c r="H690" s="1" t="s">
        <v>10</v>
      </c>
    </row>
    <row r="691" spans="3:8" hidden="1" x14ac:dyDescent="0.3">
      <c r="C691" s="37">
        <v>45139</v>
      </c>
      <c r="D691" s="2">
        <v>45142</v>
      </c>
      <c r="E691" s="1" t="s">
        <v>652</v>
      </c>
      <c r="F691" s="1" t="s">
        <v>988</v>
      </c>
      <c r="G691" s="1" t="s">
        <v>1264</v>
      </c>
      <c r="H691" s="1" t="s">
        <v>7</v>
      </c>
    </row>
    <row r="692" spans="3:8" hidden="1" x14ac:dyDescent="0.3">
      <c r="C692" s="37">
        <v>45139</v>
      </c>
      <c r="D692" s="2">
        <v>45142</v>
      </c>
      <c r="E692" s="1" t="s">
        <v>653</v>
      </c>
      <c r="F692" s="1" t="s">
        <v>993</v>
      </c>
      <c r="G692" s="1" t="s">
        <v>1264</v>
      </c>
      <c r="H692" s="1" t="s">
        <v>7</v>
      </c>
    </row>
    <row r="693" spans="3:8" hidden="1" x14ac:dyDescent="0.3">
      <c r="C693" s="37">
        <v>45139</v>
      </c>
      <c r="D693" s="2">
        <v>45142</v>
      </c>
      <c r="E693" s="1" t="s">
        <v>654</v>
      </c>
      <c r="F693" s="1" t="s">
        <v>989</v>
      </c>
      <c r="G693" s="1" t="s">
        <v>1264</v>
      </c>
      <c r="H693" s="1" t="s">
        <v>5</v>
      </c>
    </row>
    <row r="694" spans="3:8" hidden="1" x14ac:dyDescent="0.3">
      <c r="C694" s="37">
        <v>45139</v>
      </c>
      <c r="D694" s="2">
        <v>45142</v>
      </c>
      <c r="E694" s="1" t="s">
        <v>655</v>
      </c>
      <c r="F694" s="1" t="s">
        <v>989</v>
      </c>
      <c r="G694" s="1" t="s">
        <v>1264</v>
      </c>
      <c r="H694" s="1" t="s">
        <v>5</v>
      </c>
    </row>
    <row r="695" spans="3:8" x14ac:dyDescent="0.3">
      <c r="C695" s="37">
        <v>45139</v>
      </c>
      <c r="D695" s="2">
        <v>45142</v>
      </c>
      <c r="E695" s="1" t="s">
        <v>657</v>
      </c>
      <c r="F695" s="1" t="s">
        <v>993</v>
      </c>
      <c r="G695" s="1" t="s">
        <v>32</v>
      </c>
      <c r="H695" s="1" t="s">
        <v>7</v>
      </c>
    </row>
    <row r="696" spans="3:8" hidden="1" x14ac:dyDescent="0.3">
      <c r="C696" s="37">
        <v>45139</v>
      </c>
      <c r="D696" s="2">
        <v>45142</v>
      </c>
      <c r="E696" s="1" t="s">
        <v>658</v>
      </c>
      <c r="F696" s="1" t="s">
        <v>988</v>
      </c>
      <c r="G696" s="1" t="s">
        <v>1264</v>
      </c>
      <c r="H696" s="1" t="s">
        <v>7</v>
      </c>
    </row>
    <row r="697" spans="3:8" hidden="1" x14ac:dyDescent="0.3">
      <c r="C697" s="37">
        <v>45139</v>
      </c>
      <c r="D697" s="2">
        <v>45142</v>
      </c>
      <c r="E697" s="1" t="s">
        <v>660</v>
      </c>
      <c r="F697" s="1" t="s">
        <v>989</v>
      </c>
      <c r="G697" s="1" t="s">
        <v>27</v>
      </c>
      <c r="H697" s="1" t="s">
        <v>7</v>
      </c>
    </row>
    <row r="698" spans="3:8" hidden="1" x14ac:dyDescent="0.3">
      <c r="C698" s="37">
        <v>45139</v>
      </c>
      <c r="D698" s="2">
        <v>45142</v>
      </c>
      <c r="E698" s="1" t="s">
        <v>662</v>
      </c>
      <c r="F698" s="1" t="s">
        <v>989</v>
      </c>
      <c r="G698" s="1" t="s">
        <v>4</v>
      </c>
      <c r="H698" s="1" t="s">
        <v>10</v>
      </c>
    </row>
    <row r="699" spans="3:8" hidden="1" x14ac:dyDescent="0.3">
      <c r="C699" s="37">
        <v>45139</v>
      </c>
      <c r="D699" s="2">
        <v>45142</v>
      </c>
      <c r="E699" s="1" t="s">
        <v>664</v>
      </c>
      <c r="F699" s="1" t="s">
        <v>989</v>
      </c>
      <c r="G699" s="1" t="s">
        <v>27</v>
      </c>
      <c r="H699" s="1" t="s">
        <v>7</v>
      </c>
    </row>
    <row r="700" spans="3:8" hidden="1" x14ac:dyDescent="0.3">
      <c r="C700" s="37">
        <v>45139</v>
      </c>
      <c r="D700" s="2">
        <v>45142</v>
      </c>
      <c r="E700" s="1" t="s">
        <v>666</v>
      </c>
      <c r="F700" s="1" t="s">
        <v>989</v>
      </c>
      <c r="G700" s="1" t="s">
        <v>27</v>
      </c>
      <c r="H700" s="1" t="s">
        <v>10</v>
      </c>
    </row>
    <row r="701" spans="3:8" hidden="1" x14ac:dyDescent="0.3">
      <c r="C701" s="37">
        <v>45139</v>
      </c>
      <c r="D701" s="2">
        <v>45142</v>
      </c>
      <c r="E701" s="1" t="s">
        <v>667</v>
      </c>
      <c r="F701" s="1" t="s">
        <v>992</v>
      </c>
      <c r="G701" s="1" t="s">
        <v>4</v>
      </c>
      <c r="H701" s="1" t="s">
        <v>7</v>
      </c>
    </row>
    <row r="702" spans="3:8" hidden="1" x14ac:dyDescent="0.3">
      <c r="C702" s="37">
        <v>45139</v>
      </c>
      <c r="D702" s="2">
        <v>45142</v>
      </c>
      <c r="E702" s="1" t="s">
        <v>670</v>
      </c>
      <c r="F702" s="1" t="s">
        <v>989</v>
      </c>
      <c r="G702" s="1" t="s">
        <v>27</v>
      </c>
      <c r="H702" s="1" t="s">
        <v>7</v>
      </c>
    </row>
    <row r="703" spans="3:8" hidden="1" x14ac:dyDescent="0.3">
      <c r="C703" s="37">
        <v>45139</v>
      </c>
      <c r="D703" s="2">
        <v>45142</v>
      </c>
      <c r="E703" s="1" t="s">
        <v>673</v>
      </c>
      <c r="F703" s="1" t="s">
        <v>989</v>
      </c>
      <c r="G703" s="1" t="s">
        <v>27</v>
      </c>
      <c r="H703" s="1" t="s">
        <v>5</v>
      </c>
    </row>
    <row r="704" spans="3:8" hidden="1" x14ac:dyDescent="0.3">
      <c r="C704" s="37">
        <v>45139</v>
      </c>
      <c r="D704" s="2">
        <v>45142</v>
      </c>
      <c r="E704" s="1" t="s">
        <v>675</v>
      </c>
      <c r="F704" s="1" t="s">
        <v>989</v>
      </c>
      <c r="G704" s="1" t="s">
        <v>1264</v>
      </c>
      <c r="H704" s="1" t="s">
        <v>7</v>
      </c>
    </row>
    <row r="705" spans="3:8" hidden="1" x14ac:dyDescent="0.3">
      <c r="C705" s="37">
        <v>45139</v>
      </c>
      <c r="D705" s="2">
        <v>45142</v>
      </c>
      <c r="E705" s="1" t="s">
        <v>676</v>
      </c>
      <c r="F705" s="1" t="s">
        <v>989</v>
      </c>
      <c r="G705" s="1" t="s">
        <v>4</v>
      </c>
      <c r="H705" s="1" t="s">
        <v>7</v>
      </c>
    </row>
    <row r="706" spans="3:8" hidden="1" x14ac:dyDescent="0.3">
      <c r="C706" s="37">
        <v>45139</v>
      </c>
      <c r="D706" s="2">
        <v>45142</v>
      </c>
      <c r="E706" s="1" t="s">
        <v>677</v>
      </c>
      <c r="F706" s="1" t="s">
        <v>993</v>
      </c>
      <c r="G706" s="1" t="s">
        <v>1264</v>
      </c>
      <c r="H706" s="1" t="s">
        <v>7</v>
      </c>
    </row>
    <row r="707" spans="3:8" hidden="1" x14ac:dyDescent="0.3">
      <c r="C707" s="37">
        <v>45139</v>
      </c>
      <c r="D707" s="2">
        <v>45142</v>
      </c>
      <c r="E707" s="1" t="s">
        <v>683</v>
      </c>
      <c r="F707" s="1" t="s">
        <v>989</v>
      </c>
      <c r="G707" s="1" t="s">
        <v>27</v>
      </c>
      <c r="H707" s="1" t="s">
        <v>7</v>
      </c>
    </row>
    <row r="708" spans="3:8" hidden="1" x14ac:dyDescent="0.3">
      <c r="C708" s="37">
        <v>45139</v>
      </c>
      <c r="D708" s="2">
        <v>45142</v>
      </c>
      <c r="E708" s="1" t="s">
        <v>687</v>
      </c>
      <c r="F708" s="1" t="s">
        <v>989</v>
      </c>
      <c r="G708" s="1" t="s">
        <v>1264</v>
      </c>
      <c r="H708" s="1" t="s">
        <v>7</v>
      </c>
    </row>
    <row r="709" spans="3:8" hidden="1" x14ac:dyDescent="0.3">
      <c r="C709" s="37">
        <v>45139</v>
      </c>
      <c r="D709" s="2">
        <v>45142</v>
      </c>
      <c r="E709" s="1" t="s">
        <v>696</v>
      </c>
      <c r="F709" s="1" t="s">
        <v>992</v>
      </c>
      <c r="G709" s="1" t="s">
        <v>27</v>
      </c>
      <c r="H709" s="1" t="s">
        <v>7</v>
      </c>
    </row>
    <row r="710" spans="3:8" hidden="1" x14ac:dyDescent="0.3">
      <c r="C710" s="37">
        <v>45139</v>
      </c>
      <c r="D710" s="2">
        <v>45142</v>
      </c>
      <c r="E710" s="1" t="s">
        <v>698</v>
      </c>
      <c r="F710" s="1" t="s">
        <v>3</v>
      </c>
      <c r="G710" s="1" t="s">
        <v>1264</v>
      </c>
      <c r="H710" s="1" t="s">
        <v>7</v>
      </c>
    </row>
    <row r="711" spans="3:8" hidden="1" x14ac:dyDescent="0.3">
      <c r="C711" s="37">
        <v>45139</v>
      </c>
      <c r="D711" s="2">
        <v>45142</v>
      </c>
      <c r="E711" s="1" t="s">
        <v>709</v>
      </c>
      <c r="F711" s="1" t="s">
        <v>989</v>
      </c>
      <c r="G711" s="1" t="s">
        <v>1264</v>
      </c>
      <c r="H711" s="1" t="s">
        <v>10</v>
      </c>
    </row>
    <row r="712" spans="3:8" hidden="1" x14ac:dyDescent="0.3">
      <c r="C712" s="37">
        <v>45139</v>
      </c>
      <c r="D712" s="2">
        <v>45142</v>
      </c>
      <c r="E712" s="1" t="s">
        <v>715</v>
      </c>
      <c r="F712" s="1" t="s">
        <v>990</v>
      </c>
      <c r="G712" s="1" t="s">
        <v>1264</v>
      </c>
      <c r="H712" s="1" t="s">
        <v>10</v>
      </c>
    </row>
    <row r="713" spans="3:8" hidden="1" x14ac:dyDescent="0.3">
      <c r="C713" s="37">
        <v>45139</v>
      </c>
      <c r="D713" s="2">
        <v>45142</v>
      </c>
      <c r="E713" s="1" t="s">
        <v>719</v>
      </c>
      <c r="F713" s="1" t="s">
        <v>989</v>
      </c>
      <c r="G713" s="1" t="s">
        <v>27</v>
      </c>
      <c r="H713" s="1" t="s">
        <v>7</v>
      </c>
    </row>
    <row r="714" spans="3:8" hidden="1" x14ac:dyDescent="0.3">
      <c r="C714" s="37">
        <v>45139</v>
      </c>
      <c r="D714" s="2">
        <v>45142</v>
      </c>
      <c r="E714" s="1" t="s">
        <v>720</v>
      </c>
      <c r="F714" s="1" t="s">
        <v>990</v>
      </c>
      <c r="G714" s="1" t="s">
        <v>1264</v>
      </c>
      <c r="H714" s="1" t="s">
        <v>10</v>
      </c>
    </row>
    <row r="715" spans="3:8" hidden="1" x14ac:dyDescent="0.3">
      <c r="C715" s="37">
        <v>45139</v>
      </c>
      <c r="D715" s="2">
        <v>45142</v>
      </c>
      <c r="E715" s="1" t="s">
        <v>721</v>
      </c>
      <c r="F715" s="1" t="s">
        <v>989</v>
      </c>
      <c r="G715" s="1" t="s">
        <v>4</v>
      </c>
      <c r="H715" s="1" t="s">
        <v>7</v>
      </c>
    </row>
    <row r="716" spans="3:8" hidden="1" x14ac:dyDescent="0.3">
      <c r="C716" s="37">
        <v>45139</v>
      </c>
      <c r="D716" s="2">
        <v>45142</v>
      </c>
      <c r="E716" s="1" t="s">
        <v>722</v>
      </c>
      <c r="F716" s="1" t="s">
        <v>989</v>
      </c>
      <c r="G716" s="1" t="s">
        <v>1264</v>
      </c>
      <c r="H716" s="1" t="s">
        <v>7</v>
      </c>
    </row>
    <row r="717" spans="3:8" hidden="1" x14ac:dyDescent="0.3">
      <c r="C717" s="37">
        <v>45139</v>
      </c>
      <c r="D717" s="2">
        <v>45142</v>
      </c>
      <c r="E717" s="1" t="s">
        <v>723</v>
      </c>
      <c r="F717" s="1" t="s">
        <v>3</v>
      </c>
      <c r="G717" s="1" t="s">
        <v>4</v>
      </c>
      <c r="H717" s="1" t="s">
        <v>5</v>
      </c>
    </row>
    <row r="718" spans="3:8" hidden="1" x14ac:dyDescent="0.3">
      <c r="C718" s="37">
        <v>45139</v>
      </c>
      <c r="D718" s="2">
        <v>45142</v>
      </c>
      <c r="E718" s="1" t="s">
        <v>726</v>
      </c>
      <c r="F718" s="1" t="s">
        <v>993</v>
      </c>
      <c r="G718" s="1" t="s">
        <v>27</v>
      </c>
      <c r="H718" s="1" t="s">
        <v>7</v>
      </c>
    </row>
    <row r="719" spans="3:8" hidden="1" x14ac:dyDescent="0.3">
      <c r="C719" s="37">
        <v>45139</v>
      </c>
      <c r="D719" s="2">
        <v>45142</v>
      </c>
      <c r="E719" s="1" t="s">
        <v>734</v>
      </c>
      <c r="F719" s="1" t="s">
        <v>990</v>
      </c>
      <c r="G719" s="1" t="s">
        <v>1264</v>
      </c>
      <c r="H719" s="1" t="s">
        <v>10</v>
      </c>
    </row>
    <row r="720" spans="3:8" hidden="1" x14ac:dyDescent="0.3">
      <c r="C720" s="37">
        <v>45139</v>
      </c>
      <c r="D720" s="2">
        <v>45142</v>
      </c>
      <c r="E720" s="1" t="s">
        <v>744</v>
      </c>
      <c r="F720" s="1" t="s">
        <v>989</v>
      </c>
      <c r="G720" s="1" t="s">
        <v>27</v>
      </c>
      <c r="H720" s="1" t="s">
        <v>7</v>
      </c>
    </row>
    <row r="721" spans="3:8" hidden="1" x14ac:dyDescent="0.3">
      <c r="C721" s="37">
        <v>45139</v>
      </c>
      <c r="D721" s="2">
        <v>45142</v>
      </c>
      <c r="E721" s="1" t="s">
        <v>747</v>
      </c>
      <c r="F721" s="1" t="s">
        <v>989</v>
      </c>
      <c r="G721" s="1" t="s">
        <v>1264</v>
      </c>
      <c r="H721" s="1" t="s">
        <v>7</v>
      </c>
    </row>
    <row r="722" spans="3:8" hidden="1" x14ac:dyDescent="0.3">
      <c r="C722" s="37">
        <v>45139</v>
      </c>
      <c r="D722" s="2">
        <v>45142</v>
      </c>
      <c r="E722" s="1" t="s">
        <v>753</v>
      </c>
      <c r="F722" s="1" t="s">
        <v>989</v>
      </c>
      <c r="G722" s="1" t="s">
        <v>1264</v>
      </c>
      <c r="H722" s="1" t="s">
        <v>5</v>
      </c>
    </row>
    <row r="723" spans="3:8" hidden="1" x14ac:dyDescent="0.3">
      <c r="C723" s="37">
        <v>45139</v>
      </c>
      <c r="D723" s="2">
        <v>45142</v>
      </c>
      <c r="E723" s="1" t="s">
        <v>756</v>
      </c>
      <c r="F723" s="1" t="s">
        <v>988</v>
      </c>
      <c r="G723" s="1" t="s">
        <v>1264</v>
      </c>
      <c r="H723" s="1" t="s">
        <v>7</v>
      </c>
    </row>
    <row r="724" spans="3:8" hidden="1" x14ac:dyDescent="0.3">
      <c r="C724" s="37">
        <v>45139</v>
      </c>
      <c r="D724" s="2">
        <v>45142</v>
      </c>
      <c r="E724" s="1" t="s">
        <v>760</v>
      </c>
      <c r="F724" s="1" t="s">
        <v>989</v>
      </c>
      <c r="G724" s="1" t="s">
        <v>27</v>
      </c>
      <c r="H724" s="1" t="s">
        <v>5</v>
      </c>
    </row>
    <row r="725" spans="3:8" hidden="1" x14ac:dyDescent="0.3">
      <c r="C725" s="37">
        <v>45139</v>
      </c>
      <c r="D725" s="2">
        <v>45142</v>
      </c>
      <c r="E725" s="1" t="s">
        <v>761</v>
      </c>
      <c r="F725" s="1" t="s">
        <v>989</v>
      </c>
      <c r="G725" s="1" t="s">
        <v>27</v>
      </c>
      <c r="H725" s="1" t="s">
        <v>7</v>
      </c>
    </row>
    <row r="726" spans="3:8" hidden="1" x14ac:dyDescent="0.3">
      <c r="C726" s="37">
        <v>45139</v>
      </c>
      <c r="D726" s="2">
        <v>45142</v>
      </c>
      <c r="E726" s="1" t="s">
        <v>775</v>
      </c>
      <c r="F726" s="1" t="s">
        <v>990</v>
      </c>
      <c r="G726" s="1" t="s">
        <v>1264</v>
      </c>
      <c r="H726" s="1" t="s">
        <v>7</v>
      </c>
    </row>
    <row r="727" spans="3:8" hidden="1" x14ac:dyDescent="0.3">
      <c r="C727" s="37">
        <v>45139</v>
      </c>
      <c r="D727" s="2">
        <v>45142</v>
      </c>
      <c r="E727" s="1" t="s">
        <v>778</v>
      </c>
      <c r="F727" s="1" t="s">
        <v>990</v>
      </c>
      <c r="G727" s="1" t="s">
        <v>27</v>
      </c>
      <c r="H727" s="1" t="s">
        <v>7</v>
      </c>
    </row>
    <row r="728" spans="3:8" hidden="1" x14ac:dyDescent="0.3">
      <c r="C728" s="37">
        <v>45139</v>
      </c>
      <c r="D728" s="2">
        <v>45142</v>
      </c>
      <c r="E728" s="1" t="s">
        <v>786</v>
      </c>
      <c r="F728" s="1" t="s">
        <v>990</v>
      </c>
      <c r="G728" s="1" t="s">
        <v>27</v>
      </c>
      <c r="H728" s="1" t="s">
        <v>7</v>
      </c>
    </row>
    <row r="729" spans="3:8" hidden="1" x14ac:dyDescent="0.3">
      <c r="C729" s="37">
        <v>45139</v>
      </c>
      <c r="D729" s="2">
        <v>45142</v>
      </c>
      <c r="E729" s="1" t="s">
        <v>790</v>
      </c>
      <c r="F729" s="1" t="s">
        <v>989</v>
      </c>
      <c r="G729" s="1" t="s">
        <v>1264</v>
      </c>
      <c r="H729" s="1" t="s">
        <v>7</v>
      </c>
    </row>
    <row r="730" spans="3:8" hidden="1" x14ac:dyDescent="0.3">
      <c r="C730" s="37">
        <v>45139</v>
      </c>
      <c r="D730" s="2">
        <v>45142</v>
      </c>
      <c r="E730" s="1" t="s">
        <v>794</v>
      </c>
      <c r="F730" s="1" t="s">
        <v>990</v>
      </c>
      <c r="G730" s="1" t="s">
        <v>4</v>
      </c>
      <c r="H730" s="1" t="s">
        <v>7</v>
      </c>
    </row>
    <row r="731" spans="3:8" hidden="1" x14ac:dyDescent="0.3">
      <c r="C731" s="37">
        <v>45139</v>
      </c>
      <c r="D731" s="2">
        <v>45142</v>
      </c>
      <c r="E731" s="1" t="s">
        <v>802</v>
      </c>
      <c r="F731" s="1" t="s">
        <v>993</v>
      </c>
      <c r="G731" s="1" t="s">
        <v>27</v>
      </c>
      <c r="H731" s="1" t="s">
        <v>7</v>
      </c>
    </row>
    <row r="732" spans="3:8" hidden="1" x14ac:dyDescent="0.3">
      <c r="C732" s="37">
        <v>45139</v>
      </c>
      <c r="D732" s="2">
        <v>45142</v>
      </c>
      <c r="E732" s="1" t="s">
        <v>805</v>
      </c>
      <c r="F732" s="1" t="s">
        <v>993</v>
      </c>
      <c r="G732" s="1" t="s">
        <v>27</v>
      </c>
      <c r="H732" s="1" t="s">
        <v>7</v>
      </c>
    </row>
    <row r="733" spans="3:8" hidden="1" x14ac:dyDescent="0.3">
      <c r="C733" s="37">
        <v>45139</v>
      </c>
      <c r="D733" s="2">
        <v>45142</v>
      </c>
      <c r="E733" s="1" t="s">
        <v>811</v>
      </c>
      <c r="F733" s="1" t="s">
        <v>989</v>
      </c>
      <c r="G733" s="1" t="s">
        <v>4</v>
      </c>
      <c r="H733" s="1" t="s">
        <v>7</v>
      </c>
    </row>
    <row r="734" spans="3:8" hidden="1" x14ac:dyDescent="0.3">
      <c r="C734" s="37">
        <v>45139</v>
      </c>
      <c r="D734" s="2">
        <v>45142</v>
      </c>
      <c r="E734" s="1" t="s">
        <v>812</v>
      </c>
      <c r="F734" s="1" t="s">
        <v>990</v>
      </c>
      <c r="G734" s="1" t="s">
        <v>1264</v>
      </c>
      <c r="H734" s="1" t="s">
        <v>10</v>
      </c>
    </row>
    <row r="735" spans="3:8" hidden="1" x14ac:dyDescent="0.3">
      <c r="C735" s="37">
        <v>45139</v>
      </c>
      <c r="D735" s="2">
        <v>45142</v>
      </c>
      <c r="E735" s="1" t="s">
        <v>816</v>
      </c>
      <c r="F735" s="1" t="s">
        <v>3</v>
      </c>
      <c r="G735" s="1" t="s">
        <v>4</v>
      </c>
      <c r="H735" s="1" t="s">
        <v>5</v>
      </c>
    </row>
    <row r="736" spans="3:8" hidden="1" x14ac:dyDescent="0.3">
      <c r="C736" s="37">
        <v>45139</v>
      </c>
      <c r="D736" s="2">
        <v>45142</v>
      </c>
      <c r="E736" s="1" t="s">
        <v>824</v>
      </c>
      <c r="F736" s="1" t="s">
        <v>989</v>
      </c>
      <c r="G736" s="1" t="s">
        <v>27</v>
      </c>
      <c r="H736" s="1" t="s">
        <v>7</v>
      </c>
    </row>
    <row r="737" spans="3:8" hidden="1" x14ac:dyDescent="0.3">
      <c r="C737" s="37">
        <v>45139</v>
      </c>
      <c r="D737" s="2">
        <v>45142</v>
      </c>
      <c r="E737" s="1" t="s">
        <v>833</v>
      </c>
      <c r="F737" s="1" t="s">
        <v>989</v>
      </c>
      <c r="G737" s="1" t="s">
        <v>1264</v>
      </c>
      <c r="H737" s="1" t="s">
        <v>7</v>
      </c>
    </row>
    <row r="738" spans="3:8" hidden="1" x14ac:dyDescent="0.3">
      <c r="C738" s="37">
        <v>45139</v>
      </c>
      <c r="D738" s="2">
        <v>45142</v>
      </c>
      <c r="E738" s="1" t="s">
        <v>834</v>
      </c>
      <c r="F738" s="1" t="s">
        <v>989</v>
      </c>
      <c r="G738" s="1" t="s">
        <v>1264</v>
      </c>
      <c r="H738" s="1" t="s">
        <v>7</v>
      </c>
    </row>
    <row r="739" spans="3:8" hidden="1" x14ac:dyDescent="0.3">
      <c r="C739" s="37">
        <v>45139</v>
      </c>
      <c r="D739" s="2">
        <v>45142</v>
      </c>
      <c r="E739" s="1" t="s">
        <v>835</v>
      </c>
      <c r="F739" s="1" t="s">
        <v>989</v>
      </c>
      <c r="G739" s="1" t="s">
        <v>1264</v>
      </c>
      <c r="H739" s="1" t="s">
        <v>7</v>
      </c>
    </row>
    <row r="740" spans="3:8" hidden="1" x14ac:dyDescent="0.3">
      <c r="C740" s="37">
        <v>45139</v>
      </c>
      <c r="D740" s="2">
        <v>45142</v>
      </c>
      <c r="E740" s="1" t="s">
        <v>840</v>
      </c>
      <c r="F740" s="1" t="s">
        <v>989</v>
      </c>
      <c r="G740" s="1" t="s">
        <v>27</v>
      </c>
      <c r="H740" s="1" t="s">
        <v>7</v>
      </c>
    </row>
    <row r="741" spans="3:8" hidden="1" x14ac:dyDescent="0.3">
      <c r="C741" s="37">
        <v>45139</v>
      </c>
      <c r="D741" s="2">
        <v>45142</v>
      </c>
      <c r="E741" s="1" t="s">
        <v>847</v>
      </c>
      <c r="F741" s="1" t="s">
        <v>990</v>
      </c>
      <c r="G741" s="1" t="s">
        <v>1264</v>
      </c>
      <c r="H741" s="1" t="s">
        <v>7</v>
      </c>
    </row>
    <row r="742" spans="3:8" x14ac:dyDescent="0.3">
      <c r="C742" s="37">
        <v>45139</v>
      </c>
      <c r="D742" s="2">
        <v>45142</v>
      </c>
      <c r="E742" s="1" t="s">
        <v>865</v>
      </c>
      <c r="F742" s="1" t="s">
        <v>989</v>
      </c>
      <c r="G742" s="1" t="s">
        <v>32</v>
      </c>
      <c r="H742" s="1" t="s">
        <v>7</v>
      </c>
    </row>
    <row r="743" spans="3:8" hidden="1" x14ac:dyDescent="0.3">
      <c r="C743" s="37">
        <v>45139</v>
      </c>
      <c r="D743" s="2">
        <v>45142</v>
      </c>
      <c r="E743" s="1" t="s">
        <v>884</v>
      </c>
      <c r="F743" s="1" t="s">
        <v>990</v>
      </c>
      <c r="G743" s="1" t="s">
        <v>1264</v>
      </c>
      <c r="H743" s="1" t="s">
        <v>7</v>
      </c>
    </row>
    <row r="744" spans="3:8" hidden="1" x14ac:dyDescent="0.3">
      <c r="C744" s="37">
        <v>45139</v>
      </c>
      <c r="D744" s="2">
        <v>45142</v>
      </c>
      <c r="E744" s="1" t="s">
        <v>885</v>
      </c>
      <c r="F744" s="1" t="s">
        <v>989</v>
      </c>
      <c r="G744" s="1" t="s">
        <v>27</v>
      </c>
      <c r="H744" s="1" t="s">
        <v>7</v>
      </c>
    </row>
    <row r="745" spans="3:8" hidden="1" x14ac:dyDescent="0.3">
      <c r="C745" s="37">
        <v>45139</v>
      </c>
      <c r="D745" s="2">
        <v>45142</v>
      </c>
      <c r="E745" s="1" t="s">
        <v>904</v>
      </c>
      <c r="F745" s="1" t="s">
        <v>989</v>
      </c>
      <c r="G745" s="1" t="s">
        <v>27</v>
      </c>
      <c r="H745" s="1" t="s">
        <v>7</v>
      </c>
    </row>
    <row r="746" spans="3:8" hidden="1" x14ac:dyDescent="0.3">
      <c r="C746" s="37">
        <v>45139</v>
      </c>
      <c r="D746" s="2">
        <v>45142</v>
      </c>
      <c r="E746" s="1" t="s">
        <v>905</v>
      </c>
      <c r="F746" s="1" t="s">
        <v>989</v>
      </c>
      <c r="G746" s="1" t="s">
        <v>1264</v>
      </c>
      <c r="H746" s="1" t="s">
        <v>7</v>
      </c>
    </row>
    <row r="747" spans="3:8" hidden="1" x14ac:dyDescent="0.3">
      <c r="C747" s="37">
        <v>45139</v>
      </c>
      <c r="D747" s="2">
        <v>45142</v>
      </c>
      <c r="E747" s="1" t="s">
        <v>912</v>
      </c>
      <c r="F747" s="1" t="s">
        <v>993</v>
      </c>
      <c r="G747" s="1" t="s">
        <v>1264</v>
      </c>
      <c r="H747" s="1" t="s">
        <v>7</v>
      </c>
    </row>
    <row r="748" spans="3:8" x14ac:dyDescent="0.3">
      <c r="C748" s="37">
        <v>45139</v>
      </c>
      <c r="D748" s="2">
        <v>45142</v>
      </c>
      <c r="E748" s="1" t="s">
        <v>913</v>
      </c>
      <c r="F748" s="1" t="s">
        <v>989</v>
      </c>
      <c r="G748" s="1" t="s">
        <v>32</v>
      </c>
      <c r="H748" s="1" t="s">
        <v>7</v>
      </c>
    </row>
    <row r="749" spans="3:8" hidden="1" x14ac:dyDescent="0.3">
      <c r="C749" s="37">
        <v>45139</v>
      </c>
      <c r="D749" s="2">
        <v>45142</v>
      </c>
      <c r="E749" s="1" t="s">
        <v>917</v>
      </c>
      <c r="F749" s="1" t="s">
        <v>989</v>
      </c>
      <c r="G749" s="1" t="s">
        <v>1264</v>
      </c>
      <c r="H749" s="1" t="s">
        <v>7</v>
      </c>
    </row>
    <row r="750" spans="3:8" hidden="1" x14ac:dyDescent="0.3">
      <c r="C750" s="37">
        <v>45139</v>
      </c>
      <c r="D750" s="2">
        <v>45142</v>
      </c>
      <c r="E750" s="1" t="s">
        <v>921</v>
      </c>
      <c r="F750" s="1" t="s">
        <v>989</v>
      </c>
      <c r="G750" s="1" t="s">
        <v>1264</v>
      </c>
      <c r="H750" s="1" t="s">
        <v>7</v>
      </c>
    </row>
    <row r="751" spans="3:8" x14ac:dyDescent="0.3">
      <c r="C751" s="37">
        <v>45139</v>
      </c>
      <c r="D751" s="2">
        <v>45142</v>
      </c>
      <c r="E751" s="1" t="s">
        <v>933</v>
      </c>
      <c r="F751" s="1" t="s">
        <v>989</v>
      </c>
      <c r="G751" s="1" t="s">
        <v>32</v>
      </c>
      <c r="H751" s="1" t="s">
        <v>7</v>
      </c>
    </row>
    <row r="752" spans="3:8" hidden="1" x14ac:dyDescent="0.3">
      <c r="C752" s="37">
        <v>45139</v>
      </c>
      <c r="D752" s="2">
        <v>45142</v>
      </c>
      <c r="E752" s="1" t="s">
        <v>936</v>
      </c>
      <c r="F752" s="1" t="s">
        <v>990</v>
      </c>
      <c r="G752" s="1" t="s">
        <v>27</v>
      </c>
      <c r="H752" s="1" t="s">
        <v>7</v>
      </c>
    </row>
    <row r="753" spans="3:8" hidden="1" x14ac:dyDescent="0.3">
      <c r="C753" s="37">
        <v>45139</v>
      </c>
      <c r="D753" s="2">
        <v>45142</v>
      </c>
      <c r="E753" s="1" t="s">
        <v>937</v>
      </c>
      <c r="F753" s="1" t="s">
        <v>989</v>
      </c>
      <c r="G753" s="1" t="s">
        <v>27</v>
      </c>
      <c r="H753" s="1" t="s">
        <v>7</v>
      </c>
    </row>
    <row r="754" spans="3:8" hidden="1" x14ac:dyDescent="0.3">
      <c r="C754" s="37">
        <v>45139</v>
      </c>
      <c r="D754" s="2">
        <v>45142</v>
      </c>
      <c r="E754" s="1" t="s">
        <v>941</v>
      </c>
      <c r="F754" s="1" t="s">
        <v>989</v>
      </c>
      <c r="G754" s="1" t="s">
        <v>27</v>
      </c>
      <c r="H754" s="1" t="s">
        <v>7</v>
      </c>
    </row>
    <row r="755" spans="3:8" hidden="1" x14ac:dyDescent="0.3">
      <c r="C755" s="37">
        <v>45139</v>
      </c>
      <c r="D755" s="2">
        <v>45142</v>
      </c>
      <c r="E755" s="1" t="s">
        <v>960</v>
      </c>
      <c r="F755" s="1" t="s">
        <v>989</v>
      </c>
      <c r="G755" s="1" t="s">
        <v>27</v>
      </c>
      <c r="H755" s="1" t="s">
        <v>7</v>
      </c>
    </row>
    <row r="756" spans="3:8" hidden="1" x14ac:dyDescent="0.3">
      <c r="C756" s="37">
        <v>45139</v>
      </c>
      <c r="D756" s="2">
        <v>45142</v>
      </c>
      <c r="E756" s="1" t="s">
        <v>963</v>
      </c>
      <c r="F756" s="1" t="s">
        <v>989</v>
      </c>
      <c r="G756" s="1" t="s">
        <v>27</v>
      </c>
      <c r="H756" s="1" t="s">
        <v>7</v>
      </c>
    </row>
    <row r="757" spans="3:8" x14ac:dyDescent="0.3">
      <c r="C757" s="37">
        <v>45139</v>
      </c>
      <c r="D757" s="2">
        <v>45142</v>
      </c>
      <c r="E757" s="1" t="s">
        <v>970</v>
      </c>
      <c r="F757" s="1" t="s">
        <v>993</v>
      </c>
      <c r="G757" s="1" t="s">
        <v>32</v>
      </c>
      <c r="H757" s="1" t="s">
        <v>7</v>
      </c>
    </row>
    <row r="758" spans="3:8" hidden="1" x14ac:dyDescent="0.3">
      <c r="C758" s="37">
        <v>45139</v>
      </c>
      <c r="D758" s="2">
        <v>45143</v>
      </c>
      <c r="E758" s="1" t="s">
        <v>679</v>
      </c>
      <c r="F758" s="1" t="s">
        <v>3</v>
      </c>
      <c r="G758" s="1" t="s">
        <v>1264</v>
      </c>
      <c r="H758" s="1" t="s">
        <v>7</v>
      </c>
    </row>
    <row r="759" spans="3:8" hidden="1" x14ac:dyDescent="0.3">
      <c r="C759" s="37">
        <v>45139</v>
      </c>
      <c r="D759" s="2">
        <v>45143</v>
      </c>
      <c r="E759" s="1" t="s">
        <v>680</v>
      </c>
      <c r="F759" s="1" t="s">
        <v>989</v>
      </c>
      <c r="G759" s="1" t="s">
        <v>4</v>
      </c>
      <c r="H759" s="1" t="s">
        <v>5</v>
      </c>
    </row>
    <row r="760" spans="3:8" hidden="1" x14ac:dyDescent="0.3">
      <c r="C760" s="37">
        <v>45139</v>
      </c>
      <c r="D760" s="2">
        <v>45143</v>
      </c>
      <c r="E760" s="1" t="s">
        <v>681</v>
      </c>
      <c r="F760" s="1" t="s">
        <v>989</v>
      </c>
      <c r="G760" s="1" t="s">
        <v>1264</v>
      </c>
      <c r="H760" s="1" t="s">
        <v>10</v>
      </c>
    </row>
    <row r="761" spans="3:8" hidden="1" x14ac:dyDescent="0.3">
      <c r="C761" s="37">
        <v>45139</v>
      </c>
      <c r="D761" s="2">
        <v>45143</v>
      </c>
      <c r="E761" s="1" t="s">
        <v>684</v>
      </c>
      <c r="F761" s="1" t="s">
        <v>989</v>
      </c>
      <c r="G761" s="1" t="s">
        <v>1264</v>
      </c>
      <c r="H761" s="1" t="s">
        <v>7</v>
      </c>
    </row>
    <row r="762" spans="3:8" hidden="1" x14ac:dyDescent="0.3">
      <c r="C762" s="37">
        <v>45139</v>
      </c>
      <c r="D762" s="2">
        <v>45143</v>
      </c>
      <c r="E762" s="1" t="s">
        <v>685</v>
      </c>
      <c r="F762" s="1" t="s">
        <v>988</v>
      </c>
      <c r="G762" s="1" t="s">
        <v>1264</v>
      </c>
      <c r="H762" s="1" t="s">
        <v>7</v>
      </c>
    </row>
    <row r="763" spans="3:8" hidden="1" x14ac:dyDescent="0.3">
      <c r="C763" s="37">
        <v>45139</v>
      </c>
      <c r="D763" s="2">
        <v>45143</v>
      </c>
      <c r="E763" s="1" t="s">
        <v>686</v>
      </c>
      <c r="F763" s="1" t="s">
        <v>989</v>
      </c>
      <c r="G763" s="1" t="s">
        <v>4</v>
      </c>
      <c r="H763" s="1" t="s">
        <v>5</v>
      </c>
    </row>
    <row r="764" spans="3:8" hidden="1" x14ac:dyDescent="0.3">
      <c r="C764" s="37">
        <v>45139</v>
      </c>
      <c r="D764" s="2">
        <v>45143</v>
      </c>
      <c r="E764" s="1" t="s">
        <v>688</v>
      </c>
      <c r="F764" s="1" t="s">
        <v>989</v>
      </c>
      <c r="G764" s="1" t="s">
        <v>27</v>
      </c>
      <c r="H764" s="1" t="s">
        <v>7</v>
      </c>
    </row>
    <row r="765" spans="3:8" hidden="1" x14ac:dyDescent="0.3">
      <c r="C765" s="37">
        <v>45139</v>
      </c>
      <c r="D765" s="2">
        <v>45143</v>
      </c>
      <c r="E765" s="1" t="s">
        <v>689</v>
      </c>
      <c r="F765" s="1" t="s">
        <v>989</v>
      </c>
      <c r="G765" s="1" t="s">
        <v>1264</v>
      </c>
      <c r="H765" s="1" t="s">
        <v>7</v>
      </c>
    </row>
    <row r="766" spans="3:8" hidden="1" x14ac:dyDescent="0.3">
      <c r="C766" s="37">
        <v>45139</v>
      </c>
      <c r="D766" s="2">
        <v>45143</v>
      </c>
      <c r="E766" s="1" t="s">
        <v>692</v>
      </c>
      <c r="F766" s="1" t="s">
        <v>988</v>
      </c>
      <c r="G766" s="1" t="s">
        <v>1264</v>
      </c>
      <c r="H766" s="1" t="s">
        <v>7</v>
      </c>
    </row>
    <row r="767" spans="3:8" hidden="1" x14ac:dyDescent="0.3">
      <c r="C767" s="37">
        <v>45139</v>
      </c>
      <c r="D767" s="2">
        <v>45143</v>
      </c>
      <c r="E767" s="1" t="s">
        <v>693</v>
      </c>
      <c r="F767" s="1" t="s">
        <v>989</v>
      </c>
      <c r="G767" s="1" t="s">
        <v>27</v>
      </c>
      <c r="H767" s="1" t="s">
        <v>10</v>
      </c>
    </row>
    <row r="768" spans="3:8" hidden="1" x14ac:dyDescent="0.3">
      <c r="C768" s="37">
        <v>45139</v>
      </c>
      <c r="D768" s="2">
        <v>45143</v>
      </c>
      <c r="E768" s="1" t="s">
        <v>694</v>
      </c>
      <c r="F768" s="1" t="s">
        <v>989</v>
      </c>
      <c r="G768" s="1" t="s">
        <v>27</v>
      </c>
      <c r="H768" s="1" t="s">
        <v>7</v>
      </c>
    </row>
    <row r="769" spans="3:8" hidden="1" x14ac:dyDescent="0.3">
      <c r="C769" s="37">
        <v>45139</v>
      </c>
      <c r="D769" s="2">
        <v>45143</v>
      </c>
      <c r="E769" s="1" t="s">
        <v>695</v>
      </c>
      <c r="F769" s="1" t="s">
        <v>993</v>
      </c>
      <c r="G769" s="1" t="s">
        <v>1264</v>
      </c>
      <c r="H769" s="1" t="s">
        <v>7</v>
      </c>
    </row>
    <row r="770" spans="3:8" hidden="1" x14ac:dyDescent="0.3">
      <c r="C770" s="37">
        <v>45139</v>
      </c>
      <c r="D770" s="2">
        <v>45143</v>
      </c>
      <c r="E770" s="1" t="s">
        <v>700</v>
      </c>
      <c r="F770" s="1" t="s">
        <v>993</v>
      </c>
      <c r="G770" s="1" t="s">
        <v>1264</v>
      </c>
      <c r="H770" s="1" t="s">
        <v>7</v>
      </c>
    </row>
    <row r="771" spans="3:8" hidden="1" x14ac:dyDescent="0.3">
      <c r="C771" s="37">
        <v>45139</v>
      </c>
      <c r="D771" s="2">
        <v>45143</v>
      </c>
      <c r="E771" s="1" t="s">
        <v>701</v>
      </c>
      <c r="F771" s="1" t="s">
        <v>992</v>
      </c>
      <c r="G771" s="1" t="s">
        <v>27</v>
      </c>
      <c r="H771" s="1" t="s">
        <v>7</v>
      </c>
    </row>
    <row r="772" spans="3:8" hidden="1" x14ac:dyDescent="0.3">
      <c r="C772" s="37">
        <v>45139</v>
      </c>
      <c r="D772" s="2">
        <v>45143</v>
      </c>
      <c r="E772" s="1" t="s">
        <v>702</v>
      </c>
      <c r="F772" s="1" t="s">
        <v>989</v>
      </c>
      <c r="G772" s="1" t="s">
        <v>1264</v>
      </c>
      <c r="H772" s="1" t="s">
        <v>7</v>
      </c>
    </row>
    <row r="773" spans="3:8" hidden="1" x14ac:dyDescent="0.3">
      <c r="C773" s="37">
        <v>45139</v>
      </c>
      <c r="D773" s="2">
        <v>45143</v>
      </c>
      <c r="E773" s="1" t="s">
        <v>704</v>
      </c>
      <c r="F773" s="1" t="s">
        <v>989</v>
      </c>
      <c r="G773" s="1" t="s">
        <v>27</v>
      </c>
      <c r="H773" s="1" t="s">
        <v>7</v>
      </c>
    </row>
    <row r="774" spans="3:8" hidden="1" x14ac:dyDescent="0.3">
      <c r="C774" s="37">
        <v>45139</v>
      </c>
      <c r="D774" s="2">
        <v>45143</v>
      </c>
      <c r="E774" s="1" t="s">
        <v>705</v>
      </c>
      <c r="F774" s="1" t="s">
        <v>988</v>
      </c>
      <c r="G774" s="1" t="s">
        <v>1264</v>
      </c>
      <c r="H774" s="1" t="s">
        <v>7</v>
      </c>
    </row>
    <row r="775" spans="3:8" hidden="1" x14ac:dyDescent="0.3">
      <c r="C775" s="37">
        <v>45139</v>
      </c>
      <c r="D775" s="2">
        <v>45143</v>
      </c>
      <c r="E775" s="1" t="s">
        <v>706</v>
      </c>
      <c r="F775" s="1" t="s">
        <v>989</v>
      </c>
      <c r="G775" s="1" t="s">
        <v>1264</v>
      </c>
      <c r="H775" s="1" t="s">
        <v>7</v>
      </c>
    </row>
    <row r="776" spans="3:8" hidden="1" x14ac:dyDescent="0.3">
      <c r="C776" s="37">
        <v>45139</v>
      </c>
      <c r="D776" s="2">
        <v>45143</v>
      </c>
      <c r="E776" s="1" t="s">
        <v>707</v>
      </c>
      <c r="F776" s="1" t="s">
        <v>993</v>
      </c>
      <c r="G776" s="1" t="s">
        <v>1264</v>
      </c>
      <c r="H776" s="1" t="s">
        <v>7</v>
      </c>
    </row>
    <row r="777" spans="3:8" hidden="1" x14ac:dyDescent="0.3">
      <c r="C777" s="37">
        <v>45139</v>
      </c>
      <c r="D777" s="2">
        <v>45143</v>
      </c>
      <c r="E777" s="1" t="s">
        <v>708</v>
      </c>
      <c r="F777" s="1" t="s">
        <v>989</v>
      </c>
      <c r="G777" s="1" t="s">
        <v>27</v>
      </c>
      <c r="H777" s="1" t="s">
        <v>7</v>
      </c>
    </row>
    <row r="778" spans="3:8" hidden="1" x14ac:dyDescent="0.3">
      <c r="C778" s="37">
        <v>45139</v>
      </c>
      <c r="D778" s="2">
        <v>45143</v>
      </c>
      <c r="E778" s="1" t="s">
        <v>710</v>
      </c>
      <c r="F778" s="1" t="s">
        <v>989</v>
      </c>
      <c r="G778" s="1" t="s">
        <v>1264</v>
      </c>
      <c r="H778" s="1" t="s">
        <v>7</v>
      </c>
    </row>
    <row r="779" spans="3:8" hidden="1" x14ac:dyDescent="0.3">
      <c r="C779" s="37">
        <v>45139</v>
      </c>
      <c r="D779" s="2">
        <v>45143</v>
      </c>
      <c r="E779" s="1" t="s">
        <v>711</v>
      </c>
      <c r="F779" s="1" t="s">
        <v>990</v>
      </c>
      <c r="G779" s="1" t="s">
        <v>1264</v>
      </c>
      <c r="H779" s="1" t="s">
        <v>10</v>
      </c>
    </row>
    <row r="780" spans="3:8" hidden="1" x14ac:dyDescent="0.3">
      <c r="C780" s="37">
        <v>45139</v>
      </c>
      <c r="D780" s="2">
        <v>45143</v>
      </c>
      <c r="E780" s="1" t="s">
        <v>712</v>
      </c>
      <c r="F780" s="1" t="s">
        <v>990</v>
      </c>
      <c r="G780" s="1" t="s">
        <v>27</v>
      </c>
      <c r="H780" s="1" t="s">
        <v>5</v>
      </c>
    </row>
    <row r="781" spans="3:8" hidden="1" x14ac:dyDescent="0.3">
      <c r="C781" s="37">
        <v>45139</v>
      </c>
      <c r="D781" s="2">
        <v>45143</v>
      </c>
      <c r="E781" s="1" t="s">
        <v>713</v>
      </c>
      <c r="F781" s="1" t="s">
        <v>989</v>
      </c>
      <c r="G781" s="1" t="s">
        <v>27</v>
      </c>
      <c r="H781" s="1" t="s">
        <v>7</v>
      </c>
    </row>
    <row r="782" spans="3:8" hidden="1" x14ac:dyDescent="0.3">
      <c r="C782" s="37">
        <v>45139</v>
      </c>
      <c r="D782" s="2">
        <v>45143</v>
      </c>
      <c r="E782" s="1" t="s">
        <v>714</v>
      </c>
      <c r="F782" s="1" t="s">
        <v>3</v>
      </c>
      <c r="G782" s="1" t="s">
        <v>1264</v>
      </c>
      <c r="H782" s="1" t="s">
        <v>5</v>
      </c>
    </row>
    <row r="783" spans="3:8" hidden="1" x14ac:dyDescent="0.3">
      <c r="C783" s="37">
        <v>45139</v>
      </c>
      <c r="D783" s="2">
        <v>45143</v>
      </c>
      <c r="E783" s="1" t="s">
        <v>716</v>
      </c>
      <c r="F783" s="1" t="s">
        <v>989</v>
      </c>
      <c r="G783" s="1" t="s">
        <v>1264</v>
      </c>
      <c r="H783" s="1" t="s">
        <v>7</v>
      </c>
    </row>
    <row r="784" spans="3:8" hidden="1" x14ac:dyDescent="0.3">
      <c r="C784" s="37">
        <v>45139</v>
      </c>
      <c r="D784" s="2">
        <v>45143</v>
      </c>
      <c r="E784" s="1" t="s">
        <v>717</v>
      </c>
      <c r="F784" s="1" t="s">
        <v>989</v>
      </c>
      <c r="G784" s="1" t="s">
        <v>27</v>
      </c>
      <c r="H784" s="1" t="s">
        <v>10</v>
      </c>
    </row>
    <row r="785" spans="3:8" hidden="1" x14ac:dyDescent="0.3">
      <c r="C785" s="37">
        <v>45139</v>
      </c>
      <c r="D785" s="2">
        <v>45143</v>
      </c>
      <c r="E785" s="1" t="s">
        <v>718</v>
      </c>
      <c r="F785" s="1" t="s">
        <v>989</v>
      </c>
      <c r="G785" s="1" t="s">
        <v>27</v>
      </c>
      <c r="H785" s="1" t="s">
        <v>7</v>
      </c>
    </row>
    <row r="786" spans="3:8" hidden="1" x14ac:dyDescent="0.3">
      <c r="C786" s="37">
        <v>45139</v>
      </c>
      <c r="D786" s="2">
        <v>45143</v>
      </c>
      <c r="E786" s="1" t="s">
        <v>724</v>
      </c>
      <c r="F786" s="1" t="s">
        <v>993</v>
      </c>
      <c r="G786" s="1" t="s">
        <v>27</v>
      </c>
      <c r="H786" s="1" t="s">
        <v>5</v>
      </c>
    </row>
    <row r="787" spans="3:8" hidden="1" x14ac:dyDescent="0.3">
      <c r="C787" s="37">
        <v>45139</v>
      </c>
      <c r="D787" s="2">
        <v>45143</v>
      </c>
      <c r="E787" s="1" t="s">
        <v>725</v>
      </c>
      <c r="F787" s="1" t="s">
        <v>993</v>
      </c>
      <c r="G787" s="1" t="s">
        <v>1264</v>
      </c>
      <c r="H787" s="1" t="s">
        <v>7</v>
      </c>
    </row>
    <row r="788" spans="3:8" hidden="1" x14ac:dyDescent="0.3">
      <c r="C788" s="37">
        <v>45139</v>
      </c>
      <c r="D788" s="2">
        <v>45143</v>
      </c>
      <c r="E788" s="1" t="s">
        <v>727</v>
      </c>
      <c r="F788" s="1" t="s">
        <v>990</v>
      </c>
      <c r="G788" s="1" t="s">
        <v>27</v>
      </c>
      <c r="H788" s="1" t="s">
        <v>5</v>
      </c>
    </row>
    <row r="789" spans="3:8" hidden="1" x14ac:dyDescent="0.3">
      <c r="C789" s="37">
        <v>45139</v>
      </c>
      <c r="D789" s="2">
        <v>45143</v>
      </c>
      <c r="E789" s="1" t="s">
        <v>728</v>
      </c>
      <c r="F789" s="1" t="s">
        <v>989</v>
      </c>
      <c r="G789" s="1" t="s">
        <v>27</v>
      </c>
      <c r="H789" s="1" t="s">
        <v>7</v>
      </c>
    </row>
    <row r="790" spans="3:8" hidden="1" x14ac:dyDescent="0.3">
      <c r="C790" s="37">
        <v>45139</v>
      </c>
      <c r="D790" s="2">
        <v>45143</v>
      </c>
      <c r="E790" s="1" t="s">
        <v>729</v>
      </c>
      <c r="F790" s="1" t="s">
        <v>989</v>
      </c>
      <c r="G790" s="1" t="s">
        <v>4</v>
      </c>
      <c r="H790" s="1" t="s">
        <v>10</v>
      </c>
    </row>
    <row r="791" spans="3:8" hidden="1" x14ac:dyDescent="0.3">
      <c r="C791" s="37">
        <v>45139</v>
      </c>
      <c r="D791" s="2">
        <v>45143</v>
      </c>
      <c r="E791" s="1" t="s">
        <v>730</v>
      </c>
      <c r="F791" s="1" t="s">
        <v>989</v>
      </c>
      <c r="G791" s="1" t="s">
        <v>1264</v>
      </c>
      <c r="H791" s="1" t="s">
        <v>7</v>
      </c>
    </row>
    <row r="792" spans="3:8" hidden="1" x14ac:dyDescent="0.3">
      <c r="C792" s="37">
        <v>45139</v>
      </c>
      <c r="D792" s="2">
        <v>45143</v>
      </c>
      <c r="E792" s="1" t="s">
        <v>733</v>
      </c>
      <c r="F792" s="1" t="s">
        <v>3</v>
      </c>
      <c r="G792" s="1" t="s">
        <v>1264</v>
      </c>
      <c r="H792" s="1" t="s">
        <v>10</v>
      </c>
    </row>
    <row r="793" spans="3:8" hidden="1" x14ac:dyDescent="0.3">
      <c r="C793" s="37">
        <v>45139</v>
      </c>
      <c r="D793" s="2">
        <v>45143</v>
      </c>
      <c r="E793" s="1" t="s">
        <v>735</v>
      </c>
      <c r="F793" s="1" t="s">
        <v>990</v>
      </c>
      <c r="G793" s="1" t="s">
        <v>27</v>
      </c>
      <c r="H793" s="1" t="s">
        <v>10</v>
      </c>
    </row>
    <row r="794" spans="3:8" hidden="1" x14ac:dyDescent="0.3">
      <c r="C794" s="37">
        <v>45139</v>
      </c>
      <c r="D794" s="2">
        <v>45143</v>
      </c>
      <c r="E794" s="1" t="s">
        <v>737</v>
      </c>
      <c r="F794" s="1" t="s">
        <v>992</v>
      </c>
      <c r="G794" s="1" t="s">
        <v>27</v>
      </c>
      <c r="H794" s="1" t="s">
        <v>10</v>
      </c>
    </row>
    <row r="795" spans="3:8" x14ac:dyDescent="0.3">
      <c r="C795" s="37">
        <v>45139</v>
      </c>
      <c r="D795" s="2">
        <v>45143</v>
      </c>
      <c r="E795" s="1" t="s">
        <v>738</v>
      </c>
      <c r="F795" s="1" t="s">
        <v>989</v>
      </c>
      <c r="G795" s="1" t="s">
        <v>32</v>
      </c>
      <c r="H795" s="1" t="s">
        <v>7</v>
      </c>
    </row>
    <row r="796" spans="3:8" hidden="1" x14ac:dyDescent="0.3">
      <c r="C796" s="37">
        <v>45139</v>
      </c>
      <c r="D796" s="2">
        <v>45143</v>
      </c>
      <c r="E796" s="1" t="s">
        <v>740</v>
      </c>
      <c r="F796" s="1" t="s">
        <v>989</v>
      </c>
      <c r="G796" s="1" t="s">
        <v>1264</v>
      </c>
      <c r="H796" s="1" t="s">
        <v>10</v>
      </c>
    </row>
    <row r="797" spans="3:8" hidden="1" x14ac:dyDescent="0.3">
      <c r="C797" s="37">
        <v>45139</v>
      </c>
      <c r="D797" s="2">
        <v>45143</v>
      </c>
      <c r="E797" s="1" t="s">
        <v>741</v>
      </c>
      <c r="F797" s="1" t="s">
        <v>989</v>
      </c>
      <c r="G797" s="1" t="s">
        <v>1264</v>
      </c>
      <c r="H797" s="1" t="s">
        <v>7</v>
      </c>
    </row>
    <row r="798" spans="3:8" hidden="1" x14ac:dyDescent="0.3">
      <c r="C798" s="37">
        <v>45139</v>
      </c>
      <c r="D798" s="2">
        <v>45143</v>
      </c>
      <c r="E798" s="1" t="s">
        <v>742</v>
      </c>
      <c r="F798" s="1" t="s">
        <v>990</v>
      </c>
      <c r="G798" s="1" t="s">
        <v>27</v>
      </c>
      <c r="H798" s="1" t="s">
        <v>7</v>
      </c>
    </row>
    <row r="799" spans="3:8" hidden="1" x14ac:dyDescent="0.3">
      <c r="C799" s="37">
        <v>45139</v>
      </c>
      <c r="D799" s="2">
        <v>45143</v>
      </c>
      <c r="E799" s="1" t="s">
        <v>745</v>
      </c>
      <c r="F799" s="1" t="s">
        <v>989</v>
      </c>
      <c r="G799" s="1" t="s">
        <v>1264</v>
      </c>
      <c r="H799" s="1" t="s">
        <v>7</v>
      </c>
    </row>
    <row r="800" spans="3:8" hidden="1" x14ac:dyDescent="0.3">
      <c r="C800" s="37">
        <v>45139</v>
      </c>
      <c r="D800" s="2">
        <v>45143</v>
      </c>
      <c r="E800" s="1" t="s">
        <v>746</v>
      </c>
      <c r="F800" s="1" t="s">
        <v>992</v>
      </c>
      <c r="G800" s="1" t="s">
        <v>27</v>
      </c>
      <c r="H800" s="1" t="s">
        <v>7</v>
      </c>
    </row>
    <row r="801" spans="3:8" hidden="1" x14ac:dyDescent="0.3">
      <c r="C801" s="37">
        <v>45139</v>
      </c>
      <c r="D801" s="2">
        <v>45143</v>
      </c>
      <c r="E801" s="1" t="s">
        <v>748</v>
      </c>
      <c r="F801" s="1" t="s">
        <v>989</v>
      </c>
      <c r="G801" s="1" t="s">
        <v>1264</v>
      </c>
      <c r="H801" s="1" t="s">
        <v>7</v>
      </c>
    </row>
    <row r="802" spans="3:8" hidden="1" x14ac:dyDescent="0.3">
      <c r="C802" s="37">
        <v>45139</v>
      </c>
      <c r="D802" s="2">
        <v>45143</v>
      </c>
      <c r="E802" s="1" t="s">
        <v>749</v>
      </c>
      <c r="F802" s="1" t="s">
        <v>989</v>
      </c>
      <c r="G802" s="1" t="s">
        <v>1264</v>
      </c>
      <c r="H802" s="1" t="s">
        <v>7</v>
      </c>
    </row>
    <row r="803" spans="3:8" hidden="1" x14ac:dyDescent="0.3">
      <c r="C803" s="37">
        <v>45139</v>
      </c>
      <c r="D803" s="2">
        <v>45143</v>
      </c>
      <c r="E803" s="1" t="s">
        <v>751</v>
      </c>
      <c r="F803" s="1" t="s">
        <v>990</v>
      </c>
      <c r="G803" s="1" t="s">
        <v>27</v>
      </c>
      <c r="H803" s="1" t="s">
        <v>10</v>
      </c>
    </row>
    <row r="804" spans="3:8" hidden="1" x14ac:dyDescent="0.3">
      <c r="C804" s="37">
        <v>45139</v>
      </c>
      <c r="D804" s="2">
        <v>45143</v>
      </c>
      <c r="E804" s="1" t="s">
        <v>752</v>
      </c>
      <c r="F804" s="1" t="s">
        <v>3</v>
      </c>
      <c r="G804" s="1" t="s">
        <v>4</v>
      </c>
      <c r="H804" s="1" t="s">
        <v>10</v>
      </c>
    </row>
    <row r="805" spans="3:8" hidden="1" x14ac:dyDescent="0.3">
      <c r="C805" s="37">
        <v>45139</v>
      </c>
      <c r="D805" s="2">
        <v>45143</v>
      </c>
      <c r="E805" s="1" t="s">
        <v>754</v>
      </c>
      <c r="F805" s="1" t="s">
        <v>3</v>
      </c>
      <c r="G805" s="1" t="s">
        <v>1264</v>
      </c>
      <c r="H805" s="1" t="s">
        <v>7</v>
      </c>
    </row>
    <row r="806" spans="3:8" hidden="1" x14ac:dyDescent="0.3">
      <c r="C806" s="37">
        <v>45139</v>
      </c>
      <c r="D806" s="2">
        <v>45143</v>
      </c>
      <c r="E806" s="1" t="s">
        <v>755</v>
      </c>
      <c r="F806" s="1" t="s">
        <v>989</v>
      </c>
      <c r="G806" s="1" t="s">
        <v>1264</v>
      </c>
      <c r="H806" s="1" t="s">
        <v>7</v>
      </c>
    </row>
    <row r="807" spans="3:8" hidden="1" x14ac:dyDescent="0.3">
      <c r="C807" s="37">
        <v>45139</v>
      </c>
      <c r="D807" s="2">
        <v>45143</v>
      </c>
      <c r="E807" s="1" t="s">
        <v>757</v>
      </c>
      <c r="F807" s="1" t="s">
        <v>3</v>
      </c>
      <c r="G807" s="1" t="s">
        <v>27</v>
      </c>
      <c r="H807" s="1" t="s">
        <v>7</v>
      </c>
    </row>
    <row r="808" spans="3:8" hidden="1" x14ac:dyDescent="0.3">
      <c r="C808" s="37">
        <v>45139</v>
      </c>
      <c r="D808" s="2">
        <v>45143</v>
      </c>
      <c r="E808" s="1" t="s">
        <v>758</v>
      </c>
      <c r="F808" s="1" t="s">
        <v>990</v>
      </c>
      <c r="G808" s="1" t="s">
        <v>27</v>
      </c>
      <c r="H808" s="1" t="s">
        <v>10</v>
      </c>
    </row>
    <row r="809" spans="3:8" hidden="1" x14ac:dyDescent="0.3">
      <c r="C809" s="37">
        <v>45139</v>
      </c>
      <c r="D809" s="2">
        <v>45143</v>
      </c>
      <c r="E809" s="1" t="s">
        <v>759</v>
      </c>
      <c r="F809" s="1" t="s">
        <v>989</v>
      </c>
      <c r="G809" s="1" t="s">
        <v>27</v>
      </c>
      <c r="H809" s="1" t="s">
        <v>7</v>
      </c>
    </row>
    <row r="810" spans="3:8" hidden="1" x14ac:dyDescent="0.3">
      <c r="C810" s="37">
        <v>45139</v>
      </c>
      <c r="D810" s="2">
        <v>45143</v>
      </c>
      <c r="E810" s="1" t="s">
        <v>762</v>
      </c>
      <c r="F810" s="1" t="s">
        <v>989</v>
      </c>
      <c r="G810" s="1" t="s">
        <v>27</v>
      </c>
      <c r="H810" s="1" t="s">
        <v>7</v>
      </c>
    </row>
    <row r="811" spans="3:8" hidden="1" x14ac:dyDescent="0.3">
      <c r="C811" s="37">
        <v>45139</v>
      </c>
      <c r="D811" s="2">
        <v>45143</v>
      </c>
      <c r="E811" s="1" t="s">
        <v>763</v>
      </c>
      <c r="F811" s="1" t="s">
        <v>989</v>
      </c>
      <c r="G811" s="1" t="s">
        <v>1264</v>
      </c>
      <c r="H811" s="1" t="s">
        <v>7</v>
      </c>
    </row>
    <row r="812" spans="3:8" hidden="1" x14ac:dyDescent="0.3">
      <c r="C812" s="37">
        <v>45139</v>
      </c>
      <c r="D812" s="2">
        <v>45143</v>
      </c>
      <c r="E812" s="1" t="s">
        <v>765</v>
      </c>
      <c r="F812" s="1" t="s">
        <v>993</v>
      </c>
      <c r="G812" s="1" t="s">
        <v>27</v>
      </c>
      <c r="H812" s="1" t="s">
        <v>7</v>
      </c>
    </row>
    <row r="813" spans="3:8" hidden="1" x14ac:dyDescent="0.3">
      <c r="C813" s="37">
        <v>45139</v>
      </c>
      <c r="D813" s="2">
        <v>45143</v>
      </c>
      <c r="E813" s="1" t="s">
        <v>766</v>
      </c>
      <c r="F813" s="1" t="s">
        <v>993</v>
      </c>
      <c r="G813" s="1" t="s">
        <v>1264</v>
      </c>
      <c r="H813" s="1" t="s">
        <v>7</v>
      </c>
    </row>
    <row r="814" spans="3:8" hidden="1" x14ac:dyDescent="0.3">
      <c r="C814" s="37">
        <v>45139</v>
      </c>
      <c r="D814" s="2">
        <v>45143</v>
      </c>
      <c r="E814" s="1" t="s">
        <v>767</v>
      </c>
      <c r="F814" s="1" t="s">
        <v>989</v>
      </c>
      <c r="G814" s="1" t="s">
        <v>1264</v>
      </c>
      <c r="H814" s="1" t="s">
        <v>10</v>
      </c>
    </row>
    <row r="815" spans="3:8" hidden="1" x14ac:dyDescent="0.3">
      <c r="C815" s="37">
        <v>45139</v>
      </c>
      <c r="D815" s="2">
        <v>45143</v>
      </c>
      <c r="E815" s="1" t="s">
        <v>768</v>
      </c>
      <c r="F815" s="1" t="s">
        <v>993</v>
      </c>
      <c r="G815" s="1" t="s">
        <v>27</v>
      </c>
      <c r="H815" s="1" t="s">
        <v>7</v>
      </c>
    </row>
    <row r="816" spans="3:8" hidden="1" x14ac:dyDescent="0.3">
      <c r="C816" s="37">
        <v>45139</v>
      </c>
      <c r="D816" s="2">
        <v>45143</v>
      </c>
      <c r="E816" s="1" t="s">
        <v>769</v>
      </c>
      <c r="F816" s="1" t="s">
        <v>3</v>
      </c>
      <c r="G816" s="1" t="s">
        <v>27</v>
      </c>
      <c r="H816" s="1" t="s">
        <v>7</v>
      </c>
    </row>
    <row r="817" spans="3:8" hidden="1" x14ac:dyDescent="0.3">
      <c r="C817" s="37">
        <v>45139</v>
      </c>
      <c r="D817" s="2">
        <v>45143</v>
      </c>
      <c r="E817" s="1" t="s">
        <v>770</v>
      </c>
      <c r="F817" s="1" t="s">
        <v>3</v>
      </c>
      <c r="G817" s="1" t="s">
        <v>4</v>
      </c>
      <c r="H817" s="1" t="s">
        <v>7</v>
      </c>
    </row>
    <row r="818" spans="3:8" hidden="1" x14ac:dyDescent="0.3">
      <c r="C818" s="37">
        <v>45139</v>
      </c>
      <c r="D818" s="2">
        <v>45143</v>
      </c>
      <c r="E818" s="1" t="s">
        <v>772</v>
      </c>
      <c r="F818" s="1" t="s">
        <v>989</v>
      </c>
      <c r="G818" s="1" t="s">
        <v>1264</v>
      </c>
      <c r="H818" s="1" t="s">
        <v>7</v>
      </c>
    </row>
    <row r="819" spans="3:8" hidden="1" x14ac:dyDescent="0.3">
      <c r="C819" s="37">
        <v>45139</v>
      </c>
      <c r="D819" s="2">
        <v>45143</v>
      </c>
      <c r="E819" s="1" t="s">
        <v>773</v>
      </c>
      <c r="F819" s="1" t="s">
        <v>989</v>
      </c>
      <c r="G819" s="1" t="s">
        <v>1264</v>
      </c>
      <c r="H819" s="1" t="s">
        <v>7</v>
      </c>
    </row>
    <row r="820" spans="3:8" hidden="1" x14ac:dyDescent="0.3">
      <c r="C820" s="37">
        <v>45139</v>
      </c>
      <c r="D820" s="2">
        <v>45143</v>
      </c>
      <c r="E820" s="1" t="s">
        <v>774</v>
      </c>
      <c r="F820" s="1" t="s">
        <v>990</v>
      </c>
      <c r="G820" s="1" t="s">
        <v>4</v>
      </c>
      <c r="H820" s="1" t="s">
        <v>10</v>
      </c>
    </row>
    <row r="821" spans="3:8" hidden="1" x14ac:dyDescent="0.3">
      <c r="C821" s="37">
        <v>45139</v>
      </c>
      <c r="D821" s="2">
        <v>45143</v>
      </c>
      <c r="E821" s="1" t="s">
        <v>777</v>
      </c>
      <c r="F821" s="1" t="s">
        <v>989</v>
      </c>
      <c r="G821" s="1" t="s">
        <v>27</v>
      </c>
      <c r="H821" s="1" t="s">
        <v>7</v>
      </c>
    </row>
    <row r="822" spans="3:8" hidden="1" x14ac:dyDescent="0.3">
      <c r="C822" s="37">
        <v>45139</v>
      </c>
      <c r="D822" s="2">
        <v>45143</v>
      </c>
      <c r="E822" s="1" t="s">
        <v>779</v>
      </c>
      <c r="F822" s="1" t="s">
        <v>992</v>
      </c>
      <c r="G822" s="1" t="s">
        <v>27</v>
      </c>
      <c r="H822" s="1" t="s">
        <v>7</v>
      </c>
    </row>
    <row r="823" spans="3:8" hidden="1" x14ac:dyDescent="0.3">
      <c r="C823" s="37">
        <v>45139</v>
      </c>
      <c r="D823" s="2">
        <v>45143</v>
      </c>
      <c r="E823" s="1" t="s">
        <v>780</v>
      </c>
      <c r="F823" s="1" t="s">
        <v>992</v>
      </c>
      <c r="G823" s="1" t="s">
        <v>27</v>
      </c>
      <c r="H823" s="1" t="s">
        <v>7</v>
      </c>
    </row>
    <row r="824" spans="3:8" hidden="1" x14ac:dyDescent="0.3">
      <c r="C824" s="37">
        <v>45139</v>
      </c>
      <c r="D824" s="2">
        <v>45143</v>
      </c>
      <c r="E824" s="1" t="s">
        <v>781</v>
      </c>
      <c r="F824" s="1" t="s">
        <v>990</v>
      </c>
      <c r="G824" s="1" t="s">
        <v>1264</v>
      </c>
      <c r="H824" s="1" t="s">
        <v>10</v>
      </c>
    </row>
    <row r="825" spans="3:8" hidden="1" x14ac:dyDescent="0.3">
      <c r="C825" s="37">
        <v>45139</v>
      </c>
      <c r="D825" s="2">
        <v>45143</v>
      </c>
      <c r="E825" s="1" t="s">
        <v>782</v>
      </c>
      <c r="F825" s="1" t="s">
        <v>3</v>
      </c>
      <c r="G825" s="1" t="s">
        <v>27</v>
      </c>
      <c r="H825" s="1" t="s">
        <v>5</v>
      </c>
    </row>
    <row r="826" spans="3:8" hidden="1" x14ac:dyDescent="0.3">
      <c r="C826" s="37">
        <v>45139</v>
      </c>
      <c r="D826" s="2">
        <v>45143</v>
      </c>
      <c r="E826" s="1" t="s">
        <v>783</v>
      </c>
      <c r="F826" s="1" t="s">
        <v>990</v>
      </c>
      <c r="G826" s="1" t="s">
        <v>27</v>
      </c>
      <c r="H826" s="1" t="s">
        <v>10</v>
      </c>
    </row>
    <row r="827" spans="3:8" hidden="1" x14ac:dyDescent="0.3">
      <c r="C827" s="37">
        <v>45139</v>
      </c>
      <c r="D827" s="2">
        <v>45143</v>
      </c>
      <c r="E827" s="1" t="s">
        <v>784</v>
      </c>
      <c r="F827" s="1" t="s">
        <v>989</v>
      </c>
      <c r="G827" s="1" t="s">
        <v>27</v>
      </c>
      <c r="H827" s="1" t="s">
        <v>5</v>
      </c>
    </row>
    <row r="828" spans="3:8" hidden="1" x14ac:dyDescent="0.3">
      <c r="C828" s="37">
        <v>45139</v>
      </c>
      <c r="D828" s="2">
        <v>45143</v>
      </c>
      <c r="E828" s="1" t="s">
        <v>785</v>
      </c>
      <c r="F828" s="1" t="s">
        <v>989</v>
      </c>
      <c r="G828" s="1" t="s">
        <v>27</v>
      </c>
      <c r="H828" s="1" t="s">
        <v>7</v>
      </c>
    </row>
    <row r="829" spans="3:8" hidden="1" x14ac:dyDescent="0.3">
      <c r="C829" s="37">
        <v>45139</v>
      </c>
      <c r="D829" s="2">
        <v>45143</v>
      </c>
      <c r="E829" s="1" t="s">
        <v>787</v>
      </c>
      <c r="F829" s="1" t="s">
        <v>988</v>
      </c>
      <c r="G829" s="1" t="s">
        <v>1264</v>
      </c>
      <c r="H829" s="1" t="s">
        <v>7</v>
      </c>
    </row>
    <row r="830" spans="3:8" hidden="1" x14ac:dyDescent="0.3">
      <c r="C830" s="37">
        <v>45139</v>
      </c>
      <c r="D830" s="2">
        <v>45143</v>
      </c>
      <c r="E830" s="1" t="s">
        <v>788</v>
      </c>
      <c r="F830" s="1" t="s">
        <v>990</v>
      </c>
      <c r="G830" s="1" t="s">
        <v>4</v>
      </c>
      <c r="H830" s="1" t="s">
        <v>5</v>
      </c>
    </row>
    <row r="831" spans="3:8" hidden="1" x14ac:dyDescent="0.3">
      <c r="C831" s="37">
        <v>45139</v>
      </c>
      <c r="D831" s="2">
        <v>45143</v>
      </c>
      <c r="E831" s="1" t="s">
        <v>789</v>
      </c>
      <c r="F831" s="1" t="s">
        <v>989</v>
      </c>
      <c r="G831" s="1" t="s">
        <v>1264</v>
      </c>
      <c r="H831" s="1" t="s">
        <v>7</v>
      </c>
    </row>
    <row r="832" spans="3:8" hidden="1" x14ac:dyDescent="0.3">
      <c r="C832" s="37">
        <v>45139</v>
      </c>
      <c r="D832" s="2">
        <v>45143</v>
      </c>
      <c r="E832" s="1" t="s">
        <v>791</v>
      </c>
      <c r="F832" s="1" t="s">
        <v>988</v>
      </c>
      <c r="G832" s="1" t="s">
        <v>1264</v>
      </c>
      <c r="H832" s="1" t="s">
        <v>7</v>
      </c>
    </row>
    <row r="833" spans="3:8" hidden="1" x14ac:dyDescent="0.3">
      <c r="C833" s="37">
        <v>45139</v>
      </c>
      <c r="D833" s="2">
        <v>45143</v>
      </c>
      <c r="E833" s="1" t="s">
        <v>792</v>
      </c>
      <c r="F833" s="1" t="s">
        <v>3</v>
      </c>
      <c r="G833" s="1" t="s">
        <v>1264</v>
      </c>
      <c r="H833" s="1" t="s">
        <v>5</v>
      </c>
    </row>
    <row r="834" spans="3:8" hidden="1" x14ac:dyDescent="0.3">
      <c r="C834" s="37">
        <v>45139</v>
      </c>
      <c r="D834" s="2">
        <v>45143</v>
      </c>
      <c r="E834" s="1" t="s">
        <v>793</v>
      </c>
      <c r="F834" s="1" t="s">
        <v>989</v>
      </c>
      <c r="G834" s="1" t="s">
        <v>27</v>
      </c>
      <c r="H834" s="1" t="s">
        <v>7</v>
      </c>
    </row>
    <row r="835" spans="3:8" hidden="1" x14ac:dyDescent="0.3">
      <c r="C835" s="37">
        <v>45139</v>
      </c>
      <c r="D835" s="2">
        <v>45143</v>
      </c>
      <c r="E835" s="1" t="s">
        <v>795</v>
      </c>
      <c r="F835" s="1" t="s">
        <v>989</v>
      </c>
      <c r="G835" s="1" t="s">
        <v>4</v>
      </c>
      <c r="H835" s="1" t="s">
        <v>5</v>
      </c>
    </row>
    <row r="836" spans="3:8" hidden="1" x14ac:dyDescent="0.3">
      <c r="C836" s="37">
        <v>45139</v>
      </c>
      <c r="D836" s="2">
        <v>45143</v>
      </c>
      <c r="E836" s="1" t="s">
        <v>796</v>
      </c>
      <c r="F836" s="1" t="s">
        <v>989</v>
      </c>
      <c r="G836" s="1" t="s">
        <v>27</v>
      </c>
      <c r="H836" s="1" t="s">
        <v>7</v>
      </c>
    </row>
    <row r="837" spans="3:8" hidden="1" x14ac:dyDescent="0.3">
      <c r="C837" s="37">
        <v>45139</v>
      </c>
      <c r="D837" s="2">
        <v>45143</v>
      </c>
      <c r="E837" s="1" t="s">
        <v>797</v>
      </c>
      <c r="F837" s="1" t="s">
        <v>993</v>
      </c>
      <c r="G837" s="1" t="s">
        <v>1264</v>
      </c>
      <c r="H837" s="1" t="s">
        <v>7</v>
      </c>
    </row>
    <row r="838" spans="3:8" hidden="1" x14ac:dyDescent="0.3">
      <c r="C838" s="37">
        <v>45139</v>
      </c>
      <c r="D838" s="2">
        <v>45143</v>
      </c>
      <c r="E838" s="1" t="s">
        <v>798</v>
      </c>
      <c r="F838" s="1" t="s">
        <v>989</v>
      </c>
      <c r="G838" s="1" t="s">
        <v>1264</v>
      </c>
      <c r="H838" s="1" t="s">
        <v>7</v>
      </c>
    </row>
    <row r="839" spans="3:8" hidden="1" x14ac:dyDescent="0.3">
      <c r="C839" s="37">
        <v>45139</v>
      </c>
      <c r="D839" s="2">
        <v>45143</v>
      </c>
      <c r="E839" s="1" t="s">
        <v>799</v>
      </c>
      <c r="F839" s="1" t="s">
        <v>993</v>
      </c>
      <c r="G839" s="1" t="s">
        <v>1264</v>
      </c>
      <c r="H839" s="1" t="s">
        <v>7</v>
      </c>
    </row>
    <row r="840" spans="3:8" hidden="1" x14ac:dyDescent="0.3">
      <c r="C840" s="37">
        <v>45139</v>
      </c>
      <c r="D840" s="2">
        <v>45143</v>
      </c>
      <c r="E840" s="1" t="s">
        <v>800</v>
      </c>
      <c r="F840" s="1" t="s">
        <v>990</v>
      </c>
      <c r="G840" s="1" t="s">
        <v>27</v>
      </c>
      <c r="H840" s="1" t="s">
        <v>7</v>
      </c>
    </row>
    <row r="841" spans="3:8" hidden="1" x14ac:dyDescent="0.3">
      <c r="C841" s="37">
        <v>45139</v>
      </c>
      <c r="D841" s="2">
        <v>45143</v>
      </c>
      <c r="E841" s="1" t="s">
        <v>801</v>
      </c>
      <c r="F841" s="1" t="s">
        <v>993</v>
      </c>
      <c r="G841" s="1" t="s">
        <v>27</v>
      </c>
      <c r="H841" s="1" t="s">
        <v>7</v>
      </c>
    </row>
    <row r="842" spans="3:8" hidden="1" x14ac:dyDescent="0.3">
      <c r="C842" s="37">
        <v>45139</v>
      </c>
      <c r="D842" s="2">
        <v>45143</v>
      </c>
      <c r="E842" s="1" t="s">
        <v>803</v>
      </c>
      <c r="F842" s="1" t="s">
        <v>989</v>
      </c>
      <c r="G842" s="1" t="s">
        <v>27</v>
      </c>
      <c r="H842" s="1" t="s">
        <v>7</v>
      </c>
    </row>
    <row r="843" spans="3:8" hidden="1" x14ac:dyDescent="0.3">
      <c r="C843" s="37">
        <v>45139</v>
      </c>
      <c r="D843" s="2">
        <v>45143</v>
      </c>
      <c r="E843" s="1" t="s">
        <v>804</v>
      </c>
      <c r="F843" s="1" t="s">
        <v>989</v>
      </c>
      <c r="G843" s="1" t="s">
        <v>27</v>
      </c>
      <c r="H843" s="1" t="s">
        <v>7</v>
      </c>
    </row>
    <row r="844" spans="3:8" hidden="1" x14ac:dyDescent="0.3">
      <c r="C844" s="37">
        <v>45139</v>
      </c>
      <c r="D844" s="2">
        <v>45143</v>
      </c>
      <c r="E844" s="1" t="s">
        <v>806</v>
      </c>
      <c r="F844" s="1" t="s">
        <v>989</v>
      </c>
      <c r="G844" s="1" t="s">
        <v>1264</v>
      </c>
      <c r="H844" s="1" t="s">
        <v>7</v>
      </c>
    </row>
    <row r="845" spans="3:8" hidden="1" x14ac:dyDescent="0.3">
      <c r="C845" s="37">
        <v>45139</v>
      </c>
      <c r="D845" s="2">
        <v>45143</v>
      </c>
      <c r="E845" s="3" t="s">
        <v>807</v>
      </c>
      <c r="F845" s="1" t="s">
        <v>993</v>
      </c>
      <c r="G845" s="1" t="s">
        <v>27</v>
      </c>
      <c r="H845" s="1" t="s">
        <v>5</v>
      </c>
    </row>
    <row r="846" spans="3:8" hidden="1" x14ac:dyDescent="0.3">
      <c r="C846" s="37">
        <v>45139</v>
      </c>
      <c r="D846" s="2">
        <v>45143</v>
      </c>
      <c r="E846" s="1" t="s">
        <v>808</v>
      </c>
      <c r="F846" s="1" t="s">
        <v>989</v>
      </c>
      <c r="G846" s="1" t="s">
        <v>1264</v>
      </c>
      <c r="H846" s="1" t="s">
        <v>7</v>
      </c>
    </row>
    <row r="847" spans="3:8" hidden="1" x14ac:dyDescent="0.3">
      <c r="C847" s="37">
        <v>45139</v>
      </c>
      <c r="D847" s="2">
        <v>45143</v>
      </c>
      <c r="E847" s="1" t="s">
        <v>814</v>
      </c>
      <c r="F847" s="1" t="s">
        <v>989</v>
      </c>
      <c r="G847" s="1" t="s">
        <v>27</v>
      </c>
      <c r="H847" s="1" t="s">
        <v>7</v>
      </c>
    </row>
    <row r="848" spans="3:8" hidden="1" x14ac:dyDescent="0.3">
      <c r="C848" s="37">
        <v>45139</v>
      </c>
      <c r="D848" s="2">
        <v>45143</v>
      </c>
      <c r="E848" s="1" t="s">
        <v>817</v>
      </c>
      <c r="F848" s="1" t="s">
        <v>993</v>
      </c>
      <c r="G848" s="1" t="s">
        <v>27</v>
      </c>
      <c r="H848" s="1" t="s">
        <v>7</v>
      </c>
    </row>
    <row r="849" spans="3:8" hidden="1" x14ac:dyDescent="0.3">
      <c r="C849" s="37">
        <v>45139</v>
      </c>
      <c r="D849" s="2">
        <v>45143</v>
      </c>
      <c r="E849" s="1" t="s">
        <v>818</v>
      </c>
      <c r="F849" s="1" t="s">
        <v>990</v>
      </c>
      <c r="G849" s="1" t="s">
        <v>27</v>
      </c>
      <c r="H849" s="1" t="s">
        <v>10</v>
      </c>
    </row>
    <row r="850" spans="3:8" hidden="1" x14ac:dyDescent="0.3">
      <c r="C850" s="37">
        <v>45139</v>
      </c>
      <c r="D850" s="2">
        <v>45143</v>
      </c>
      <c r="E850" s="1" t="s">
        <v>819</v>
      </c>
      <c r="F850" s="1" t="s">
        <v>989</v>
      </c>
      <c r="G850" s="1" t="s">
        <v>27</v>
      </c>
      <c r="H850" s="1" t="s">
        <v>7</v>
      </c>
    </row>
    <row r="851" spans="3:8" hidden="1" x14ac:dyDescent="0.3">
      <c r="C851" s="37">
        <v>45139</v>
      </c>
      <c r="D851" s="2">
        <v>45143</v>
      </c>
      <c r="E851" s="1" t="s">
        <v>820</v>
      </c>
      <c r="F851" s="1" t="s">
        <v>993</v>
      </c>
      <c r="G851" s="1" t="s">
        <v>27</v>
      </c>
      <c r="H851" s="1" t="s">
        <v>5</v>
      </c>
    </row>
    <row r="852" spans="3:8" hidden="1" x14ac:dyDescent="0.3">
      <c r="C852" s="37">
        <v>45139</v>
      </c>
      <c r="D852" s="2">
        <v>45143</v>
      </c>
      <c r="E852" s="1" t="s">
        <v>821</v>
      </c>
      <c r="F852" s="1" t="s">
        <v>989</v>
      </c>
      <c r="G852" s="1" t="s">
        <v>27</v>
      </c>
      <c r="H852" s="1" t="s">
        <v>7</v>
      </c>
    </row>
    <row r="853" spans="3:8" hidden="1" x14ac:dyDescent="0.3">
      <c r="C853" s="37">
        <v>45139</v>
      </c>
      <c r="D853" s="2">
        <v>45143</v>
      </c>
      <c r="E853" s="1" t="s">
        <v>822</v>
      </c>
      <c r="F853" s="1" t="s">
        <v>989</v>
      </c>
      <c r="G853" s="1" t="s">
        <v>1264</v>
      </c>
      <c r="H853" s="1" t="s">
        <v>7</v>
      </c>
    </row>
    <row r="854" spans="3:8" hidden="1" x14ac:dyDescent="0.3">
      <c r="C854" s="37">
        <v>45139</v>
      </c>
      <c r="D854" s="2">
        <v>45143</v>
      </c>
      <c r="E854" s="1" t="s">
        <v>825</v>
      </c>
      <c r="F854" s="1" t="s">
        <v>990</v>
      </c>
      <c r="G854" s="1" t="s">
        <v>27</v>
      </c>
      <c r="H854" s="1" t="s">
        <v>7</v>
      </c>
    </row>
    <row r="855" spans="3:8" hidden="1" x14ac:dyDescent="0.3">
      <c r="C855" s="37">
        <v>45139</v>
      </c>
      <c r="D855" s="2">
        <v>45143</v>
      </c>
      <c r="E855" s="1" t="s">
        <v>826</v>
      </c>
      <c r="F855" s="1" t="s">
        <v>989</v>
      </c>
      <c r="G855" s="1" t="s">
        <v>1264</v>
      </c>
      <c r="H855" s="1" t="s">
        <v>7</v>
      </c>
    </row>
    <row r="856" spans="3:8" hidden="1" x14ac:dyDescent="0.3">
      <c r="C856" s="37">
        <v>45139</v>
      </c>
      <c r="D856" s="2">
        <v>45143</v>
      </c>
      <c r="E856" s="1" t="s">
        <v>827</v>
      </c>
      <c r="F856" s="1" t="s">
        <v>989</v>
      </c>
      <c r="G856" s="1" t="s">
        <v>27</v>
      </c>
      <c r="H856" s="1" t="s">
        <v>10</v>
      </c>
    </row>
    <row r="857" spans="3:8" hidden="1" x14ac:dyDescent="0.3">
      <c r="C857" s="37">
        <v>45139</v>
      </c>
      <c r="D857" s="2">
        <v>45143</v>
      </c>
      <c r="E857" s="1" t="s">
        <v>828</v>
      </c>
      <c r="F857" s="1" t="s">
        <v>989</v>
      </c>
      <c r="G857" s="1" t="s">
        <v>27</v>
      </c>
      <c r="H857" s="1" t="s">
        <v>7</v>
      </c>
    </row>
    <row r="858" spans="3:8" hidden="1" x14ac:dyDescent="0.3">
      <c r="C858" s="37">
        <v>45139</v>
      </c>
      <c r="D858" s="2">
        <v>45143</v>
      </c>
      <c r="E858" s="1" t="s">
        <v>829</v>
      </c>
      <c r="F858" s="1" t="s">
        <v>990</v>
      </c>
      <c r="G858" s="1" t="s">
        <v>27</v>
      </c>
      <c r="H858" s="1" t="s">
        <v>10</v>
      </c>
    </row>
    <row r="859" spans="3:8" hidden="1" x14ac:dyDescent="0.3">
      <c r="C859" s="37">
        <v>45139</v>
      </c>
      <c r="D859" s="2">
        <v>45143</v>
      </c>
      <c r="E859" s="1" t="s">
        <v>830</v>
      </c>
      <c r="F859" s="1" t="s">
        <v>989</v>
      </c>
      <c r="G859" s="1" t="s">
        <v>27</v>
      </c>
      <c r="H859" s="1" t="s">
        <v>5</v>
      </c>
    </row>
    <row r="860" spans="3:8" hidden="1" x14ac:dyDescent="0.3">
      <c r="C860" s="37">
        <v>45139</v>
      </c>
      <c r="D860" s="2">
        <v>45143</v>
      </c>
      <c r="E860" s="1" t="s">
        <v>831</v>
      </c>
      <c r="F860" s="1" t="s">
        <v>990</v>
      </c>
      <c r="G860" s="1" t="s">
        <v>27</v>
      </c>
      <c r="H860" s="1" t="s">
        <v>10</v>
      </c>
    </row>
    <row r="861" spans="3:8" hidden="1" x14ac:dyDescent="0.3">
      <c r="C861" s="37">
        <v>45139</v>
      </c>
      <c r="D861" s="2">
        <v>45143</v>
      </c>
      <c r="E861" s="1" t="s">
        <v>836</v>
      </c>
      <c r="F861" s="1" t="s">
        <v>993</v>
      </c>
      <c r="G861" s="1" t="s">
        <v>1264</v>
      </c>
      <c r="H861" s="1" t="s">
        <v>7</v>
      </c>
    </row>
    <row r="862" spans="3:8" hidden="1" x14ac:dyDescent="0.3">
      <c r="C862" s="37">
        <v>45139</v>
      </c>
      <c r="D862" s="2">
        <v>45143</v>
      </c>
      <c r="E862" s="1" t="s">
        <v>837</v>
      </c>
      <c r="F862" s="1" t="s">
        <v>993</v>
      </c>
      <c r="G862" s="1" t="s">
        <v>27</v>
      </c>
      <c r="H862" s="1" t="s">
        <v>7</v>
      </c>
    </row>
    <row r="863" spans="3:8" x14ac:dyDescent="0.3">
      <c r="C863" s="37">
        <v>45139</v>
      </c>
      <c r="D863" s="2">
        <v>45143</v>
      </c>
      <c r="E863" s="1" t="s">
        <v>838</v>
      </c>
      <c r="F863" s="1" t="s">
        <v>990</v>
      </c>
      <c r="G863" s="1" t="s">
        <v>32</v>
      </c>
      <c r="H863" s="1" t="s">
        <v>7</v>
      </c>
    </row>
    <row r="864" spans="3:8" hidden="1" x14ac:dyDescent="0.3">
      <c r="C864" s="37">
        <v>45139</v>
      </c>
      <c r="D864" s="2">
        <v>45143</v>
      </c>
      <c r="E864" s="1" t="s">
        <v>839</v>
      </c>
      <c r="F864" s="1" t="s">
        <v>993</v>
      </c>
      <c r="G864" s="1" t="s">
        <v>1264</v>
      </c>
      <c r="H864" s="1" t="s">
        <v>7</v>
      </c>
    </row>
    <row r="865" spans="3:8" hidden="1" x14ac:dyDescent="0.3">
      <c r="C865" s="37">
        <v>45139</v>
      </c>
      <c r="D865" s="2">
        <v>45143</v>
      </c>
      <c r="E865" s="1" t="s">
        <v>841</v>
      </c>
      <c r="F865" s="1" t="s">
        <v>989</v>
      </c>
      <c r="G865" s="1" t="s">
        <v>27</v>
      </c>
      <c r="H865" s="1" t="s">
        <v>7</v>
      </c>
    </row>
    <row r="866" spans="3:8" hidden="1" x14ac:dyDescent="0.3">
      <c r="C866" s="37">
        <v>45139</v>
      </c>
      <c r="D866" s="2">
        <v>45143</v>
      </c>
      <c r="E866" s="1" t="s">
        <v>842</v>
      </c>
      <c r="F866" s="1" t="s">
        <v>3</v>
      </c>
      <c r="G866" s="1" t="s">
        <v>1264</v>
      </c>
      <c r="H866" s="1" t="s">
        <v>5</v>
      </c>
    </row>
    <row r="867" spans="3:8" hidden="1" x14ac:dyDescent="0.3">
      <c r="C867" s="37">
        <v>45139</v>
      </c>
      <c r="D867" s="2">
        <v>45143</v>
      </c>
      <c r="E867" s="1" t="s">
        <v>849</v>
      </c>
      <c r="F867" s="1" t="s">
        <v>992</v>
      </c>
      <c r="G867" s="1" t="s">
        <v>27</v>
      </c>
      <c r="H867" s="1" t="s">
        <v>5</v>
      </c>
    </row>
    <row r="868" spans="3:8" hidden="1" x14ac:dyDescent="0.3">
      <c r="C868" s="37">
        <v>45139</v>
      </c>
      <c r="D868" s="2">
        <v>45143</v>
      </c>
      <c r="E868" s="1" t="s">
        <v>861</v>
      </c>
      <c r="F868" s="1" t="s">
        <v>989</v>
      </c>
      <c r="G868" s="1" t="s">
        <v>1264</v>
      </c>
      <c r="H868" s="1" t="s">
        <v>7</v>
      </c>
    </row>
    <row r="869" spans="3:8" hidden="1" x14ac:dyDescent="0.3">
      <c r="C869" s="37">
        <v>45139</v>
      </c>
      <c r="D869" s="2">
        <v>45143</v>
      </c>
      <c r="E869" s="1" t="s">
        <v>874</v>
      </c>
      <c r="F869" s="1" t="s">
        <v>989</v>
      </c>
      <c r="G869" s="1" t="s">
        <v>27</v>
      </c>
      <c r="H869" s="1" t="s">
        <v>7</v>
      </c>
    </row>
    <row r="870" spans="3:8" hidden="1" x14ac:dyDescent="0.3">
      <c r="C870" s="37">
        <v>45139</v>
      </c>
      <c r="D870" s="2">
        <v>45143</v>
      </c>
      <c r="E870" s="1" t="s">
        <v>910</v>
      </c>
      <c r="F870" s="1" t="s">
        <v>989</v>
      </c>
      <c r="G870" s="1" t="s">
        <v>27</v>
      </c>
      <c r="H870" s="1" t="s">
        <v>7</v>
      </c>
    </row>
    <row r="871" spans="3:8" hidden="1" x14ac:dyDescent="0.3">
      <c r="C871" s="37">
        <v>45139</v>
      </c>
      <c r="D871" s="2">
        <v>45143</v>
      </c>
      <c r="E871" s="1" t="s">
        <v>922</v>
      </c>
      <c r="F871" s="1" t="s">
        <v>990</v>
      </c>
      <c r="G871" s="1" t="s">
        <v>1264</v>
      </c>
      <c r="H871" s="1" t="s">
        <v>7</v>
      </c>
    </row>
    <row r="872" spans="3:8" hidden="1" x14ac:dyDescent="0.3">
      <c r="C872" s="37">
        <v>45139</v>
      </c>
      <c r="D872" s="2">
        <v>45143</v>
      </c>
      <c r="E872" s="1" t="s">
        <v>924</v>
      </c>
      <c r="F872" s="1" t="s">
        <v>989</v>
      </c>
      <c r="G872" s="1" t="s">
        <v>27</v>
      </c>
      <c r="H872" s="1" t="s">
        <v>7</v>
      </c>
    </row>
    <row r="873" spans="3:8" hidden="1" x14ac:dyDescent="0.3">
      <c r="C873" s="37">
        <v>45139</v>
      </c>
      <c r="D873" s="2">
        <v>45143</v>
      </c>
      <c r="E873" s="1" t="s">
        <v>925</v>
      </c>
      <c r="F873" s="1" t="s">
        <v>989</v>
      </c>
      <c r="G873" s="1" t="s">
        <v>27</v>
      </c>
      <c r="H873" s="1" t="s">
        <v>7</v>
      </c>
    </row>
    <row r="874" spans="3:8" hidden="1" x14ac:dyDescent="0.3">
      <c r="C874" s="37">
        <v>45139</v>
      </c>
      <c r="D874" s="2">
        <v>45143</v>
      </c>
      <c r="E874" s="1" t="s">
        <v>934</v>
      </c>
      <c r="F874" s="1" t="s">
        <v>3</v>
      </c>
      <c r="G874" s="1" t="s">
        <v>27</v>
      </c>
      <c r="H874" s="1" t="s">
        <v>7</v>
      </c>
    </row>
    <row r="875" spans="3:8" x14ac:dyDescent="0.3">
      <c r="C875" s="37">
        <v>45139</v>
      </c>
      <c r="D875" s="2">
        <v>45143</v>
      </c>
      <c r="E875" s="1" t="s">
        <v>939</v>
      </c>
      <c r="F875" s="1" t="s">
        <v>989</v>
      </c>
      <c r="G875" s="1" t="s">
        <v>32</v>
      </c>
      <c r="H875" s="1" t="s">
        <v>7</v>
      </c>
    </row>
    <row r="876" spans="3:8" hidden="1" x14ac:dyDescent="0.3">
      <c r="C876" s="37">
        <v>45139</v>
      </c>
      <c r="D876" s="2">
        <v>45143</v>
      </c>
      <c r="E876" s="1" t="s">
        <v>945</v>
      </c>
      <c r="F876" s="1" t="s">
        <v>989</v>
      </c>
      <c r="G876" s="1" t="s">
        <v>4</v>
      </c>
      <c r="H876" s="1" t="s">
        <v>5</v>
      </c>
    </row>
    <row r="877" spans="3:8" hidden="1" x14ac:dyDescent="0.3">
      <c r="C877" s="37">
        <v>45139</v>
      </c>
      <c r="D877" s="2">
        <v>45143</v>
      </c>
      <c r="E877" s="1" t="s">
        <v>947</v>
      </c>
      <c r="F877" s="1" t="s">
        <v>989</v>
      </c>
      <c r="G877" s="1" t="s">
        <v>27</v>
      </c>
      <c r="H877" s="1" t="s">
        <v>7</v>
      </c>
    </row>
    <row r="878" spans="3:8" hidden="1" x14ac:dyDescent="0.3">
      <c r="C878" s="37">
        <v>45139</v>
      </c>
      <c r="D878" s="2">
        <v>45143</v>
      </c>
      <c r="E878" s="1" t="s">
        <v>949</v>
      </c>
      <c r="F878" s="1" t="s">
        <v>3</v>
      </c>
      <c r="G878" s="1" t="s">
        <v>4</v>
      </c>
      <c r="H878" s="1" t="s">
        <v>7</v>
      </c>
    </row>
    <row r="879" spans="3:8" hidden="1" x14ac:dyDescent="0.3">
      <c r="C879" s="37">
        <v>45139</v>
      </c>
      <c r="D879" s="2">
        <v>45143</v>
      </c>
      <c r="E879" s="1" t="s">
        <v>952</v>
      </c>
      <c r="F879" s="1" t="s">
        <v>989</v>
      </c>
      <c r="G879" s="1" t="s">
        <v>1264</v>
      </c>
      <c r="H879" s="1" t="s">
        <v>7</v>
      </c>
    </row>
    <row r="880" spans="3:8" hidden="1" x14ac:dyDescent="0.3">
      <c r="C880" s="37">
        <v>45139</v>
      </c>
      <c r="D880" s="2">
        <v>45143</v>
      </c>
      <c r="E880" s="1" t="s">
        <v>967</v>
      </c>
      <c r="F880" s="1" t="s">
        <v>990</v>
      </c>
      <c r="G880" s="1" t="s">
        <v>4</v>
      </c>
      <c r="H880" s="1" t="s">
        <v>10</v>
      </c>
    </row>
    <row r="881" spans="3:8" hidden="1" x14ac:dyDescent="0.3">
      <c r="C881" s="37">
        <v>45139</v>
      </c>
      <c r="D881" s="2">
        <v>45143</v>
      </c>
      <c r="E881" s="1" t="s">
        <v>983</v>
      </c>
      <c r="F881" s="1" t="s">
        <v>989</v>
      </c>
      <c r="G881" s="1" t="s">
        <v>1264</v>
      </c>
      <c r="H881" s="1" t="s">
        <v>7</v>
      </c>
    </row>
    <row r="882" spans="3:8" hidden="1" x14ac:dyDescent="0.3">
      <c r="C882" s="37">
        <v>45139</v>
      </c>
      <c r="D882" s="2">
        <v>45144</v>
      </c>
      <c r="E882" s="1" t="s">
        <v>168</v>
      </c>
      <c r="F882" s="1" t="s">
        <v>3</v>
      </c>
      <c r="G882" s="1" t="s">
        <v>4</v>
      </c>
      <c r="H882" s="1" t="s">
        <v>7</v>
      </c>
    </row>
    <row r="883" spans="3:8" hidden="1" x14ac:dyDescent="0.3">
      <c r="C883" s="37">
        <v>45139</v>
      </c>
      <c r="D883" s="2">
        <v>45144</v>
      </c>
      <c r="E883" s="1" t="s">
        <v>843</v>
      </c>
      <c r="F883" s="1" t="s">
        <v>989</v>
      </c>
      <c r="G883" s="1" t="s">
        <v>27</v>
      </c>
      <c r="H883" s="1" t="s">
        <v>7</v>
      </c>
    </row>
    <row r="884" spans="3:8" hidden="1" x14ac:dyDescent="0.3">
      <c r="C884" s="37">
        <v>45139</v>
      </c>
      <c r="D884" s="2">
        <v>45144</v>
      </c>
      <c r="E884" s="1" t="s">
        <v>844</v>
      </c>
      <c r="F884" s="1" t="s">
        <v>993</v>
      </c>
      <c r="G884" s="1" t="s">
        <v>27</v>
      </c>
      <c r="H884" s="1" t="s">
        <v>7</v>
      </c>
    </row>
    <row r="885" spans="3:8" hidden="1" x14ac:dyDescent="0.3">
      <c r="C885" s="37">
        <v>45139</v>
      </c>
      <c r="D885" s="2">
        <v>45144</v>
      </c>
      <c r="E885" s="1" t="s">
        <v>845</v>
      </c>
      <c r="F885" s="1" t="s">
        <v>989</v>
      </c>
      <c r="G885" s="1" t="s">
        <v>27</v>
      </c>
      <c r="H885" s="1" t="s">
        <v>7</v>
      </c>
    </row>
    <row r="886" spans="3:8" hidden="1" x14ac:dyDescent="0.3">
      <c r="C886" s="37">
        <v>45139</v>
      </c>
      <c r="D886" s="2">
        <v>45144</v>
      </c>
      <c r="E886" s="1" t="s">
        <v>846</v>
      </c>
      <c r="F886" s="1" t="s">
        <v>993</v>
      </c>
      <c r="G886" s="1" t="s">
        <v>1264</v>
      </c>
      <c r="H886" s="1" t="s">
        <v>7</v>
      </c>
    </row>
    <row r="887" spans="3:8" hidden="1" x14ac:dyDescent="0.3">
      <c r="C887" s="37">
        <v>45139</v>
      </c>
      <c r="D887" s="2">
        <v>45144</v>
      </c>
      <c r="E887" s="1" t="s">
        <v>848</v>
      </c>
      <c r="F887" s="1" t="s">
        <v>989</v>
      </c>
      <c r="G887" s="1" t="s">
        <v>27</v>
      </c>
      <c r="H887" s="1" t="s">
        <v>5</v>
      </c>
    </row>
    <row r="888" spans="3:8" hidden="1" x14ac:dyDescent="0.3">
      <c r="C888" s="37">
        <v>45139</v>
      </c>
      <c r="D888" s="2">
        <v>45144</v>
      </c>
      <c r="E888" s="1" t="s">
        <v>850</v>
      </c>
      <c r="F888" s="1" t="s">
        <v>993</v>
      </c>
      <c r="G888" s="1" t="s">
        <v>27</v>
      </c>
      <c r="H888" s="1" t="s">
        <v>7</v>
      </c>
    </row>
    <row r="889" spans="3:8" hidden="1" x14ac:dyDescent="0.3">
      <c r="C889" s="37">
        <v>45139</v>
      </c>
      <c r="D889" s="2">
        <v>45144</v>
      </c>
      <c r="E889" s="1" t="s">
        <v>851</v>
      </c>
      <c r="F889" s="1" t="s">
        <v>990</v>
      </c>
      <c r="G889" s="1" t="s">
        <v>1264</v>
      </c>
      <c r="H889" s="1" t="s">
        <v>10</v>
      </c>
    </row>
    <row r="890" spans="3:8" x14ac:dyDescent="0.3">
      <c r="C890" s="37">
        <v>45139</v>
      </c>
      <c r="D890" s="2">
        <v>45144</v>
      </c>
      <c r="E890" s="1" t="s">
        <v>852</v>
      </c>
      <c r="F890" s="1" t="s">
        <v>990</v>
      </c>
      <c r="G890" s="1" t="s">
        <v>32</v>
      </c>
      <c r="H890" s="1" t="s">
        <v>7</v>
      </c>
    </row>
    <row r="891" spans="3:8" x14ac:dyDescent="0.3">
      <c r="C891" s="37">
        <v>45139</v>
      </c>
      <c r="D891" s="2">
        <v>45144</v>
      </c>
      <c r="E891" s="1" t="s">
        <v>853</v>
      </c>
      <c r="F891" s="1" t="s">
        <v>990</v>
      </c>
      <c r="G891" s="1" t="s">
        <v>32</v>
      </c>
      <c r="H891" s="1" t="s">
        <v>7</v>
      </c>
    </row>
    <row r="892" spans="3:8" hidden="1" x14ac:dyDescent="0.3">
      <c r="C892" s="37">
        <v>45139</v>
      </c>
      <c r="D892" s="2">
        <v>45144</v>
      </c>
      <c r="E892" s="1" t="s">
        <v>854</v>
      </c>
      <c r="F892" s="1" t="s">
        <v>990</v>
      </c>
      <c r="G892" s="1" t="s">
        <v>27</v>
      </c>
      <c r="H892" s="1" t="s">
        <v>5</v>
      </c>
    </row>
    <row r="893" spans="3:8" hidden="1" x14ac:dyDescent="0.3">
      <c r="C893" s="37">
        <v>45139</v>
      </c>
      <c r="D893" s="2">
        <v>45144</v>
      </c>
      <c r="E893" s="1" t="s">
        <v>855</v>
      </c>
      <c r="F893" s="1" t="s">
        <v>989</v>
      </c>
      <c r="G893" s="1" t="s">
        <v>27</v>
      </c>
      <c r="H893" s="1" t="s">
        <v>7</v>
      </c>
    </row>
    <row r="894" spans="3:8" hidden="1" x14ac:dyDescent="0.3">
      <c r="C894" s="37">
        <v>45139</v>
      </c>
      <c r="D894" s="2">
        <v>45144</v>
      </c>
      <c r="E894" s="1" t="s">
        <v>856</v>
      </c>
      <c r="F894" s="1" t="s">
        <v>3</v>
      </c>
      <c r="G894" s="1" t="s">
        <v>27</v>
      </c>
      <c r="H894" s="1" t="s">
        <v>5</v>
      </c>
    </row>
    <row r="895" spans="3:8" hidden="1" x14ac:dyDescent="0.3">
      <c r="C895" s="37">
        <v>45139</v>
      </c>
      <c r="D895" s="2">
        <v>45144</v>
      </c>
      <c r="E895" s="1" t="s">
        <v>857</v>
      </c>
      <c r="F895" s="1" t="s">
        <v>993</v>
      </c>
      <c r="G895" s="1" t="s">
        <v>1264</v>
      </c>
      <c r="H895" s="1" t="s">
        <v>7</v>
      </c>
    </row>
    <row r="896" spans="3:8" hidden="1" x14ac:dyDescent="0.3">
      <c r="C896" s="37">
        <v>45139</v>
      </c>
      <c r="D896" s="2">
        <v>45144</v>
      </c>
      <c r="E896" s="1" t="s">
        <v>858</v>
      </c>
      <c r="F896" s="1" t="s">
        <v>989</v>
      </c>
      <c r="G896" s="1" t="s">
        <v>1264</v>
      </c>
      <c r="H896" s="1" t="s">
        <v>7</v>
      </c>
    </row>
    <row r="897" spans="3:8" hidden="1" x14ac:dyDescent="0.3">
      <c r="C897" s="37">
        <v>45139</v>
      </c>
      <c r="D897" s="2">
        <v>45144</v>
      </c>
      <c r="E897" s="1" t="s">
        <v>859</v>
      </c>
      <c r="F897" s="1" t="s">
        <v>990</v>
      </c>
      <c r="G897" s="1" t="s">
        <v>27</v>
      </c>
      <c r="H897" s="1" t="s">
        <v>5</v>
      </c>
    </row>
    <row r="898" spans="3:8" hidden="1" x14ac:dyDescent="0.3">
      <c r="C898" s="37">
        <v>45139</v>
      </c>
      <c r="D898" s="2">
        <v>45144</v>
      </c>
      <c r="E898" s="1" t="s">
        <v>860</v>
      </c>
      <c r="F898" s="1" t="s">
        <v>988</v>
      </c>
      <c r="G898" s="1" t="s">
        <v>1264</v>
      </c>
      <c r="H898" s="1" t="s">
        <v>7</v>
      </c>
    </row>
    <row r="899" spans="3:8" hidden="1" x14ac:dyDescent="0.3">
      <c r="C899" s="37">
        <v>45139</v>
      </c>
      <c r="D899" s="2">
        <v>45144</v>
      </c>
      <c r="E899" s="1" t="s">
        <v>862</v>
      </c>
      <c r="F899" s="1" t="s">
        <v>989</v>
      </c>
      <c r="G899" s="1" t="s">
        <v>27</v>
      </c>
      <c r="H899" s="1" t="s">
        <v>7</v>
      </c>
    </row>
    <row r="900" spans="3:8" hidden="1" x14ac:dyDescent="0.3">
      <c r="C900" s="37">
        <v>45139</v>
      </c>
      <c r="D900" s="2">
        <v>45144</v>
      </c>
      <c r="E900" s="1" t="s">
        <v>863</v>
      </c>
      <c r="F900" s="1" t="s">
        <v>989</v>
      </c>
      <c r="G900" s="1" t="s">
        <v>1264</v>
      </c>
      <c r="H900" s="1" t="s">
        <v>7</v>
      </c>
    </row>
    <row r="901" spans="3:8" hidden="1" x14ac:dyDescent="0.3">
      <c r="C901" s="37">
        <v>45139</v>
      </c>
      <c r="D901" s="2">
        <v>45144</v>
      </c>
      <c r="E901" s="1" t="s">
        <v>864</v>
      </c>
      <c r="F901" s="1" t="s">
        <v>990</v>
      </c>
      <c r="G901" s="1" t="s">
        <v>27</v>
      </c>
      <c r="H901" s="1" t="s">
        <v>10</v>
      </c>
    </row>
    <row r="902" spans="3:8" hidden="1" x14ac:dyDescent="0.3">
      <c r="C902" s="37">
        <v>45139</v>
      </c>
      <c r="D902" s="2">
        <v>45144</v>
      </c>
      <c r="E902" s="1" t="s">
        <v>866</v>
      </c>
      <c r="F902" s="1" t="s">
        <v>989</v>
      </c>
      <c r="G902" s="1" t="s">
        <v>27</v>
      </c>
      <c r="H902" s="1" t="s">
        <v>7</v>
      </c>
    </row>
    <row r="903" spans="3:8" hidden="1" x14ac:dyDescent="0.3">
      <c r="C903" s="37">
        <v>45139</v>
      </c>
      <c r="D903" s="2">
        <v>45144</v>
      </c>
      <c r="E903" s="1" t="s">
        <v>867</v>
      </c>
      <c r="F903" s="1" t="s">
        <v>993</v>
      </c>
      <c r="G903" s="1" t="s">
        <v>27</v>
      </c>
      <c r="H903" s="1" t="s">
        <v>7</v>
      </c>
    </row>
    <row r="904" spans="3:8" hidden="1" x14ac:dyDescent="0.3">
      <c r="C904" s="37">
        <v>45139</v>
      </c>
      <c r="D904" s="2">
        <v>45144</v>
      </c>
      <c r="E904" s="1" t="s">
        <v>868</v>
      </c>
      <c r="F904" s="1" t="s">
        <v>988</v>
      </c>
      <c r="G904" s="1" t="s">
        <v>1264</v>
      </c>
      <c r="H904" s="1" t="s">
        <v>7</v>
      </c>
    </row>
    <row r="905" spans="3:8" hidden="1" x14ac:dyDescent="0.3">
      <c r="C905" s="37">
        <v>45139</v>
      </c>
      <c r="D905" s="2">
        <v>45144</v>
      </c>
      <c r="E905" s="1" t="s">
        <v>869</v>
      </c>
      <c r="F905" s="1" t="s">
        <v>993</v>
      </c>
      <c r="G905" s="1" t="s">
        <v>1264</v>
      </c>
      <c r="H905" s="1" t="s">
        <v>7</v>
      </c>
    </row>
    <row r="906" spans="3:8" x14ac:dyDescent="0.3">
      <c r="C906" s="37">
        <v>45139</v>
      </c>
      <c r="D906" s="2">
        <v>45144</v>
      </c>
      <c r="E906" s="1" t="s">
        <v>870</v>
      </c>
      <c r="F906" s="1" t="s">
        <v>991</v>
      </c>
      <c r="G906" s="1" t="s">
        <v>32</v>
      </c>
      <c r="H906" s="1" t="s">
        <v>7</v>
      </c>
    </row>
    <row r="907" spans="3:8" hidden="1" x14ac:dyDescent="0.3">
      <c r="C907" s="37">
        <v>45139</v>
      </c>
      <c r="D907" s="2">
        <v>45144</v>
      </c>
      <c r="E907" s="1" t="s">
        <v>871</v>
      </c>
      <c r="F907" s="1" t="s">
        <v>3</v>
      </c>
      <c r="G907" s="1" t="s">
        <v>27</v>
      </c>
      <c r="H907" s="1" t="s">
        <v>10</v>
      </c>
    </row>
    <row r="908" spans="3:8" hidden="1" x14ac:dyDescent="0.3">
      <c r="C908" s="37">
        <v>45139</v>
      </c>
      <c r="D908" s="2">
        <v>45144</v>
      </c>
      <c r="E908" s="3" t="s">
        <v>873</v>
      </c>
      <c r="F908" s="1" t="s">
        <v>990</v>
      </c>
      <c r="G908" s="1" t="s">
        <v>27</v>
      </c>
      <c r="H908" s="1" t="s">
        <v>10</v>
      </c>
    </row>
    <row r="909" spans="3:8" hidden="1" x14ac:dyDescent="0.3">
      <c r="C909" s="37">
        <v>45139</v>
      </c>
      <c r="D909" s="2">
        <v>45144</v>
      </c>
      <c r="E909" s="1" t="s">
        <v>875</v>
      </c>
      <c r="F909" s="1" t="s">
        <v>989</v>
      </c>
      <c r="G909" s="1" t="s">
        <v>1264</v>
      </c>
      <c r="H909" s="1" t="s">
        <v>7</v>
      </c>
    </row>
    <row r="910" spans="3:8" hidden="1" x14ac:dyDescent="0.3">
      <c r="C910" s="37">
        <v>45139</v>
      </c>
      <c r="D910" s="2">
        <v>45144</v>
      </c>
      <c r="E910" s="1" t="s">
        <v>876</v>
      </c>
      <c r="F910" s="1" t="s">
        <v>993</v>
      </c>
      <c r="G910" s="1" t="s">
        <v>27</v>
      </c>
      <c r="H910" s="1" t="s">
        <v>7</v>
      </c>
    </row>
    <row r="911" spans="3:8" hidden="1" x14ac:dyDescent="0.3">
      <c r="C911" s="37">
        <v>45139</v>
      </c>
      <c r="D911" s="2">
        <v>45144</v>
      </c>
      <c r="E911" s="1" t="s">
        <v>877</v>
      </c>
      <c r="F911" s="1" t="s">
        <v>989</v>
      </c>
      <c r="G911" s="1" t="s">
        <v>1264</v>
      </c>
      <c r="H911" s="1" t="s">
        <v>7</v>
      </c>
    </row>
    <row r="912" spans="3:8" hidden="1" x14ac:dyDescent="0.3">
      <c r="C912" s="37">
        <v>45139</v>
      </c>
      <c r="D912" s="2">
        <v>45144</v>
      </c>
      <c r="E912" s="1" t="s">
        <v>878</v>
      </c>
      <c r="F912" s="1" t="s">
        <v>990</v>
      </c>
      <c r="G912" s="1" t="s">
        <v>4</v>
      </c>
      <c r="H912" s="1" t="s">
        <v>5</v>
      </c>
    </row>
    <row r="913" spans="3:8" hidden="1" x14ac:dyDescent="0.3">
      <c r="C913" s="37">
        <v>45139</v>
      </c>
      <c r="D913" s="2">
        <v>45144</v>
      </c>
      <c r="E913" s="1" t="s">
        <v>879</v>
      </c>
      <c r="F913" s="1" t="s">
        <v>3</v>
      </c>
      <c r="G913" s="1" t="s">
        <v>4</v>
      </c>
      <c r="H913" s="1" t="s">
        <v>7</v>
      </c>
    </row>
    <row r="914" spans="3:8" x14ac:dyDescent="0.3">
      <c r="C914" s="37">
        <v>45139</v>
      </c>
      <c r="D914" s="2">
        <v>45144</v>
      </c>
      <c r="E914" s="1" t="s">
        <v>880</v>
      </c>
      <c r="F914" s="1" t="s">
        <v>990</v>
      </c>
      <c r="G914" s="1" t="s">
        <v>32</v>
      </c>
      <c r="H914" s="1" t="s">
        <v>5</v>
      </c>
    </row>
    <row r="915" spans="3:8" hidden="1" x14ac:dyDescent="0.3">
      <c r="C915" s="37">
        <v>45139</v>
      </c>
      <c r="D915" s="2">
        <v>45144</v>
      </c>
      <c r="E915" s="1" t="s">
        <v>881</v>
      </c>
      <c r="F915" s="1" t="s">
        <v>989</v>
      </c>
      <c r="G915" s="1" t="s">
        <v>27</v>
      </c>
      <c r="H915" s="1" t="s">
        <v>7</v>
      </c>
    </row>
    <row r="916" spans="3:8" x14ac:dyDescent="0.3">
      <c r="C916" s="37">
        <v>45139</v>
      </c>
      <c r="D916" s="2">
        <v>45144</v>
      </c>
      <c r="E916" s="1" t="s">
        <v>882</v>
      </c>
      <c r="F916" s="1" t="s">
        <v>989</v>
      </c>
      <c r="G916" s="1" t="s">
        <v>32</v>
      </c>
      <c r="H916" s="1" t="s">
        <v>10</v>
      </c>
    </row>
    <row r="917" spans="3:8" hidden="1" x14ac:dyDescent="0.3">
      <c r="C917" s="37">
        <v>45139</v>
      </c>
      <c r="D917" s="2">
        <v>45144</v>
      </c>
      <c r="E917" s="1" t="s">
        <v>883</v>
      </c>
      <c r="F917" s="1" t="s">
        <v>989</v>
      </c>
      <c r="G917" s="1" t="s">
        <v>27</v>
      </c>
      <c r="H917" s="1" t="s">
        <v>7</v>
      </c>
    </row>
    <row r="918" spans="3:8" hidden="1" x14ac:dyDescent="0.3">
      <c r="C918" s="37">
        <v>45139</v>
      </c>
      <c r="D918" s="2">
        <v>45144</v>
      </c>
      <c r="E918" s="1" t="s">
        <v>886</v>
      </c>
      <c r="F918" s="1" t="s">
        <v>989</v>
      </c>
      <c r="G918" s="1" t="s">
        <v>27</v>
      </c>
      <c r="H918" s="1" t="s">
        <v>10</v>
      </c>
    </row>
    <row r="919" spans="3:8" hidden="1" x14ac:dyDescent="0.3">
      <c r="C919" s="37">
        <v>45139</v>
      </c>
      <c r="D919" s="2">
        <v>45144</v>
      </c>
      <c r="E919" s="1" t="s">
        <v>887</v>
      </c>
      <c r="F919" s="1" t="s">
        <v>989</v>
      </c>
      <c r="G919" s="1" t="s">
        <v>1264</v>
      </c>
      <c r="H919" s="1" t="s">
        <v>7</v>
      </c>
    </row>
    <row r="920" spans="3:8" hidden="1" x14ac:dyDescent="0.3">
      <c r="C920" s="37">
        <v>45139</v>
      </c>
      <c r="D920" s="2">
        <v>45144</v>
      </c>
      <c r="E920" s="3" t="s">
        <v>888</v>
      </c>
      <c r="F920" s="1" t="s">
        <v>989</v>
      </c>
      <c r="G920" s="1" t="s">
        <v>27</v>
      </c>
      <c r="H920" s="1" t="s">
        <v>7</v>
      </c>
    </row>
    <row r="921" spans="3:8" hidden="1" x14ac:dyDescent="0.3">
      <c r="C921" s="37">
        <v>45139</v>
      </c>
      <c r="D921" s="2">
        <v>45144</v>
      </c>
      <c r="E921" s="1" t="s">
        <v>889</v>
      </c>
      <c r="F921" s="1" t="s">
        <v>988</v>
      </c>
      <c r="G921" s="1" t="s">
        <v>1264</v>
      </c>
      <c r="H921" s="1" t="s">
        <v>7</v>
      </c>
    </row>
    <row r="922" spans="3:8" hidden="1" x14ac:dyDescent="0.3">
      <c r="C922" s="37">
        <v>45139</v>
      </c>
      <c r="D922" s="2">
        <v>45144</v>
      </c>
      <c r="E922" s="1" t="s">
        <v>890</v>
      </c>
      <c r="F922" s="1" t="s">
        <v>989</v>
      </c>
      <c r="G922" s="1" t="s">
        <v>1264</v>
      </c>
      <c r="H922" s="1" t="s">
        <v>5</v>
      </c>
    </row>
    <row r="923" spans="3:8" hidden="1" x14ac:dyDescent="0.3">
      <c r="C923" s="37">
        <v>45139</v>
      </c>
      <c r="D923" s="2">
        <v>45144</v>
      </c>
      <c r="E923" s="1" t="s">
        <v>891</v>
      </c>
      <c r="F923" s="1" t="s">
        <v>989</v>
      </c>
      <c r="G923" s="1" t="s">
        <v>27</v>
      </c>
      <c r="H923" s="1" t="s">
        <v>7</v>
      </c>
    </row>
    <row r="924" spans="3:8" hidden="1" x14ac:dyDescent="0.3">
      <c r="C924" s="37">
        <v>45139</v>
      </c>
      <c r="D924" s="2">
        <v>45144</v>
      </c>
      <c r="E924" s="1" t="s">
        <v>892</v>
      </c>
      <c r="F924" s="1" t="s">
        <v>989</v>
      </c>
      <c r="G924" s="1" t="s">
        <v>27</v>
      </c>
      <c r="H924" s="1" t="s">
        <v>10</v>
      </c>
    </row>
    <row r="925" spans="3:8" hidden="1" x14ac:dyDescent="0.3">
      <c r="C925" s="37">
        <v>45139</v>
      </c>
      <c r="D925" s="2">
        <v>45144</v>
      </c>
      <c r="E925" s="1" t="s">
        <v>893</v>
      </c>
      <c r="F925" s="1" t="s">
        <v>990</v>
      </c>
      <c r="G925" s="1" t="s">
        <v>27</v>
      </c>
      <c r="H925" s="1" t="s">
        <v>10</v>
      </c>
    </row>
    <row r="926" spans="3:8" hidden="1" x14ac:dyDescent="0.3">
      <c r="C926" s="37">
        <v>45139</v>
      </c>
      <c r="D926" s="2">
        <v>45144</v>
      </c>
      <c r="E926" s="1" t="s">
        <v>894</v>
      </c>
      <c r="F926" s="1" t="s">
        <v>989</v>
      </c>
      <c r="G926" s="1" t="s">
        <v>27</v>
      </c>
      <c r="H926" s="1" t="s">
        <v>10</v>
      </c>
    </row>
    <row r="927" spans="3:8" hidden="1" x14ac:dyDescent="0.3">
      <c r="C927" s="37">
        <v>45139</v>
      </c>
      <c r="D927" s="2">
        <v>45144</v>
      </c>
      <c r="E927" s="1" t="s">
        <v>895</v>
      </c>
      <c r="F927" s="1" t="s">
        <v>989</v>
      </c>
      <c r="G927" s="1" t="s">
        <v>1264</v>
      </c>
      <c r="H927" s="1" t="s">
        <v>7</v>
      </c>
    </row>
    <row r="928" spans="3:8" hidden="1" x14ac:dyDescent="0.3">
      <c r="C928" s="37">
        <v>45139</v>
      </c>
      <c r="D928" s="2">
        <v>45144</v>
      </c>
      <c r="E928" s="1" t="s">
        <v>896</v>
      </c>
      <c r="F928" s="1" t="s">
        <v>989</v>
      </c>
      <c r="G928" s="1" t="s">
        <v>27</v>
      </c>
      <c r="H928" s="1" t="s">
        <v>7</v>
      </c>
    </row>
    <row r="929" spans="3:8" hidden="1" x14ac:dyDescent="0.3">
      <c r="C929" s="37">
        <v>45139</v>
      </c>
      <c r="D929" s="2">
        <v>45144</v>
      </c>
      <c r="E929" s="1" t="s">
        <v>897</v>
      </c>
      <c r="F929" s="1" t="s">
        <v>990</v>
      </c>
      <c r="G929" s="1" t="s">
        <v>27</v>
      </c>
      <c r="H929" s="1" t="s">
        <v>10</v>
      </c>
    </row>
    <row r="930" spans="3:8" hidden="1" x14ac:dyDescent="0.3">
      <c r="C930" s="37">
        <v>45139</v>
      </c>
      <c r="D930" s="2">
        <v>45144</v>
      </c>
      <c r="E930" s="3" t="s">
        <v>898</v>
      </c>
      <c r="F930" s="1" t="s">
        <v>989</v>
      </c>
      <c r="G930" s="1" t="s">
        <v>4</v>
      </c>
      <c r="H930" s="1" t="s">
        <v>10</v>
      </c>
    </row>
    <row r="931" spans="3:8" hidden="1" x14ac:dyDescent="0.3">
      <c r="C931" s="37">
        <v>45139</v>
      </c>
      <c r="D931" s="2">
        <v>45144</v>
      </c>
      <c r="E931" s="1" t="s">
        <v>899</v>
      </c>
      <c r="F931" s="1" t="s">
        <v>989</v>
      </c>
      <c r="G931" s="1" t="s">
        <v>1264</v>
      </c>
      <c r="H931" s="1" t="s">
        <v>5</v>
      </c>
    </row>
    <row r="932" spans="3:8" hidden="1" x14ac:dyDescent="0.3">
      <c r="C932" s="37">
        <v>45139</v>
      </c>
      <c r="D932" s="2">
        <v>45144</v>
      </c>
      <c r="E932" s="1" t="s">
        <v>900</v>
      </c>
      <c r="F932" s="1" t="s">
        <v>989</v>
      </c>
      <c r="G932" s="1" t="s">
        <v>27</v>
      </c>
      <c r="H932" s="1" t="s">
        <v>7</v>
      </c>
    </row>
    <row r="933" spans="3:8" hidden="1" x14ac:dyDescent="0.3">
      <c r="C933" s="37">
        <v>45139</v>
      </c>
      <c r="D933" s="2">
        <v>45144</v>
      </c>
      <c r="E933" s="1" t="s">
        <v>901</v>
      </c>
      <c r="F933" s="1" t="s">
        <v>989</v>
      </c>
      <c r="G933" s="1" t="s">
        <v>27</v>
      </c>
      <c r="H933" s="1" t="s">
        <v>7</v>
      </c>
    </row>
    <row r="934" spans="3:8" x14ac:dyDescent="0.3">
      <c r="C934" s="37">
        <v>45139</v>
      </c>
      <c r="D934" s="2">
        <v>45144</v>
      </c>
      <c r="E934" s="1" t="s">
        <v>902</v>
      </c>
      <c r="F934" s="1" t="s">
        <v>990</v>
      </c>
      <c r="G934" s="1" t="s">
        <v>32</v>
      </c>
      <c r="H934" s="1" t="s">
        <v>10</v>
      </c>
    </row>
    <row r="935" spans="3:8" hidden="1" x14ac:dyDescent="0.3">
      <c r="C935" s="37">
        <v>45139</v>
      </c>
      <c r="D935" s="2">
        <v>45144</v>
      </c>
      <c r="E935" s="1" t="s">
        <v>903</v>
      </c>
      <c r="F935" s="1" t="s">
        <v>989</v>
      </c>
      <c r="G935" s="1" t="s">
        <v>27</v>
      </c>
      <c r="H935" s="1" t="s">
        <v>7</v>
      </c>
    </row>
    <row r="936" spans="3:8" hidden="1" x14ac:dyDescent="0.3">
      <c r="C936" s="37">
        <v>45139</v>
      </c>
      <c r="D936" s="2">
        <v>45144</v>
      </c>
      <c r="E936" s="1" t="s">
        <v>906</v>
      </c>
      <c r="F936" s="1" t="s">
        <v>993</v>
      </c>
      <c r="G936" s="1" t="s">
        <v>27</v>
      </c>
      <c r="H936" s="1" t="s">
        <v>7</v>
      </c>
    </row>
    <row r="937" spans="3:8" hidden="1" x14ac:dyDescent="0.3">
      <c r="C937" s="37">
        <v>45139</v>
      </c>
      <c r="D937" s="2">
        <v>45144</v>
      </c>
      <c r="E937" s="1" t="s">
        <v>907</v>
      </c>
      <c r="F937" s="1" t="s">
        <v>988</v>
      </c>
      <c r="G937" s="1" t="s">
        <v>1264</v>
      </c>
      <c r="H937" s="1" t="s">
        <v>7</v>
      </c>
    </row>
    <row r="938" spans="3:8" hidden="1" x14ac:dyDescent="0.3">
      <c r="C938" s="37">
        <v>45139</v>
      </c>
      <c r="D938" s="2">
        <v>45144</v>
      </c>
      <c r="E938" s="1" t="s">
        <v>908</v>
      </c>
      <c r="F938" s="1" t="s">
        <v>989</v>
      </c>
      <c r="G938" s="1" t="s">
        <v>1264</v>
      </c>
      <c r="H938" s="1" t="s">
        <v>7</v>
      </c>
    </row>
    <row r="939" spans="3:8" hidden="1" x14ac:dyDescent="0.3">
      <c r="C939" s="37">
        <v>45139</v>
      </c>
      <c r="D939" s="2">
        <v>45144</v>
      </c>
      <c r="E939" s="1" t="s">
        <v>909</v>
      </c>
      <c r="F939" s="1" t="s">
        <v>990</v>
      </c>
      <c r="G939" s="1" t="s">
        <v>1264</v>
      </c>
      <c r="H939" s="1" t="s">
        <v>7</v>
      </c>
    </row>
    <row r="940" spans="3:8" hidden="1" x14ac:dyDescent="0.3">
      <c r="C940" s="37">
        <v>45139</v>
      </c>
      <c r="D940" s="2">
        <v>45144</v>
      </c>
      <c r="E940" s="1" t="s">
        <v>911</v>
      </c>
      <c r="F940" s="1" t="s">
        <v>993</v>
      </c>
      <c r="G940" s="1" t="s">
        <v>1264</v>
      </c>
      <c r="H940" s="1" t="s">
        <v>7</v>
      </c>
    </row>
    <row r="941" spans="3:8" x14ac:dyDescent="0.3">
      <c r="C941" s="37">
        <v>45139</v>
      </c>
      <c r="D941" s="2">
        <v>45144</v>
      </c>
      <c r="E941" s="1" t="s">
        <v>914</v>
      </c>
      <c r="F941" s="1" t="s">
        <v>989</v>
      </c>
      <c r="G941" s="1" t="s">
        <v>32</v>
      </c>
      <c r="H941" s="1" t="s">
        <v>7</v>
      </c>
    </row>
    <row r="942" spans="3:8" hidden="1" x14ac:dyDescent="0.3">
      <c r="C942" s="37">
        <v>45139</v>
      </c>
      <c r="D942" s="2">
        <v>45144</v>
      </c>
      <c r="E942" s="1" t="s">
        <v>915</v>
      </c>
      <c r="F942" s="1" t="s">
        <v>989</v>
      </c>
      <c r="G942" s="1" t="s">
        <v>4</v>
      </c>
      <c r="H942" s="1" t="s">
        <v>5</v>
      </c>
    </row>
    <row r="943" spans="3:8" hidden="1" x14ac:dyDescent="0.3">
      <c r="C943" s="37">
        <v>45139</v>
      </c>
      <c r="D943" s="2">
        <v>45144</v>
      </c>
      <c r="E943" s="1" t="s">
        <v>916</v>
      </c>
      <c r="F943" s="1" t="s">
        <v>990</v>
      </c>
      <c r="G943" s="1" t="s">
        <v>27</v>
      </c>
      <c r="H943" s="1" t="s">
        <v>7</v>
      </c>
    </row>
    <row r="944" spans="3:8" x14ac:dyDescent="0.3">
      <c r="C944" s="37">
        <v>45139</v>
      </c>
      <c r="D944" s="2">
        <v>45144</v>
      </c>
      <c r="E944" s="1" t="s">
        <v>918</v>
      </c>
      <c r="F944" s="1" t="s">
        <v>989</v>
      </c>
      <c r="G944" s="1" t="s">
        <v>32</v>
      </c>
      <c r="H944" s="1" t="s">
        <v>10</v>
      </c>
    </row>
    <row r="945" spans="3:8" hidden="1" x14ac:dyDescent="0.3">
      <c r="C945" s="37">
        <v>45139</v>
      </c>
      <c r="D945" s="2">
        <v>45144</v>
      </c>
      <c r="E945" s="1" t="s">
        <v>919</v>
      </c>
      <c r="F945" s="1" t="s">
        <v>990</v>
      </c>
      <c r="G945" s="1" t="s">
        <v>27</v>
      </c>
      <c r="H945" s="1" t="s">
        <v>10</v>
      </c>
    </row>
    <row r="946" spans="3:8" hidden="1" x14ac:dyDescent="0.3">
      <c r="C946" s="37">
        <v>45139</v>
      </c>
      <c r="D946" s="2">
        <v>45144</v>
      </c>
      <c r="E946" s="1" t="s">
        <v>920</v>
      </c>
      <c r="F946" s="1" t="s">
        <v>989</v>
      </c>
      <c r="G946" s="1" t="s">
        <v>1264</v>
      </c>
      <c r="H946" s="1" t="s">
        <v>7</v>
      </c>
    </row>
    <row r="947" spans="3:8" hidden="1" x14ac:dyDescent="0.3">
      <c r="C947" s="37">
        <v>45139</v>
      </c>
      <c r="D947" s="2">
        <v>45144</v>
      </c>
      <c r="E947" s="1" t="s">
        <v>923</v>
      </c>
      <c r="F947" s="1" t="s">
        <v>990</v>
      </c>
      <c r="G947" s="1" t="s">
        <v>27</v>
      </c>
      <c r="H947" s="1" t="s">
        <v>10</v>
      </c>
    </row>
    <row r="948" spans="3:8" hidden="1" x14ac:dyDescent="0.3">
      <c r="C948" s="37">
        <v>45139</v>
      </c>
      <c r="D948" s="2">
        <v>45144</v>
      </c>
      <c r="E948" s="1" t="s">
        <v>926</v>
      </c>
      <c r="F948" s="1" t="s">
        <v>989</v>
      </c>
      <c r="G948" s="1" t="s">
        <v>1264</v>
      </c>
      <c r="H948" s="1" t="s">
        <v>7</v>
      </c>
    </row>
    <row r="949" spans="3:8" hidden="1" x14ac:dyDescent="0.3">
      <c r="C949" s="37">
        <v>45139</v>
      </c>
      <c r="D949" s="2">
        <v>45144</v>
      </c>
      <c r="E949" s="1" t="s">
        <v>927</v>
      </c>
      <c r="F949" s="1" t="s">
        <v>988</v>
      </c>
      <c r="G949" s="1" t="s">
        <v>1264</v>
      </c>
      <c r="H949" s="1" t="s">
        <v>7</v>
      </c>
    </row>
    <row r="950" spans="3:8" hidden="1" x14ac:dyDescent="0.3">
      <c r="C950" s="37">
        <v>45139</v>
      </c>
      <c r="D950" s="2">
        <v>45144</v>
      </c>
      <c r="E950" s="1" t="s">
        <v>928</v>
      </c>
      <c r="F950" s="1" t="s">
        <v>993</v>
      </c>
      <c r="G950" s="1" t="s">
        <v>1264</v>
      </c>
      <c r="H950" s="1" t="s">
        <v>7</v>
      </c>
    </row>
    <row r="951" spans="3:8" hidden="1" x14ac:dyDescent="0.3">
      <c r="C951" s="37">
        <v>45139</v>
      </c>
      <c r="D951" s="2">
        <v>45144</v>
      </c>
      <c r="E951" s="1" t="s">
        <v>929</v>
      </c>
      <c r="F951" s="1" t="s">
        <v>989</v>
      </c>
      <c r="G951" s="1" t="s">
        <v>27</v>
      </c>
      <c r="H951" s="1" t="s">
        <v>7</v>
      </c>
    </row>
    <row r="952" spans="3:8" hidden="1" x14ac:dyDescent="0.3">
      <c r="C952" s="37">
        <v>45139</v>
      </c>
      <c r="D952" s="2">
        <v>45144</v>
      </c>
      <c r="E952" s="1" t="s">
        <v>930</v>
      </c>
      <c r="F952" s="1" t="s">
        <v>992</v>
      </c>
      <c r="G952" s="1" t="s">
        <v>1264</v>
      </c>
      <c r="H952" s="1" t="s">
        <v>7</v>
      </c>
    </row>
    <row r="953" spans="3:8" hidden="1" x14ac:dyDescent="0.3">
      <c r="C953" s="37">
        <v>45139</v>
      </c>
      <c r="D953" s="2">
        <v>45144</v>
      </c>
      <c r="E953" s="1" t="s">
        <v>931</v>
      </c>
      <c r="F953" s="1" t="s">
        <v>991</v>
      </c>
      <c r="G953" s="1" t="s">
        <v>1264</v>
      </c>
      <c r="H953" s="1" t="s">
        <v>7</v>
      </c>
    </row>
    <row r="954" spans="3:8" hidden="1" x14ac:dyDescent="0.3">
      <c r="C954" s="37">
        <v>45139</v>
      </c>
      <c r="D954" s="2">
        <v>45144</v>
      </c>
      <c r="E954" s="1" t="s">
        <v>932</v>
      </c>
      <c r="F954" s="1" t="s">
        <v>990</v>
      </c>
      <c r="G954" s="1" t="s">
        <v>4</v>
      </c>
      <c r="H954" s="1" t="s">
        <v>5</v>
      </c>
    </row>
    <row r="955" spans="3:8" hidden="1" x14ac:dyDescent="0.3">
      <c r="C955" s="37">
        <v>45139</v>
      </c>
      <c r="D955" s="2">
        <v>45144</v>
      </c>
      <c r="E955" s="1" t="s">
        <v>935</v>
      </c>
      <c r="F955" s="1" t="s">
        <v>989</v>
      </c>
      <c r="G955" s="1" t="s">
        <v>1264</v>
      </c>
      <c r="H955" s="1" t="s">
        <v>5</v>
      </c>
    </row>
    <row r="956" spans="3:8" hidden="1" x14ac:dyDescent="0.3">
      <c r="C956" s="37">
        <v>45139</v>
      </c>
      <c r="D956" s="2">
        <v>45144</v>
      </c>
      <c r="E956" s="1" t="s">
        <v>938</v>
      </c>
      <c r="F956" s="1" t="s">
        <v>993</v>
      </c>
      <c r="G956" s="1" t="s">
        <v>27</v>
      </c>
      <c r="H956" s="1" t="s">
        <v>7</v>
      </c>
    </row>
    <row r="957" spans="3:8" hidden="1" x14ac:dyDescent="0.3">
      <c r="C957" s="37">
        <v>45139</v>
      </c>
      <c r="D957" s="2">
        <v>45144</v>
      </c>
      <c r="E957" s="1" t="s">
        <v>940</v>
      </c>
      <c r="F957" s="1" t="s">
        <v>989</v>
      </c>
      <c r="G957" s="1" t="s">
        <v>27</v>
      </c>
      <c r="H957" s="1" t="s">
        <v>7</v>
      </c>
    </row>
    <row r="958" spans="3:8" hidden="1" x14ac:dyDescent="0.3">
      <c r="C958" s="37">
        <v>45139</v>
      </c>
      <c r="D958" s="2">
        <v>45144</v>
      </c>
      <c r="E958" s="1" t="s">
        <v>942</v>
      </c>
      <c r="F958" s="1" t="s">
        <v>989</v>
      </c>
      <c r="G958" s="1" t="s">
        <v>27</v>
      </c>
      <c r="H958" s="1" t="s">
        <v>5</v>
      </c>
    </row>
    <row r="959" spans="3:8" hidden="1" x14ac:dyDescent="0.3">
      <c r="C959" s="37">
        <v>45139</v>
      </c>
      <c r="D959" s="2">
        <v>45144</v>
      </c>
      <c r="E959" s="1" t="s">
        <v>943</v>
      </c>
      <c r="F959" s="1" t="s">
        <v>989</v>
      </c>
      <c r="G959" s="1" t="s">
        <v>27</v>
      </c>
      <c r="H959" s="1" t="s">
        <v>5</v>
      </c>
    </row>
    <row r="960" spans="3:8" hidden="1" x14ac:dyDescent="0.3">
      <c r="C960" s="37">
        <v>45139</v>
      </c>
      <c r="D960" s="2">
        <v>45144</v>
      </c>
      <c r="E960" s="1" t="s">
        <v>944</v>
      </c>
      <c r="F960" s="1" t="s">
        <v>3</v>
      </c>
      <c r="G960" s="1" t="s">
        <v>4</v>
      </c>
      <c r="H960" s="1" t="s">
        <v>5</v>
      </c>
    </row>
    <row r="961" spans="3:8" hidden="1" x14ac:dyDescent="0.3">
      <c r="C961" s="37">
        <v>45139</v>
      </c>
      <c r="D961" s="2">
        <v>45144</v>
      </c>
      <c r="E961" s="1" t="s">
        <v>946</v>
      </c>
      <c r="F961" s="1" t="s">
        <v>993</v>
      </c>
      <c r="G961" s="1" t="s">
        <v>1264</v>
      </c>
      <c r="H961" s="1" t="s">
        <v>7</v>
      </c>
    </row>
    <row r="962" spans="3:8" hidden="1" x14ac:dyDescent="0.3">
      <c r="C962" s="37">
        <v>45139</v>
      </c>
      <c r="D962" s="2">
        <v>45144</v>
      </c>
      <c r="E962" s="1" t="s">
        <v>948</v>
      </c>
      <c r="F962" s="1" t="s">
        <v>990</v>
      </c>
      <c r="G962" s="1" t="s">
        <v>27</v>
      </c>
      <c r="H962" s="1" t="s">
        <v>10</v>
      </c>
    </row>
    <row r="963" spans="3:8" hidden="1" x14ac:dyDescent="0.3">
      <c r="C963" s="37">
        <v>45139</v>
      </c>
      <c r="D963" s="2">
        <v>45144</v>
      </c>
      <c r="E963" s="1" t="s">
        <v>950</v>
      </c>
      <c r="F963" s="1" t="s">
        <v>992</v>
      </c>
      <c r="G963" s="1" t="s">
        <v>1264</v>
      </c>
      <c r="H963" s="1" t="s">
        <v>7</v>
      </c>
    </row>
    <row r="964" spans="3:8" hidden="1" x14ac:dyDescent="0.3">
      <c r="C964" s="37">
        <v>45139</v>
      </c>
      <c r="D964" s="2">
        <v>45144</v>
      </c>
      <c r="E964" s="1" t="s">
        <v>951</v>
      </c>
      <c r="F964" s="1" t="s">
        <v>3</v>
      </c>
      <c r="G964" s="1" t="s">
        <v>27</v>
      </c>
      <c r="H964" s="1" t="s">
        <v>10</v>
      </c>
    </row>
    <row r="965" spans="3:8" hidden="1" x14ac:dyDescent="0.3">
      <c r="C965" s="37">
        <v>45139</v>
      </c>
      <c r="D965" s="2">
        <v>45144</v>
      </c>
      <c r="E965" s="1" t="s">
        <v>953</v>
      </c>
      <c r="F965" s="1" t="s">
        <v>989</v>
      </c>
      <c r="G965" s="1" t="s">
        <v>1264</v>
      </c>
      <c r="H965" s="1" t="s">
        <v>7</v>
      </c>
    </row>
    <row r="966" spans="3:8" hidden="1" x14ac:dyDescent="0.3">
      <c r="C966" s="37">
        <v>45139</v>
      </c>
      <c r="D966" s="2">
        <v>45144</v>
      </c>
      <c r="E966" s="1" t="s">
        <v>954</v>
      </c>
      <c r="F966" s="1" t="s">
        <v>989</v>
      </c>
      <c r="G966" s="1" t="s">
        <v>27</v>
      </c>
      <c r="H966" s="1" t="s">
        <v>7</v>
      </c>
    </row>
    <row r="967" spans="3:8" x14ac:dyDescent="0.3">
      <c r="C967" s="37">
        <v>45139</v>
      </c>
      <c r="D967" s="2">
        <v>45144</v>
      </c>
      <c r="E967" s="1" t="s">
        <v>955</v>
      </c>
      <c r="F967" s="1" t="s">
        <v>990</v>
      </c>
      <c r="G967" s="1" t="s">
        <v>32</v>
      </c>
      <c r="H967" s="1" t="s">
        <v>5</v>
      </c>
    </row>
    <row r="968" spans="3:8" hidden="1" x14ac:dyDescent="0.3">
      <c r="C968" s="37">
        <v>45139</v>
      </c>
      <c r="D968" s="2">
        <v>45144</v>
      </c>
      <c r="E968" s="1" t="s">
        <v>956</v>
      </c>
      <c r="F968" s="1" t="s">
        <v>990</v>
      </c>
      <c r="G968" s="1" t="s">
        <v>27</v>
      </c>
      <c r="H968" s="1" t="s">
        <v>5</v>
      </c>
    </row>
    <row r="969" spans="3:8" hidden="1" x14ac:dyDescent="0.3">
      <c r="C969" s="37">
        <v>45139</v>
      </c>
      <c r="D969" s="2">
        <v>45144</v>
      </c>
      <c r="E969" s="1" t="s">
        <v>957</v>
      </c>
      <c r="F969" s="1" t="s">
        <v>989</v>
      </c>
      <c r="G969" s="1" t="s">
        <v>27</v>
      </c>
      <c r="H969" s="1" t="s">
        <v>7</v>
      </c>
    </row>
    <row r="970" spans="3:8" hidden="1" x14ac:dyDescent="0.3">
      <c r="C970" s="37">
        <v>45139</v>
      </c>
      <c r="D970" s="2">
        <v>45144</v>
      </c>
      <c r="E970" s="1" t="s">
        <v>958</v>
      </c>
      <c r="F970" s="1" t="s">
        <v>989</v>
      </c>
      <c r="G970" s="1" t="s">
        <v>27</v>
      </c>
      <c r="H970" s="1" t="s">
        <v>5</v>
      </c>
    </row>
    <row r="971" spans="3:8" hidden="1" x14ac:dyDescent="0.3">
      <c r="C971" s="37">
        <v>45139</v>
      </c>
      <c r="D971" s="2">
        <v>45144</v>
      </c>
      <c r="E971" s="1" t="s">
        <v>959</v>
      </c>
      <c r="F971" s="1" t="s">
        <v>993</v>
      </c>
      <c r="G971" s="1" t="s">
        <v>1264</v>
      </c>
      <c r="H971" s="1" t="s">
        <v>7</v>
      </c>
    </row>
    <row r="972" spans="3:8" x14ac:dyDescent="0.3">
      <c r="C972" s="37">
        <v>45139</v>
      </c>
      <c r="D972" s="2">
        <v>45144</v>
      </c>
      <c r="E972" s="1" t="s">
        <v>961</v>
      </c>
      <c r="F972" s="1" t="s">
        <v>990</v>
      </c>
      <c r="G972" s="1" t="s">
        <v>32</v>
      </c>
      <c r="H972" s="1" t="s">
        <v>7</v>
      </c>
    </row>
    <row r="973" spans="3:8" hidden="1" x14ac:dyDescent="0.3">
      <c r="C973" s="37">
        <v>45139</v>
      </c>
      <c r="D973" s="2">
        <v>45144</v>
      </c>
      <c r="E973" s="1" t="s">
        <v>962</v>
      </c>
      <c r="F973" s="1" t="s">
        <v>990</v>
      </c>
      <c r="G973" s="1" t="s">
        <v>27</v>
      </c>
      <c r="H973" s="1" t="s">
        <v>10</v>
      </c>
    </row>
    <row r="974" spans="3:8" hidden="1" x14ac:dyDescent="0.3">
      <c r="C974" s="37">
        <v>45139</v>
      </c>
      <c r="D974" s="2">
        <v>45144</v>
      </c>
      <c r="E974" s="1" t="s">
        <v>964</v>
      </c>
      <c r="F974" s="1" t="s">
        <v>989</v>
      </c>
      <c r="G974" s="1" t="s">
        <v>1264</v>
      </c>
      <c r="H974" s="1" t="s">
        <v>5</v>
      </c>
    </row>
    <row r="975" spans="3:8" hidden="1" x14ac:dyDescent="0.3">
      <c r="C975" s="37">
        <v>45139</v>
      </c>
      <c r="D975" s="2">
        <v>45144</v>
      </c>
      <c r="E975" s="1" t="s">
        <v>966</v>
      </c>
      <c r="F975" s="1" t="s">
        <v>989</v>
      </c>
      <c r="G975" s="1" t="s">
        <v>27</v>
      </c>
      <c r="H975" s="1" t="s">
        <v>7</v>
      </c>
    </row>
    <row r="976" spans="3:8" hidden="1" x14ac:dyDescent="0.3">
      <c r="C976" s="37">
        <v>45139</v>
      </c>
      <c r="D976" s="2">
        <v>45144</v>
      </c>
      <c r="E976" s="1" t="s">
        <v>968</v>
      </c>
      <c r="F976" s="1" t="s">
        <v>990</v>
      </c>
      <c r="G976" s="1" t="s">
        <v>27</v>
      </c>
      <c r="H976" s="1" t="s">
        <v>7</v>
      </c>
    </row>
    <row r="977" spans="3:8" hidden="1" x14ac:dyDescent="0.3">
      <c r="C977" s="37">
        <v>45139</v>
      </c>
      <c r="D977" s="2">
        <v>45144</v>
      </c>
      <c r="E977" s="1" t="s">
        <v>969</v>
      </c>
      <c r="F977" s="1" t="s">
        <v>993</v>
      </c>
      <c r="G977" s="1" t="s">
        <v>27</v>
      </c>
      <c r="H977" s="1" t="s">
        <v>7</v>
      </c>
    </row>
    <row r="978" spans="3:8" hidden="1" x14ac:dyDescent="0.3">
      <c r="C978" s="37">
        <v>45139</v>
      </c>
      <c r="D978" s="2">
        <v>45144</v>
      </c>
      <c r="E978" s="1" t="s">
        <v>971</v>
      </c>
      <c r="F978" s="1" t="s">
        <v>989</v>
      </c>
      <c r="G978" s="1" t="s">
        <v>27</v>
      </c>
      <c r="H978" s="1" t="s">
        <v>5</v>
      </c>
    </row>
    <row r="979" spans="3:8" hidden="1" x14ac:dyDescent="0.3">
      <c r="C979" s="37">
        <v>45139</v>
      </c>
      <c r="D979" s="2">
        <v>45144</v>
      </c>
      <c r="E979" s="1" t="s">
        <v>972</v>
      </c>
      <c r="F979" s="1" t="s">
        <v>991</v>
      </c>
      <c r="G979" s="1" t="s">
        <v>27</v>
      </c>
      <c r="H979" s="1" t="s">
        <v>7</v>
      </c>
    </row>
    <row r="980" spans="3:8" hidden="1" x14ac:dyDescent="0.3">
      <c r="C980" s="37">
        <v>45139</v>
      </c>
      <c r="D980" s="2">
        <v>45144</v>
      </c>
      <c r="E980" s="1" t="s">
        <v>973</v>
      </c>
      <c r="F980" s="1" t="s">
        <v>989</v>
      </c>
      <c r="G980" s="1" t="s">
        <v>27</v>
      </c>
      <c r="H980" s="1" t="s">
        <v>7</v>
      </c>
    </row>
    <row r="981" spans="3:8" hidden="1" x14ac:dyDescent="0.3">
      <c r="C981" s="37">
        <v>45139</v>
      </c>
      <c r="D981" s="2">
        <v>45144</v>
      </c>
      <c r="E981" s="1" t="s">
        <v>974</v>
      </c>
      <c r="F981" s="1" t="s">
        <v>989</v>
      </c>
      <c r="G981" s="1" t="s">
        <v>1264</v>
      </c>
      <c r="H981" s="1" t="s">
        <v>7</v>
      </c>
    </row>
    <row r="982" spans="3:8" hidden="1" x14ac:dyDescent="0.3">
      <c r="C982" s="37">
        <v>45139</v>
      </c>
      <c r="D982" s="2">
        <v>45144</v>
      </c>
      <c r="E982" s="1" t="s">
        <v>975</v>
      </c>
      <c r="F982" s="1" t="s">
        <v>3</v>
      </c>
      <c r="G982" s="1" t="s">
        <v>1264</v>
      </c>
      <c r="H982" s="1" t="s">
        <v>5</v>
      </c>
    </row>
    <row r="983" spans="3:8" hidden="1" x14ac:dyDescent="0.3">
      <c r="C983" s="37">
        <v>45139</v>
      </c>
      <c r="D983" s="2">
        <v>45144</v>
      </c>
      <c r="E983" s="1" t="s">
        <v>976</v>
      </c>
      <c r="F983" s="1" t="s">
        <v>3</v>
      </c>
      <c r="G983" s="1" t="s">
        <v>27</v>
      </c>
      <c r="H983" s="1" t="s">
        <v>10</v>
      </c>
    </row>
    <row r="984" spans="3:8" hidden="1" x14ac:dyDescent="0.3">
      <c r="C984" s="37">
        <v>45139</v>
      </c>
      <c r="D984" s="2">
        <v>45144</v>
      </c>
      <c r="E984" s="1" t="s">
        <v>977</v>
      </c>
      <c r="F984" s="1" t="s">
        <v>989</v>
      </c>
      <c r="G984" s="1" t="s">
        <v>27</v>
      </c>
      <c r="H984" s="1" t="s">
        <v>7</v>
      </c>
    </row>
    <row r="985" spans="3:8" hidden="1" x14ac:dyDescent="0.3">
      <c r="C985" s="37">
        <v>45139</v>
      </c>
      <c r="D985" s="2">
        <v>45144</v>
      </c>
      <c r="E985" s="1" t="s">
        <v>978</v>
      </c>
      <c r="F985" s="1" t="s">
        <v>989</v>
      </c>
      <c r="G985" s="1" t="s">
        <v>1264</v>
      </c>
      <c r="H985" s="1" t="s">
        <v>7</v>
      </c>
    </row>
    <row r="986" spans="3:8" hidden="1" x14ac:dyDescent="0.3">
      <c r="C986" s="37">
        <v>45139</v>
      </c>
      <c r="D986" s="2">
        <v>45144</v>
      </c>
      <c r="E986" s="1" t="s">
        <v>979</v>
      </c>
      <c r="F986" s="1" t="s">
        <v>989</v>
      </c>
      <c r="G986" s="1" t="s">
        <v>27</v>
      </c>
      <c r="H986" s="1" t="s">
        <v>7</v>
      </c>
    </row>
    <row r="987" spans="3:8" hidden="1" x14ac:dyDescent="0.3">
      <c r="C987" s="37">
        <v>45139</v>
      </c>
      <c r="D987" s="2">
        <v>45144</v>
      </c>
      <c r="E987" s="1" t="s">
        <v>980</v>
      </c>
      <c r="F987" s="1" t="s">
        <v>991</v>
      </c>
      <c r="G987" s="1" t="s">
        <v>1264</v>
      </c>
      <c r="H987" s="1" t="s">
        <v>7</v>
      </c>
    </row>
    <row r="988" spans="3:8" hidden="1" x14ac:dyDescent="0.3">
      <c r="C988" s="37">
        <v>45139</v>
      </c>
      <c r="D988" s="2">
        <v>45144</v>
      </c>
      <c r="E988" s="1" t="s">
        <v>981</v>
      </c>
      <c r="F988" s="1" t="s">
        <v>989</v>
      </c>
      <c r="G988" s="1" t="s">
        <v>1264</v>
      </c>
      <c r="H988" s="1" t="s">
        <v>7</v>
      </c>
    </row>
    <row r="989" spans="3:8" hidden="1" x14ac:dyDescent="0.3">
      <c r="C989" s="37">
        <v>45139</v>
      </c>
      <c r="D989" s="2">
        <v>45144</v>
      </c>
      <c r="E989" s="1" t="s">
        <v>982</v>
      </c>
      <c r="F989" s="1" t="s">
        <v>988</v>
      </c>
      <c r="G989" s="1" t="s">
        <v>1264</v>
      </c>
      <c r="H989" s="1" t="s">
        <v>7</v>
      </c>
    </row>
    <row r="990" spans="3:8" hidden="1" x14ac:dyDescent="0.3">
      <c r="C990" s="37">
        <v>45139</v>
      </c>
      <c r="D990" s="2">
        <v>45144</v>
      </c>
      <c r="E990" s="1" t="s">
        <v>984</v>
      </c>
      <c r="F990" s="1" t="s">
        <v>989</v>
      </c>
      <c r="G990" s="1" t="s">
        <v>27</v>
      </c>
      <c r="H990" s="1" t="s">
        <v>7</v>
      </c>
    </row>
    <row r="991" spans="3:8" hidden="1" x14ac:dyDescent="0.3">
      <c r="C991" s="37">
        <v>45139</v>
      </c>
      <c r="D991" s="2">
        <v>45144</v>
      </c>
      <c r="E991" s="1" t="s">
        <v>985</v>
      </c>
      <c r="F991" s="1" t="s">
        <v>990</v>
      </c>
      <c r="G991" s="1" t="s">
        <v>27</v>
      </c>
      <c r="H991" s="1" t="s">
        <v>10</v>
      </c>
    </row>
    <row r="992" spans="3:8" hidden="1" x14ac:dyDescent="0.3">
      <c r="C992" s="37">
        <v>45139</v>
      </c>
      <c r="D992" s="2">
        <v>45144</v>
      </c>
      <c r="E992" s="1" t="s">
        <v>986</v>
      </c>
      <c r="F992" s="1" t="s">
        <v>990</v>
      </c>
      <c r="G992" s="1" t="s">
        <v>1264</v>
      </c>
      <c r="H992" s="1" t="s">
        <v>5</v>
      </c>
    </row>
    <row r="993" spans="3:8" hidden="1" x14ac:dyDescent="0.3">
      <c r="C993" s="37">
        <v>45139</v>
      </c>
      <c r="D993" s="2">
        <v>45145</v>
      </c>
      <c r="E993" s="1" t="s">
        <v>19</v>
      </c>
      <c r="F993" s="1" t="s">
        <v>3</v>
      </c>
      <c r="G993" s="1" t="s">
        <v>4</v>
      </c>
      <c r="H993" s="1" t="s">
        <v>7</v>
      </c>
    </row>
    <row r="994" spans="3:8" hidden="1" x14ac:dyDescent="0.3">
      <c r="C994" s="37">
        <v>45139</v>
      </c>
      <c r="D994" s="2">
        <v>45145</v>
      </c>
      <c r="E994" s="1" t="s">
        <v>21</v>
      </c>
      <c r="F994" s="1" t="s">
        <v>3</v>
      </c>
      <c r="G994" s="1" t="s">
        <v>4</v>
      </c>
      <c r="H994" s="1" t="s">
        <v>7</v>
      </c>
    </row>
    <row r="995" spans="3:8" hidden="1" x14ac:dyDescent="0.3">
      <c r="C995" s="37">
        <v>45139</v>
      </c>
      <c r="D995" s="2">
        <v>45145</v>
      </c>
      <c r="E995" s="1" t="s">
        <v>23</v>
      </c>
      <c r="F995" s="1" t="s">
        <v>992</v>
      </c>
      <c r="G995" s="1" t="s">
        <v>4</v>
      </c>
      <c r="H995" s="1" t="s">
        <v>7</v>
      </c>
    </row>
    <row r="996" spans="3:8" hidden="1" x14ac:dyDescent="0.3">
      <c r="C996" s="37">
        <v>45139</v>
      </c>
      <c r="D996" s="2">
        <v>45147</v>
      </c>
      <c r="E996" s="1" t="s">
        <v>6</v>
      </c>
      <c r="F996" s="1" t="s">
        <v>990</v>
      </c>
      <c r="G996" s="1" t="s">
        <v>4</v>
      </c>
      <c r="H996" s="1" t="s">
        <v>7</v>
      </c>
    </row>
    <row r="997" spans="3:8" hidden="1" x14ac:dyDescent="0.3">
      <c r="C997" s="37">
        <v>45139</v>
      </c>
      <c r="D997" s="2">
        <v>45147</v>
      </c>
      <c r="E997" s="1" t="s">
        <v>13</v>
      </c>
      <c r="F997" s="1" t="s">
        <v>989</v>
      </c>
      <c r="G997" s="1" t="s">
        <v>4</v>
      </c>
      <c r="H997" s="1" t="s">
        <v>7</v>
      </c>
    </row>
    <row r="998" spans="3:8" hidden="1" x14ac:dyDescent="0.3">
      <c r="C998" s="37">
        <v>45139</v>
      </c>
      <c r="D998" s="2">
        <v>45149</v>
      </c>
      <c r="E998" s="1" t="s">
        <v>20</v>
      </c>
      <c r="F998" s="1" t="s">
        <v>3</v>
      </c>
      <c r="G998" s="1" t="s">
        <v>4</v>
      </c>
      <c r="H998" s="1" t="s">
        <v>10</v>
      </c>
    </row>
    <row r="999" spans="3:8" hidden="1" x14ac:dyDescent="0.3">
      <c r="C999" s="37">
        <v>45139</v>
      </c>
      <c r="D999" s="2">
        <v>45150</v>
      </c>
      <c r="E999" s="1" t="s">
        <v>9</v>
      </c>
      <c r="F999" s="1" t="s">
        <v>3</v>
      </c>
      <c r="G999" s="1" t="s">
        <v>4</v>
      </c>
      <c r="H999" s="1" t="s">
        <v>5</v>
      </c>
    </row>
    <row r="1000" spans="3:8" hidden="1" x14ac:dyDescent="0.3">
      <c r="C1000" s="37">
        <v>45139</v>
      </c>
      <c r="D1000" s="2">
        <v>45150</v>
      </c>
      <c r="E1000" s="1" t="s">
        <v>14</v>
      </c>
      <c r="F1000" s="1" t="s">
        <v>989</v>
      </c>
      <c r="G1000" s="1" t="s">
        <v>4</v>
      </c>
      <c r="H1000" s="1" t="s">
        <v>7</v>
      </c>
    </row>
    <row r="1001" spans="3:8" hidden="1" x14ac:dyDescent="0.3">
      <c r="C1001" s="37">
        <v>45139</v>
      </c>
      <c r="D1001" s="2">
        <v>45150</v>
      </c>
      <c r="E1001" s="1" t="s">
        <v>402</v>
      </c>
      <c r="F1001" s="1" t="s">
        <v>990</v>
      </c>
      <c r="G1001" s="1" t="s">
        <v>4</v>
      </c>
      <c r="H1001" s="1" t="s">
        <v>10</v>
      </c>
    </row>
    <row r="1002" spans="3:8" hidden="1" x14ac:dyDescent="0.3">
      <c r="C1002" s="37">
        <v>45139</v>
      </c>
      <c r="D1002" s="2">
        <v>45152</v>
      </c>
      <c r="E1002" s="3" t="s">
        <v>16</v>
      </c>
      <c r="F1002" s="1" t="s">
        <v>990</v>
      </c>
      <c r="G1002" s="1" t="s">
        <v>4</v>
      </c>
      <c r="H1002" s="1" t="s">
        <v>7</v>
      </c>
    </row>
    <row r="1003" spans="3:8" hidden="1" x14ac:dyDescent="0.3">
      <c r="C1003" s="37">
        <v>45139</v>
      </c>
      <c r="D1003" s="2">
        <v>45154</v>
      </c>
      <c r="E1003" s="3" t="s">
        <v>11</v>
      </c>
      <c r="F1003" s="1" t="s">
        <v>3</v>
      </c>
      <c r="G1003" s="1" t="s">
        <v>4</v>
      </c>
      <c r="H1003" s="1" t="s">
        <v>5</v>
      </c>
    </row>
    <row r="1004" spans="3:8" hidden="1" x14ac:dyDescent="0.3">
      <c r="C1004" s="37">
        <v>45139</v>
      </c>
      <c r="D1004" s="2">
        <v>45154</v>
      </c>
      <c r="E1004" s="1" t="s">
        <v>12</v>
      </c>
      <c r="F1004" s="1" t="s">
        <v>3</v>
      </c>
      <c r="G1004" s="1" t="s">
        <v>4</v>
      </c>
      <c r="H1004" s="1" t="s">
        <v>5</v>
      </c>
    </row>
    <row r="1005" spans="3:8" hidden="1" x14ac:dyDescent="0.3">
      <c r="C1005" s="37">
        <v>45139</v>
      </c>
      <c r="D1005" s="2">
        <v>45156</v>
      </c>
      <c r="E1005" s="1" t="s">
        <v>15</v>
      </c>
      <c r="F1005" s="1" t="s">
        <v>3</v>
      </c>
      <c r="G1005" s="1" t="s">
        <v>4</v>
      </c>
      <c r="H1005" s="1" t="s">
        <v>5</v>
      </c>
    </row>
    <row r="1006" spans="3:8" hidden="1" x14ac:dyDescent="0.3">
      <c r="C1006" s="37">
        <v>45139</v>
      </c>
      <c r="D1006" s="2">
        <v>45161</v>
      </c>
      <c r="E1006" s="1" t="s">
        <v>8</v>
      </c>
      <c r="F1006" s="1" t="s">
        <v>3</v>
      </c>
      <c r="G1006" s="1" t="s">
        <v>4</v>
      </c>
      <c r="H1006" s="1" t="s">
        <v>5</v>
      </c>
    </row>
    <row r="1007" spans="3:8" hidden="1" x14ac:dyDescent="0.3">
      <c r="C1007" s="37">
        <v>45139</v>
      </c>
      <c r="D1007" s="2">
        <v>45168</v>
      </c>
      <c r="E1007" s="1" t="s">
        <v>965</v>
      </c>
      <c r="F1007" s="1" t="s">
        <v>3</v>
      </c>
      <c r="G1007" s="1" t="s">
        <v>4</v>
      </c>
      <c r="H1007" s="1" t="s">
        <v>7</v>
      </c>
    </row>
    <row r="1008" spans="3:8" hidden="1" x14ac:dyDescent="0.3">
      <c r="C1008" s="37">
        <v>45139</v>
      </c>
      <c r="D1008" s="2">
        <v>45169</v>
      </c>
      <c r="E1008" s="1" t="s">
        <v>18</v>
      </c>
      <c r="F1008" s="1" t="s">
        <v>989</v>
      </c>
      <c r="G1008" s="1" t="s">
        <v>4</v>
      </c>
      <c r="H1008" s="1" t="s">
        <v>7</v>
      </c>
    </row>
  </sheetData>
  <autoFilter ref="C31:H1008" xr:uid="{BD3A4949-66C4-4A7A-9E2C-9DEA94AD2CC7}">
    <filterColumn colId="4">
      <filters>
        <filter val="Others"/>
      </filters>
    </filterColumn>
  </autoFilter>
  <phoneticPr fontId="2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B8472-8746-4E6F-AA0A-B88313A84882}">
  <dimension ref="A1:F15"/>
  <sheetViews>
    <sheetView showGridLines="0" tabSelected="1" zoomScale="130" zoomScaleNormal="130" workbookViewId="0">
      <selection activeCell="E15" sqref="E15"/>
    </sheetView>
  </sheetViews>
  <sheetFormatPr defaultRowHeight="14.4" x14ac:dyDescent="0.3"/>
  <cols>
    <col min="1" max="1" width="30" customWidth="1"/>
    <col min="2" max="2" width="11.33203125" bestFit="1" customWidth="1"/>
    <col min="5" max="5" width="21.88671875" customWidth="1"/>
    <col min="6" max="6" width="12" bestFit="1" customWidth="1"/>
  </cols>
  <sheetData>
    <row r="1" spans="1:6" x14ac:dyDescent="0.3">
      <c r="A1" s="232" t="s">
        <v>1250</v>
      </c>
      <c r="B1" s="233"/>
      <c r="E1" s="232" t="s">
        <v>1255</v>
      </c>
      <c r="F1" s="233"/>
    </row>
    <row r="2" spans="1:6" x14ac:dyDescent="0.3">
      <c r="A2" s="39" t="s">
        <v>1248</v>
      </c>
      <c r="B2" s="39" t="s">
        <v>1251</v>
      </c>
      <c r="E2" s="39" t="s">
        <v>1248</v>
      </c>
      <c r="F2" s="39" t="s">
        <v>1251</v>
      </c>
    </row>
    <row r="3" spans="1:6" x14ac:dyDescent="0.3">
      <c r="A3" s="38" t="s">
        <v>1244</v>
      </c>
      <c r="B3" s="38" t="s">
        <v>1252</v>
      </c>
      <c r="E3" s="38" t="s">
        <v>1244</v>
      </c>
      <c r="F3" s="38" t="s">
        <v>1252</v>
      </c>
    </row>
    <row r="4" spans="1:6" x14ac:dyDescent="0.3">
      <c r="A4" s="38" t="s">
        <v>1095</v>
      </c>
      <c r="B4" s="38" t="s">
        <v>1253</v>
      </c>
      <c r="E4" s="38" t="s">
        <v>1249</v>
      </c>
      <c r="F4" s="38" t="s">
        <v>1254</v>
      </c>
    </row>
    <row r="5" spans="1:6" x14ac:dyDescent="0.3">
      <c r="A5" s="38" t="s">
        <v>1245</v>
      </c>
      <c r="B5" s="38" t="s">
        <v>1253</v>
      </c>
    </row>
    <row r="6" spans="1:6" x14ac:dyDescent="0.3">
      <c r="A6" s="38" t="s">
        <v>1096</v>
      </c>
      <c r="B6" s="38" t="s">
        <v>1253</v>
      </c>
    </row>
    <row r="7" spans="1:6" x14ac:dyDescent="0.3">
      <c r="A7" s="38" t="s">
        <v>1246</v>
      </c>
      <c r="B7" s="38" t="s">
        <v>1253</v>
      </c>
    </row>
    <row r="8" spans="1:6" x14ac:dyDescent="0.3">
      <c r="A8" s="38" t="s">
        <v>1247</v>
      </c>
      <c r="B8" s="38" t="s">
        <v>1252</v>
      </c>
      <c r="E8" s="234"/>
    </row>
    <row r="10" spans="1:6" x14ac:dyDescent="0.3">
      <c r="A10" t="s">
        <v>1312</v>
      </c>
    </row>
    <row r="11" spans="1:6" x14ac:dyDescent="0.3">
      <c r="A11" t="s">
        <v>1313</v>
      </c>
    </row>
    <row r="12" spans="1:6" x14ac:dyDescent="0.3">
      <c r="A12" t="s">
        <v>1314</v>
      </c>
    </row>
    <row r="13" spans="1:6" x14ac:dyDescent="0.3">
      <c r="A13" t="s">
        <v>1315</v>
      </c>
    </row>
    <row r="15" spans="1:6" x14ac:dyDescent="0.3">
      <c r="A15" s="34" t="s">
        <v>1256</v>
      </c>
    </row>
  </sheetData>
  <mergeCells count="2">
    <mergeCell ref="A1:B1"/>
    <mergeCell ref="E1:F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8"/>
  <sheetViews>
    <sheetView topLeftCell="A394" workbookViewId="0">
      <selection activeCell="D970" sqref="D970"/>
    </sheetView>
  </sheetViews>
  <sheetFormatPr defaultRowHeight="14.4" x14ac:dyDescent="0.3"/>
  <cols>
    <col min="1" max="1" width="10.109375" bestFit="1" customWidth="1"/>
    <col min="2" max="2" width="15.88671875" bestFit="1" customWidth="1"/>
    <col min="3" max="3" width="35.88671875" bestFit="1" customWidth="1"/>
    <col min="4" max="4" width="26.33203125" bestFit="1" customWidth="1"/>
    <col min="5" max="5" width="13.77734375" bestFit="1" customWidth="1"/>
    <col min="6" max="6" width="5.21875" bestFit="1" customWidth="1"/>
  </cols>
  <sheetData>
    <row r="1" spans="1:6" x14ac:dyDescent="0.3">
      <c r="A1" s="114" t="s">
        <v>1017</v>
      </c>
      <c r="B1" s="115" t="s">
        <v>2</v>
      </c>
      <c r="C1" s="115" t="s">
        <v>0</v>
      </c>
      <c r="D1" s="115" t="s">
        <v>1018</v>
      </c>
      <c r="E1" s="115" t="s">
        <v>1</v>
      </c>
      <c r="F1" s="115" t="s">
        <v>987</v>
      </c>
    </row>
    <row r="2" spans="1:6" x14ac:dyDescent="0.3">
      <c r="A2" s="37">
        <v>45139</v>
      </c>
      <c r="B2" s="2">
        <v>45139</v>
      </c>
      <c r="C2" s="1" t="s">
        <v>17</v>
      </c>
      <c r="D2" s="1" t="s">
        <v>990</v>
      </c>
      <c r="E2" s="1" t="s">
        <v>4</v>
      </c>
      <c r="F2" s="1" t="s">
        <v>5</v>
      </c>
    </row>
    <row r="3" spans="1:6" x14ac:dyDescent="0.3">
      <c r="A3" s="37">
        <v>45139</v>
      </c>
      <c r="B3" s="2">
        <v>45139</v>
      </c>
      <c r="C3" s="1" t="s">
        <v>24</v>
      </c>
      <c r="D3" s="1" t="s">
        <v>988</v>
      </c>
      <c r="E3" s="1" t="s">
        <v>1264</v>
      </c>
      <c r="F3" s="1" t="s">
        <v>7</v>
      </c>
    </row>
    <row r="4" spans="1:6" x14ac:dyDescent="0.3">
      <c r="A4" s="37">
        <v>45139</v>
      </c>
      <c r="B4" s="2">
        <v>45139</v>
      </c>
      <c r="C4" s="1" t="s">
        <v>25</v>
      </c>
      <c r="D4" s="1" t="s">
        <v>988</v>
      </c>
      <c r="E4" s="1" t="s">
        <v>1264</v>
      </c>
      <c r="F4" s="1" t="s">
        <v>7</v>
      </c>
    </row>
    <row r="5" spans="1:6" x14ac:dyDescent="0.3">
      <c r="A5" s="37">
        <v>45139</v>
      </c>
      <c r="B5" s="2">
        <v>45139</v>
      </c>
      <c r="C5" s="1" t="s">
        <v>26</v>
      </c>
      <c r="D5" s="1" t="s">
        <v>3</v>
      </c>
      <c r="E5" s="1" t="s">
        <v>27</v>
      </c>
      <c r="F5" s="1" t="s">
        <v>7</v>
      </c>
    </row>
    <row r="6" spans="1:6" x14ac:dyDescent="0.3">
      <c r="A6" s="37">
        <v>45139</v>
      </c>
      <c r="B6" s="2">
        <v>45139</v>
      </c>
      <c r="C6" s="1" t="s">
        <v>28</v>
      </c>
      <c r="D6" s="1" t="s">
        <v>991</v>
      </c>
      <c r="E6" s="1" t="s">
        <v>27</v>
      </c>
      <c r="F6" s="1" t="s">
        <v>5</v>
      </c>
    </row>
    <row r="7" spans="1:6" x14ac:dyDescent="0.3">
      <c r="A7" s="37">
        <v>45139</v>
      </c>
      <c r="B7" s="2">
        <v>45139</v>
      </c>
      <c r="C7" s="1" t="s">
        <v>29</v>
      </c>
      <c r="D7" s="1" t="s">
        <v>992</v>
      </c>
      <c r="E7" s="1" t="s">
        <v>27</v>
      </c>
      <c r="F7" s="1" t="s">
        <v>7</v>
      </c>
    </row>
    <row r="8" spans="1:6" x14ac:dyDescent="0.3">
      <c r="A8" s="37">
        <v>45139</v>
      </c>
      <c r="B8" s="2">
        <v>45139</v>
      </c>
      <c r="C8" s="1" t="s">
        <v>30</v>
      </c>
      <c r="D8" s="1" t="s">
        <v>991</v>
      </c>
      <c r="E8" s="1" t="s">
        <v>27</v>
      </c>
      <c r="F8" s="1" t="s">
        <v>7</v>
      </c>
    </row>
    <row r="9" spans="1:6" x14ac:dyDescent="0.3">
      <c r="A9" s="37">
        <v>45139</v>
      </c>
      <c r="B9" s="2">
        <v>45139</v>
      </c>
      <c r="C9" s="1" t="s">
        <v>31</v>
      </c>
      <c r="D9" s="1" t="s">
        <v>991</v>
      </c>
      <c r="E9" s="1" t="s">
        <v>32</v>
      </c>
      <c r="F9" s="1" t="s">
        <v>5</v>
      </c>
    </row>
    <row r="10" spans="1:6" x14ac:dyDescent="0.3">
      <c r="A10" s="37">
        <v>45139</v>
      </c>
      <c r="B10" s="2">
        <v>45139</v>
      </c>
      <c r="C10" s="1" t="s">
        <v>33</v>
      </c>
      <c r="D10" s="1" t="s">
        <v>991</v>
      </c>
      <c r="E10" s="1" t="s">
        <v>27</v>
      </c>
      <c r="F10" s="1" t="s">
        <v>5</v>
      </c>
    </row>
    <row r="11" spans="1:6" x14ac:dyDescent="0.3">
      <c r="A11" s="37">
        <v>45139</v>
      </c>
      <c r="B11" s="2">
        <v>45139</v>
      </c>
      <c r="C11" s="1" t="s">
        <v>34</v>
      </c>
      <c r="D11" s="1" t="s">
        <v>988</v>
      </c>
      <c r="E11" s="1" t="s">
        <v>1264</v>
      </c>
      <c r="F11" s="1" t="s">
        <v>7</v>
      </c>
    </row>
    <row r="12" spans="1:6" x14ac:dyDescent="0.3">
      <c r="A12" s="37">
        <v>45139</v>
      </c>
      <c r="B12" s="2">
        <v>45139</v>
      </c>
      <c r="C12" s="1" t="s">
        <v>35</v>
      </c>
      <c r="D12" s="1" t="s">
        <v>988</v>
      </c>
      <c r="E12" s="1" t="s">
        <v>1264</v>
      </c>
      <c r="F12" s="1" t="s">
        <v>7</v>
      </c>
    </row>
    <row r="13" spans="1:6" x14ac:dyDescent="0.3">
      <c r="A13" s="37">
        <v>45139</v>
      </c>
      <c r="B13" s="2">
        <v>45139</v>
      </c>
      <c r="C13" s="1" t="s">
        <v>36</v>
      </c>
      <c r="D13" s="1" t="s">
        <v>988</v>
      </c>
      <c r="E13" s="1" t="s">
        <v>1264</v>
      </c>
      <c r="F13" s="1" t="s">
        <v>7</v>
      </c>
    </row>
    <row r="14" spans="1:6" x14ac:dyDescent="0.3">
      <c r="A14" s="37">
        <v>45139</v>
      </c>
      <c r="B14" s="2">
        <v>45139</v>
      </c>
      <c r="C14" s="1" t="s">
        <v>37</v>
      </c>
      <c r="D14" s="1" t="s">
        <v>988</v>
      </c>
      <c r="E14" s="1" t="s">
        <v>1264</v>
      </c>
      <c r="F14" s="1" t="s">
        <v>7</v>
      </c>
    </row>
    <row r="15" spans="1:6" x14ac:dyDescent="0.3">
      <c r="A15" s="37">
        <v>45139</v>
      </c>
      <c r="B15" s="2">
        <v>45139</v>
      </c>
      <c r="C15" s="1" t="s">
        <v>38</v>
      </c>
      <c r="D15" s="1" t="s">
        <v>990</v>
      </c>
      <c r="E15" s="1" t="s">
        <v>1264</v>
      </c>
      <c r="F15" s="1" t="s">
        <v>10</v>
      </c>
    </row>
    <row r="16" spans="1:6" x14ac:dyDescent="0.3">
      <c r="A16" s="37">
        <v>45139</v>
      </c>
      <c r="B16" s="2">
        <v>45139</v>
      </c>
      <c r="C16" s="1" t="s">
        <v>39</v>
      </c>
      <c r="D16" s="1" t="s">
        <v>988</v>
      </c>
      <c r="E16" s="1" t="s">
        <v>1264</v>
      </c>
      <c r="F16" s="1" t="s">
        <v>7</v>
      </c>
    </row>
    <row r="17" spans="1:6" x14ac:dyDescent="0.3">
      <c r="A17" s="37">
        <v>45139</v>
      </c>
      <c r="B17" s="2">
        <v>45139</v>
      </c>
      <c r="C17" s="1" t="s">
        <v>40</v>
      </c>
      <c r="D17" s="1" t="s">
        <v>991</v>
      </c>
      <c r="E17" s="1" t="s">
        <v>1264</v>
      </c>
      <c r="F17" s="1" t="s">
        <v>5</v>
      </c>
    </row>
    <row r="18" spans="1:6" x14ac:dyDescent="0.3">
      <c r="A18" s="37">
        <v>45139</v>
      </c>
      <c r="B18" s="2">
        <v>45139</v>
      </c>
      <c r="C18" s="1" t="s">
        <v>41</v>
      </c>
      <c r="D18" s="1" t="s">
        <v>3</v>
      </c>
      <c r="E18" s="1" t="s">
        <v>4</v>
      </c>
      <c r="F18" s="1" t="s">
        <v>10</v>
      </c>
    </row>
    <row r="19" spans="1:6" x14ac:dyDescent="0.3">
      <c r="A19" s="37">
        <v>45139</v>
      </c>
      <c r="B19" s="2">
        <v>45139</v>
      </c>
      <c r="C19" s="1" t="s">
        <v>42</v>
      </c>
      <c r="D19" s="1" t="s">
        <v>993</v>
      </c>
      <c r="E19" s="1" t="s">
        <v>27</v>
      </c>
      <c r="F19" s="1" t="s">
        <v>5</v>
      </c>
    </row>
    <row r="20" spans="1:6" x14ac:dyDescent="0.3">
      <c r="A20" s="37">
        <v>45139</v>
      </c>
      <c r="B20" s="2">
        <v>45139</v>
      </c>
      <c r="C20" s="1" t="s">
        <v>43</v>
      </c>
      <c r="D20" s="1" t="s">
        <v>991</v>
      </c>
      <c r="E20" s="1" t="s">
        <v>4</v>
      </c>
      <c r="F20" s="1" t="s">
        <v>5</v>
      </c>
    </row>
    <row r="21" spans="1:6" x14ac:dyDescent="0.3">
      <c r="A21" s="37">
        <v>45139</v>
      </c>
      <c r="B21" s="2">
        <v>45139</v>
      </c>
      <c r="C21" s="1" t="s">
        <v>44</v>
      </c>
      <c r="D21" s="1" t="s">
        <v>991</v>
      </c>
      <c r="E21" s="1" t="s">
        <v>27</v>
      </c>
      <c r="F21" s="1" t="s">
        <v>7</v>
      </c>
    </row>
    <row r="22" spans="1:6" x14ac:dyDescent="0.3">
      <c r="A22" s="37">
        <v>45139</v>
      </c>
      <c r="B22" s="2">
        <v>45139</v>
      </c>
      <c r="C22" s="1" t="s">
        <v>45</v>
      </c>
      <c r="D22" s="1" t="s">
        <v>3</v>
      </c>
      <c r="E22" s="1" t="s">
        <v>27</v>
      </c>
      <c r="F22" s="1" t="s">
        <v>7</v>
      </c>
    </row>
    <row r="23" spans="1:6" x14ac:dyDescent="0.3">
      <c r="A23" s="37">
        <v>45139</v>
      </c>
      <c r="B23" s="2">
        <v>45139</v>
      </c>
      <c r="C23" s="1" t="s">
        <v>46</v>
      </c>
      <c r="D23" s="1" t="s">
        <v>991</v>
      </c>
      <c r="E23" s="1" t="s">
        <v>27</v>
      </c>
      <c r="F23" s="1" t="s">
        <v>7</v>
      </c>
    </row>
    <row r="24" spans="1:6" x14ac:dyDescent="0.3">
      <c r="A24" s="37">
        <v>45139</v>
      </c>
      <c r="B24" s="2">
        <v>45139</v>
      </c>
      <c r="C24" s="1" t="s">
        <v>47</v>
      </c>
      <c r="D24" s="1" t="s">
        <v>991</v>
      </c>
      <c r="E24" s="1" t="s">
        <v>1264</v>
      </c>
      <c r="F24" s="1" t="s">
        <v>7</v>
      </c>
    </row>
    <row r="25" spans="1:6" x14ac:dyDescent="0.3">
      <c r="A25" s="37">
        <v>45139</v>
      </c>
      <c r="B25" s="2">
        <v>45139</v>
      </c>
      <c r="C25" s="1" t="s">
        <v>48</v>
      </c>
      <c r="D25" s="1" t="s">
        <v>3</v>
      </c>
      <c r="E25" s="1" t="s">
        <v>4</v>
      </c>
      <c r="F25" s="1" t="s">
        <v>5</v>
      </c>
    </row>
    <row r="26" spans="1:6" x14ac:dyDescent="0.3">
      <c r="A26" s="37">
        <v>45139</v>
      </c>
      <c r="B26" s="2">
        <v>45139</v>
      </c>
      <c r="C26" s="1" t="s">
        <v>49</v>
      </c>
      <c r="D26" s="1" t="s">
        <v>3</v>
      </c>
      <c r="E26" s="1" t="s">
        <v>1264</v>
      </c>
      <c r="F26" s="1" t="s">
        <v>5</v>
      </c>
    </row>
    <row r="27" spans="1:6" x14ac:dyDescent="0.3">
      <c r="A27" s="37">
        <v>45139</v>
      </c>
      <c r="B27" s="2">
        <v>45139</v>
      </c>
      <c r="C27" s="1" t="s">
        <v>50</v>
      </c>
      <c r="D27" s="1" t="s">
        <v>988</v>
      </c>
      <c r="E27" s="1" t="s">
        <v>1264</v>
      </c>
      <c r="F27" s="1" t="s">
        <v>7</v>
      </c>
    </row>
    <row r="28" spans="1:6" x14ac:dyDescent="0.3">
      <c r="A28" s="37">
        <v>45139</v>
      </c>
      <c r="B28" s="2">
        <v>45139</v>
      </c>
      <c r="C28" s="1" t="s">
        <v>51</v>
      </c>
      <c r="D28" s="1" t="s">
        <v>991</v>
      </c>
      <c r="E28" s="1" t="s">
        <v>27</v>
      </c>
      <c r="F28" s="1" t="s">
        <v>7</v>
      </c>
    </row>
    <row r="29" spans="1:6" x14ac:dyDescent="0.3">
      <c r="A29" s="37">
        <v>45139</v>
      </c>
      <c r="B29" s="2">
        <v>45139</v>
      </c>
      <c r="C29" s="1" t="s">
        <v>52</v>
      </c>
      <c r="D29" s="1" t="s">
        <v>991</v>
      </c>
      <c r="E29" s="1" t="s">
        <v>27</v>
      </c>
      <c r="F29" s="1" t="s">
        <v>10</v>
      </c>
    </row>
    <row r="30" spans="1:6" x14ac:dyDescent="0.3">
      <c r="A30" s="37">
        <v>45139</v>
      </c>
      <c r="B30" s="2">
        <v>45139</v>
      </c>
      <c r="C30" s="1" t="s">
        <v>53</v>
      </c>
      <c r="D30" s="1" t="s">
        <v>990</v>
      </c>
      <c r="E30" s="1" t="s">
        <v>4</v>
      </c>
      <c r="F30" s="1" t="s">
        <v>5</v>
      </c>
    </row>
    <row r="31" spans="1:6" x14ac:dyDescent="0.3">
      <c r="A31" s="37">
        <v>45139</v>
      </c>
      <c r="B31" s="2">
        <v>45139</v>
      </c>
      <c r="C31" s="1" t="s">
        <v>54</v>
      </c>
      <c r="D31" s="1" t="s">
        <v>3</v>
      </c>
      <c r="E31" s="1" t="s">
        <v>4</v>
      </c>
      <c r="F31" s="1" t="s">
        <v>5</v>
      </c>
    </row>
    <row r="32" spans="1:6" x14ac:dyDescent="0.3">
      <c r="A32" s="37">
        <v>45139</v>
      </c>
      <c r="B32" s="2">
        <v>45139</v>
      </c>
      <c r="C32" s="1" t="s">
        <v>55</v>
      </c>
      <c r="D32" s="1" t="s">
        <v>990</v>
      </c>
      <c r="E32" s="1" t="s">
        <v>1264</v>
      </c>
      <c r="F32" s="1" t="s">
        <v>10</v>
      </c>
    </row>
    <row r="33" spans="1:6" x14ac:dyDescent="0.3">
      <c r="A33" s="37">
        <v>45139</v>
      </c>
      <c r="B33" s="2">
        <v>45139</v>
      </c>
      <c r="C33" s="1" t="s">
        <v>56</v>
      </c>
      <c r="D33" s="1" t="s">
        <v>3</v>
      </c>
      <c r="E33" s="1" t="s">
        <v>4</v>
      </c>
      <c r="F33" s="1" t="s">
        <v>5</v>
      </c>
    </row>
    <row r="34" spans="1:6" x14ac:dyDescent="0.3">
      <c r="A34" s="37">
        <v>45139</v>
      </c>
      <c r="B34" s="2">
        <v>45139</v>
      </c>
      <c r="C34" s="1" t="s">
        <v>57</v>
      </c>
      <c r="D34" s="1" t="s">
        <v>988</v>
      </c>
      <c r="E34" s="1" t="s">
        <v>1264</v>
      </c>
      <c r="F34" s="1" t="s">
        <v>7</v>
      </c>
    </row>
    <row r="35" spans="1:6" x14ac:dyDescent="0.3">
      <c r="A35" s="37">
        <v>45139</v>
      </c>
      <c r="B35" s="2">
        <v>45139</v>
      </c>
      <c r="C35" s="3" t="s">
        <v>58</v>
      </c>
      <c r="D35" s="1" t="s">
        <v>991</v>
      </c>
      <c r="E35" s="1" t="s">
        <v>4</v>
      </c>
      <c r="F35" s="1" t="s">
        <v>10</v>
      </c>
    </row>
    <row r="36" spans="1:6" x14ac:dyDescent="0.3">
      <c r="A36" s="37">
        <v>45139</v>
      </c>
      <c r="B36" s="2">
        <v>45139</v>
      </c>
      <c r="C36" s="1" t="s">
        <v>59</v>
      </c>
      <c r="D36" s="1" t="s">
        <v>988</v>
      </c>
      <c r="E36" s="1" t="s">
        <v>1264</v>
      </c>
      <c r="F36" s="1" t="s">
        <v>7</v>
      </c>
    </row>
    <row r="37" spans="1:6" x14ac:dyDescent="0.3">
      <c r="A37" s="37">
        <v>45139</v>
      </c>
      <c r="B37" s="2">
        <v>45139</v>
      </c>
      <c r="C37" s="1" t="s">
        <v>60</v>
      </c>
      <c r="D37" s="1" t="s">
        <v>990</v>
      </c>
      <c r="E37" s="1" t="s">
        <v>27</v>
      </c>
      <c r="F37" s="1" t="s">
        <v>7</v>
      </c>
    </row>
    <row r="38" spans="1:6" x14ac:dyDescent="0.3">
      <c r="A38" s="37">
        <v>45139</v>
      </c>
      <c r="B38" s="2">
        <v>45139</v>
      </c>
      <c r="C38" s="1" t="s">
        <v>61</v>
      </c>
      <c r="D38" s="1" t="s">
        <v>991</v>
      </c>
      <c r="E38" s="1" t="s">
        <v>27</v>
      </c>
      <c r="F38" s="1" t="s">
        <v>7</v>
      </c>
    </row>
    <row r="39" spans="1:6" x14ac:dyDescent="0.3">
      <c r="A39" s="37">
        <v>45139</v>
      </c>
      <c r="B39" s="2">
        <v>45139</v>
      </c>
      <c r="C39" s="1" t="s">
        <v>62</v>
      </c>
      <c r="D39" s="1" t="s">
        <v>991</v>
      </c>
      <c r="E39" s="1" t="s">
        <v>27</v>
      </c>
      <c r="F39" s="1" t="s">
        <v>10</v>
      </c>
    </row>
    <row r="40" spans="1:6" x14ac:dyDescent="0.3">
      <c r="A40" s="37">
        <v>45139</v>
      </c>
      <c r="B40" s="2">
        <v>45139</v>
      </c>
      <c r="C40" s="1" t="s">
        <v>63</v>
      </c>
      <c r="D40" s="1" t="s">
        <v>991</v>
      </c>
      <c r="E40" s="1" t="s">
        <v>27</v>
      </c>
      <c r="F40" s="1" t="s">
        <v>5</v>
      </c>
    </row>
    <row r="41" spans="1:6" x14ac:dyDescent="0.3">
      <c r="A41" s="37">
        <v>45139</v>
      </c>
      <c r="B41" s="2">
        <v>45139</v>
      </c>
      <c r="C41" s="1" t="s">
        <v>64</v>
      </c>
      <c r="D41" s="1" t="s">
        <v>990</v>
      </c>
      <c r="E41" s="1" t="s">
        <v>4</v>
      </c>
      <c r="F41" s="1" t="s">
        <v>7</v>
      </c>
    </row>
    <row r="42" spans="1:6" x14ac:dyDescent="0.3">
      <c r="A42" s="37">
        <v>45139</v>
      </c>
      <c r="B42" s="2">
        <v>45139</v>
      </c>
      <c r="C42" s="1" t="s">
        <v>65</v>
      </c>
      <c r="D42" s="1" t="s">
        <v>991</v>
      </c>
      <c r="E42" s="1" t="s">
        <v>27</v>
      </c>
      <c r="F42" s="1" t="s">
        <v>7</v>
      </c>
    </row>
    <row r="43" spans="1:6" x14ac:dyDescent="0.3">
      <c r="A43" s="37">
        <v>45139</v>
      </c>
      <c r="B43" s="2">
        <v>45139</v>
      </c>
      <c r="C43" s="1" t="s">
        <v>66</v>
      </c>
      <c r="D43" s="1" t="s">
        <v>991</v>
      </c>
      <c r="E43" s="1" t="s">
        <v>1264</v>
      </c>
      <c r="F43" s="1" t="s">
        <v>10</v>
      </c>
    </row>
    <row r="44" spans="1:6" x14ac:dyDescent="0.3">
      <c r="A44" s="37">
        <v>45139</v>
      </c>
      <c r="B44" s="2">
        <v>45139</v>
      </c>
      <c r="C44" s="1" t="s">
        <v>67</v>
      </c>
      <c r="D44" s="1" t="s">
        <v>3</v>
      </c>
      <c r="E44" s="1" t="s">
        <v>1264</v>
      </c>
      <c r="F44" s="1" t="s">
        <v>7</v>
      </c>
    </row>
    <row r="45" spans="1:6" x14ac:dyDescent="0.3">
      <c r="A45" s="37">
        <v>45139</v>
      </c>
      <c r="B45" s="2">
        <v>45139</v>
      </c>
      <c r="C45" s="1" t="s">
        <v>68</v>
      </c>
      <c r="D45" s="1" t="s">
        <v>988</v>
      </c>
      <c r="E45" s="1" t="s">
        <v>1264</v>
      </c>
      <c r="F45" s="1" t="s">
        <v>7</v>
      </c>
    </row>
    <row r="46" spans="1:6" x14ac:dyDescent="0.3">
      <c r="A46" s="37">
        <v>45139</v>
      </c>
      <c r="B46" s="2">
        <v>45139</v>
      </c>
      <c r="C46" s="1" t="s">
        <v>69</v>
      </c>
      <c r="D46" s="1" t="s">
        <v>991</v>
      </c>
      <c r="E46" s="1" t="s">
        <v>27</v>
      </c>
      <c r="F46" s="1" t="s">
        <v>7</v>
      </c>
    </row>
    <row r="47" spans="1:6" x14ac:dyDescent="0.3">
      <c r="A47" s="37">
        <v>45139</v>
      </c>
      <c r="B47" s="2">
        <v>45139</v>
      </c>
      <c r="C47" s="1" t="s">
        <v>70</v>
      </c>
      <c r="D47" s="1" t="s">
        <v>993</v>
      </c>
      <c r="E47" s="1" t="s">
        <v>27</v>
      </c>
      <c r="F47" s="1" t="s">
        <v>7</v>
      </c>
    </row>
    <row r="48" spans="1:6" x14ac:dyDescent="0.3">
      <c r="A48" s="37">
        <v>45139</v>
      </c>
      <c r="B48" s="2">
        <v>45139</v>
      </c>
      <c r="C48" s="1" t="s">
        <v>71</v>
      </c>
      <c r="D48" s="1" t="s">
        <v>991</v>
      </c>
      <c r="E48" s="1" t="s">
        <v>27</v>
      </c>
      <c r="F48" s="1" t="s">
        <v>7</v>
      </c>
    </row>
    <row r="49" spans="1:6" x14ac:dyDescent="0.3">
      <c r="A49" s="37">
        <v>45139</v>
      </c>
      <c r="B49" s="2">
        <v>45139</v>
      </c>
      <c r="C49" s="1" t="s">
        <v>72</v>
      </c>
      <c r="D49" s="1" t="s">
        <v>990</v>
      </c>
      <c r="E49" s="1" t="s">
        <v>27</v>
      </c>
      <c r="F49" s="1" t="s">
        <v>5</v>
      </c>
    </row>
    <row r="50" spans="1:6" x14ac:dyDescent="0.3">
      <c r="A50" s="37">
        <v>45139</v>
      </c>
      <c r="B50" s="2">
        <v>45139</v>
      </c>
      <c r="C50" s="1" t="s">
        <v>73</v>
      </c>
      <c r="D50" s="1" t="s">
        <v>988</v>
      </c>
      <c r="E50" s="1" t="s">
        <v>1264</v>
      </c>
      <c r="F50" s="1" t="s">
        <v>7</v>
      </c>
    </row>
    <row r="51" spans="1:6" x14ac:dyDescent="0.3">
      <c r="A51" s="37">
        <v>45139</v>
      </c>
      <c r="B51" s="2">
        <v>45139</v>
      </c>
      <c r="C51" s="1" t="s">
        <v>74</v>
      </c>
      <c r="D51" s="1" t="s">
        <v>991</v>
      </c>
      <c r="E51" s="1" t="s">
        <v>4</v>
      </c>
      <c r="F51" s="1" t="s">
        <v>5</v>
      </c>
    </row>
    <row r="52" spans="1:6" x14ac:dyDescent="0.3">
      <c r="A52" s="37">
        <v>45139</v>
      </c>
      <c r="B52" s="2">
        <v>45139</v>
      </c>
      <c r="C52" s="1" t="s">
        <v>75</v>
      </c>
      <c r="D52" s="1" t="s">
        <v>991</v>
      </c>
      <c r="E52" s="1" t="s">
        <v>27</v>
      </c>
      <c r="F52" s="1" t="s">
        <v>7</v>
      </c>
    </row>
    <row r="53" spans="1:6" x14ac:dyDescent="0.3">
      <c r="A53" s="37">
        <v>45139</v>
      </c>
      <c r="B53" s="2">
        <v>45139</v>
      </c>
      <c r="C53" s="1" t="s">
        <v>76</v>
      </c>
      <c r="D53" s="1" t="s">
        <v>991</v>
      </c>
      <c r="E53" s="1" t="s">
        <v>27</v>
      </c>
      <c r="F53" s="1" t="s">
        <v>7</v>
      </c>
    </row>
    <row r="54" spans="1:6" x14ac:dyDescent="0.3">
      <c r="A54" s="37">
        <v>45139</v>
      </c>
      <c r="B54" s="2">
        <v>45139</v>
      </c>
      <c r="C54" s="1" t="s">
        <v>77</v>
      </c>
      <c r="D54" s="1" t="s">
        <v>991</v>
      </c>
      <c r="E54" s="1" t="s">
        <v>27</v>
      </c>
      <c r="F54" s="1" t="s">
        <v>7</v>
      </c>
    </row>
    <row r="55" spans="1:6" x14ac:dyDescent="0.3">
      <c r="A55" s="37">
        <v>45139</v>
      </c>
      <c r="B55" s="2">
        <v>45139</v>
      </c>
      <c r="C55" s="1" t="s">
        <v>78</v>
      </c>
      <c r="D55" s="1" t="s">
        <v>3</v>
      </c>
      <c r="E55" s="1" t="s">
        <v>27</v>
      </c>
      <c r="F55" s="1" t="s">
        <v>7</v>
      </c>
    </row>
    <row r="56" spans="1:6" x14ac:dyDescent="0.3">
      <c r="A56" s="37">
        <v>45139</v>
      </c>
      <c r="B56" s="2">
        <v>45139</v>
      </c>
      <c r="C56" s="1" t="s">
        <v>79</v>
      </c>
      <c r="D56" s="1" t="s">
        <v>988</v>
      </c>
      <c r="E56" s="1" t="s">
        <v>1264</v>
      </c>
      <c r="F56" s="1" t="s">
        <v>7</v>
      </c>
    </row>
    <row r="57" spans="1:6" x14ac:dyDescent="0.3">
      <c r="A57" s="37">
        <v>45139</v>
      </c>
      <c r="B57" s="2">
        <v>45139</v>
      </c>
      <c r="C57" s="1" t="s">
        <v>80</v>
      </c>
      <c r="D57" s="1" t="s">
        <v>992</v>
      </c>
      <c r="E57" s="1" t="s">
        <v>27</v>
      </c>
      <c r="F57" s="1" t="s">
        <v>7</v>
      </c>
    </row>
    <row r="58" spans="1:6" x14ac:dyDescent="0.3">
      <c r="A58" s="37">
        <v>45139</v>
      </c>
      <c r="B58" s="2">
        <v>45139</v>
      </c>
      <c r="C58" s="1" t="s">
        <v>81</v>
      </c>
      <c r="D58" s="1" t="s">
        <v>991</v>
      </c>
      <c r="E58" s="1" t="s">
        <v>27</v>
      </c>
      <c r="F58" s="1" t="s">
        <v>10</v>
      </c>
    </row>
    <row r="59" spans="1:6" x14ac:dyDescent="0.3">
      <c r="A59" s="37">
        <v>45139</v>
      </c>
      <c r="B59" s="2">
        <v>45139</v>
      </c>
      <c r="C59" s="1" t="s">
        <v>82</v>
      </c>
      <c r="D59" s="1" t="s">
        <v>991</v>
      </c>
      <c r="E59" s="1" t="s">
        <v>27</v>
      </c>
      <c r="F59" s="1" t="s">
        <v>7</v>
      </c>
    </row>
    <row r="60" spans="1:6" x14ac:dyDescent="0.3">
      <c r="A60" s="37">
        <v>45139</v>
      </c>
      <c r="B60" s="2">
        <v>45139</v>
      </c>
      <c r="C60" s="1" t="s">
        <v>83</v>
      </c>
      <c r="D60" s="1" t="s">
        <v>991</v>
      </c>
      <c r="E60" s="1" t="s">
        <v>27</v>
      </c>
      <c r="F60" s="1" t="s">
        <v>7</v>
      </c>
    </row>
    <row r="61" spans="1:6" x14ac:dyDescent="0.3">
      <c r="A61" s="37">
        <v>45139</v>
      </c>
      <c r="B61" s="2">
        <v>45139</v>
      </c>
      <c r="C61" s="1" t="s">
        <v>84</v>
      </c>
      <c r="D61" s="1" t="s">
        <v>990</v>
      </c>
      <c r="E61" s="1" t="s">
        <v>1264</v>
      </c>
      <c r="F61" s="1" t="s">
        <v>5</v>
      </c>
    </row>
    <row r="62" spans="1:6" x14ac:dyDescent="0.3">
      <c r="A62" s="37">
        <v>45139</v>
      </c>
      <c r="B62" s="2">
        <v>45139</v>
      </c>
      <c r="C62" s="1" t="s">
        <v>85</v>
      </c>
      <c r="D62" s="1" t="s">
        <v>3</v>
      </c>
      <c r="E62" s="1" t="s">
        <v>27</v>
      </c>
      <c r="F62" s="1" t="s">
        <v>7</v>
      </c>
    </row>
    <row r="63" spans="1:6" x14ac:dyDescent="0.3">
      <c r="A63" s="37">
        <v>45139</v>
      </c>
      <c r="B63" s="2">
        <v>45139</v>
      </c>
      <c r="C63" s="1" t="s">
        <v>86</v>
      </c>
      <c r="D63" s="1" t="s">
        <v>991</v>
      </c>
      <c r="E63" s="1" t="s">
        <v>32</v>
      </c>
      <c r="F63" s="1" t="s">
        <v>10</v>
      </c>
    </row>
    <row r="64" spans="1:6" x14ac:dyDescent="0.3">
      <c r="A64" s="37">
        <v>45139</v>
      </c>
      <c r="B64" s="2">
        <v>45139</v>
      </c>
      <c r="C64" s="1" t="s">
        <v>87</v>
      </c>
      <c r="D64" s="1" t="s">
        <v>991</v>
      </c>
      <c r="E64" s="1" t="s">
        <v>27</v>
      </c>
      <c r="F64" s="1" t="s">
        <v>7</v>
      </c>
    </row>
    <row r="65" spans="1:6" x14ac:dyDescent="0.3">
      <c r="A65" s="37">
        <v>45139</v>
      </c>
      <c r="B65" s="2">
        <v>45139</v>
      </c>
      <c r="C65" s="1" t="s">
        <v>88</v>
      </c>
      <c r="D65" s="1" t="s">
        <v>991</v>
      </c>
      <c r="E65" s="1" t="s">
        <v>27</v>
      </c>
      <c r="F65" s="1" t="s">
        <v>7</v>
      </c>
    </row>
    <row r="66" spans="1:6" x14ac:dyDescent="0.3">
      <c r="A66" s="37">
        <v>45139</v>
      </c>
      <c r="B66" s="2">
        <v>45139</v>
      </c>
      <c r="C66" s="1" t="s">
        <v>89</v>
      </c>
      <c r="D66" s="1" t="s">
        <v>991</v>
      </c>
      <c r="E66" s="1" t="s">
        <v>1264</v>
      </c>
      <c r="F66" s="1" t="s">
        <v>7</v>
      </c>
    </row>
    <row r="67" spans="1:6" x14ac:dyDescent="0.3">
      <c r="A67" s="37">
        <v>45139</v>
      </c>
      <c r="B67" s="2">
        <v>45139</v>
      </c>
      <c r="C67" s="1" t="s">
        <v>90</v>
      </c>
      <c r="D67" s="1" t="s">
        <v>990</v>
      </c>
      <c r="E67" s="1" t="s">
        <v>4</v>
      </c>
      <c r="F67" s="1" t="s">
        <v>10</v>
      </c>
    </row>
    <row r="68" spans="1:6" x14ac:dyDescent="0.3">
      <c r="A68" s="37">
        <v>45139</v>
      </c>
      <c r="B68" s="2">
        <v>45139</v>
      </c>
      <c r="C68" s="1" t="s">
        <v>91</v>
      </c>
      <c r="D68" s="1" t="s">
        <v>991</v>
      </c>
      <c r="E68" s="1" t="s">
        <v>27</v>
      </c>
      <c r="F68" s="1" t="s">
        <v>5</v>
      </c>
    </row>
    <row r="69" spans="1:6" x14ac:dyDescent="0.3">
      <c r="A69" s="37">
        <v>45139</v>
      </c>
      <c r="B69" s="2">
        <v>45139</v>
      </c>
      <c r="C69" s="1" t="s">
        <v>92</v>
      </c>
      <c r="D69" s="1" t="s">
        <v>991</v>
      </c>
      <c r="E69" s="1" t="s">
        <v>27</v>
      </c>
      <c r="F69" s="1" t="s">
        <v>7</v>
      </c>
    </row>
    <row r="70" spans="1:6" x14ac:dyDescent="0.3">
      <c r="A70" s="37">
        <v>45139</v>
      </c>
      <c r="B70" s="2">
        <v>45139</v>
      </c>
      <c r="C70" s="1" t="s">
        <v>93</v>
      </c>
      <c r="D70" s="1" t="s">
        <v>3</v>
      </c>
      <c r="E70" s="1" t="s">
        <v>1264</v>
      </c>
      <c r="F70" s="1" t="s">
        <v>5</v>
      </c>
    </row>
    <row r="71" spans="1:6" x14ac:dyDescent="0.3">
      <c r="A71" s="37">
        <v>45139</v>
      </c>
      <c r="B71" s="2">
        <v>45139</v>
      </c>
      <c r="C71" s="1" t="s">
        <v>94</v>
      </c>
      <c r="D71" s="1" t="s">
        <v>991</v>
      </c>
      <c r="E71" s="1" t="s">
        <v>1264</v>
      </c>
      <c r="F71" s="1" t="s">
        <v>7</v>
      </c>
    </row>
    <row r="72" spans="1:6" x14ac:dyDescent="0.3">
      <c r="A72" s="37">
        <v>45139</v>
      </c>
      <c r="B72" s="2">
        <v>45139</v>
      </c>
      <c r="C72" s="1" t="s">
        <v>95</v>
      </c>
      <c r="D72" s="1" t="s">
        <v>991</v>
      </c>
      <c r="E72" s="1" t="s">
        <v>27</v>
      </c>
      <c r="F72" s="1" t="s">
        <v>7</v>
      </c>
    </row>
    <row r="73" spans="1:6" x14ac:dyDescent="0.3">
      <c r="A73" s="37">
        <v>45139</v>
      </c>
      <c r="B73" s="2">
        <v>45139</v>
      </c>
      <c r="C73" s="1" t="s">
        <v>96</v>
      </c>
      <c r="D73" s="1" t="s">
        <v>992</v>
      </c>
      <c r="E73" s="1" t="s">
        <v>27</v>
      </c>
      <c r="F73" s="1" t="s">
        <v>10</v>
      </c>
    </row>
    <row r="74" spans="1:6" x14ac:dyDescent="0.3">
      <c r="A74" s="37">
        <v>45139</v>
      </c>
      <c r="B74" s="2">
        <v>45139</v>
      </c>
      <c r="C74" s="1" t="s">
        <v>97</v>
      </c>
      <c r="D74" s="1" t="s">
        <v>3</v>
      </c>
      <c r="E74" s="1" t="s">
        <v>4</v>
      </c>
      <c r="F74" s="1" t="s">
        <v>5</v>
      </c>
    </row>
    <row r="75" spans="1:6" x14ac:dyDescent="0.3">
      <c r="A75" s="37">
        <v>45139</v>
      </c>
      <c r="B75" s="2">
        <v>45139</v>
      </c>
      <c r="C75" s="1" t="s">
        <v>98</v>
      </c>
      <c r="D75" s="1" t="s">
        <v>991</v>
      </c>
      <c r="E75" s="1" t="s">
        <v>27</v>
      </c>
      <c r="F75" s="1" t="s">
        <v>7</v>
      </c>
    </row>
    <row r="76" spans="1:6" x14ac:dyDescent="0.3">
      <c r="A76" s="37">
        <v>45139</v>
      </c>
      <c r="B76" s="2">
        <v>45139</v>
      </c>
      <c r="C76" s="1" t="s">
        <v>99</v>
      </c>
      <c r="D76" s="1" t="s">
        <v>988</v>
      </c>
      <c r="E76" s="1" t="s">
        <v>1264</v>
      </c>
      <c r="F76" s="1" t="s">
        <v>7</v>
      </c>
    </row>
    <row r="77" spans="1:6" x14ac:dyDescent="0.3">
      <c r="A77" s="37">
        <v>45139</v>
      </c>
      <c r="B77" s="2">
        <v>45139</v>
      </c>
      <c r="C77" s="1" t="s">
        <v>100</v>
      </c>
      <c r="D77" s="1" t="s">
        <v>990</v>
      </c>
      <c r="E77" s="1" t="s">
        <v>32</v>
      </c>
      <c r="F77" s="1" t="s">
        <v>7</v>
      </c>
    </row>
    <row r="78" spans="1:6" x14ac:dyDescent="0.3">
      <c r="A78" s="37">
        <v>45139</v>
      </c>
      <c r="B78" s="2">
        <v>45139</v>
      </c>
      <c r="C78" s="1" t="s">
        <v>101</v>
      </c>
      <c r="D78" s="1" t="s">
        <v>988</v>
      </c>
      <c r="E78" s="1" t="s">
        <v>1264</v>
      </c>
      <c r="F78" s="1" t="s">
        <v>7</v>
      </c>
    </row>
    <row r="79" spans="1:6" x14ac:dyDescent="0.3">
      <c r="A79" s="37">
        <v>45139</v>
      </c>
      <c r="B79" s="2">
        <v>45139</v>
      </c>
      <c r="C79" s="1" t="s">
        <v>102</v>
      </c>
      <c r="D79" s="1" t="s">
        <v>988</v>
      </c>
      <c r="E79" s="1" t="s">
        <v>1264</v>
      </c>
      <c r="F79" s="1" t="s">
        <v>7</v>
      </c>
    </row>
    <row r="80" spans="1:6" x14ac:dyDescent="0.3">
      <c r="A80" s="37">
        <v>45139</v>
      </c>
      <c r="B80" s="2">
        <v>45139</v>
      </c>
      <c r="C80" s="1" t="s">
        <v>103</v>
      </c>
      <c r="D80" s="1" t="s">
        <v>991</v>
      </c>
      <c r="E80" s="1" t="s">
        <v>32</v>
      </c>
      <c r="F80" s="1" t="s">
        <v>10</v>
      </c>
    </row>
    <row r="81" spans="1:6" x14ac:dyDescent="0.3">
      <c r="A81" s="37">
        <v>45139</v>
      </c>
      <c r="B81" s="2">
        <v>45139</v>
      </c>
      <c r="C81" s="1" t="s">
        <v>104</v>
      </c>
      <c r="D81" s="1" t="s">
        <v>988</v>
      </c>
      <c r="E81" s="1" t="s">
        <v>1264</v>
      </c>
      <c r="F81" s="1" t="s">
        <v>7</v>
      </c>
    </row>
    <row r="82" spans="1:6" x14ac:dyDescent="0.3">
      <c r="A82" s="37">
        <v>45139</v>
      </c>
      <c r="B82" s="2">
        <v>45139</v>
      </c>
      <c r="C82" s="1" t="s">
        <v>105</v>
      </c>
      <c r="D82" s="1" t="s">
        <v>991</v>
      </c>
      <c r="E82" s="1" t="s">
        <v>1264</v>
      </c>
      <c r="F82" s="1" t="s">
        <v>7</v>
      </c>
    </row>
    <row r="83" spans="1:6" x14ac:dyDescent="0.3">
      <c r="A83" s="37">
        <v>45139</v>
      </c>
      <c r="B83" s="2">
        <v>45139</v>
      </c>
      <c r="C83" s="1" t="s">
        <v>106</v>
      </c>
      <c r="D83" s="1" t="s">
        <v>988</v>
      </c>
      <c r="E83" s="1" t="s">
        <v>1264</v>
      </c>
      <c r="F83" s="1" t="s">
        <v>7</v>
      </c>
    </row>
    <row r="84" spans="1:6" x14ac:dyDescent="0.3">
      <c r="A84" s="37">
        <v>45139</v>
      </c>
      <c r="B84" s="2">
        <v>45139</v>
      </c>
      <c r="C84" s="1" t="s">
        <v>107</v>
      </c>
      <c r="D84" s="1" t="s">
        <v>3</v>
      </c>
      <c r="E84" s="1" t="s">
        <v>4</v>
      </c>
      <c r="F84" s="1" t="s">
        <v>7</v>
      </c>
    </row>
    <row r="85" spans="1:6" x14ac:dyDescent="0.3">
      <c r="A85" s="37">
        <v>45139</v>
      </c>
      <c r="B85" s="2">
        <v>45139</v>
      </c>
      <c r="C85" s="1" t="s">
        <v>108</v>
      </c>
      <c r="D85" s="1" t="s">
        <v>993</v>
      </c>
      <c r="E85" s="1" t="s">
        <v>27</v>
      </c>
      <c r="F85" s="1" t="s">
        <v>7</v>
      </c>
    </row>
    <row r="86" spans="1:6" x14ac:dyDescent="0.3">
      <c r="A86" s="37">
        <v>45139</v>
      </c>
      <c r="B86" s="2">
        <v>45139</v>
      </c>
      <c r="C86" s="1" t="s">
        <v>109</v>
      </c>
      <c r="D86" s="1" t="s">
        <v>988</v>
      </c>
      <c r="E86" s="1" t="s">
        <v>1264</v>
      </c>
      <c r="F86" s="1" t="s">
        <v>7</v>
      </c>
    </row>
    <row r="87" spans="1:6" x14ac:dyDescent="0.3">
      <c r="A87" s="37">
        <v>45139</v>
      </c>
      <c r="B87" s="2">
        <v>45139</v>
      </c>
      <c r="C87" s="1" t="s">
        <v>110</v>
      </c>
      <c r="D87" s="1" t="s">
        <v>991</v>
      </c>
      <c r="E87" s="1" t="s">
        <v>27</v>
      </c>
      <c r="F87" s="1" t="s">
        <v>10</v>
      </c>
    </row>
    <row r="88" spans="1:6" x14ac:dyDescent="0.3">
      <c r="A88" s="37">
        <v>45139</v>
      </c>
      <c r="B88" s="2">
        <v>45139</v>
      </c>
      <c r="C88" s="1" t="s">
        <v>111</v>
      </c>
      <c r="D88" s="1" t="s">
        <v>993</v>
      </c>
      <c r="E88" s="1" t="s">
        <v>27</v>
      </c>
      <c r="F88" s="1" t="s">
        <v>7</v>
      </c>
    </row>
    <row r="89" spans="1:6" x14ac:dyDescent="0.3">
      <c r="A89" s="37">
        <v>45139</v>
      </c>
      <c r="B89" s="2">
        <v>45139</v>
      </c>
      <c r="C89" s="1" t="s">
        <v>112</v>
      </c>
      <c r="D89" s="1" t="s">
        <v>992</v>
      </c>
      <c r="E89" s="1" t="s">
        <v>27</v>
      </c>
      <c r="F89" s="1" t="s">
        <v>10</v>
      </c>
    </row>
    <row r="90" spans="1:6" x14ac:dyDescent="0.3">
      <c r="A90" s="37">
        <v>45139</v>
      </c>
      <c r="B90" s="2">
        <v>45139</v>
      </c>
      <c r="C90" s="1" t="s">
        <v>113</v>
      </c>
      <c r="D90" s="1" t="s">
        <v>990</v>
      </c>
      <c r="E90" s="1" t="s">
        <v>1264</v>
      </c>
      <c r="F90" s="1" t="s">
        <v>7</v>
      </c>
    </row>
    <row r="91" spans="1:6" x14ac:dyDescent="0.3">
      <c r="A91" s="37">
        <v>45139</v>
      </c>
      <c r="B91" s="2">
        <v>45139</v>
      </c>
      <c r="C91" s="1" t="s">
        <v>114</v>
      </c>
      <c r="D91" s="1" t="s">
        <v>990</v>
      </c>
      <c r="E91" s="1" t="s">
        <v>27</v>
      </c>
      <c r="F91" s="1" t="s">
        <v>5</v>
      </c>
    </row>
    <row r="92" spans="1:6" x14ac:dyDescent="0.3">
      <c r="A92" s="37">
        <v>45139</v>
      </c>
      <c r="B92" s="2">
        <v>45139</v>
      </c>
      <c r="C92" s="1" t="s">
        <v>115</v>
      </c>
      <c r="D92" s="1" t="s">
        <v>991</v>
      </c>
      <c r="E92" s="1" t="s">
        <v>27</v>
      </c>
      <c r="F92" s="1" t="s">
        <v>5</v>
      </c>
    </row>
    <row r="93" spans="1:6" x14ac:dyDescent="0.3">
      <c r="A93" s="37">
        <v>45139</v>
      </c>
      <c r="B93" s="2">
        <v>45139</v>
      </c>
      <c r="C93" s="1" t="s">
        <v>116</v>
      </c>
      <c r="D93" s="1" t="s">
        <v>991</v>
      </c>
      <c r="E93" s="1" t="s">
        <v>27</v>
      </c>
      <c r="F93" s="1" t="s">
        <v>10</v>
      </c>
    </row>
    <row r="94" spans="1:6" x14ac:dyDescent="0.3">
      <c r="A94" s="37">
        <v>45139</v>
      </c>
      <c r="B94" s="2">
        <v>45139</v>
      </c>
      <c r="C94" s="1" t="s">
        <v>117</v>
      </c>
      <c r="D94" s="1" t="s">
        <v>990</v>
      </c>
      <c r="E94" s="1" t="s">
        <v>27</v>
      </c>
      <c r="F94" s="1" t="s">
        <v>10</v>
      </c>
    </row>
    <row r="95" spans="1:6" x14ac:dyDescent="0.3">
      <c r="A95" s="37">
        <v>45139</v>
      </c>
      <c r="B95" s="2">
        <v>45139</v>
      </c>
      <c r="C95" s="1" t="s">
        <v>118</v>
      </c>
      <c r="D95" s="1" t="s">
        <v>988</v>
      </c>
      <c r="E95" s="1" t="s">
        <v>4</v>
      </c>
      <c r="F95" s="1" t="s">
        <v>5</v>
      </c>
    </row>
    <row r="96" spans="1:6" x14ac:dyDescent="0.3">
      <c r="A96" s="37">
        <v>45139</v>
      </c>
      <c r="B96" s="2">
        <v>45139</v>
      </c>
      <c r="C96" s="1" t="s">
        <v>119</v>
      </c>
      <c r="D96" s="1" t="s">
        <v>990</v>
      </c>
      <c r="E96" s="1" t="s">
        <v>27</v>
      </c>
      <c r="F96" s="1" t="s">
        <v>7</v>
      </c>
    </row>
    <row r="97" spans="1:6" x14ac:dyDescent="0.3">
      <c r="A97" s="37">
        <v>45139</v>
      </c>
      <c r="B97" s="2">
        <v>45139</v>
      </c>
      <c r="C97" s="1" t="s">
        <v>120</v>
      </c>
      <c r="D97" s="1" t="s">
        <v>991</v>
      </c>
      <c r="E97" s="1" t="s">
        <v>27</v>
      </c>
      <c r="F97" s="1" t="s">
        <v>7</v>
      </c>
    </row>
    <row r="98" spans="1:6" x14ac:dyDescent="0.3">
      <c r="A98" s="37">
        <v>45139</v>
      </c>
      <c r="B98" s="2">
        <v>45139</v>
      </c>
      <c r="C98" s="1" t="s">
        <v>121</v>
      </c>
      <c r="D98" s="1" t="s">
        <v>993</v>
      </c>
      <c r="E98" s="1" t="s">
        <v>27</v>
      </c>
      <c r="F98" s="1" t="s">
        <v>7</v>
      </c>
    </row>
    <row r="99" spans="1:6" x14ac:dyDescent="0.3">
      <c r="A99" s="37">
        <v>45139</v>
      </c>
      <c r="B99" s="2">
        <v>45139</v>
      </c>
      <c r="C99" s="1" t="s">
        <v>122</v>
      </c>
      <c r="D99" s="1" t="s">
        <v>991</v>
      </c>
      <c r="E99" s="1" t="s">
        <v>27</v>
      </c>
      <c r="F99" s="1" t="s">
        <v>7</v>
      </c>
    </row>
    <row r="100" spans="1:6" x14ac:dyDescent="0.3">
      <c r="A100" s="37">
        <v>45139</v>
      </c>
      <c r="B100" s="2">
        <v>45139</v>
      </c>
      <c r="C100" s="1" t="s">
        <v>123</v>
      </c>
      <c r="D100" s="1" t="s">
        <v>993</v>
      </c>
      <c r="E100" s="1" t="s">
        <v>27</v>
      </c>
      <c r="F100" s="1" t="s">
        <v>7</v>
      </c>
    </row>
    <row r="101" spans="1:6" x14ac:dyDescent="0.3">
      <c r="A101" s="37">
        <v>45139</v>
      </c>
      <c r="B101" s="2">
        <v>45139</v>
      </c>
      <c r="C101" s="1" t="s">
        <v>124</v>
      </c>
      <c r="D101" s="1" t="s">
        <v>3</v>
      </c>
      <c r="E101" s="1" t="s">
        <v>27</v>
      </c>
      <c r="F101" s="1" t="s">
        <v>7</v>
      </c>
    </row>
    <row r="102" spans="1:6" x14ac:dyDescent="0.3">
      <c r="A102" s="37">
        <v>45139</v>
      </c>
      <c r="B102" s="2">
        <v>45139</v>
      </c>
      <c r="C102" s="1" t="s">
        <v>125</v>
      </c>
      <c r="D102" s="1" t="s">
        <v>991</v>
      </c>
      <c r="E102" s="1" t="s">
        <v>27</v>
      </c>
      <c r="F102" s="1" t="s">
        <v>5</v>
      </c>
    </row>
    <row r="103" spans="1:6" x14ac:dyDescent="0.3">
      <c r="A103" s="37">
        <v>45139</v>
      </c>
      <c r="B103" s="2">
        <v>45139</v>
      </c>
      <c r="C103" s="1" t="s">
        <v>126</v>
      </c>
      <c r="D103" s="1" t="s">
        <v>991</v>
      </c>
      <c r="E103" s="1" t="s">
        <v>27</v>
      </c>
      <c r="F103" s="1" t="s">
        <v>7</v>
      </c>
    </row>
    <row r="104" spans="1:6" x14ac:dyDescent="0.3">
      <c r="A104" s="37">
        <v>45139</v>
      </c>
      <c r="B104" s="2">
        <v>45139</v>
      </c>
      <c r="C104" s="1" t="s">
        <v>127</v>
      </c>
      <c r="D104" s="1" t="s">
        <v>991</v>
      </c>
      <c r="E104" s="1" t="s">
        <v>27</v>
      </c>
      <c r="F104" s="1" t="s">
        <v>7</v>
      </c>
    </row>
    <row r="105" spans="1:6" x14ac:dyDescent="0.3">
      <c r="A105" s="37">
        <v>45139</v>
      </c>
      <c r="B105" s="2">
        <v>45139</v>
      </c>
      <c r="C105" s="3" t="s">
        <v>128</v>
      </c>
      <c r="D105" s="1" t="s">
        <v>988</v>
      </c>
      <c r="E105" s="1" t="s">
        <v>1264</v>
      </c>
      <c r="F105" s="1" t="s">
        <v>7</v>
      </c>
    </row>
    <row r="106" spans="1:6" x14ac:dyDescent="0.3">
      <c r="A106" s="37">
        <v>45139</v>
      </c>
      <c r="B106" s="2">
        <v>45139</v>
      </c>
      <c r="C106" s="1" t="s">
        <v>129</v>
      </c>
      <c r="D106" s="1" t="s">
        <v>988</v>
      </c>
      <c r="E106" s="1" t="s">
        <v>1264</v>
      </c>
      <c r="F106" s="1" t="s">
        <v>7</v>
      </c>
    </row>
    <row r="107" spans="1:6" x14ac:dyDescent="0.3">
      <c r="A107" s="37">
        <v>45139</v>
      </c>
      <c r="B107" s="2">
        <v>45139</v>
      </c>
      <c r="C107" s="1" t="s">
        <v>130</v>
      </c>
      <c r="D107" s="1" t="s">
        <v>991</v>
      </c>
      <c r="E107" s="1" t="s">
        <v>1264</v>
      </c>
      <c r="F107" s="1" t="s">
        <v>5</v>
      </c>
    </row>
    <row r="108" spans="1:6" x14ac:dyDescent="0.3">
      <c r="A108" s="37">
        <v>45139</v>
      </c>
      <c r="B108" s="2">
        <v>45139</v>
      </c>
      <c r="C108" s="1" t="s">
        <v>131</v>
      </c>
      <c r="D108" s="1" t="s">
        <v>990</v>
      </c>
      <c r="E108" s="1" t="s">
        <v>27</v>
      </c>
      <c r="F108" s="1" t="s">
        <v>5</v>
      </c>
    </row>
    <row r="109" spans="1:6" x14ac:dyDescent="0.3">
      <c r="A109" s="37">
        <v>45139</v>
      </c>
      <c r="B109" s="2">
        <v>45139</v>
      </c>
      <c r="C109" s="1" t="s">
        <v>132</v>
      </c>
      <c r="D109" s="1" t="s">
        <v>991</v>
      </c>
      <c r="E109" s="1" t="s">
        <v>27</v>
      </c>
      <c r="F109" s="1" t="s">
        <v>7</v>
      </c>
    </row>
    <row r="110" spans="1:6" x14ac:dyDescent="0.3">
      <c r="A110" s="37">
        <v>45139</v>
      </c>
      <c r="B110" s="2">
        <v>45139</v>
      </c>
      <c r="C110" s="1" t="s">
        <v>133</v>
      </c>
      <c r="D110" s="1" t="s">
        <v>993</v>
      </c>
      <c r="E110" s="1" t="s">
        <v>4</v>
      </c>
      <c r="F110" s="1" t="s">
        <v>7</v>
      </c>
    </row>
    <row r="111" spans="1:6" x14ac:dyDescent="0.3">
      <c r="A111" s="37">
        <v>45139</v>
      </c>
      <c r="B111" s="2">
        <v>45139</v>
      </c>
      <c r="C111" s="1" t="s">
        <v>134</v>
      </c>
      <c r="D111" s="1" t="s">
        <v>991</v>
      </c>
      <c r="E111" s="1" t="s">
        <v>1264</v>
      </c>
      <c r="F111" s="1" t="s">
        <v>10</v>
      </c>
    </row>
    <row r="112" spans="1:6" x14ac:dyDescent="0.3">
      <c r="A112" s="37">
        <v>45139</v>
      </c>
      <c r="B112" s="2">
        <v>45139</v>
      </c>
      <c r="C112" s="1" t="s">
        <v>135</v>
      </c>
      <c r="D112" s="1" t="s">
        <v>991</v>
      </c>
      <c r="E112" s="1" t="s">
        <v>27</v>
      </c>
      <c r="F112" s="1" t="s">
        <v>7</v>
      </c>
    </row>
    <row r="113" spans="1:6" x14ac:dyDescent="0.3">
      <c r="A113" s="37">
        <v>45139</v>
      </c>
      <c r="B113" s="2">
        <v>45139</v>
      </c>
      <c r="C113" s="1" t="s">
        <v>136</v>
      </c>
      <c r="D113" s="1" t="s">
        <v>991</v>
      </c>
      <c r="E113" s="1" t="s">
        <v>27</v>
      </c>
      <c r="F113" s="1" t="s">
        <v>5</v>
      </c>
    </row>
    <row r="114" spans="1:6" x14ac:dyDescent="0.3">
      <c r="A114" s="37">
        <v>45139</v>
      </c>
      <c r="B114" s="2">
        <v>45139</v>
      </c>
      <c r="C114" s="1" t="s">
        <v>137</v>
      </c>
      <c r="D114" s="1" t="s">
        <v>3</v>
      </c>
      <c r="E114" s="1" t="s">
        <v>27</v>
      </c>
      <c r="F114" s="1" t="s">
        <v>7</v>
      </c>
    </row>
    <row r="115" spans="1:6" x14ac:dyDescent="0.3">
      <c r="A115" s="37">
        <v>45139</v>
      </c>
      <c r="B115" s="2">
        <v>45139</v>
      </c>
      <c r="C115" s="1" t="s">
        <v>138</v>
      </c>
      <c r="D115" s="1" t="s">
        <v>993</v>
      </c>
      <c r="E115" s="1" t="s">
        <v>27</v>
      </c>
      <c r="F115" s="1" t="s">
        <v>7</v>
      </c>
    </row>
    <row r="116" spans="1:6" x14ac:dyDescent="0.3">
      <c r="A116" s="37">
        <v>45139</v>
      </c>
      <c r="B116" s="2">
        <v>45139</v>
      </c>
      <c r="C116" s="1" t="s">
        <v>139</v>
      </c>
      <c r="D116" s="1" t="s">
        <v>988</v>
      </c>
      <c r="E116" s="1" t="s">
        <v>1264</v>
      </c>
      <c r="F116" s="1" t="s">
        <v>7</v>
      </c>
    </row>
    <row r="117" spans="1:6" x14ac:dyDescent="0.3">
      <c r="A117" s="37">
        <v>45139</v>
      </c>
      <c r="B117" s="2">
        <v>45139</v>
      </c>
      <c r="C117" s="1" t="s">
        <v>140</v>
      </c>
      <c r="D117" s="1" t="s">
        <v>993</v>
      </c>
      <c r="E117" s="1" t="s">
        <v>27</v>
      </c>
      <c r="F117" s="1" t="s">
        <v>7</v>
      </c>
    </row>
    <row r="118" spans="1:6" x14ac:dyDescent="0.3">
      <c r="A118" s="37">
        <v>45139</v>
      </c>
      <c r="B118" s="2">
        <v>45139</v>
      </c>
      <c r="C118" s="1" t="s">
        <v>141</v>
      </c>
      <c r="D118" s="1" t="s">
        <v>988</v>
      </c>
      <c r="E118" s="1" t="s">
        <v>1264</v>
      </c>
      <c r="F118" s="1" t="s">
        <v>7</v>
      </c>
    </row>
    <row r="119" spans="1:6" x14ac:dyDescent="0.3">
      <c r="A119" s="37">
        <v>45139</v>
      </c>
      <c r="B119" s="2">
        <v>45139</v>
      </c>
      <c r="C119" s="1" t="s">
        <v>142</v>
      </c>
      <c r="D119" s="1" t="s">
        <v>992</v>
      </c>
      <c r="E119" s="1" t="s">
        <v>4</v>
      </c>
      <c r="F119" s="1" t="s">
        <v>7</v>
      </c>
    </row>
    <row r="120" spans="1:6" x14ac:dyDescent="0.3">
      <c r="A120" s="37">
        <v>45139</v>
      </c>
      <c r="B120" s="2">
        <v>45139</v>
      </c>
      <c r="C120" s="1" t="s">
        <v>143</v>
      </c>
      <c r="D120" s="1" t="s">
        <v>993</v>
      </c>
      <c r="E120" s="1" t="s">
        <v>27</v>
      </c>
      <c r="F120" s="1" t="s">
        <v>7</v>
      </c>
    </row>
    <row r="121" spans="1:6" x14ac:dyDescent="0.3">
      <c r="A121" s="37">
        <v>45139</v>
      </c>
      <c r="B121" s="2">
        <v>45139</v>
      </c>
      <c r="C121" s="1" t="s">
        <v>144</v>
      </c>
      <c r="D121" s="1" t="s">
        <v>992</v>
      </c>
      <c r="E121" s="1" t="s">
        <v>27</v>
      </c>
      <c r="F121" s="1" t="s">
        <v>7</v>
      </c>
    </row>
    <row r="122" spans="1:6" x14ac:dyDescent="0.3">
      <c r="A122" s="37">
        <v>45139</v>
      </c>
      <c r="B122" s="2">
        <v>45139</v>
      </c>
      <c r="C122" s="1" t="s">
        <v>145</v>
      </c>
      <c r="D122" s="1" t="s">
        <v>993</v>
      </c>
      <c r="E122" s="1" t="s">
        <v>27</v>
      </c>
      <c r="F122" s="1" t="s">
        <v>10</v>
      </c>
    </row>
    <row r="123" spans="1:6" x14ac:dyDescent="0.3">
      <c r="A123" s="37">
        <v>45139</v>
      </c>
      <c r="B123" s="2">
        <v>45139</v>
      </c>
      <c r="C123" s="1" t="s">
        <v>146</v>
      </c>
      <c r="D123" s="1" t="s">
        <v>991</v>
      </c>
      <c r="E123" s="1" t="s">
        <v>27</v>
      </c>
      <c r="F123" s="1" t="s">
        <v>7</v>
      </c>
    </row>
    <row r="124" spans="1:6" x14ac:dyDescent="0.3">
      <c r="A124" s="37">
        <v>45139</v>
      </c>
      <c r="B124" s="2">
        <v>45139</v>
      </c>
      <c r="C124" s="1" t="s">
        <v>147</v>
      </c>
      <c r="D124" s="1" t="s">
        <v>991</v>
      </c>
      <c r="E124" s="1" t="s">
        <v>27</v>
      </c>
      <c r="F124" s="1" t="s">
        <v>7</v>
      </c>
    </row>
    <row r="125" spans="1:6" x14ac:dyDescent="0.3">
      <c r="A125" s="37">
        <v>45139</v>
      </c>
      <c r="B125" s="2">
        <v>45139</v>
      </c>
      <c r="C125" s="1" t="s">
        <v>148</v>
      </c>
      <c r="D125" s="1" t="s">
        <v>991</v>
      </c>
      <c r="E125" s="1" t="s">
        <v>4</v>
      </c>
      <c r="F125" s="1" t="s">
        <v>7</v>
      </c>
    </row>
    <row r="126" spans="1:6" x14ac:dyDescent="0.3">
      <c r="A126" s="37">
        <v>45139</v>
      </c>
      <c r="B126" s="2">
        <v>45139</v>
      </c>
      <c r="C126" s="1" t="s">
        <v>151</v>
      </c>
      <c r="D126" s="1" t="s">
        <v>993</v>
      </c>
      <c r="E126" s="1" t="s">
        <v>1264</v>
      </c>
      <c r="F126" s="1" t="s">
        <v>7</v>
      </c>
    </row>
    <row r="127" spans="1:6" x14ac:dyDescent="0.3">
      <c r="A127" s="37">
        <v>45139</v>
      </c>
      <c r="B127" s="2">
        <v>45139</v>
      </c>
      <c r="C127" s="1" t="s">
        <v>153</v>
      </c>
      <c r="D127" s="1" t="s">
        <v>991</v>
      </c>
      <c r="E127" s="1" t="s">
        <v>27</v>
      </c>
      <c r="F127" s="1" t="s">
        <v>7</v>
      </c>
    </row>
    <row r="128" spans="1:6" x14ac:dyDescent="0.3">
      <c r="A128" s="37">
        <v>45139</v>
      </c>
      <c r="B128" s="2">
        <v>45139</v>
      </c>
      <c r="C128" s="1" t="s">
        <v>159</v>
      </c>
      <c r="D128" s="1" t="s">
        <v>990</v>
      </c>
      <c r="E128" s="1" t="s">
        <v>1264</v>
      </c>
      <c r="F128" s="1" t="s">
        <v>7</v>
      </c>
    </row>
    <row r="129" spans="1:6" x14ac:dyDescent="0.3">
      <c r="A129" s="37">
        <v>45139</v>
      </c>
      <c r="B129" s="2">
        <v>45139</v>
      </c>
      <c r="C129" s="1" t="s">
        <v>162</v>
      </c>
      <c r="D129" s="1" t="s">
        <v>993</v>
      </c>
      <c r="E129" s="1" t="s">
        <v>1264</v>
      </c>
      <c r="F129" s="1" t="s">
        <v>7</v>
      </c>
    </row>
    <row r="130" spans="1:6" x14ac:dyDescent="0.3">
      <c r="A130" s="37">
        <v>45139</v>
      </c>
      <c r="B130" s="2">
        <v>45139</v>
      </c>
      <c r="C130" s="1" t="s">
        <v>166</v>
      </c>
      <c r="D130" s="1" t="s">
        <v>992</v>
      </c>
      <c r="E130" s="1" t="s">
        <v>1264</v>
      </c>
      <c r="F130" s="1" t="s">
        <v>7</v>
      </c>
    </row>
    <row r="131" spans="1:6" x14ac:dyDescent="0.3">
      <c r="A131" s="37">
        <v>45139</v>
      </c>
      <c r="B131" s="2">
        <v>45139</v>
      </c>
      <c r="C131" s="1" t="s">
        <v>180</v>
      </c>
      <c r="D131" s="1" t="s">
        <v>992</v>
      </c>
      <c r="E131" s="1" t="s">
        <v>27</v>
      </c>
      <c r="F131" s="1" t="s">
        <v>7</v>
      </c>
    </row>
    <row r="132" spans="1:6" x14ac:dyDescent="0.3">
      <c r="A132" s="37">
        <v>45139</v>
      </c>
      <c r="B132" s="2">
        <v>45139</v>
      </c>
      <c r="C132" s="1" t="s">
        <v>186</v>
      </c>
      <c r="D132" s="1" t="s">
        <v>991</v>
      </c>
      <c r="E132" s="1" t="s">
        <v>27</v>
      </c>
      <c r="F132" s="1" t="s">
        <v>7</v>
      </c>
    </row>
    <row r="133" spans="1:6" x14ac:dyDescent="0.3">
      <c r="A133" s="37">
        <v>45139</v>
      </c>
      <c r="B133" s="2">
        <v>45139</v>
      </c>
      <c r="C133" s="1" t="s">
        <v>188</v>
      </c>
      <c r="D133" s="1" t="s">
        <v>991</v>
      </c>
      <c r="E133" s="1" t="s">
        <v>1264</v>
      </c>
      <c r="F133" s="1" t="s">
        <v>7</v>
      </c>
    </row>
    <row r="134" spans="1:6" x14ac:dyDescent="0.3">
      <c r="A134" s="37">
        <v>45139</v>
      </c>
      <c r="B134" s="2">
        <v>45139</v>
      </c>
      <c r="C134" s="1" t="s">
        <v>194</v>
      </c>
      <c r="D134" s="1" t="s">
        <v>988</v>
      </c>
      <c r="E134" s="1" t="s">
        <v>1264</v>
      </c>
      <c r="F134" s="1" t="s">
        <v>7</v>
      </c>
    </row>
    <row r="135" spans="1:6" x14ac:dyDescent="0.3">
      <c r="A135" s="37">
        <v>45139</v>
      </c>
      <c r="B135" s="2">
        <v>45139</v>
      </c>
      <c r="C135" s="1" t="s">
        <v>197</v>
      </c>
      <c r="D135" s="1" t="s">
        <v>991</v>
      </c>
      <c r="E135" s="1" t="s">
        <v>1264</v>
      </c>
      <c r="F135" s="1" t="s">
        <v>7</v>
      </c>
    </row>
    <row r="136" spans="1:6" x14ac:dyDescent="0.3">
      <c r="A136" s="37">
        <v>45139</v>
      </c>
      <c r="B136" s="2">
        <v>45139</v>
      </c>
      <c r="C136" s="1" t="s">
        <v>203</v>
      </c>
      <c r="D136" s="1" t="s">
        <v>991</v>
      </c>
      <c r="E136" s="1" t="s">
        <v>1264</v>
      </c>
      <c r="F136" s="1" t="s">
        <v>7</v>
      </c>
    </row>
    <row r="137" spans="1:6" x14ac:dyDescent="0.3">
      <c r="A137" s="37">
        <v>45139</v>
      </c>
      <c r="B137" s="2">
        <v>45139</v>
      </c>
      <c r="C137" s="1" t="s">
        <v>205</v>
      </c>
      <c r="D137" s="1" t="s">
        <v>991</v>
      </c>
      <c r="E137" s="1" t="s">
        <v>27</v>
      </c>
      <c r="F137" s="1" t="s">
        <v>7</v>
      </c>
    </row>
    <row r="138" spans="1:6" x14ac:dyDescent="0.3">
      <c r="A138" s="37">
        <v>45139</v>
      </c>
      <c r="B138" s="2">
        <v>45139</v>
      </c>
      <c r="C138" s="1" t="s">
        <v>206</v>
      </c>
      <c r="D138" s="1" t="s">
        <v>991</v>
      </c>
      <c r="E138" s="1" t="s">
        <v>27</v>
      </c>
      <c r="F138" s="1" t="s">
        <v>7</v>
      </c>
    </row>
    <row r="139" spans="1:6" x14ac:dyDescent="0.3">
      <c r="A139" s="37">
        <v>45139</v>
      </c>
      <c r="B139" s="2">
        <v>45139</v>
      </c>
      <c r="C139" s="1" t="s">
        <v>210</v>
      </c>
      <c r="D139" s="1" t="s">
        <v>991</v>
      </c>
      <c r="E139" s="1" t="s">
        <v>27</v>
      </c>
      <c r="F139" s="1" t="s">
        <v>7</v>
      </c>
    </row>
    <row r="140" spans="1:6" x14ac:dyDescent="0.3">
      <c r="A140" s="37">
        <v>45139</v>
      </c>
      <c r="B140" s="2">
        <v>45139</v>
      </c>
      <c r="C140" s="1" t="s">
        <v>211</v>
      </c>
      <c r="D140" s="1" t="s">
        <v>991</v>
      </c>
      <c r="E140" s="1" t="s">
        <v>1264</v>
      </c>
      <c r="F140" s="1" t="s">
        <v>7</v>
      </c>
    </row>
    <row r="141" spans="1:6" x14ac:dyDescent="0.3">
      <c r="A141" s="37">
        <v>45139</v>
      </c>
      <c r="B141" s="2">
        <v>45139</v>
      </c>
      <c r="C141" s="1" t="s">
        <v>212</v>
      </c>
      <c r="D141" s="1" t="s">
        <v>991</v>
      </c>
      <c r="E141" s="1" t="s">
        <v>1264</v>
      </c>
      <c r="F141" s="1" t="s">
        <v>7</v>
      </c>
    </row>
    <row r="142" spans="1:6" x14ac:dyDescent="0.3">
      <c r="A142" s="37">
        <v>45139</v>
      </c>
      <c r="B142" s="2">
        <v>45139</v>
      </c>
      <c r="C142" s="1" t="s">
        <v>222</v>
      </c>
      <c r="D142" s="1" t="s">
        <v>991</v>
      </c>
      <c r="E142" s="1" t="s">
        <v>1264</v>
      </c>
      <c r="F142" s="1" t="s">
        <v>7</v>
      </c>
    </row>
    <row r="143" spans="1:6" x14ac:dyDescent="0.3">
      <c r="A143" s="37">
        <v>45139</v>
      </c>
      <c r="B143" s="2">
        <v>45139</v>
      </c>
      <c r="C143" s="1" t="s">
        <v>226</v>
      </c>
      <c r="D143" s="1" t="s">
        <v>992</v>
      </c>
      <c r="E143" s="1" t="s">
        <v>1264</v>
      </c>
      <c r="F143" s="1" t="s">
        <v>7</v>
      </c>
    </row>
    <row r="144" spans="1:6" x14ac:dyDescent="0.3">
      <c r="A144" s="37">
        <v>45139</v>
      </c>
      <c r="B144" s="2">
        <v>45139</v>
      </c>
      <c r="C144" s="3" t="s">
        <v>233</v>
      </c>
      <c r="D144" s="1" t="s">
        <v>3</v>
      </c>
      <c r="E144" s="1" t="s">
        <v>27</v>
      </c>
      <c r="F144" s="1" t="s">
        <v>7</v>
      </c>
    </row>
    <row r="145" spans="1:6" x14ac:dyDescent="0.3">
      <c r="A145" s="37">
        <v>45139</v>
      </c>
      <c r="B145" s="2">
        <v>45139</v>
      </c>
      <c r="C145" s="1" t="s">
        <v>240</v>
      </c>
      <c r="D145" s="1" t="s">
        <v>993</v>
      </c>
      <c r="E145" s="1" t="s">
        <v>1264</v>
      </c>
      <c r="F145" s="1" t="s">
        <v>7</v>
      </c>
    </row>
    <row r="146" spans="1:6" x14ac:dyDescent="0.3">
      <c r="A146" s="37">
        <v>45139</v>
      </c>
      <c r="B146" s="2">
        <v>45139</v>
      </c>
      <c r="C146" s="1" t="s">
        <v>245</v>
      </c>
      <c r="D146" s="1" t="s">
        <v>991</v>
      </c>
      <c r="E146" s="1" t="s">
        <v>1264</v>
      </c>
      <c r="F146" s="1" t="s">
        <v>7</v>
      </c>
    </row>
    <row r="147" spans="1:6" x14ac:dyDescent="0.3">
      <c r="A147" s="37">
        <v>45139</v>
      </c>
      <c r="B147" s="2">
        <v>45139</v>
      </c>
      <c r="C147" s="1" t="s">
        <v>249</v>
      </c>
      <c r="D147" s="1" t="s">
        <v>988</v>
      </c>
      <c r="E147" s="1" t="s">
        <v>27</v>
      </c>
      <c r="F147" s="1" t="s">
        <v>7</v>
      </c>
    </row>
    <row r="148" spans="1:6" x14ac:dyDescent="0.3">
      <c r="A148" s="37">
        <v>45139</v>
      </c>
      <c r="B148" s="2">
        <v>45139</v>
      </c>
      <c r="C148" s="1" t="s">
        <v>251</v>
      </c>
      <c r="D148" s="1" t="s">
        <v>993</v>
      </c>
      <c r="E148" s="1" t="s">
        <v>27</v>
      </c>
      <c r="F148" s="1" t="s">
        <v>7</v>
      </c>
    </row>
    <row r="149" spans="1:6" x14ac:dyDescent="0.3">
      <c r="A149" s="37">
        <v>45139</v>
      </c>
      <c r="B149" s="2">
        <v>45139</v>
      </c>
      <c r="C149" s="1" t="s">
        <v>255</v>
      </c>
      <c r="D149" s="1" t="s">
        <v>991</v>
      </c>
      <c r="E149" s="1" t="s">
        <v>27</v>
      </c>
      <c r="F149" s="1" t="s">
        <v>7</v>
      </c>
    </row>
    <row r="150" spans="1:6" x14ac:dyDescent="0.3">
      <c r="A150" s="37">
        <v>45139</v>
      </c>
      <c r="B150" s="2">
        <v>45139</v>
      </c>
      <c r="C150" s="1" t="s">
        <v>263</v>
      </c>
      <c r="D150" s="1" t="s">
        <v>3</v>
      </c>
      <c r="E150" s="1" t="s">
        <v>27</v>
      </c>
      <c r="F150" s="1" t="s">
        <v>7</v>
      </c>
    </row>
    <row r="151" spans="1:6" x14ac:dyDescent="0.3">
      <c r="A151" s="37">
        <v>45139</v>
      </c>
      <c r="B151" s="2">
        <v>45139</v>
      </c>
      <c r="C151" s="1" t="s">
        <v>266</v>
      </c>
      <c r="D151" s="1" t="s">
        <v>991</v>
      </c>
      <c r="E151" s="1" t="s">
        <v>1264</v>
      </c>
      <c r="F151" s="1" t="s">
        <v>7</v>
      </c>
    </row>
    <row r="152" spans="1:6" x14ac:dyDescent="0.3">
      <c r="A152" s="37">
        <v>45139</v>
      </c>
      <c r="B152" s="2">
        <v>45139</v>
      </c>
      <c r="C152" s="1" t="s">
        <v>272</v>
      </c>
      <c r="D152" s="1" t="s">
        <v>3</v>
      </c>
      <c r="E152" s="1" t="s">
        <v>27</v>
      </c>
      <c r="F152" s="1" t="s">
        <v>7</v>
      </c>
    </row>
    <row r="153" spans="1:6" x14ac:dyDescent="0.3">
      <c r="A153" s="37">
        <v>45139</v>
      </c>
      <c r="B153" s="2">
        <v>45139</v>
      </c>
      <c r="C153" s="1" t="s">
        <v>281</v>
      </c>
      <c r="D153" s="1" t="s">
        <v>993</v>
      </c>
      <c r="E153" s="1" t="s">
        <v>1264</v>
      </c>
      <c r="F153" s="1" t="s">
        <v>7</v>
      </c>
    </row>
    <row r="154" spans="1:6" x14ac:dyDescent="0.3">
      <c r="A154" s="37">
        <v>45139</v>
      </c>
      <c r="B154" s="2">
        <v>45139</v>
      </c>
      <c r="C154" s="1" t="s">
        <v>286</v>
      </c>
      <c r="D154" s="1" t="s">
        <v>990</v>
      </c>
      <c r="E154" s="1" t="s">
        <v>4</v>
      </c>
      <c r="F154" s="1" t="s">
        <v>5</v>
      </c>
    </row>
    <row r="155" spans="1:6" x14ac:dyDescent="0.3">
      <c r="A155" s="37">
        <v>45139</v>
      </c>
      <c r="B155" s="2">
        <v>45139</v>
      </c>
      <c r="C155" s="1" t="s">
        <v>291</v>
      </c>
      <c r="D155" s="1" t="s">
        <v>992</v>
      </c>
      <c r="E155" s="1" t="s">
        <v>1264</v>
      </c>
      <c r="F155" s="1" t="s">
        <v>7</v>
      </c>
    </row>
    <row r="156" spans="1:6" x14ac:dyDescent="0.3">
      <c r="A156" s="37">
        <v>45139</v>
      </c>
      <c r="B156" s="2">
        <v>45139</v>
      </c>
      <c r="C156" s="1" t="s">
        <v>296</v>
      </c>
      <c r="D156" s="1" t="s">
        <v>3</v>
      </c>
      <c r="E156" s="1" t="s">
        <v>27</v>
      </c>
      <c r="F156" s="1" t="s">
        <v>7</v>
      </c>
    </row>
    <row r="157" spans="1:6" x14ac:dyDescent="0.3">
      <c r="A157" s="37">
        <v>45139</v>
      </c>
      <c r="B157" s="2">
        <v>45139</v>
      </c>
      <c r="C157" s="1" t="s">
        <v>323</v>
      </c>
      <c r="D157" s="1" t="s">
        <v>991</v>
      </c>
      <c r="E157" s="1" t="s">
        <v>1264</v>
      </c>
      <c r="F157" s="1" t="s">
        <v>7</v>
      </c>
    </row>
    <row r="158" spans="1:6" x14ac:dyDescent="0.3">
      <c r="A158" s="37">
        <v>45139</v>
      </c>
      <c r="B158" s="2">
        <v>45139</v>
      </c>
      <c r="C158" s="1" t="s">
        <v>330</v>
      </c>
      <c r="D158" s="1" t="s">
        <v>991</v>
      </c>
      <c r="E158" s="1" t="s">
        <v>27</v>
      </c>
      <c r="F158" s="1" t="s">
        <v>7</v>
      </c>
    </row>
    <row r="159" spans="1:6" x14ac:dyDescent="0.3">
      <c r="A159" s="37">
        <v>45139</v>
      </c>
      <c r="B159" s="2">
        <v>45139</v>
      </c>
      <c r="C159" s="1" t="s">
        <v>335</v>
      </c>
      <c r="D159" s="1" t="s">
        <v>990</v>
      </c>
      <c r="E159" s="1" t="s">
        <v>32</v>
      </c>
      <c r="F159" s="1" t="s">
        <v>7</v>
      </c>
    </row>
    <row r="160" spans="1:6" x14ac:dyDescent="0.3">
      <c r="A160" s="37">
        <v>45139</v>
      </c>
      <c r="B160" s="2">
        <v>45139</v>
      </c>
      <c r="C160" s="1" t="s">
        <v>342</v>
      </c>
      <c r="D160" s="1" t="s">
        <v>991</v>
      </c>
      <c r="E160" s="1" t="s">
        <v>1264</v>
      </c>
      <c r="F160" s="1" t="s">
        <v>7</v>
      </c>
    </row>
    <row r="161" spans="1:6" x14ac:dyDescent="0.3">
      <c r="A161" s="37">
        <v>45139</v>
      </c>
      <c r="B161" s="2">
        <v>45139</v>
      </c>
      <c r="C161" s="1" t="s">
        <v>358</v>
      </c>
      <c r="D161" s="1" t="s">
        <v>991</v>
      </c>
      <c r="E161" s="1" t="s">
        <v>1264</v>
      </c>
      <c r="F161" s="1" t="s">
        <v>7</v>
      </c>
    </row>
    <row r="162" spans="1:6" x14ac:dyDescent="0.3">
      <c r="A162" s="37">
        <v>45139</v>
      </c>
      <c r="B162" s="2">
        <v>45139</v>
      </c>
      <c r="C162" s="1" t="s">
        <v>395</v>
      </c>
      <c r="D162" s="1" t="s">
        <v>991</v>
      </c>
      <c r="E162" s="1" t="s">
        <v>1264</v>
      </c>
      <c r="F162" s="1" t="s">
        <v>7</v>
      </c>
    </row>
    <row r="163" spans="1:6" x14ac:dyDescent="0.3">
      <c r="A163" s="37">
        <v>45139</v>
      </c>
      <c r="B163" s="2">
        <v>45139</v>
      </c>
      <c r="C163" s="1" t="s">
        <v>414</v>
      </c>
      <c r="D163" s="1" t="s">
        <v>990</v>
      </c>
      <c r="E163" s="1" t="s">
        <v>1264</v>
      </c>
      <c r="F163" s="1" t="s">
        <v>7</v>
      </c>
    </row>
    <row r="164" spans="1:6" x14ac:dyDescent="0.3">
      <c r="A164" s="37">
        <v>45139</v>
      </c>
      <c r="B164" s="2">
        <v>45139</v>
      </c>
      <c r="C164" s="1" t="s">
        <v>417</v>
      </c>
      <c r="D164" s="1" t="s">
        <v>991</v>
      </c>
      <c r="E164" s="1" t="s">
        <v>1264</v>
      </c>
      <c r="F164" s="1" t="s">
        <v>7</v>
      </c>
    </row>
    <row r="165" spans="1:6" x14ac:dyDescent="0.3">
      <c r="A165" s="37">
        <v>45139</v>
      </c>
      <c r="B165" s="2">
        <v>45139</v>
      </c>
      <c r="C165" s="1" t="s">
        <v>426</v>
      </c>
      <c r="D165" s="1" t="s">
        <v>993</v>
      </c>
      <c r="E165" s="1" t="s">
        <v>1264</v>
      </c>
      <c r="F165" s="1" t="s">
        <v>7</v>
      </c>
    </row>
    <row r="166" spans="1:6" x14ac:dyDescent="0.3">
      <c r="A166" s="37">
        <v>45139</v>
      </c>
      <c r="B166" s="2">
        <v>45139</v>
      </c>
      <c r="C166" s="1" t="s">
        <v>430</v>
      </c>
      <c r="D166" s="1" t="s">
        <v>991</v>
      </c>
      <c r="E166" s="1" t="s">
        <v>1264</v>
      </c>
      <c r="F166" s="1" t="s">
        <v>7</v>
      </c>
    </row>
    <row r="167" spans="1:6" x14ac:dyDescent="0.3">
      <c r="A167" s="37">
        <v>45139</v>
      </c>
      <c r="B167" s="2">
        <v>45139</v>
      </c>
      <c r="C167" s="1" t="s">
        <v>441</v>
      </c>
      <c r="D167" s="1" t="s">
        <v>991</v>
      </c>
      <c r="E167" s="1" t="s">
        <v>1264</v>
      </c>
      <c r="F167" s="1" t="s">
        <v>7</v>
      </c>
    </row>
    <row r="168" spans="1:6" x14ac:dyDescent="0.3">
      <c r="A168" s="37">
        <v>45139</v>
      </c>
      <c r="B168" s="2">
        <v>45139</v>
      </c>
      <c r="C168" s="1" t="s">
        <v>449</v>
      </c>
      <c r="D168" s="1" t="s">
        <v>988</v>
      </c>
      <c r="E168" s="1" t="s">
        <v>32</v>
      </c>
      <c r="F168" s="1" t="s">
        <v>10</v>
      </c>
    </row>
    <row r="169" spans="1:6" x14ac:dyDescent="0.3">
      <c r="A169" s="37">
        <v>45139</v>
      </c>
      <c r="B169" s="2">
        <v>45139</v>
      </c>
      <c r="C169" s="1" t="s">
        <v>453</v>
      </c>
      <c r="D169" s="1" t="s">
        <v>990</v>
      </c>
      <c r="E169" s="1" t="s">
        <v>1264</v>
      </c>
      <c r="F169" s="1" t="s">
        <v>7</v>
      </c>
    </row>
    <row r="170" spans="1:6" x14ac:dyDescent="0.3">
      <c r="A170" s="37">
        <v>45139</v>
      </c>
      <c r="B170" s="2">
        <v>45139</v>
      </c>
      <c r="C170" s="1" t="s">
        <v>459</v>
      </c>
      <c r="D170" s="1" t="s">
        <v>991</v>
      </c>
      <c r="E170" s="1" t="s">
        <v>1264</v>
      </c>
      <c r="F170" s="1" t="s">
        <v>10</v>
      </c>
    </row>
    <row r="171" spans="1:6" x14ac:dyDescent="0.3">
      <c r="A171" s="37">
        <v>45139</v>
      </c>
      <c r="B171" s="2">
        <v>45139</v>
      </c>
      <c r="C171" s="1" t="s">
        <v>462</v>
      </c>
      <c r="D171" s="1" t="s">
        <v>993</v>
      </c>
      <c r="E171" s="1" t="s">
        <v>1264</v>
      </c>
      <c r="F171" s="1" t="s">
        <v>7</v>
      </c>
    </row>
    <row r="172" spans="1:6" x14ac:dyDescent="0.3">
      <c r="A172" s="37">
        <v>45139</v>
      </c>
      <c r="B172" s="2">
        <v>45139</v>
      </c>
      <c r="C172" s="1" t="s">
        <v>465</v>
      </c>
      <c r="D172" s="1" t="s">
        <v>990</v>
      </c>
      <c r="E172" s="1" t="s">
        <v>1264</v>
      </c>
      <c r="F172" s="1" t="s">
        <v>7</v>
      </c>
    </row>
    <row r="173" spans="1:6" x14ac:dyDescent="0.3">
      <c r="A173" s="37">
        <v>45139</v>
      </c>
      <c r="B173" s="2">
        <v>45139</v>
      </c>
      <c r="C173" s="1" t="s">
        <v>474</v>
      </c>
      <c r="D173" s="1" t="s">
        <v>991</v>
      </c>
      <c r="E173" s="1" t="s">
        <v>1264</v>
      </c>
      <c r="F173" s="1" t="s">
        <v>7</v>
      </c>
    </row>
    <row r="174" spans="1:6" x14ac:dyDescent="0.3">
      <c r="A174" s="37">
        <v>45139</v>
      </c>
      <c r="B174" s="2">
        <v>45139</v>
      </c>
      <c r="C174" s="1" t="s">
        <v>494</v>
      </c>
      <c r="D174" s="1" t="s">
        <v>991</v>
      </c>
      <c r="E174" s="1" t="s">
        <v>1264</v>
      </c>
      <c r="F174" s="1" t="s">
        <v>5</v>
      </c>
    </row>
    <row r="175" spans="1:6" x14ac:dyDescent="0.3">
      <c r="A175" s="37">
        <v>45139</v>
      </c>
      <c r="B175" s="2">
        <v>45139</v>
      </c>
      <c r="C175" s="3" t="s">
        <v>555</v>
      </c>
      <c r="D175" s="1" t="s">
        <v>991</v>
      </c>
      <c r="E175" s="1" t="s">
        <v>1264</v>
      </c>
      <c r="F175" s="1" t="s">
        <v>7</v>
      </c>
    </row>
    <row r="176" spans="1:6" x14ac:dyDescent="0.3">
      <c r="A176" s="37">
        <v>45139</v>
      </c>
      <c r="B176" s="2">
        <v>45139</v>
      </c>
      <c r="C176" s="1" t="s">
        <v>663</v>
      </c>
      <c r="D176" s="1" t="s">
        <v>991</v>
      </c>
      <c r="E176" s="1" t="s">
        <v>1264</v>
      </c>
      <c r="F176" s="1" t="s">
        <v>7</v>
      </c>
    </row>
    <row r="177" spans="1:6" x14ac:dyDescent="0.3">
      <c r="A177" s="37">
        <v>45139</v>
      </c>
      <c r="B177" s="2">
        <v>45139</v>
      </c>
      <c r="C177" s="1" t="s">
        <v>739</v>
      </c>
      <c r="D177" s="1" t="s">
        <v>991</v>
      </c>
      <c r="E177" s="1" t="s">
        <v>1264</v>
      </c>
      <c r="F177" s="1" t="s">
        <v>10</v>
      </c>
    </row>
    <row r="178" spans="1:6" x14ac:dyDescent="0.3">
      <c r="A178" s="37">
        <v>45139</v>
      </c>
      <c r="B178" s="2">
        <v>45140</v>
      </c>
      <c r="C178" s="1" t="s">
        <v>149</v>
      </c>
      <c r="D178" s="1" t="s">
        <v>991</v>
      </c>
      <c r="E178" s="1" t="s">
        <v>32</v>
      </c>
      <c r="F178" s="1" t="s">
        <v>10</v>
      </c>
    </row>
    <row r="179" spans="1:6" x14ac:dyDescent="0.3">
      <c r="A179" s="37">
        <v>45139</v>
      </c>
      <c r="B179" s="2">
        <v>45140</v>
      </c>
      <c r="C179" s="1" t="s">
        <v>150</v>
      </c>
      <c r="D179" s="1" t="s">
        <v>990</v>
      </c>
      <c r="E179" s="1" t="s">
        <v>27</v>
      </c>
      <c r="F179" s="1" t="s">
        <v>10</v>
      </c>
    </row>
    <row r="180" spans="1:6" x14ac:dyDescent="0.3">
      <c r="A180" s="37">
        <v>45139</v>
      </c>
      <c r="B180" s="2">
        <v>45140</v>
      </c>
      <c r="C180" s="1" t="s">
        <v>152</v>
      </c>
      <c r="D180" s="1" t="s">
        <v>991</v>
      </c>
      <c r="E180" s="1" t="s">
        <v>27</v>
      </c>
      <c r="F180" s="1" t="s">
        <v>7</v>
      </c>
    </row>
    <row r="181" spans="1:6" x14ac:dyDescent="0.3">
      <c r="A181" s="37">
        <v>45139</v>
      </c>
      <c r="B181" s="2">
        <v>45140</v>
      </c>
      <c r="C181" s="1" t="s">
        <v>154</v>
      </c>
      <c r="D181" s="1" t="s">
        <v>991</v>
      </c>
      <c r="E181" s="1" t="s">
        <v>27</v>
      </c>
      <c r="F181" s="1" t="s">
        <v>7</v>
      </c>
    </row>
    <row r="182" spans="1:6" x14ac:dyDescent="0.3">
      <c r="A182" s="37">
        <v>45139</v>
      </c>
      <c r="B182" s="2">
        <v>45140</v>
      </c>
      <c r="C182" s="1" t="s">
        <v>155</v>
      </c>
      <c r="D182" s="1" t="s">
        <v>3</v>
      </c>
      <c r="E182" s="1" t="s">
        <v>4</v>
      </c>
      <c r="F182" s="1" t="s">
        <v>10</v>
      </c>
    </row>
    <row r="183" spans="1:6" x14ac:dyDescent="0.3">
      <c r="A183" s="37">
        <v>45139</v>
      </c>
      <c r="B183" s="2">
        <v>45140</v>
      </c>
      <c r="C183" s="1" t="s">
        <v>156</v>
      </c>
      <c r="D183" s="1" t="s">
        <v>991</v>
      </c>
      <c r="E183" s="1" t="s">
        <v>27</v>
      </c>
      <c r="F183" s="1" t="s">
        <v>10</v>
      </c>
    </row>
    <row r="184" spans="1:6" x14ac:dyDescent="0.3">
      <c r="A184" s="37">
        <v>45139</v>
      </c>
      <c r="B184" s="2">
        <v>45140</v>
      </c>
      <c r="C184" s="1" t="s">
        <v>157</v>
      </c>
      <c r="D184" s="1" t="s">
        <v>988</v>
      </c>
      <c r="E184" s="1" t="s">
        <v>1264</v>
      </c>
      <c r="F184" s="1" t="s">
        <v>7</v>
      </c>
    </row>
    <row r="185" spans="1:6" x14ac:dyDescent="0.3">
      <c r="A185" s="37">
        <v>45139</v>
      </c>
      <c r="B185" s="2">
        <v>45140</v>
      </c>
      <c r="C185" s="1" t="s">
        <v>158</v>
      </c>
      <c r="D185" s="1" t="s">
        <v>3</v>
      </c>
      <c r="E185" s="1" t="s">
        <v>4</v>
      </c>
      <c r="F185" s="1" t="s">
        <v>7</v>
      </c>
    </row>
    <row r="186" spans="1:6" x14ac:dyDescent="0.3">
      <c r="A186" s="37">
        <v>45139</v>
      </c>
      <c r="B186" s="2">
        <v>45140</v>
      </c>
      <c r="C186" s="1" t="s">
        <v>160</v>
      </c>
      <c r="D186" s="1" t="s">
        <v>3</v>
      </c>
      <c r="E186" s="1" t="s">
        <v>4</v>
      </c>
      <c r="F186" s="1" t="s">
        <v>5</v>
      </c>
    </row>
    <row r="187" spans="1:6" x14ac:dyDescent="0.3">
      <c r="A187" s="37">
        <v>45139</v>
      </c>
      <c r="B187" s="2">
        <v>45140</v>
      </c>
      <c r="C187" s="1" t="s">
        <v>161</v>
      </c>
      <c r="D187" s="1" t="s">
        <v>991</v>
      </c>
      <c r="E187" s="1" t="s">
        <v>27</v>
      </c>
      <c r="F187" s="1" t="s">
        <v>7</v>
      </c>
    </row>
    <row r="188" spans="1:6" x14ac:dyDescent="0.3">
      <c r="A188" s="37">
        <v>45139</v>
      </c>
      <c r="B188" s="2">
        <v>45140</v>
      </c>
      <c r="C188" s="1" t="s">
        <v>163</v>
      </c>
      <c r="D188" s="1" t="s">
        <v>991</v>
      </c>
      <c r="E188" s="1" t="s">
        <v>1264</v>
      </c>
      <c r="F188" s="1" t="s">
        <v>5</v>
      </c>
    </row>
    <row r="189" spans="1:6" x14ac:dyDescent="0.3">
      <c r="A189" s="37">
        <v>45139</v>
      </c>
      <c r="B189" s="2">
        <v>45140</v>
      </c>
      <c r="C189" s="1" t="s">
        <v>164</v>
      </c>
      <c r="D189" s="1" t="s">
        <v>991</v>
      </c>
      <c r="E189" s="1" t="s">
        <v>27</v>
      </c>
      <c r="F189" s="1" t="s">
        <v>7</v>
      </c>
    </row>
    <row r="190" spans="1:6" x14ac:dyDescent="0.3">
      <c r="A190" s="37">
        <v>45139</v>
      </c>
      <c r="B190" s="2">
        <v>45140</v>
      </c>
      <c r="C190" s="1" t="s">
        <v>165</v>
      </c>
      <c r="D190" s="1" t="s">
        <v>990</v>
      </c>
      <c r="E190" s="1" t="s">
        <v>4</v>
      </c>
      <c r="F190" s="1" t="s">
        <v>7</v>
      </c>
    </row>
    <row r="191" spans="1:6" x14ac:dyDescent="0.3">
      <c r="A191" s="37">
        <v>45139</v>
      </c>
      <c r="B191" s="2">
        <v>45140</v>
      </c>
      <c r="C191" s="1" t="s">
        <v>167</v>
      </c>
      <c r="D191" s="1" t="s">
        <v>991</v>
      </c>
      <c r="E191" s="1" t="s">
        <v>27</v>
      </c>
      <c r="F191" s="1" t="s">
        <v>7</v>
      </c>
    </row>
    <row r="192" spans="1:6" x14ac:dyDescent="0.3">
      <c r="A192" s="37">
        <v>45139</v>
      </c>
      <c r="B192" s="2">
        <v>45140</v>
      </c>
      <c r="C192" s="1" t="s">
        <v>169</v>
      </c>
      <c r="D192" s="1" t="s">
        <v>3</v>
      </c>
      <c r="E192" s="1" t="s">
        <v>27</v>
      </c>
      <c r="F192" s="1" t="s">
        <v>10</v>
      </c>
    </row>
    <row r="193" spans="1:6" x14ac:dyDescent="0.3">
      <c r="A193" s="37">
        <v>45139</v>
      </c>
      <c r="B193" s="2">
        <v>45140</v>
      </c>
      <c r="C193" s="1" t="s">
        <v>170</v>
      </c>
      <c r="D193" s="1" t="s">
        <v>991</v>
      </c>
      <c r="E193" s="1" t="s">
        <v>1264</v>
      </c>
      <c r="F193" s="1" t="s">
        <v>5</v>
      </c>
    </row>
    <row r="194" spans="1:6" x14ac:dyDescent="0.3">
      <c r="A194" s="37">
        <v>45139</v>
      </c>
      <c r="B194" s="2">
        <v>45140</v>
      </c>
      <c r="C194" s="1" t="s">
        <v>171</v>
      </c>
      <c r="D194" s="1" t="s">
        <v>991</v>
      </c>
      <c r="E194" s="1" t="s">
        <v>27</v>
      </c>
      <c r="F194" s="1" t="s">
        <v>7</v>
      </c>
    </row>
    <row r="195" spans="1:6" x14ac:dyDescent="0.3">
      <c r="A195" s="37">
        <v>45139</v>
      </c>
      <c r="B195" s="2">
        <v>45140</v>
      </c>
      <c r="C195" s="1" t="s">
        <v>172</v>
      </c>
      <c r="D195" s="1" t="s">
        <v>991</v>
      </c>
      <c r="E195" s="1" t="s">
        <v>1264</v>
      </c>
      <c r="F195" s="1" t="s">
        <v>10</v>
      </c>
    </row>
    <row r="196" spans="1:6" x14ac:dyDescent="0.3">
      <c r="A196" s="37">
        <v>45139</v>
      </c>
      <c r="B196" s="2">
        <v>45140</v>
      </c>
      <c r="C196" s="1" t="s">
        <v>173</v>
      </c>
      <c r="D196" s="1" t="s">
        <v>991</v>
      </c>
      <c r="E196" s="1" t="s">
        <v>4</v>
      </c>
      <c r="F196" s="1" t="s">
        <v>7</v>
      </c>
    </row>
    <row r="197" spans="1:6" x14ac:dyDescent="0.3">
      <c r="A197" s="37">
        <v>45139</v>
      </c>
      <c r="B197" s="2">
        <v>45140</v>
      </c>
      <c r="C197" s="1" t="s">
        <v>174</v>
      </c>
      <c r="D197" s="1" t="s">
        <v>990</v>
      </c>
      <c r="E197" s="1" t="s">
        <v>27</v>
      </c>
      <c r="F197" s="1" t="s">
        <v>10</v>
      </c>
    </row>
    <row r="198" spans="1:6" x14ac:dyDescent="0.3">
      <c r="A198" s="37">
        <v>45139</v>
      </c>
      <c r="B198" s="2">
        <v>45140</v>
      </c>
      <c r="C198" s="1" t="s">
        <v>175</v>
      </c>
      <c r="D198" s="1" t="s">
        <v>991</v>
      </c>
      <c r="E198" s="1" t="s">
        <v>27</v>
      </c>
      <c r="F198" s="1" t="s">
        <v>7</v>
      </c>
    </row>
    <row r="199" spans="1:6" x14ac:dyDescent="0.3">
      <c r="A199" s="37">
        <v>45139</v>
      </c>
      <c r="B199" s="2">
        <v>45140</v>
      </c>
      <c r="C199" s="1" t="s">
        <v>176</v>
      </c>
      <c r="D199" s="1" t="s">
        <v>993</v>
      </c>
      <c r="E199" s="1" t="s">
        <v>27</v>
      </c>
      <c r="F199" s="1" t="s">
        <v>7</v>
      </c>
    </row>
    <row r="200" spans="1:6" x14ac:dyDescent="0.3">
      <c r="A200" s="37">
        <v>45139</v>
      </c>
      <c r="B200" s="2">
        <v>45140</v>
      </c>
      <c r="C200" s="1" t="s">
        <v>177</v>
      </c>
      <c r="D200" s="1" t="s">
        <v>990</v>
      </c>
      <c r="E200" s="1" t="s">
        <v>27</v>
      </c>
      <c r="F200" s="1" t="s">
        <v>7</v>
      </c>
    </row>
    <row r="201" spans="1:6" x14ac:dyDescent="0.3">
      <c r="A201" s="37">
        <v>45139</v>
      </c>
      <c r="B201" s="2">
        <v>45140</v>
      </c>
      <c r="C201" s="3" t="s">
        <v>178</v>
      </c>
      <c r="D201" s="1" t="s">
        <v>3</v>
      </c>
      <c r="E201" s="1" t="s">
        <v>4</v>
      </c>
      <c r="F201" s="1" t="s">
        <v>5</v>
      </c>
    </row>
    <row r="202" spans="1:6" x14ac:dyDescent="0.3">
      <c r="A202" s="37">
        <v>45139</v>
      </c>
      <c r="B202" s="2">
        <v>45140</v>
      </c>
      <c r="C202" s="1" t="s">
        <v>179</v>
      </c>
      <c r="D202" s="1" t="s">
        <v>991</v>
      </c>
      <c r="E202" s="1" t="s">
        <v>27</v>
      </c>
      <c r="F202" s="1" t="s">
        <v>7</v>
      </c>
    </row>
    <row r="203" spans="1:6" x14ac:dyDescent="0.3">
      <c r="A203" s="37">
        <v>45139</v>
      </c>
      <c r="B203" s="2">
        <v>45140</v>
      </c>
      <c r="C203" s="1" t="s">
        <v>181</v>
      </c>
      <c r="D203" s="1" t="s">
        <v>3</v>
      </c>
      <c r="E203" s="1" t="s">
        <v>4</v>
      </c>
      <c r="F203" s="1" t="s">
        <v>5</v>
      </c>
    </row>
    <row r="204" spans="1:6" x14ac:dyDescent="0.3">
      <c r="A204" s="37">
        <v>45139</v>
      </c>
      <c r="B204" s="2">
        <v>45140</v>
      </c>
      <c r="C204" s="1" t="s">
        <v>182</v>
      </c>
      <c r="D204" s="1" t="s">
        <v>3</v>
      </c>
      <c r="E204" s="1" t="s">
        <v>4</v>
      </c>
      <c r="F204" s="1" t="s">
        <v>5</v>
      </c>
    </row>
    <row r="205" spans="1:6" x14ac:dyDescent="0.3">
      <c r="A205" s="37">
        <v>45139</v>
      </c>
      <c r="B205" s="2">
        <v>45140</v>
      </c>
      <c r="C205" s="1" t="s">
        <v>183</v>
      </c>
      <c r="D205" s="1" t="s">
        <v>991</v>
      </c>
      <c r="E205" s="1" t="s">
        <v>27</v>
      </c>
      <c r="F205" s="1" t="s">
        <v>7</v>
      </c>
    </row>
    <row r="206" spans="1:6" x14ac:dyDescent="0.3">
      <c r="A206" s="37">
        <v>45139</v>
      </c>
      <c r="B206" s="2">
        <v>45140</v>
      </c>
      <c r="C206" s="1" t="s">
        <v>184</v>
      </c>
      <c r="D206" s="1" t="s">
        <v>991</v>
      </c>
      <c r="E206" s="1" t="s">
        <v>1264</v>
      </c>
      <c r="F206" s="1" t="s">
        <v>5</v>
      </c>
    </row>
    <row r="207" spans="1:6" x14ac:dyDescent="0.3">
      <c r="A207" s="37">
        <v>45139</v>
      </c>
      <c r="B207" s="2">
        <v>45140</v>
      </c>
      <c r="C207" s="1" t="s">
        <v>185</v>
      </c>
      <c r="D207" s="1" t="s">
        <v>988</v>
      </c>
      <c r="E207" s="1" t="s">
        <v>1264</v>
      </c>
      <c r="F207" s="1" t="s">
        <v>7</v>
      </c>
    </row>
    <row r="208" spans="1:6" x14ac:dyDescent="0.3">
      <c r="A208" s="37">
        <v>45139</v>
      </c>
      <c r="B208" s="2">
        <v>45140</v>
      </c>
      <c r="C208" s="1" t="s">
        <v>187</v>
      </c>
      <c r="D208" s="1" t="s">
        <v>988</v>
      </c>
      <c r="E208" s="1" t="s">
        <v>1264</v>
      </c>
      <c r="F208" s="1" t="s">
        <v>7</v>
      </c>
    </row>
    <row r="209" spans="1:6" x14ac:dyDescent="0.3">
      <c r="A209" s="37">
        <v>45139</v>
      </c>
      <c r="B209" s="2">
        <v>45140</v>
      </c>
      <c r="C209" s="1" t="s">
        <v>189</v>
      </c>
      <c r="D209" s="1" t="s">
        <v>988</v>
      </c>
      <c r="E209" s="1" t="s">
        <v>1264</v>
      </c>
      <c r="F209" s="1" t="s">
        <v>7</v>
      </c>
    </row>
    <row r="210" spans="1:6" x14ac:dyDescent="0.3">
      <c r="A210" s="37">
        <v>45139</v>
      </c>
      <c r="B210" s="2">
        <v>45140</v>
      </c>
      <c r="C210" s="1" t="s">
        <v>190</v>
      </c>
      <c r="D210" s="1" t="s">
        <v>991</v>
      </c>
      <c r="E210" s="1" t="s">
        <v>32</v>
      </c>
      <c r="F210" s="1" t="s">
        <v>5</v>
      </c>
    </row>
    <row r="211" spans="1:6" x14ac:dyDescent="0.3">
      <c r="A211" s="37">
        <v>45139</v>
      </c>
      <c r="B211" s="2">
        <v>45140</v>
      </c>
      <c r="C211" s="1" t="s">
        <v>191</v>
      </c>
      <c r="D211" s="1" t="s">
        <v>988</v>
      </c>
      <c r="E211" s="1" t="s">
        <v>27</v>
      </c>
      <c r="F211" s="1" t="s">
        <v>7</v>
      </c>
    </row>
    <row r="212" spans="1:6" x14ac:dyDescent="0.3">
      <c r="A212" s="37">
        <v>45139</v>
      </c>
      <c r="B212" s="2">
        <v>45140</v>
      </c>
      <c r="C212" s="1" t="s">
        <v>192</v>
      </c>
      <c r="D212" s="1" t="s">
        <v>3</v>
      </c>
      <c r="E212" s="1" t="s">
        <v>27</v>
      </c>
      <c r="F212" s="1" t="s">
        <v>7</v>
      </c>
    </row>
    <row r="213" spans="1:6" x14ac:dyDescent="0.3">
      <c r="A213" s="37">
        <v>45139</v>
      </c>
      <c r="B213" s="2">
        <v>45140</v>
      </c>
      <c r="C213" s="1" t="s">
        <v>193</v>
      </c>
      <c r="D213" s="1" t="s">
        <v>988</v>
      </c>
      <c r="E213" s="1" t="s">
        <v>1264</v>
      </c>
      <c r="F213" s="1" t="s">
        <v>7</v>
      </c>
    </row>
    <row r="214" spans="1:6" x14ac:dyDescent="0.3">
      <c r="A214" s="37">
        <v>45139</v>
      </c>
      <c r="B214" s="2">
        <v>45140</v>
      </c>
      <c r="C214" s="1" t="s">
        <v>195</v>
      </c>
      <c r="D214" s="1" t="s">
        <v>991</v>
      </c>
      <c r="E214" s="1" t="s">
        <v>1264</v>
      </c>
      <c r="F214" s="1" t="s">
        <v>10</v>
      </c>
    </row>
    <row r="215" spans="1:6" x14ac:dyDescent="0.3">
      <c r="A215" s="37">
        <v>45139</v>
      </c>
      <c r="B215" s="2">
        <v>45140</v>
      </c>
      <c r="C215" s="1" t="s">
        <v>196</v>
      </c>
      <c r="D215" s="1" t="s">
        <v>988</v>
      </c>
      <c r="E215" s="1" t="s">
        <v>1264</v>
      </c>
      <c r="F215" s="1" t="s">
        <v>7</v>
      </c>
    </row>
    <row r="216" spans="1:6" x14ac:dyDescent="0.3">
      <c r="A216" s="37">
        <v>45139</v>
      </c>
      <c r="B216" s="2">
        <v>45140</v>
      </c>
      <c r="C216" s="1" t="s">
        <v>198</v>
      </c>
      <c r="D216" s="1" t="s">
        <v>991</v>
      </c>
      <c r="E216" s="1" t="s">
        <v>27</v>
      </c>
      <c r="F216" s="1" t="s">
        <v>7</v>
      </c>
    </row>
    <row r="217" spans="1:6" x14ac:dyDescent="0.3">
      <c r="A217" s="37">
        <v>45139</v>
      </c>
      <c r="B217" s="2">
        <v>45140</v>
      </c>
      <c r="C217" s="1" t="s">
        <v>199</v>
      </c>
      <c r="D217" s="1" t="s">
        <v>991</v>
      </c>
      <c r="E217" s="1" t="s">
        <v>27</v>
      </c>
      <c r="F217" s="1" t="s">
        <v>7</v>
      </c>
    </row>
    <row r="218" spans="1:6" x14ac:dyDescent="0.3">
      <c r="A218" s="37">
        <v>45139</v>
      </c>
      <c r="B218" s="2">
        <v>45140</v>
      </c>
      <c r="C218" s="1" t="s">
        <v>200</v>
      </c>
      <c r="D218" s="1" t="s">
        <v>988</v>
      </c>
      <c r="E218" s="1" t="s">
        <v>1264</v>
      </c>
      <c r="F218" s="1" t="s">
        <v>7</v>
      </c>
    </row>
    <row r="219" spans="1:6" x14ac:dyDescent="0.3">
      <c r="A219" s="37">
        <v>45139</v>
      </c>
      <c r="B219" s="2">
        <v>45140</v>
      </c>
      <c r="C219" s="1" t="s">
        <v>201</v>
      </c>
      <c r="D219" s="1" t="s">
        <v>988</v>
      </c>
      <c r="E219" s="1" t="s">
        <v>1264</v>
      </c>
      <c r="F219" s="1" t="s">
        <v>7</v>
      </c>
    </row>
    <row r="220" spans="1:6" x14ac:dyDescent="0.3">
      <c r="A220" s="37">
        <v>45139</v>
      </c>
      <c r="B220" s="2">
        <v>45140</v>
      </c>
      <c r="C220" s="1" t="s">
        <v>202</v>
      </c>
      <c r="D220" s="1" t="s">
        <v>993</v>
      </c>
      <c r="E220" s="1" t="s">
        <v>27</v>
      </c>
      <c r="F220" s="1" t="s">
        <v>7</v>
      </c>
    </row>
    <row r="221" spans="1:6" x14ac:dyDescent="0.3">
      <c r="A221" s="37">
        <v>45139</v>
      </c>
      <c r="B221" s="2">
        <v>45140</v>
      </c>
      <c r="C221" s="1" t="s">
        <v>204</v>
      </c>
      <c r="D221" s="1" t="s">
        <v>992</v>
      </c>
      <c r="E221" s="1" t="s">
        <v>1264</v>
      </c>
      <c r="F221" s="1" t="s">
        <v>10</v>
      </c>
    </row>
    <row r="222" spans="1:6" x14ac:dyDescent="0.3">
      <c r="A222" s="37">
        <v>45139</v>
      </c>
      <c r="B222" s="2">
        <v>45140</v>
      </c>
      <c r="C222" s="1" t="s">
        <v>207</v>
      </c>
      <c r="D222" s="1" t="s">
        <v>991</v>
      </c>
      <c r="E222" s="1" t="s">
        <v>1264</v>
      </c>
      <c r="F222" s="1" t="s">
        <v>5</v>
      </c>
    </row>
    <row r="223" spans="1:6" x14ac:dyDescent="0.3">
      <c r="A223" s="37">
        <v>45139</v>
      </c>
      <c r="B223" s="2">
        <v>45140</v>
      </c>
      <c r="C223" s="1" t="s">
        <v>208</v>
      </c>
      <c r="D223" s="1" t="s">
        <v>991</v>
      </c>
      <c r="E223" s="1" t="s">
        <v>27</v>
      </c>
      <c r="F223" s="1" t="s">
        <v>10</v>
      </c>
    </row>
    <row r="224" spans="1:6" x14ac:dyDescent="0.3">
      <c r="A224" s="37">
        <v>45139</v>
      </c>
      <c r="B224" s="2">
        <v>45140</v>
      </c>
      <c r="C224" s="1" t="s">
        <v>209</v>
      </c>
      <c r="D224" s="1" t="s">
        <v>990</v>
      </c>
      <c r="E224" s="1" t="s">
        <v>4</v>
      </c>
      <c r="F224" s="1" t="s">
        <v>10</v>
      </c>
    </row>
    <row r="225" spans="1:6" x14ac:dyDescent="0.3">
      <c r="A225" s="37">
        <v>45139</v>
      </c>
      <c r="B225" s="2">
        <v>45140</v>
      </c>
      <c r="C225" s="3" t="s">
        <v>213</v>
      </c>
      <c r="D225" s="1" t="s">
        <v>993</v>
      </c>
      <c r="E225" s="1" t="s">
        <v>27</v>
      </c>
      <c r="F225" s="1" t="s">
        <v>7</v>
      </c>
    </row>
    <row r="226" spans="1:6" x14ac:dyDescent="0.3">
      <c r="A226" s="37">
        <v>45139</v>
      </c>
      <c r="B226" s="2">
        <v>45140</v>
      </c>
      <c r="C226" s="1" t="s">
        <v>214</v>
      </c>
      <c r="D226" s="1" t="s">
        <v>991</v>
      </c>
      <c r="E226" s="1" t="s">
        <v>27</v>
      </c>
      <c r="F226" s="1" t="s">
        <v>7</v>
      </c>
    </row>
    <row r="227" spans="1:6" x14ac:dyDescent="0.3">
      <c r="A227" s="37">
        <v>45139</v>
      </c>
      <c r="B227" s="2">
        <v>45140</v>
      </c>
      <c r="C227" s="1" t="s">
        <v>215</v>
      </c>
      <c r="D227" s="1" t="s">
        <v>991</v>
      </c>
      <c r="E227" s="1" t="s">
        <v>4</v>
      </c>
      <c r="F227" s="1" t="s">
        <v>10</v>
      </c>
    </row>
    <row r="228" spans="1:6" x14ac:dyDescent="0.3">
      <c r="A228" s="37">
        <v>45139</v>
      </c>
      <c r="B228" s="2">
        <v>45140</v>
      </c>
      <c r="C228" s="1" t="s">
        <v>216</v>
      </c>
      <c r="D228" s="1" t="s">
        <v>991</v>
      </c>
      <c r="E228" s="1" t="s">
        <v>27</v>
      </c>
      <c r="F228" s="1" t="s">
        <v>5</v>
      </c>
    </row>
    <row r="229" spans="1:6" x14ac:dyDescent="0.3">
      <c r="A229" s="37">
        <v>45139</v>
      </c>
      <c r="B229" s="2">
        <v>45140</v>
      </c>
      <c r="C229" s="1" t="s">
        <v>217</v>
      </c>
      <c r="D229" s="1" t="s">
        <v>988</v>
      </c>
      <c r="E229" s="1" t="s">
        <v>1264</v>
      </c>
      <c r="F229" s="1" t="s">
        <v>7</v>
      </c>
    </row>
    <row r="230" spans="1:6" x14ac:dyDescent="0.3">
      <c r="A230" s="37">
        <v>45139</v>
      </c>
      <c r="B230" s="2">
        <v>45140</v>
      </c>
      <c r="C230" s="1" t="s">
        <v>218</v>
      </c>
      <c r="D230" s="1" t="s">
        <v>993</v>
      </c>
      <c r="E230" s="1" t="s">
        <v>1264</v>
      </c>
      <c r="F230" s="1" t="s">
        <v>7</v>
      </c>
    </row>
    <row r="231" spans="1:6" x14ac:dyDescent="0.3">
      <c r="A231" s="37">
        <v>45139</v>
      </c>
      <c r="B231" s="2">
        <v>45140</v>
      </c>
      <c r="C231" s="1" t="s">
        <v>219</v>
      </c>
      <c r="D231" s="1" t="s">
        <v>988</v>
      </c>
      <c r="E231" s="1" t="s">
        <v>1264</v>
      </c>
      <c r="F231" s="1" t="s">
        <v>7</v>
      </c>
    </row>
    <row r="232" spans="1:6" x14ac:dyDescent="0.3">
      <c r="A232" s="37">
        <v>45139</v>
      </c>
      <c r="B232" s="2">
        <v>45140</v>
      </c>
      <c r="C232" s="1" t="s">
        <v>220</v>
      </c>
      <c r="D232" s="1" t="s">
        <v>991</v>
      </c>
      <c r="E232" s="1" t="s">
        <v>27</v>
      </c>
      <c r="F232" s="1" t="s">
        <v>7</v>
      </c>
    </row>
    <row r="233" spans="1:6" x14ac:dyDescent="0.3">
      <c r="A233" s="37">
        <v>45139</v>
      </c>
      <c r="B233" s="2">
        <v>45140</v>
      </c>
      <c r="C233" s="1" t="s">
        <v>221</v>
      </c>
      <c r="D233" s="1" t="s">
        <v>988</v>
      </c>
      <c r="E233" s="1" t="s">
        <v>1264</v>
      </c>
      <c r="F233" s="1" t="s">
        <v>7</v>
      </c>
    </row>
    <row r="234" spans="1:6" x14ac:dyDescent="0.3">
      <c r="A234" s="37">
        <v>45139</v>
      </c>
      <c r="B234" s="2">
        <v>45140</v>
      </c>
      <c r="C234" s="1" t="s">
        <v>223</v>
      </c>
      <c r="D234" s="1" t="s">
        <v>991</v>
      </c>
      <c r="E234" s="1" t="s">
        <v>27</v>
      </c>
      <c r="F234" s="1" t="s">
        <v>7</v>
      </c>
    </row>
    <row r="235" spans="1:6" x14ac:dyDescent="0.3">
      <c r="A235" s="37">
        <v>45139</v>
      </c>
      <c r="B235" s="2">
        <v>45140</v>
      </c>
      <c r="C235" s="1" t="s">
        <v>224</v>
      </c>
      <c r="D235" s="1" t="s">
        <v>993</v>
      </c>
      <c r="E235" s="1" t="s">
        <v>27</v>
      </c>
      <c r="F235" s="1" t="s">
        <v>7</v>
      </c>
    </row>
    <row r="236" spans="1:6" x14ac:dyDescent="0.3">
      <c r="A236" s="37">
        <v>45139</v>
      </c>
      <c r="B236" s="2">
        <v>45140</v>
      </c>
      <c r="C236" s="1" t="s">
        <v>225</v>
      </c>
      <c r="D236" s="1" t="s">
        <v>988</v>
      </c>
      <c r="E236" s="1" t="s">
        <v>1264</v>
      </c>
      <c r="F236" s="1" t="s">
        <v>7</v>
      </c>
    </row>
    <row r="237" spans="1:6" x14ac:dyDescent="0.3">
      <c r="A237" s="37">
        <v>45139</v>
      </c>
      <c r="B237" s="2">
        <v>45140</v>
      </c>
      <c r="C237" s="1" t="s">
        <v>227</v>
      </c>
      <c r="D237" s="1" t="s">
        <v>988</v>
      </c>
      <c r="E237" s="1" t="s">
        <v>1264</v>
      </c>
      <c r="F237" s="1" t="s">
        <v>7</v>
      </c>
    </row>
    <row r="238" spans="1:6" x14ac:dyDescent="0.3">
      <c r="A238" s="37">
        <v>45139</v>
      </c>
      <c r="B238" s="2">
        <v>45140</v>
      </c>
      <c r="C238" s="1" t="s">
        <v>228</v>
      </c>
      <c r="D238" s="1" t="s">
        <v>988</v>
      </c>
      <c r="E238" s="1" t="s">
        <v>1264</v>
      </c>
      <c r="F238" s="1" t="s">
        <v>7</v>
      </c>
    </row>
    <row r="239" spans="1:6" x14ac:dyDescent="0.3">
      <c r="A239" s="37">
        <v>45139</v>
      </c>
      <c r="B239" s="2">
        <v>45140</v>
      </c>
      <c r="C239" s="1" t="s">
        <v>229</v>
      </c>
      <c r="D239" s="1" t="s">
        <v>988</v>
      </c>
      <c r="E239" s="1" t="s">
        <v>1264</v>
      </c>
      <c r="F239" s="1" t="s">
        <v>7</v>
      </c>
    </row>
    <row r="240" spans="1:6" x14ac:dyDescent="0.3">
      <c r="A240" s="37">
        <v>45139</v>
      </c>
      <c r="B240" s="2">
        <v>45140</v>
      </c>
      <c r="C240" s="1" t="s">
        <v>230</v>
      </c>
      <c r="D240" s="1" t="s">
        <v>991</v>
      </c>
      <c r="E240" s="1" t="s">
        <v>27</v>
      </c>
      <c r="F240" s="1" t="s">
        <v>7</v>
      </c>
    </row>
    <row r="241" spans="1:6" x14ac:dyDescent="0.3">
      <c r="A241" s="37">
        <v>45139</v>
      </c>
      <c r="B241" s="2">
        <v>45140</v>
      </c>
      <c r="C241" s="1" t="s">
        <v>231</v>
      </c>
      <c r="D241" s="1" t="s">
        <v>988</v>
      </c>
      <c r="E241" s="1" t="s">
        <v>1264</v>
      </c>
      <c r="F241" s="1" t="s">
        <v>7</v>
      </c>
    </row>
    <row r="242" spans="1:6" x14ac:dyDescent="0.3">
      <c r="A242" s="37">
        <v>45139</v>
      </c>
      <c r="B242" s="2">
        <v>45140</v>
      </c>
      <c r="C242" s="3" t="s">
        <v>232</v>
      </c>
      <c r="D242" s="1" t="s">
        <v>988</v>
      </c>
      <c r="E242" s="1" t="s">
        <v>1264</v>
      </c>
      <c r="F242" s="1" t="s">
        <v>7</v>
      </c>
    </row>
    <row r="243" spans="1:6" x14ac:dyDescent="0.3">
      <c r="A243" s="37">
        <v>45139</v>
      </c>
      <c r="B243" s="2">
        <v>45140</v>
      </c>
      <c r="C243" s="1" t="s">
        <v>234</v>
      </c>
      <c r="D243" s="1" t="s">
        <v>991</v>
      </c>
      <c r="E243" s="1" t="s">
        <v>27</v>
      </c>
      <c r="F243" s="1" t="s">
        <v>7</v>
      </c>
    </row>
    <row r="244" spans="1:6" x14ac:dyDescent="0.3">
      <c r="A244" s="37">
        <v>45139</v>
      </c>
      <c r="B244" s="2">
        <v>45140</v>
      </c>
      <c r="C244" s="1" t="s">
        <v>235</v>
      </c>
      <c r="D244" s="1" t="s">
        <v>3</v>
      </c>
      <c r="E244" s="1" t="s">
        <v>4</v>
      </c>
      <c r="F244" s="1" t="s">
        <v>5</v>
      </c>
    </row>
    <row r="245" spans="1:6" x14ac:dyDescent="0.3">
      <c r="A245" s="37">
        <v>45139</v>
      </c>
      <c r="B245" s="2">
        <v>45140</v>
      </c>
      <c r="C245" s="1" t="s">
        <v>236</v>
      </c>
      <c r="D245" s="1" t="s">
        <v>3</v>
      </c>
      <c r="E245" s="1" t="s">
        <v>1264</v>
      </c>
      <c r="F245" s="1" t="s">
        <v>7</v>
      </c>
    </row>
    <row r="246" spans="1:6" x14ac:dyDescent="0.3">
      <c r="A246" s="37">
        <v>45139</v>
      </c>
      <c r="B246" s="2">
        <v>45140</v>
      </c>
      <c r="C246" s="1" t="s">
        <v>237</v>
      </c>
      <c r="D246" s="1" t="s">
        <v>988</v>
      </c>
      <c r="E246" s="1" t="s">
        <v>1264</v>
      </c>
      <c r="F246" s="1" t="s">
        <v>7</v>
      </c>
    </row>
    <row r="247" spans="1:6" x14ac:dyDescent="0.3">
      <c r="A247" s="37">
        <v>45139</v>
      </c>
      <c r="B247" s="2">
        <v>45140</v>
      </c>
      <c r="C247" s="1" t="s">
        <v>238</v>
      </c>
      <c r="D247" s="1" t="s">
        <v>991</v>
      </c>
      <c r="E247" s="1" t="s">
        <v>1264</v>
      </c>
      <c r="F247" s="1" t="s">
        <v>5</v>
      </c>
    </row>
    <row r="248" spans="1:6" x14ac:dyDescent="0.3">
      <c r="A248" s="37">
        <v>45139</v>
      </c>
      <c r="B248" s="2">
        <v>45140</v>
      </c>
      <c r="C248" s="1" t="s">
        <v>239</v>
      </c>
      <c r="D248" s="1" t="s">
        <v>990</v>
      </c>
      <c r="E248" s="1" t="s">
        <v>4</v>
      </c>
      <c r="F248" s="1" t="s">
        <v>7</v>
      </c>
    </row>
    <row r="249" spans="1:6" x14ac:dyDescent="0.3">
      <c r="A249" s="37">
        <v>45139</v>
      </c>
      <c r="B249" s="2">
        <v>45140</v>
      </c>
      <c r="C249" s="1" t="s">
        <v>241</v>
      </c>
      <c r="D249" s="1" t="s">
        <v>991</v>
      </c>
      <c r="E249" s="1" t="s">
        <v>4</v>
      </c>
      <c r="F249" s="1" t="s">
        <v>5</v>
      </c>
    </row>
    <row r="250" spans="1:6" x14ac:dyDescent="0.3">
      <c r="A250" s="37">
        <v>45139</v>
      </c>
      <c r="B250" s="2">
        <v>45140</v>
      </c>
      <c r="C250" s="1" t="s">
        <v>242</v>
      </c>
      <c r="D250" s="1" t="s">
        <v>991</v>
      </c>
      <c r="E250" s="1" t="s">
        <v>27</v>
      </c>
      <c r="F250" s="1" t="s">
        <v>7</v>
      </c>
    </row>
    <row r="251" spans="1:6" x14ac:dyDescent="0.3">
      <c r="A251" s="37">
        <v>45139</v>
      </c>
      <c r="B251" s="2">
        <v>45140</v>
      </c>
      <c r="C251" s="1" t="s">
        <v>243</v>
      </c>
      <c r="D251" s="1" t="s">
        <v>990</v>
      </c>
      <c r="E251" s="1" t="s">
        <v>1264</v>
      </c>
      <c r="F251" s="1" t="s">
        <v>10</v>
      </c>
    </row>
    <row r="252" spans="1:6" x14ac:dyDescent="0.3">
      <c r="A252" s="37">
        <v>45139</v>
      </c>
      <c r="B252" s="2">
        <v>45140</v>
      </c>
      <c r="C252" s="1" t="s">
        <v>244</v>
      </c>
      <c r="D252" s="1" t="s">
        <v>988</v>
      </c>
      <c r="E252" s="1" t="s">
        <v>1264</v>
      </c>
      <c r="F252" s="1" t="s">
        <v>7</v>
      </c>
    </row>
    <row r="253" spans="1:6" x14ac:dyDescent="0.3">
      <c r="A253" s="37">
        <v>45139</v>
      </c>
      <c r="B253" s="2">
        <v>45140</v>
      </c>
      <c r="C253" s="1" t="s">
        <v>246</v>
      </c>
      <c r="D253" s="1" t="s">
        <v>3</v>
      </c>
      <c r="E253" s="1" t="s">
        <v>27</v>
      </c>
      <c r="F253" s="1" t="s">
        <v>5</v>
      </c>
    </row>
    <row r="254" spans="1:6" x14ac:dyDescent="0.3">
      <c r="A254" s="37">
        <v>45139</v>
      </c>
      <c r="B254" s="2">
        <v>45140</v>
      </c>
      <c r="C254" s="1" t="s">
        <v>247</v>
      </c>
      <c r="D254" s="1" t="s">
        <v>991</v>
      </c>
      <c r="E254" s="1" t="s">
        <v>1264</v>
      </c>
      <c r="F254" s="1" t="s">
        <v>5</v>
      </c>
    </row>
    <row r="255" spans="1:6" x14ac:dyDescent="0.3">
      <c r="A255" s="37">
        <v>45139</v>
      </c>
      <c r="B255" s="2">
        <v>45140</v>
      </c>
      <c r="C255" s="1" t="s">
        <v>248</v>
      </c>
      <c r="D255" s="1" t="s">
        <v>991</v>
      </c>
      <c r="E255" s="1" t="s">
        <v>4</v>
      </c>
      <c r="F255" s="1" t="s">
        <v>7</v>
      </c>
    </row>
    <row r="256" spans="1:6" x14ac:dyDescent="0.3">
      <c r="A256" s="37">
        <v>45139</v>
      </c>
      <c r="B256" s="2">
        <v>45140</v>
      </c>
      <c r="C256" s="1" t="s">
        <v>250</v>
      </c>
      <c r="D256" s="1" t="s">
        <v>988</v>
      </c>
      <c r="E256" s="1" t="s">
        <v>1264</v>
      </c>
      <c r="F256" s="1" t="s">
        <v>7</v>
      </c>
    </row>
    <row r="257" spans="1:6" x14ac:dyDescent="0.3">
      <c r="A257" s="37">
        <v>45139</v>
      </c>
      <c r="B257" s="2">
        <v>45140</v>
      </c>
      <c r="C257" s="1" t="s">
        <v>252</v>
      </c>
      <c r="D257" s="1" t="s">
        <v>990</v>
      </c>
      <c r="E257" s="1" t="s">
        <v>4</v>
      </c>
      <c r="F257" s="1" t="s">
        <v>7</v>
      </c>
    </row>
    <row r="258" spans="1:6" x14ac:dyDescent="0.3">
      <c r="A258" s="37">
        <v>45139</v>
      </c>
      <c r="B258" s="2">
        <v>45140</v>
      </c>
      <c r="C258" s="1" t="s">
        <v>253</v>
      </c>
      <c r="D258" s="1" t="s">
        <v>991</v>
      </c>
      <c r="E258" s="1" t="s">
        <v>1264</v>
      </c>
      <c r="F258" s="1" t="s">
        <v>10</v>
      </c>
    </row>
    <row r="259" spans="1:6" x14ac:dyDescent="0.3">
      <c r="A259" s="37">
        <v>45139</v>
      </c>
      <c r="B259" s="2">
        <v>45140</v>
      </c>
      <c r="C259" s="1" t="s">
        <v>254</v>
      </c>
      <c r="D259" s="1" t="s">
        <v>991</v>
      </c>
      <c r="E259" s="1" t="s">
        <v>27</v>
      </c>
      <c r="F259" s="1" t="s">
        <v>7</v>
      </c>
    </row>
    <row r="260" spans="1:6" x14ac:dyDescent="0.3">
      <c r="A260" s="37">
        <v>45139</v>
      </c>
      <c r="B260" s="2">
        <v>45140</v>
      </c>
      <c r="C260" s="1" t="s">
        <v>256</v>
      </c>
      <c r="D260" s="1" t="s">
        <v>991</v>
      </c>
      <c r="E260" s="1" t="s">
        <v>27</v>
      </c>
      <c r="F260" s="1" t="s">
        <v>7</v>
      </c>
    </row>
    <row r="261" spans="1:6" x14ac:dyDescent="0.3">
      <c r="A261" s="37">
        <v>45139</v>
      </c>
      <c r="B261" s="2">
        <v>45140</v>
      </c>
      <c r="C261" s="1" t="s">
        <v>257</v>
      </c>
      <c r="D261" s="1" t="s">
        <v>988</v>
      </c>
      <c r="E261" s="1" t="s">
        <v>1264</v>
      </c>
      <c r="F261" s="1" t="s">
        <v>7</v>
      </c>
    </row>
    <row r="262" spans="1:6" x14ac:dyDescent="0.3">
      <c r="A262" s="37">
        <v>45139</v>
      </c>
      <c r="B262" s="2">
        <v>45140</v>
      </c>
      <c r="C262" s="1" t="s">
        <v>258</v>
      </c>
      <c r="D262" s="1" t="s">
        <v>988</v>
      </c>
      <c r="E262" s="1" t="s">
        <v>1264</v>
      </c>
      <c r="F262" s="1" t="s">
        <v>7</v>
      </c>
    </row>
    <row r="263" spans="1:6" x14ac:dyDescent="0.3">
      <c r="A263" s="37">
        <v>45139</v>
      </c>
      <c r="B263" s="2">
        <v>45140</v>
      </c>
      <c r="C263" s="1" t="s">
        <v>259</v>
      </c>
      <c r="D263" s="1" t="s">
        <v>991</v>
      </c>
      <c r="E263" s="1" t="s">
        <v>1264</v>
      </c>
      <c r="F263" s="1" t="s">
        <v>10</v>
      </c>
    </row>
    <row r="264" spans="1:6" x14ac:dyDescent="0.3">
      <c r="A264" s="37">
        <v>45139</v>
      </c>
      <c r="B264" s="2">
        <v>45140</v>
      </c>
      <c r="C264" s="1" t="s">
        <v>260</v>
      </c>
      <c r="D264" s="1" t="s">
        <v>988</v>
      </c>
      <c r="E264" s="1" t="s">
        <v>1264</v>
      </c>
      <c r="F264" s="1" t="s">
        <v>7</v>
      </c>
    </row>
    <row r="265" spans="1:6" x14ac:dyDescent="0.3">
      <c r="A265" s="37">
        <v>45139</v>
      </c>
      <c r="B265" s="2">
        <v>45140</v>
      </c>
      <c r="C265" s="1" t="s">
        <v>261</v>
      </c>
      <c r="D265" s="1" t="s">
        <v>988</v>
      </c>
      <c r="E265" s="1" t="s">
        <v>1264</v>
      </c>
      <c r="F265" s="1" t="s">
        <v>7</v>
      </c>
    </row>
    <row r="266" spans="1:6" x14ac:dyDescent="0.3">
      <c r="A266" s="37">
        <v>45139</v>
      </c>
      <c r="B266" s="2">
        <v>45140</v>
      </c>
      <c r="C266" s="1" t="s">
        <v>262</v>
      </c>
      <c r="D266" s="1" t="s">
        <v>991</v>
      </c>
      <c r="E266" s="1" t="s">
        <v>1264</v>
      </c>
      <c r="F266" s="1" t="s">
        <v>7</v>
      </c>
    </row>
    <row r="267" spans="1:6" x14ac:dyDescent="0.3">
      <c r="A267" s="37">
        <v>45139</v>
      </c>
      <c r="B267" s="2">
        <v>45140</v>
      </c>
      <c r="C267" s="1" t="s">
        <v>265</v>
      </c>
      <c r="D267" s="1" t="s">
        <v>991</v>
      </c>
      <c r="E267" s="1" t="s">
        <v>4</v>
      </c>
      <c r="F267" s="1" t="s">
        <v>5</v>
      </c>
    </row>
    <row r="268" spans="1:6" x14ac:dyDescent="0.3">
      <c r="A268" s="37">
        <v>45139</v>
      </c>
      <c r="B268" s="2">
        <v>45140</v>
      </c>
      <c r="C268" s="1" t="s">
        <v>267</v>
      </c>
      <c r="D268" s="1" t="s">
        <v>988</v>
      </c>
      <c r="E268" s="1" t="s">
        <v>1264</v>
      </c>
      <c r="F268" s="1" t="s">
        <v>7</v>
      </c>
    </row>
    <row r="269" spans="1:6" x14ac:dyDescent="0.3">
      <c r="A269" s="37">
        <v>45139</v>
      </c>
      <c r="B269" s="2">
        <v>45140</v>
      </c>
      <c r="C269" s="1" t="s">
        <v>268</v>
      </c>
      <c r="D269" s="1" t="s">
        <v>991</v>
      </c>
      <c r="E269" s="1" t="s">
        <v>1264</v>
      </c>
      <c r="F269" s="1" t="s">
        <v>10</v>
      </c>
    </row>
    <row r="270" spans="1:6" x14ac:dyDescent="0.3">
      <c r="A270" s="37">
        <v>45139</v>
      </c>
      <c r="B270" s="2">
        <v>45140</v>
      </c>
      <c r="C270" s="1" t="s">
        <v>269</v>
      </c>
      <c r="D270" s="1" t="s">
        <v>991</v>
      </c>
      <c r="E270" s="1" t="s">
        <v>27</v>
      </c>
      <c r="F270" s="1" t="s">
        <v>5</v>
      </c>
    </row>
    <row r="271" spans="1:6" x14ac:dyDescent="0.3">
      <c r="A271" s="37">
        <v>45139</v>
      </c>
      <c r="B271" s="2">
        <v>45140</v>
      </c>
      <c r="C271" s="1" t="s">
        <v>270</v>
      </c>
      <c r="D271" s="1" t="s">
        <v>988</v>
      </c>
      <c r="E271" s="1" t="s">
        <v>27</v>
      </c>
      <c r="F271" s="1" t="s">
        <v>7</v>
      </c>
    </row>
    <row r="272" spans="1:6" x14ac:dyDescent="0.3">
      <c r="A272" s="37">
        <v>45139</v>
      </c>
      <c r="B272" s="2">
        <v>45140</v>
      </c>
      <c r="C272" s="1" t="s">
        <v>271</v>
      </c>
      <c r="D272" s="1" t="s">
        <v>991</v>
      </c>
      <c r="E272" s="1" t="s">
        <v>27</v>
      </c>
      <c r="F272" s="1" t="s">
        <v>7</v>
      </c>
    </row>
    <row r="273" spans="1:6" x14ac:dyDescent="0.3">
      <c r="A273" s="37">
        <v>45139</v>
      </c>
      <c r="B273" s="2">
        <v>45140</v>
      </c>
      <c r="C273" s="1" t="s">
        <v>273</v>
      </c>
      <c r="D273" s="1" t="s">
        <v>991</v>
      </c>
      <c r="E273" s="1" t="s">
        <v>27</v>
      </c>
      <c r="F273" s="1" t="s">
        <v>10</v>
      </c>
    </row>
    <row r="274" spans="1:6" x14ac:dyDescent="0.3">
      <c r="A274" s="37">
        <v>45139</v>
      </c>
      <c r="B274" s="2">
        <v>45140</v>
      </c>
      <c r="C274" s="1" t="s">
        <v>274</v>
      </c>
      <c r="D274" s="1" t="s">
        <v>990</v>
      </c>
      <c r="E274" s="1" t="s">
        <v>27</v>
      </c>
      <c r="F274" s="1" t="s">
        <v>7</v>
      </c>
    </row>
    <row r="275" spans="1:6" x14ac:dyDescent="0.3">
      <c r="A275" s="37">
        <v>45139</v>
      </c>
      <c r="B275" s="2">
        <v>45140</v>
      </c>
      <c r="C275" s="1" t="s">
        <v>275</v>
      </c>
      <c r="D275" s="1" t="s">
        <v>991</v>
      </c>
      <c r="E275" s="1" t="s">
        <v>1264</v>
      </c>
      <c r="F275" s="1" t="s">
        <v>5</v>
      </c>
    </row>
    <row r="276" spans="1:6" x14ac:dyDescent="0.3">
      <c r="A276" s="37">
        <v>45139</v>
      </c>
      <c r="B276" s="2">
        <v>45140</v>
      </c>
      <c r="C276" s="1" t="s">
        <v>276</v>
      </c>
      <c r="D276" s="1" t="s">
        <v>991</v>
      </c>
      <c r="E276" s="1" t="s">
        <v>1264</v>
      </c>
      <c r="F276" s="1" t="s">
        <v>5</v>
      </c>
    </row>
    <row r="277" spans="1:6" x14ac:dyDescent="0.3">
      <c r="A277" s="37">
        <v>45139</v>
      </c>
      <c r="B277" s="2">
        <v>45140</v>
      </c>
      <c r="C277" s="1" t="s">
        <v>277</v>
      </c>
      <c r="D277" s="1" t="s">
        <v>991</v>
      </c>
      <c r="E277" s="1" t="s">
        <v>1264</v>
      </c>
      <c r="F277" s="1" t="s">
        <v>10</v>
      </c>
    </row>
    <row r="278" spans="1:6" x14ac:dyDescent="0.3">
      <c r="A278" s="37">
        <v>45139</v>
      </c>
      <c r="B278" s="2">
        <v>45140</v>
      </c>
      <c r="C278" s="1" t="s">
        <v>278</v>
      </c>
      <c r="D278" s="1" t="s">
        <v>991</v>
      </c>
      <c r="E278" s="1" t="s">
        <v>4</v>
      </c>
      <c r="F278" s="1" t="s">
        <v>5</v>
      </c>
    </row>
    <row r="279" spans="1:6" x14ac:dyDescent="0.3">
      <c r="A279" s="37">
        <v>45139</v>
      </c>
      <c r="B279" s="2">
        <v>45140</v>
      </c>
      <c r="C279" s="1" t="s">
        <v>279</v>
      </c>
      <c r="D279" s="1" t="s">
        <v>991</v>
      </c>
      <c r="E279" s="1" t="s">
        <v>27</v>
      </c>
      <c r="F279" s="1" t="s">
        <v>7</v>
      </c>
    </row>
    <row r="280" spans="1:6" x14ac:dyDescent="0.3">
      <c r="A280" s="37">
        <v>45139</v>
      </c>
      <c r="B280" s="2">
        <v>45140</v>
      </c>
      <c r="C280" s="1" t="s">
        <v>280</v>
      </c>
      <c r="D280" s="1" t="s">
        <v>991</v>
      </c>
      <c r="E280" s="1" t="s">
        <v>27</v>
      </c>
      <c r="F280" s="1" t="s">
        <v>7</v>
      </c>
    </row>
    <row r="281" spans="1:6" x14ac:dyDescent="0.3">
      <c r="A281" s="37">
        <v>45139</v>
      </c>
      <c r="B281" s="2">
        <v>45140</v>
      </c>
      <c r="C281" s="1" t="s">
        <v>282</v>
      </c>
      <c r="D281" s="1" t="s">
        <v>988</v>
      </c>
      <c r="E281" s="1" t="s">
        <v>1264</v>
      </c>
      <c r="F281" s="1" t="s">
        <v>7</v>
      </c>
    </row>
    <row r="282" spans="1:6" x14ac:dyDescent="0.3">
      <c r="A282" s="37">
        <v>45139</v>
      </c>
      <c r="B282" s="2">
        <v>45140</v>
      </c>
      <c r="C282" s="1" t="s">
        <v>283</v>
      </c>
      <c r="D282" s="1" t="s">
        <v>991</v>
      </c>
      <c r="E282" s="1" t="s">
        <v>27</v>
      </c>
      <c r="F282" s="1" t="s">
        <v>5</v>
      </c>
    </row>
    <row r="283" spans="1:6" x14ac:dyDescent="0.3">
      <c r="A283" s="37">
        <v>45139</v>
      </c>
      <c r="B283" s="2">
        <v>45140</v>
      </c>
      <c r="C283" s="1" t="s">
        <v>284</v>
      </c>
      <c r="D283" s="1" t="s">
        <v>991</v>
      </c>
      <c r="E283" s="1" t="s">
        <v>27</v>
      </c>
      <c r="F283" s="1" t="s">
        <v>5</v>
      </c>
    </row>
    <row r="284" spans="1:6" x14ac:dyDescent="0.3">
      <c r="A284" s="37">
        <v>45139</v>
      </c>
      <c r="B284" s="2">
        <v>45140</v>
      </c>
      <c r="C284" s="1" t="s">
        <v>285</v>
      </c>
      <c r="D284" s="1" t="s">
        <v>990</v>
      </c>
      <c r="E284" s="1" t="s">
        <v>1264</v>
      </c>
      <c r="F284" s="1" t="s">
        <v>10</v>
      </c>
    </row>
    <row r="285" spans="1:6" x14ac:dyDescent="0.3">
      <c r="A285" s="37">
        <v>45139</v>
      </c>
      <c r="B285" s="2">
        <v>45140</v>
      </c>
      <c r="C285" s="1" t="s">
        <v>287</v>
      </c>
      <c r="D285" s="1" t="s">
        <v>988</v>
      </c>
      <c r="E285" s="1" t="s">
        <v>1264</v>
      </c>
      <c r="F285" s="1" t="s">
        <v>7</v>
      </c>
    </row>
    <row r="286" spans="1:6" x14ac:dyDescent="0.3">
      <c r="A286" s="37">
        <v>45139</v>
      </c>
      <c r="B286" s="2">
        <v>45140</v>
      </c>
      <c r="C286" s="1" t="s">
        <v>288</v>
      </c>
      <c r="D286" s="1" t="s">
        <v>991</v>
      </c>
      <c r="E286" s="1" t="s">
        <v>27</v>
      </c>
      <c r="F286" s="1" t="s">
        <v>5</v>
      </c>
    </row>
    <row r="287" spans="1:6" x14ac:dyDescent="0.3">
      <c r="A287" s="37">
        <v>45139</v>
      </c>
      <c r="B287" s="2">
        <v>45140</v>
      </c>
      <c r="C287" s="1" t="s">
        <v>289</v>
      </c>
      <c r="D287" s="1" t="s">
        <v>991</v>
      </c>
      <c r="E287" s="1" t="s">
        <v>27</v>
      </c>
      <c r="F287" s="1" t="s">
        <v>7</v>
      </c>
    </row>
    <row r="288" spans="1:6" x14ac:dyDescent="0.3">
      <c r="A288" s="37">
        <v>45139</v>
      </c>
      <c r="B288" s="2">
        <v>45140</v>
      </c>
      <c r="C288" s="1" t="s">
        <v>290</v>
      </c>
      <c r="D288" s="1" t="s">
        <v>3</v>
      </c>
      <c r="E288" s="1" t="s">
        <v>1264</v>
      </c>
      <c r="F288" s="1" t="s">
        <v>7</v>
      </c>
    </row>
    <row r="289" spans="1:6" x14ac:dyDescent="0.3">
      <c r="A289" s="37">
        <v>45139</v>
      </c>
      <c r="B289" s="2">
        <v>45140</v>
      </c>
      <c r="C289" s="1" t="s">
        <v>292</v>
      </c>
      <c r="D289" s="1" t="s">
        <v>990</v>
      </c>
      <c r="E289" s="1" t="s">
        <v>4</v>
      </c>
      <c r="F289" s="1" t="s">
        <v>5</v>
      </c>
    </row>
    <row r="290" spans="1:6" x14ac:dyDescent="0.3">
      <c r="A290" s="37">
        <v>45139</v>
      </c>
      <c r="B290" s="2">
        <v>45140</v>
      </c>
      <c r="C290" s="1" t="s">
        <v>293</v>
      </c>
      <c r="D290" s="1" t="s">
        <v>988</v>
      </c>
      <c r="E290" s="1" t="s">
        <v>1264</v>
      </c>
      <c r="F290" s="1" t="s">
        <v>7</v>
      </c>
    </row>
    <row r="291" spans="1:6" x14ac:dyDescent="0.3">
      <c r="A291" s="37">
        <v>45139</v>
      </c>
      <c r="B291" s="2">
        <v>45140</v>
      </c>
      <c r="C291" s="1" t="s">
        <v>294</v>
      </c>
      <c r="D291" s="1" t="s">
        <v>988</v>
      </c>
      <c r="E291" s="1" t="s">
        <v>1264</v>
      </c>
      <c r="F291" s="1" t="s">
        <v>7</v>
      </c>
    </row>
    <row r="292" spans="1:6" x14ac:dyDescent="0.3">
      <c r="A292" s="37">
        <v>45139</v>
      </c>
      <c r="B292" s="2">
        <v>45140</v>
      </c>
      <c r="C292" s="1" t="s">
        <v>295</v>
      </c>
      <c r="D292" s="1" t="s">
        <v>991</v>
      </c>
      <c r="E292" s="1" t="s">
        <v>4</v>
      </c>
      <c r="F292" s="1" t="s">
        <v>10</v>
      </c>
    </row>
    <row r="293" spans="1:6" x14ac:dyDescent="0.3">
      <c r="A293" s="37">
        <v>45139</v>
      </c>
      <c r="B293" s="2">
        <v>45140</v>
      </c>
      <c r="C293" s="1" t="s">
        <v>297</v>
      </c>
      <c r="D293" s="1" t="s">
        <v>991</v>
      </c>
      <c r="E293" s="1" t="s">
        <v>32</v>
      </c>
      <c r="F293" s="1" t="s">
        <v>7</v>
      </c>
    </row>
    <row r="294" spans="1:6" x14ac:dyDescent="0.3">
      <c r="A294" s="37">
        <v>45139</v>
      </c>
      <c r="B294" s="2">
        <v>45140</v>
      </c>
      <c r="C294" s="1" t="s">
        <v>298</v>
      </c>
      <c r="D294" s="1" t="s">
        <v>988</v>
      </c>
      <c r="E294" s="1" t="s">
        <v>1264</v>
      </c>
      <c r="F294" s="1" t="s">
        <v>7</v>
      </c>
    </row>
    <row r="295" spans="1:6" x14ac:dyDescent="0.3">
      <c r="A295" s="37">
        <v>45139</v>
      </c>
      <c r="B295" s="2">
        <v>45140</v>
      </c>
      <c r="C295" s="1" t="s">
        <v>299</v>
      </c>
      <c r="D295" s="1" t="s">
        <v>990</v>
      </c>
      <c r="E295" s="1" t="s">
        <v>32</v>
      </c>
      <c r="F295" s="1" t="s">
        <v>5</v>
      </c>
    </row>
    <row r="296" spans="1:6" x14ac:dyDescent="0.3">
      <c r="A296" s="37">
        <v>45139</v>
      </c>
      <c r="B296" s="2">
        <v>45140</v>
      </c>
      <c r="C296" s="1" t="s">
        <v>300</v>
      </c>
      <c r="D296" s="1" t="s">
        <v>991</v>
      </c>
      <c r="E296" s="1" t="s">
        <v>1264</v>
      </c>
      <c r="F296" s="1" t="s">
        <v>5</v>
      </c>
    </row>
    <row r="297" spans="1:6" x14ac:dyDescent="0.3">
      <c r="A297" s="37">
        <v>45139</v>
      </c>
      <c r="B297" s="2">
        <v>45140</v>
      </c>
      <c r="C297" s="1" t="s">
        <v>301</v>
      </c>
      <c r="D297" s="1" t="s">
        <v>991</v>
      </c>
      <c r="E297" s="1" t="s">
        <v>27</v>
      </c>
      <c r="F297" s="1" t="s">
        <v>5</v>
      </c>
    </row>
    <row r="298" spans="1:6" x14ac:dyDescent="0.3">
      <c r="A298" s="37">
        <v>45139</v>
      </c>
      <c r="B298" s="2">
        <v>45140</v>
      </c>
      <c r="C298" s="1" t="s">
        <v>302</v>
      </c>
      <c r="D298" s="1" t="s">
        <v>988</v>
      </c>
      <c r="E298" s="1" t="s">
        <v>1264</v>
      </c>
      <c r="F298" s="1" t="s">
        <v>7</v>
      </c>
    </row>
    <row r="299" spans="1:6" x14ac:dyDescent="0.3">
      <c r="A299" s="37">
        <v>45139</v>
      </c>
      <c r="B299" s="2">
        <v>45140</v>
      </c>
      <c r="C299" s="1" t="s">
        <v>303</v>
      </c>
      <c r="D299" s="1" t="s">
        <v>990</v>
      </c>
      <c r="E299" s="1" t="s">
        <v>4</v>
      </c>
      <c r="F299" s="1" t="s">
        <v>7</v>
      </c>
    </row>
    <row r="300" spans="1:6" x14ac:dyDescent="0.3">
      <c r="A300" s="37">
        <v>45139</v>
      </c>
      <c r="B300" s="2">
        <v>45140</v>
      </c>
      <c r="C300" s="1" t="s">
        <v>304</v>
      </c>
      <c r="D300" s="1" t="s">
        <v>991</v>
      </c>
      <c r="E300" s="1" t="s">
        <v>27</v>
      </c>
      <c r="F300" s="1" t="s">
        <v>7</v>
      </c>
    </row>
    <row r="301" spans="1:6" x14ac:dyDescent="0.3">
      <c r="A301" s="37">
        <v>45139</v>
      </c>
      <c r="B301" s="2">
        <v>45140</v>
      </c>
      <c r="C301" s="1" t="s">
        <v>305</v>
      </c>
      <c r="D301" s="1" t="s">
        <v>991</v>
      </c>
      <c r="E301" s="1" t="s">
        <v>1264</v>
      </c>
      <c r="F301" s="1" t="s">
        <v>10</v>
      </c>
    </row>
    <row r="302" spans="1:6" x14ac:dyDescent="0.3">
      <c r="A302" s="37">
        <v>45139</v>
      </c>
      <c r="B302" s="2">
        <v>45140</v>
      </c>
      <c r="C302" s="1" t="s">
        <v>306</v>
      </c>
      <c r="D302" s="1" t="s">
        <v>991</v>
      </c>
      <c r="E302" s="1" t="s">
        <v>27</v>
      </c>
      <c r="F302" s="1" t="s">
        <v>7</v>
      </c>
    </row>
    <row r="303" spans="1:6" x14ac:dyDescent="0.3">
      <c r="A303" s="37">
        <v>45139</v>
      </c>
      <c r="B303" s="2">
        <v>45140</v>
      </c>
      <c r="C303" s="1" t="s">
        <v>307</v>
      </c>
      <c r="D303" s="1" t="s">
        <v>988</v>
      </c>
      <c r="E303" s="1" t="s">
        <v>1264</v>
      </c>
      <c r="F303" s="1" t="s">
        <v>7</v>
      </c>
    </row>
    <row r="304" spans="1:6" x14ac:dyDescent="0.3">
      <c r="A304" s="37">
        <v>45139</v>
      </c>
      <c r="B304" s="2">
        <v>45140</v>
      </c>
      <c r="C304" s="1" t="s">
        <v>308</v>
      </c>
      <c r="D304" s="1" t="s">
        <v>988</v>
      </c>
      <c r="E304" s="1" t="s">
        <v>1264</v>
      </c>
      <c r="F304" s="1" t="s">
        <v>7</v>
      </c>
    </row>
    <row r="305" spans="1:6" x14ac:dyDescent="0.3">
      <c r="A305" s="37">
        <v>45139</v>
      </c>
      <c r="B305" s="2">
        <v>45140</v>
      </c>
      <c r="C305" s="1" t="s">
        <v>309</v>
      </c>
      <c r="D305" s="1" t="s">
        <v>993</v>
      </c>
      <c r="E305" s="1" t="s">
        <v>27</v>
      </c>
      <c r="F305" s="1" t="s">
        <v>10</v>
      </c>
    </row>
    <row r="306" spans="1:6" x14ac:dyDescent="0.3">
      <c r="A306" s="37">
        <v>45139</v>
      </c>
      <c r="B306" s="2">
        <v>45140</v>
      </c>
      <c r="C306" s="1" t="s">
        <v>310</v>
      </c>
      <c r="D306" s="1" t="s">
        <v>990</v>
      </c>
      <c r="E306" s="1" t="s">
        <v>1264</v>
      </c>
      <c r="F306" s="1" t="s">
        <v>7</v>
      </c>
    </row>
    <row r="307" spans="1:6" x14ac:dyDescent="0.3">
      <c r="A307" s="37">
        <v>45139</v>
      </c>
      <c r="B307" s="2">
        <v>45140</v>
      </c>
      <c r="C307" s="1" t="s">
        <v>311</v>
      </c>
      <c r="D307" s="1" t="s">
        <v>991</v>
      </c>
      <c r="E307" s="1" t="s">
        <v>1264</v>
      </c>
      <c r="F307" s="1" t="s">
        <v>7</v>
      </c>
    </row>
    <row r="308" spans="1:6" x14ac:dyDescent="0.3">
      <c r="A308" s="37">
        <v>45139</v>
      </c>
      <c r="B308" s="2">
        <v>45140</v>
      </c>
      <c r="C308" s="1" t="s">
        <v>314</v>
      </c>
      <c r="D308" s="1" t="s">
        <v>991</v>
      </c>
      <c r="E308" s="1" t="s">
        <v>4</v>
      </c>
      <c r="F308" s="1" t="s">
        <v>7</v>
      </c>
    </row>
    <row r="309" spans="1:6" x14ac:dyDescent="0.3">
      <c r="A309" s="37">
        <v>45139</v>
      </c>
      <c r="B309" s="2">
        <v>45140</v>
      </c>
      <c r="C309" s="1" t="s">
        <v>315</v>
      </c>
      <c r="D309" s="1" t="s">
        <v>991</v>
      </c>
      <c r="E309" s="1" t="s">
        <v>32</v>
      </c>
      <c r="F309" s="1" t="s">
        <v>5</v>
      </c>
    </row>
    <row r="310" spans="1:6" x14ac:dyDescent="0.3">
      <c r="A310" s="37">
        <v>45139</v>
      </c>
      <c r="B310" s="2">
        <v>45140</v>
      </c>
      <c r="C310" s="1" t="s">
        <v>324</v>
      </c>
      <c r="D310" s="1" t="s">
        <v>991</v>
      </c>
      <c r="E310" s="1" t="s">
        <v>1264</v>
      </c>
      <c r="F310" s="1" t="s">
        <v>7</v>
      </c>
    </row>
    <row r="311" spans="1:6" x14ac:dyDescent="0.3">
      <c r="A311" s="37">
        <v>45139</v>
      </c>
      <c r="B311" s="2">
        <v>45140</v>
      </c>
      <c r="C311" s="1" t="s">
        <v>325</v>
      </c>
      <c r="D311" s="1" t="s">
        <v>991</v>
      </c>
      <c r="E311" s="1" t="s">
        <v>1264</v>
      </c>
      <c r="F311" s="1" t="s">
        <v>7</v>
      </c>
    </row>
    <row r="312" spans="1:6" x14ac:dyDescent="0.3">
      <c r="A312" s="37">
        <v>45139</v>
      </c>
      <c r="B312" s="2">
        <v>45140</v>
      </c>
      <c r="C312" s="1" t="s">
        <v>339</v>
      </c>
      <c r="D312" s="1" t="s">
        <v>992</v>
      </c>
      <c r="E312" s="1" t="s">
        <v>27</v>
      </c>
      <c r="F312" s="1" t="s">
        <v>7</v>
      </c>
    </row>
    <row r="313" spans="1:6" x14ac:dyDescent="0.3">
      <c r="A313" s="37">
        <v>45139</v>
      </c>
      <c r="B313" s="2">
        <v>45140</v>
      </c>
      <c r="C313" s="1" t="s">
        <v>341</v>
      </c>
      <c r="D313" s="1" t="s">
        <v>991</v>
      </c>
      <c r="E313" s="1" t="s">
        <v>1264</v>
      </c>
      <c r="F313" s="1" t="s">
        <v>7</v>
      </c>
    </row>
    <row r="314" spans="1:6" x14ac:dyDescent="0.3">
      <c r="A314" s="37">
        <v>45139</v>
      </c>
      <c r="B314" s="2">
        <v>45140</v>
      </c>
      <c r="C314" s="1" t="s">
        <v>343</v>
      </c>
      <c r="D314" s="1" t="s">
        <v>991</v>
      </c>
      <c r="E314" s="1" t="s">
        <v>1264</v>
      </c>
      <c r="F314" s="1" t="s">
        <v>7</v>
      </c>
    </row>
    <row r="315" spans="1:6" x14ac:dyDescent="0.3">
      <c r="A315" s="37">
        <v>45139</v>
      </c>
      <c r="B315" s="2">
        <v>45140</v>
      </c>
      <c r="C315" s="1" t="s">
        <v>352</v>
      </c>
      <c r="D315" s="1" t="s">
        <v>991</v>
      </c>
      <c r="E315" s="1" t="s">
        <v>27</v>
      </c>
      <c r="F315" s="1" t="s">
        <v>7</v>
      </c>
    </row>
    <row r="316" spans="1:6" x14ac:dyDescent="0.3">
      <c r="A316" s="37">
        <v>45139</v>
      </c>
      <c r="B316" s="2">
        <v>45140</v>
      </c>
      <c r="C316" s="1" t="s">
        <v>354</v>
      </c>
      <c r="D316" s="1" t="s">
        <v>988</v>
      </c>
      <c r="E316" s="1" t="s">
        <v>4</v>
      </c>
      <c r="F316" s="1" t="s">
        <v>10</v>
      </c>
    </row>
    <row r="317" spans="1:6" x14ac:dyDescent="0.3">
      <c r="A317" s="37">
        <v>45139</v>
      </c>
      <c r="B317" s="2">
        <v>45140</v>
      </c>
      <c r="C317" s="1" t="s">
        <v>356</v>
      </c>
      <c r="D317" s="1" t="s">
        <v>991</v>
      </c>
      <c r="E317" s="1" t="s">
        <v>1264</v>
      </c>
      <c r="F317" s="1" t="s">
        <v>7</v>
      </c>
    </row>
    <row r="318" spans="1:6" x14ac:dyDescent="0.3">
      <c r="A318" s="37">
        <v>45139</v>
      </c>
      <c r="B318" s="2">
        <v>45140</v>
      </c>
      <c r="C318" s="1" t="s">
        <v>365</v>
      </c>
      <c r="D318" s="1" t="s">
        <v>991</v>
      </c>
      <c r="E318" s="1" t="s">
        <v>1264</v>
      </c>
      <c r="F318" s="1" t="s">
        <v>7</v>
      </c>
    </row>
    <row r="319" spans="1:6" x14ac:dyDescent="0.3">
      <c r="A319" s="37">
        <v>45139</v>
      </c>
      <c r="B319" s="2">
        <v>45140</v>
      </c>
      <c r="C319" s="1" t="s">
        <v>368</v>
      </c>
      <c r="D319" s="1" t="s">
        <v>991</v>
      </c>
      <c r="E319" s="1" t="s">
        <v>1264</v>
      </c>
      <c r="F319" s="1" t="s">
        <v>7</v>
      </c>
    </row>
    <row r="320" spans="1:6" x14ac:dyDescent="0.3">
      <c r="A320" s="37">
        <v>45139</v>
      </c>
      <c r="B320" s="2">
        <v>45140</v>
      </c>
      <c r="C320" s="1" t="s">
        <v>369</v>
      </c>
      <c r="D320" s="1" t="s">
        <v>991</v>
      </c>
      <c r="E320" s="1" t="s">
        <v>1264</v>
      </c>
      <c r="F320" s="1" t="s">
        <v>7</v>
      </c>
    </row>
    <row r="321" spans="1:6" x14ac:dyDescent="0.3">
      <c r="A321" s="37">
        <v>45139</v>
      </c>
      <c r="B321" s="2">
        <v>45140</v>
      </c>
      <c r="C321" s="1" t="s">
        <v>372</v>
      </c>
      <c r="D321" s="1" t="s">
        <v>991</v>
      </c>
      <c r="E321" s="1" t="s">
        <v>1264</v>
      </c>
      <c r="F321" s="1" t="s">
        <v>7</v>
      </c>
    </row>
    <row r="322" spans="1:6" x14ac:dyDescent="0.3">
      <c r="A322" s="37">
        <v>45139</v>
      </c>
      <c r="B322" s="2">
        <v>45140</v>
      </c>
      <c r="C322" s="1" t="s">
        <v>373</v>
      </c>
      <c r="D322" s="1" t="s">
        <v>991</v>
      </c>
      <c r="E322" s="1" t="s">
        <v>1264</v>
      </c>
      <c r="F322" s="1" t="s">
        <v>7</v>
      </c>
    </row>
    <row r="323" spans="1:6" x14ac:dyDescent="0.3">
      <c r="A323" s="37">
        <v>45139</v>
      </c>
      <c r="B323" s="2">
        <v>45140</v>
      </c>
      <c r="C323" s="1" t="s">
        <v>376</v>
      </c>
      <c r="D323" s="1" t="s">
        <v>991</v>
      </c>
      <c r="E323" s="1" t="s">
        <v>1264</v>
      </c>
      <c r="F323" s="1" t="s">
        <v>7</v>
      </c>
    </row>
    <row r="324" spans="1:6" x14ac:dyDescent="0.3">
      <c r="A324" s="37">
        <v>45139</v>
      </c>
      <c r="B324" s="2">
        <v>45140</v>
      </c>
      <c r="C324" s="1" t="s">
        <v>381</v>
      </c>
      <c r="D324" s="1" t="s">
        <v>991</v>
      </c>
      <c r="E324" s="1" t="s">
        <v>1264</v>
      </c>
      <c r="F324" s="1" t="s">
        <v>7</v>
      </c>
    </row>
    <row r="325" spans="1:6" x14ac:dyDescent="0.3">
      <c r="A325" s="37">
        <v>45139</v>
      </c>
      <c r="B325" s="2">
        <v>45140</v>
      </c>
      <c r="C325" s="1" t="s">
        <v>388</v>
      </c>
      <c r="D325" s="1" t="s">
        <v>991</v>
      </c>
      <c r="E325" s="1" t="s">
        <v>27</v>
      </c>
      <c r="F325" s="1" t="s">
        <v>7</v>
      </c>
    </row>
    <row r="326" spans="1:6" x14ac:dyDescent="0.3">
      <c r="A326" s="37">
        <v>45139</v>
      </c>
      <c r="B326" s="2">
        <v>45140</v>
      </c>
      <c r="C326" s="1" t="s">
        <v>394</v>
      </c>
      <c r="D326" s="1" t="s">
        <v>988</v>
      </c>
      <c r="E326" s="1" t="s">
        <v>1264</v>
      </c>
      <c r="F326" s="1" t="s">
        <v>7</v>
      </c>
    </row>
    <row r="327" spans="1:6" x14ac:dyDescent="0.3">
      <c r="A327" s="37">
        <v>45139</v>
      </c>
      <c r="B327" s="2">
        <v>45140</v>
      </c>
      <c r="C327" s="1" t="s">
        <v>396</v>
      </c>
      <c r="D327" s="1" t="s">
        <v>993</v>
      </c>
      <c r="E327" s="1" t="s">
        <v>27</v>
      </c>
      <c r="F327" s="1" t="s">
        <v>7</v>
      </c>
    </row>
    <row r="328" spans="1:6" x14ac:dyDescent="0.3">
      <c r="A328" s="37">
        <v>45139</v>
      </c>
      <c r="B328" s="2">
        <v>45140</v>
      </c>
      <c r="C328" s="1" t="s">
        <v>398</v>
      </c>
      <c r="D328" s="1" t="s">
        <v>3</v>
      </c>
      <c r="E328" s="1" t="s">
        <v>4</v>
      </c>
      <c r="F328" s="1" t="s">
        <v>7</v>
      </c>
    </row>
    <row r="329" spans="1:6" x14ac:dyDescent="0.3">
      <c r="A329" s="37">
        <v>45139</v>
      </c>
      <c r="B329" s="2">
        <v>45140</v>
      </c>
      <c r="C329" s="1" t="s">
        <v>401</v>
      </c>
      <c r="D329" s="1" t="s">
        <v>993</v>
      </c>
      <c r="E329" s="1" t="s">
        <v>1264</v>
      </c>
      <c r="F329" s="1" t="s">
        <v>7</v>
      </c>
    </row>
    <row r="330" spans="1:6" x14ac:dyDescent="0.3">
      <c r="A330" s="37">
        <v>45139</v>
      </c>
      <c r="B330" s="2">
        <v>45140</v>
      </c>
      <c r="C330" s="1" t="s">
        <v>403</v>
      </c>
      <c r="D330" s="1" t="s">
        <v>991</v>
      </c>
      <c r="E330" s="1" t="s">
        <v>1264</v>
      </c>
      <c r="F330" s="1" t="s">
        <v>7</v>
      </c>
    </row>
    <row r="331" spans="1:6" x14ac:dyDescent="0.3">
      <c r="A331" s="37">
        <v>45139</v>
      </c>
      <c r="B331" s="2">
        <v>45140</v>
      </c>
      <c r="C331" s="1" t="s">
        <v>404</v>
      </c>
      <c r="D331" s="1" t="s">
        <v>3</v>
      </c>
      <c r="E331" s="1" t="s">
        <v>1264</v>
      </c>
      <c r="F331" s="1" t="s">
        <v>7</v>
      </c>
    </row>
    <row r="332" spans="1:6" x14ac:dyDescent="0.3">
      <c r="A332" s="37">
        <v>45139</v>
      </c>
      <c r="B332" s="2">
        <v>45140</v>
      </c>
      <c r="C332" s="1" t="s">
        <v>405</v>
      </c>
      <c r="D332" s="1" t="s">
        <v>991</v>
      </c>
      <c r="E332" s="1" t="s">
        <v>1264</v>
      </c>
      <c r="F332" s="1" t="s">
        <v>7</v>
      </c>
    </row>
    <row r="333" spans="1:6" x14ac:dyDescent="0.3">
      <c r="A333" s="37">
        <v>45139</v>
      </c>
      <c r="B333" s="2">
        <v>45140</v>
      </c>
      <c r="C333" s="1" t="s">
        <v>424</v>
      </c>
      <c r="D333" s="1" t="s">
        <v>993</v>
      </c>
      <c r="E333" s="1" t="s">
        <v>1264</v>
      </c>
      <c r="F333" s="1" t="s">
        <v>7</v>
      </c>
    </row>
    <row r="334" spans="1:6" x14ac:dyDescent="0.3">
      <c r="A334" s="37">
        <v>45139</v>
      </c>
      <c r="B334" s="2">
        <v>45140</v>
      </c>
      <c r="C334" s="1" t="s">
        <v>435</v>
      </c>
      <c r="D334" s="1" t="s">
        <v>991</v>
      </c>
      <c r="E334" s="1" t="s">
        <v>1264</v>
      </c>
      <c r="F334" s="1" t="s">
        <v>7</v>
      </c>
    </row>
    <row r="335" spans="1:6" x14ac:dyDescent="0.3">
      <c r="A335" s="37">
        <v>45139</v>
      </c>
      <c r="B335" s="2">
        <v>45140</v>
      </c>
      <c r="C335" s="1" t="s">
        <v>438</v>
      </c>
      <c r="D335" s="1" t="s">
        <v>991</v>
      </c>
      <c r="E335" s="1" t="s">
        <v>4</v>
      </c>
      <c r="F335" s="1" t="s">
        <v>7</v>
      </c>
    </row>
    <row r="336" spans="1:6" x14ac:dyDescent="0.3">
      <c r="A336" s="37">
        <v>45139</v>
      </c>
      <c r="B336" s="2">
        <v>45140</v>
      </c>
      <c r="C336" s="1" t="s">
        <v>439</v>
      </c>
      <c r="D336" s="1" t="s">
        <v>991</v>
      </c>
      <c r="E336" s="1" t="s">
        <v>27</v>
      </c>
      <c r="F336" s="1" t="s">
        <v>5</v>
      </c>
    </row>
    <row r="337" spans="1:6" x14ac:dyDescent="0.3">
      <c r="A337" s="37">
        <v>45139</v>
      </c>
      <c r="B337" s="2">
        <v>45140</v>
      </c>
      <c r="C337" s="1" t="s">
        <v>443</v>
      </c>
      <c r="D337" s="1" t="s">
        <v>993</v>
      </c>
      <c r="E337" s="1" t="s">
        <v>1264</v>
      </c>
      <c r="F337" s="1" t="s">
        <v>7</v>
      </c>
    </row>
    <row r="338" spans="1:6" x14ac:dyDescent="0.3">
      <c r="A338" s="37">
        <v>45139</v>
      </c>
      <c r="B338" s="2">
        <v>45140</v>
      </c>
      <c r="C338" s="1" t="s">
        <v>446</v>
      </c>
      <c r="D338" s="1" t="s">
        <v>991</v>
      </c>
      <c r="E338" s="1" t="s">
        <v>1264</v>
      </c>
      <c r="F338" s="1" t="s">
        <v>7</v>
      </c>
    </row>
    <row r="339" spans="1:6" x14ac:dyDescent="0.3">
      <c r="A339" s="37">
        <v>45139</v>
      </c>
      <c r="B339" s="2">
        <v>45140</v>
      </c>
      <c r="C339" s="1" t="s">
        <v>452</v>
      </c>
      <c r="D339" s="1" t="s">
        <v>988</v>
      </c>
      <c r="E339" s="1" t="s">
        <v>4</v>
      </c>
      <c r="F339" s="1" t="s">
        <v>10</v>
      </c>
    </row>
    <row r="340" spans="1:6" x14ac:dyDescent="0.3">
      <c r="A340" s="37">
        <v>45139</v>
      </c>
      <c r="B340" s="2">
        <v>45140</v>
      </c>
      <c r="C340" s="1" t="s">
        <v>456</v>
      </c>
      <c r="D340" s="1" t="s">
        <v>991</v>
      </c>
      <c r="E340" s="1" t="s">
        <v>1264</v>
      </c>
      <c r="F340" s="1" t="s">
        <v>7</v>
      </c>
    </row>
    <row r="341" spans="1:6" x14ac:dyDescent="0.3">
      <c r="A341" s="37">
        <v>45139</v>
      </c>
      <c r="B341" s="2">
        <v>45140</v>
      </c>
      <c r="C341" s="1" t="s">
        <v>470</v>
      </c>
      <c r="D341" s="1" t="s">
        <v>991</v>
      </c>
      <c r="E341" s="1" t="s">
        <v>1264</v>
      </c>
      <c r="F341" s="1" t="s">
        <v>7</v>
      </c>
    </row>
    <row r="342" spans="1:6" x14ac:dyDescent="0.3">
      <c r="A342" s="37">
        <v>45139</v>
      </c>
      <c r="B342" s="2">
        <v>45140</v>
      </c>
      <c r="C342" s="1" t="s">
        <v>472</v>
      </c>
      <c r="D342" s="1" t="s">
        <v>991</v>
      </c>
      <c r="E342" s="1" t="s">
        <v>1264</v>
      </c>
      <c r="F342" s="1" t="s">
        <v>7</v>
      </c>
    </row>
    <row r="343" spans="1:6" x14ac:dyDescent="0.3">
      <c r="A343" s="37">
        <v>45139</v>
      </c>
      <c r="B343" s="2">
        <v>45140</v>
      </c>
      <c r="C343" s="1" t="s">
        <v>476</v>
      </c>
      <c r="D343" s="1" t="s">
        <v>991</v>
      </c>
      <c r="E343" s="1" t="s">
        <v>27</v>
      </c>
      <c r="F343" s="1" t="s">
        <v>7</v>
      </c>
    </row>
    <row r="344" spans="1:6" x14ac:dyDescent="0.3">
      <c r="A344" s="37">
        <v>45139</v>
      </c>
      <c r="B344" s="2">
        <v>45140</v>
      </c>
      <c r="C344" s="1" t="s">
        <v>479</v>
      </c>
      <c r="D344" s="1" t="s">
        <v>991</v>
      </c>
      <c r="E344" s="1" t="s">
        <v>1264</v>
      </c>
      <c r="F344" s="1" t="s">
        <v>7</v>
      </c>
    </row>
    <row r="345" spans="1:6" x14ac:dyDescent="0.3">
      <c r="A345" s="37">
        <v>45139</v>
      </c>
      <c r="B345" s="2">
        <v>45140</v>
      </c>
      <c r="C345" s="1" t="s">
        <v>483</v>
      </c>
      <c r="D345" s="1" t="s">
        <v>991</v>
      </c>
      <c r="E345" s="1" t="s">
        <v>1264</v>
      </c>
      <c r="F345" s="1" t="s">
        <v>7</v>
      </c>
    </row>
    <row r="346" spans="1:6" x14ac:dyDescent="0.3">
      <c r="A346" s="37">
        <v>45139</v>
      </c>
      <c r="B346" s="2">
        <v>45140</v>
      </c>
      <c r="C346" s="1" t="s">
        <v>486</v>
      </c>
      <c r="D346" s="1" t="s">
        <v>991</v>
      </c>
      <c r="E346" s="1" t="s">
        <v>1264</v>
      </c>
      <c r="F346" s="1" t="s">
        <v>7</v>
      </c>
    </row>
    <row r="347" spans="1:6" x14ac:dyDescent="0.3">
      <c r="A347" s="37">
        <v>45139</v>
      </c>
      <c r="B347" s="2">
        <v>45140</v>
      </c>
      <c r="C347" s="1" t="s">
        <v>487</v>
      </c>
      <c r="D347" s="1" t="s">
        <v>991</v>
      </c>
      <c r="E347" s="1" t="s">
        <v>27</v>
      </c>
      <c r="F347" s="1" t="s">
        <v>7</v>
      </c>
    </row>
    <row r="348" spans="1:6" x14ac:dyDescent="0.3">
      <c r="A348" s="37">
        <v>45139</v>
      </c>
      <c r="B348" s="2">
        <v>45140</v>
      </c>
      <c r="C348" s="1" t="s">
        <v>492</v>
      </c>
      <c r="D348" s="1" t="s">
        <v>991</v>
      </c>
      <c r="E348" s="1" t="s">
        <v>1264</v>
      </c>
      <c r="F348" s="1" t="s">
        <v>7</v>
      </c>
    </row>
    <row r="349" spans="1:6" x14ac:dyDescent="0.3">
      <c r="A349" s="37">
        <v>45139</v>
      </c>
      <c r="B349" s="2">
        <v>45140</v>
      </c>
      <c r="C349" s="1" t="s">
        <v>495</v>
      </c>
      <c r="D349" s="1" t="s">
        <v>991</v>
      </c>
      <c r="E349" s="1" t="s">
        <v>1264</v>
      </c>
      <c r="F349" s="1" t="s">
        <v>7</v>
      </c>
    </row>
    <row r="350" spans="1:6" x14ac:dyDescent="0.3">
      <c r="A350" s="37">
        <v>45139</v>
      </c>
      <c r="B350" s="2">
        <v>45140</v>
      </c>
      <c r="C350" s="1" t="s">
        <v>497</v>
      </c>
      <c r="D350" s="1" t="s">
        <v>991</v>
      </c>
      <c r="E350" s="1" t="s">
        <v>1264</v>
      </c>
      <c r="F350" s="1" t="s">
        <v>7</v>
      </c>
    </row>
    <row r="351" spans="1:6" x14ac:dyDescent="0.3">
      <c r="A351" s="37">
        <v>45139</v>
      </c>
      <c r="B351" s="2">
        <v>45140</v>
      </c>
      <c r="C351" s="1" t="s">
        <v>499</v>
      </c>
      <c r="D351" s="1" t="s">
        <v>3</v>
      </c>
      <c r="E351" s="1" t="s">
        <v>4</v>
      </c>
      <c r="F351" s="1" t="s">
        <v>7</v>
      </c>
    </row>
    <row r="352" spans="1:6" x14ac:dyDescent="0.3">
      <c r="A352" s="37">
        <v>45139</v>
      </c>
      <c r="B352" s="2">
        <v>45140</v>
      </c>
      <c r="C352" s="1" t="s">
        <v>503</v>
      </c>
      <c r="D352" s="1" t="s">
        <v>3</v>
      </c>
      <c r="E352" s="1" t="s">
        <v>27</v>
      </c>
      <c r="F352" s="1" t="s">
        <v>7</v>
      </c>
    </row>
    <row r="353" spans="1:6" x14ac:dyDescent="0.3">
      <c r="A353" s="37">
        <v>45139</v>
      </c>
      <c r="B353" s="2">
        <v>45140</v>
      </c>
      <c r="C353" s="1" t="s">
        <v>513</v>
      </c>
      <c r="D353" s="1" t="s">
        <v>991</v>
      </c>
      <c r="E353" s="1" t="s">
        <v>1264</v>
      </c>
      <c r="F353" s="1" t="s">
        <v>7</v>
      </c>
    </row>
    <row r="354" spans="1:6" x14ac:dyDescent="0.3">
      <c r="A354" s="37">
        <v>45139</v>
      </c>
      <c r="B354" s="2">
        <v>45140</v>
      </c>
      <c r="C354" s="1" t="s">
        <v>536</v>
      </c>
      <c r="D354" s="1" t="s">
        <v>991</v>
      </c>
      <c r="E354" s="1" t="s">
        <v>27</v>
      </c>
      <c r="F354" s="1" t="s">
        <v>7</v>
      </c>
    </row>
    <row r="355" spans="1:6" x14ac:dyDescent="0.3">
      <c r="A355" s="37">
        <v>45139</v>
      </c>
      <c r="B355" s="2">
        <v>45140</v>
      </c>
      <c r="C355" s="1" t="s">
        <v>542</v>
      </c>
      <c r="D355" s="1" t="s">
        <v>991</v>
      </c>
      <c r="E355" s="1" t="s">
        <v>32</v>
      </c>
      <c r="F355" s="1" t="s">
        <v>7</v>
      </c>
    </row>
    <row r="356" spans="1:6" x14ac:dyDescent="0.3">
      <c r="A356" s="37">
        <v>45139</v>
      </c>
      <c r="B356" s="2">
        <v>45140</v>
      </c>
      <c r="C356" s="1" t="s">
        <v>561</v>
      </c>
      <c r="D356" s="1" t="s">
        <v>991</v>
      </c>
      <c r="E356" s="1" t="s">
        <v>27</v>
      </c>
      <c r="F356" s="1" t="s">
        <v>7</v>
      </c>
    </row>
    <row r="357" spans="1:6" x14ac:dyDescent="0.3">
      <c r="A357" s="37">
        <v>45139</v>
      </c>
      <c r="B357" s="2">
        <v>45140</v>
      </c>
      <c r="C357" s="1" t="s">
        <v>618</v>
      </c>
      <c r="D357" s="1" t="s">
        <v>991</v>
      </c>
      <c r="E357" s="1" t="s">
        <v>27</v>
      </c>
      <c r="F357" s="1" t="s">
        <v>7</v>
      </c>
    </row>
    <row r="358" spans="1:6" x14ac:dyDescent="0.3">
      <c r="A358" s="37">
        <v>45139</v>
      </c>
      <c r="B358" s="2">
        <v>45140</v>
      </c>
      <c r="C358" s="1" t="s">
        <v>629</v>
      </c>
      <c r="D358" s="1" t="s">
        <v>991</v>
      </c>
      <c r="E358" s="1" t="s">
        <v>1264</v>
      </c>
      <c r="F358" s="1" t="s">
        <v>7</v>
      </c>
    </row>
    <row r="359" spans="1:6" x14ac:dyDescent="0.3">
      <c r="A359" s="37">
        <v>45139</v>
      </c>
      <c r="B359" s="2">
        <v>45140</v>
      </c>
      <c r="C359" s="1" t="s">
        <v>630</v>
      </c>
      <c r="D359" s="1" t="s">
        <v>990</v>
      </c>
      <c r="E359" s="1" t="s">
        <v>32</v>
      </c>
      <c r="F359" s="1" t="s">
        <v>7</v>
      </c>
    </row>
    <row r="360" spans="1:6" x14ac:dyDescent="0.3">
      <c r="A360" s="37">
        <v>45139</v>
      </c>
      <c r="B360" s="2">
        <v>45140</v>
      </c>
      <c r="C360" s="1" t="s">
        <v>631</v>
      </c>
      <c r="D360" s="1" t="s">
        <v>991</v>
      </c>
      <c r="E360" s="1" t="s">
        <v>27</v>
      </c>
      <c r="F360" s="1" t="s">
        <v>7</v>
      </c>
    </row>
    <row r="361" spans="1:6" x14ac:dyDescent="0.3">
      <c r="A361" s="37">
        <v>45139</v>
      </c>
      <c r="B361" s="2">
        <v>45140</v>
      </c>
      <c r="C361" s="1" t="s">
        <v>642</v>
      </c>
      <c r="D361" s="1" t="s">
        <v>3</v>
      </c>
      <c r="E361" s="1" t="s">
        <v>1264</v>
      </c>
      <c r="F361" s="1" t="s">
        <v>7</v>
      </c>
    </row>
    <row r="362" spans="1:6" x14ac:dyDescent="0.3">
      <c r="A362" s="37">
        <v>45139</v>
      </c>
      <c r="B362" s="2">
        <v>45140</v>
      </c>
      <c r="C362" s="1" t="s">
        <v>661</v>
      </c>
      <c r="D362" s="1" t="s">
        <v>3</v>
      </c>
      <c r="E362" s="1" t="s">
        <v>4</v>
      </c>
      <c r="F362" s="1" t="s">
        <v>10</v>
      </c>
    </row>
    <row r="363" spans="1:6" x14ac:dyDescent="0.3">
      <c r="A363" s="37">
        <v>45139</v>
      </c>
      <c r="B363" s="2">
        <v>45140</v>
      </c>
      <c r="C363" s="1" t="s">
        <v>674</v>
      </c>
      <c r="D363" s="1" t="s">
        <v>991</v>
      </c>
      <c r="E363" s="1" t="s">
        <v>27</v>
      </c>
      <c r="F363" s="1" t="s">
        <v>7</v>
      </c>
    </row>
    <row r="364" spans="1:6" x14ac:dyDescent="0.3">
      <c r="A364" s="37">
        <v>45139</v>
      </c>
      <c r="B364" s="2">
        <v>45140</v>
      </c>
      <c r="C364" s="1" t="s">
        <v>697</v>
      </c>
      <c r="D364" s="1" t="s">
        <v>3</v>
      </c>
      <c r="E364" s="1" t="s">
        <v>4</v>
      </c>
      <c r="F364" s="1" t="s">
        <v>5</v>
      </c>
    </row>
    <row r="365" spans="1:6" x14ac:dyDescent="0.3">
      <c r="A365" s="37">
        <v>45139</v>
      </c>
      <c r="B365" s="2">
        <v>45140</v>
      </c>
      <c r="C365" s="1" t="s">
        <v>771</v>
      </c>
      <c r="D365" s="1" t="s">
        <v>991</v>
      </c>
      <c r="E365" s="1" t="s">
        <v>27</v>
      </c>
      <c r="F365" s="1" t="s">
        <v>7</v>
      </c>
    </row>
    <row r="366" spans="1:6" x14ac:dyDescent="0.3">
      <c r="A366" s="37">
        <v>45139</v>
      </c>
      <c r="B366" s="2">
        <v>45140</v>
      </c>
      <c r="C366" s="1" t="s">
        <v>809</v>
      </c>
      <c r="D366" s="1" t="s">
        <v>991</v>
      </c>
      <c r="E366" s="1" t="s">
        <v>1264</v>
      </c>
      <c r="F366" s="1" t="s">
        <v>7</v>
      </c>
    </row>
    <row r="367" spans="1:6" x14ac:dyDescent="0.3">
      <c r="A367" s="37">
        <v>45139</v>
      </c>
      <c r="B367" s="2">
        <v>45140</v>
      </c>
      <c r="C367" s="1" t="s">
        <v>872</v>
      </c>
      <c r="D367" s="1" t="s">
        <v>3</v>
      </c>
      <c r="E367" s="1" t="s">
        <v>27</v>
      </c>
      <c r="F367" s="1" t="s">
        <v>7</v>
      </c>
    </row>
    <row r="368" spans="1:6" x14ac:dyDescent="0.3">
      <c r="A368" s="37">
        <v>45139</v>
      </c>
      <c r="B368" s="2">
        <v>45141</v>
      </c>
      <c r="C368" s="1" t="s">
        <v>22</v>
      </c>
      <c r="D368" s="1" t="s">
        <v>3</v>
      </c>
      <c r="E368" s="1" t="s">
        <v>4</v>
      </c>
      <c r="F368" s="1" t="s">
        <v>7</v>
      </c>
    </row>
    <row r="369" spans="1:6" x14ac:dyDescent="0.3">
      <c r="A369" s="37">
        <v>45139</v>
      </c>
      <c r="B369" s="2">
        <v>45141</v>
      </c>
      <c r="C369" s="1" t="s">
        <v>264</v>
      </c>
      <c r="D369" s="1" t="s">
        <v>990</v>
      </c>
      <c r="E369" s="1" t="s">
        <v>4</v>
      </c>
      <c r="F369" s="1" t="s">
        <v>10</v>
      </c>
    </row>
    <row r="370" spans="1:6" x14ac:dyDescent="0.3">
      <c r="A370" s="37">
        <v>45139</v>
      </c>
      <c r="B370" s="2">
        <v>45141</v>
      </c>
      <c r="C370" s="1" t="s">
        <v>312</v>
      </c>
      <c r="D370" s="1" t="s">
        <v>3</v>
      </c>
      <c r="E370" s="1" t="s">
        <v>4</v>
      </c>
      <c r="F370" s="1" t="s">
        <v>7</v>
      </c>
    </row>
    <row r="371" spans="1:6" x14ac:dyDescent="0.3">
      <c r="A371" s="37">
        <v>45139</v>
      </c>
      <c r="B371" s="2">
        <v>45141</v>
      </c>
      <c r="C371" s="3" t="s">
        <v>316</v>
      </c>
      <c r="D371" s="1" t="s">
        <v>3</v>
      </c>
      <c r="E371" s="1" t="s">
        <v>4</v>
      </c>
      <c r="F371" s="1" t="s">
        <v>5</v>
      </c>
    </row>
    <row r="372" spans="1:6" x14ac:dyDescent="0.3">
      <c r="A372" s="37">
        <v>45139</v>
      </c>
      <c r="B372" s="2">
        <v>45141</v>
      </c>
      <c r="C372" s="1" t="s">
        <v>317</v>
      </c>
      <c r="D372" s="1" t="s">
        <v>991</v>
      </c>
      <c r="E372" s="1" t="s">
        <v>1264</v>
      </c>
      <c r="F372" s="1" t="s">
        <v>5</v>
      </c>
    </row>
    <row r="373" spans="1:6" x14ac:dyDescent="0.3">
      <c r="A373" s="37">
        <v>45139</v>
      </c>
      <c r="B373" s="2">
        <v>45141</v>
      </c>
      <c r="C373" s="1" t="s">
        <v>318</v>
      </c>
      <c r="D373" s="1" t="s">
        <v>992</v>
      </c>
      <c r="E373" s="1" t="s">
        <v>1264</v>
      </c>
      <c r="F373" s="1" t="s">
        <v>7</v>
      </c>
    </row>
    <row r="374" spans="1:6" x14ac:dyDescent="0.3">
      <c r="A374" s="37">
        <v>45139</v>
      </c>
      <c r="B374" s="2">
        <v>45141</v>
      </c>
      <c r="C374" s="1" t="s">
        <v>319</v>
      </c>
      <c r="D374" s="1" t="s">
        <v>988</v>
      </c>
      <c r="E374" s="1" t="s">
        <v>1264</v>
      </c>
      <c r="F374" s="1" t="s">
        <v>7</v>
      </c>
    </row>
    <row r="375" spans="1:6" x14ac:dyDescent="0.3">
      <c r="A375" s="37">
        <v>45139</v>
      </c>
      <c r="B375" s="2">
        <v>45141</v>
      </c>
      <c r="C375" s="1" t="s">
        <v>320</v>
      </c>
      <c r="D375" s="1" t="s">
        <v>988</v>
      </c>
      <c r="E375" s="1" t="s">
        <v>1264</v>
      </c>
      <c r="F375" s="1" t="s">
        <v>7</v>
      </c>
    </row>
    <row r="376" spans="1:6" x14ac:dyDescent="0.3">
      <c r="A376" s="37">
        <v>45139</v>
      </c>
      <c r="B376" s="2">
        <v>45141</v>
      </c>
      <c r="C376" s="1" t="s">
        <v>321</v>
      </c>
      <c r="D376" s="1" t="s">
        <v>991</v>
      </c>
      <c r="E376" s="1" t="s">
        <v>27</v>
      </c>
      <c r="F376" s="1" t="s">
        <v>10</v>
      </c>
    </row>
    <row r="377" spans="1:6" x14ac:dyDescent="0.3">
      <c r="A377" s="37">
        <v>45139</v>
      </c>
      <c r="B377" s="2">
        <v>45141</v>
      </c>
      <c r="C377" s="1" t="s">
        <v>322</v>
      </c>
      <c r="D377" s="1" t="s">
        <v>991</v>
      </c>
      <c r="E377" s="1" t="s">
        <v>27</v>
      </c>
      <c r="F377" s="1" t="s">
        <v>7</v>
      </c>
    </row>
    <row r="378" spans="1:6" x14ac:dyDescent="0.3">
      <c r="A378" s="37">
        <v>45139</v>
      </c>
      <c r="B378" s="2">
        <v>45141</v>
      </c>
      <c r="C378" s="1" t="s">
        <v>326</v>
      </c>
      <c r="D378" s="1" t="s">
        <v>988</v>
      </c>
      <c r="E378" s="1" t="s">
        <v>1264</v>
      </c>
      <c r="F378" s="1" t="s">
        <v>7</v>
      </c>
    </row>
    <row r="379" spans="1:6" x14ac:dyDescent="0.3">
      <c r="A379" s="37">
        <v>45139</v>
      </c>
      <c r="B379" s="2">
        <v>45141</v>
      </c>
      <c r="C379" s="1" t="s">
        <v>327</v>
      </c>
      <c r="D379" s="1" t="s">
        <v>991</v>
      </c>
      <c r="E379" s="1" t="s">
        <v>27</v>
      </c>
      <c r="F379" s="1" t="s">
        <v>5</v>
      </c>
    </row>
    <row r="380" spans="1:6" x14ac:dyDescent="0.3">
      <c r="A380" s="37">
        <v>45139</v>
      </c>
      <c r="B380" s="2">
        <v>45141</v>
      </c>
      <c r="C380" s="1" t="s">
        <v>328</v>
      </c>
      <c r="D380" s="1" t="s">
        <v>990</v>
      </c>
      <c r="E380" s="1" t="s">
        <v>27</v>
      </c>
      <c r="F380" s="1" t="s">
        <v>7</v>
      </c>
    </row>
    <row r="381" spans="1:6" x14ac:dyDescent="0.3">
      <c r="A381" s="37">
        <v>45139</v>
      </c>
      <c r="B381" s="2">
        <v>45141</v>
      </c>
      <c r="C381" s="1" t="s">
        <v>329</v>
      </c>
      <c r="D381" s="1" t="s">
        <v>991</v>
      </c>
      <c r="E381" s="1" t="s">
        <v>27</v>
      </c>
      <c r="F381" s="1" t="s">
        <v>10</v>
      </c>
    </row>
    <row r="382" spans="1:6" x14ac:dyDescent="0.3">
      <c r="A382" s="37">
        <v>45139</v>
      </c>
      <c r="B382" s="2">
        <v>45141</v>
      </c>
      <c r="C382" s="1" t="s">
        <v>331</v>
      </c>
      <c r="D382" s="1" t="s">
        <v>990</v>
      </c>
      <c r="E382" s="1" t="s">
        <v>27</v>
      </c>
      <c r="F382" s="1" t="s">
        <v>5</v>
      </c>
    </row>
    <row r="383" spans="1:6" x14ac:dyDescent="0.3">
      <c r="A383" s="37">
        <v>45139</v>
      </c>
      <c r="B383" s="2">
        <v>45141</v>
      </c>
      <c r="C383" s="1" t="s">
        <v>332</v>
      </c>
      <c r="D383" s="1" t="s">
        <v>991</v>
      </c>
      <c r="E383" s="1" t="s">
        <v>27</v>
      </c>
      <c r="F383" s="1" t="s">
        <v>7</v>
      </c>
    </row>
    <row r="384" spans="1:6" x14ac:dyDescent="0.3">
      <c r="A384" s="37">
        <v>45139</v>
      </c>
      <c r="B384" s="2">
        <v>45141</v>
      </c>
      <c r="C384" s="1" t="s">
        <v>333</v>
      </c>
      <c r="D384" s="1" t="s">
        <v>988</v>
      </c>
      <c r="E384" s="1" t="s">
        <v>1264</v>
      </c>
      <c r="F384" s="1" t="s">
        <v>7</v>
      </c>
    </row>
    <row r="385" spans="1:6" x14ac:dyDescent="0.3">
      <c r="A385" s="37">
        <v>45139</v>
      </c>
      <c r="B385" s="2">
        <v>45141</v>
      </c>
      <c r="C385" s="1" t="s">
        <v>334</v>
      </c>
      <c r="D385" s="1" t="s">
        <v>991</v>
      </c>
      <c r="E385" s="1" t="s">
        <v>32</v>
      </c>
      <c r="F385" s="1" t="s">
        <v>7</v>
      </c>
    </row>
    <row r="386" spans="1:6" x14ac:dyDescent="0.3">
      <c r="A386" s="37">
        <v>45139</v>
      </c>
      <c r="B386" s="2">
        <v>45141</v>
      </c>
      <c r="C386" s="1" t="s">
        <v>336</v>
      </c>
      <c r="D386" s="1" t="s">
        <v>991</v>
      </c>
      <c r="E386" s="1" t="s">
        <v>27</v>
      </c>
      <c r="F386" s="1" t="s">
        <v>5</v>
      </c>
    </row>
    <row r="387" spans="1:6" x14ac:dyDescent="0.3">
      <c r="A387" s="37">
        <v>45139</v>
      </c>
      <c r="B387" s="2">
        <v>45141</v>
      </c>
      <c r="C387" s="1" t="s">
        <v>337</v>
      </c>
      <c r="D387" s="1" t="s">
        <v>988</v>
      </c>
      <c r="E387" s="1" t="s">
        <v>1264</v>
      </c>
      <c r="F387" s="1" t="s">
        <v>7</v>
      </c>
    </row>
    <row r="388" spans="1:6" x14ac:dyDescent="0.3">
      <c r="A388" s="37">
        <v>45139</v>
      </c>
      <c r="B388" s="2">
        <v>45141</v>
      </c>
      <c r="C388" s="1" t="s">
        <v>338</v>
      </c>
      <c r="D388" s="1" t="s">
        <v>991</v>
      </c>
      <c r="E388" s="1" t="s">
        <v>4</v>
      </c>
      <c r="F388" s="1" t="s">
        <v>7</v>
      </c>
    </row>
    <row r="389" spans="1:6" x14ac:dyDescent="0.3">
      <c r="A389" s="37">
        <v>45139</v>
      </c>
      <c r="B389" s="2">
        <v>45141</v>
      </c>
      <c r="C389" s="1" t="s">
        <v>340</v>
      </c>
      <c r="D389" s="1" t="s">
        <v>988</v>
      </c>
      <c r="E389" s="1" t="s">
        <v>1264</v>
      </c>
      <c r="F389" s="1" t="s">
        <v>7</v>
      </c>
    </row>
    <row r="390" spans="1:6" x14ac:dyDescent="0.3">
      <c r="A390" s="37">
        <v>45139</v>
      </c>
      <c r="B390" s="2">
        <v>45141</v>
      </c>
      <c r="C390" s="1" t="s">
        <v>344</v>
      </c>
      <c r="D390" s="1" t="s">
        <v>992</v>
      </c>
      <c r="E390" s="1" t="s">
        <v>4</v>
      </c>
      <c r="F390" s="1" t="s">
        <v>10</v>
      </c>
    </row>
    <row r="391" spans="1:6" x14ac:dyDescent="0.3">
      <c r="A391" s="37">
        <v>45139</v>
      </c>
      <c r="B391" s="2">
        <v>45141</v>
      </c>
      <c r="C391" s="1" t="s">
        <v>345</v>
      </c>
      <c r="D391" s="1" t="s">
        <v>991</v>
      </c>
      <c r="E391" s="1" t="s">
        <v>27</v>
      </c>
      <c r="F391" s="1" t="s">
        <v>10</v>
      </c>
    </row>
    <row r="392" spans="1:6" x14ac:dyDescent="0.3">
      <c r="A392" s="37">
        <v>45139</v>
      </c>
      <c r="B392" s="2">
        <v>45141</v>
      </c>
      <c r="C392" s="1" t="s">
        <v>346</v>
      </c>
      <c r="D392" s="1" t="s">
        <v>990</v>
      </c>
      <c r="E392" s="1" t="s">
        <v>27</v>
      </c>
      <c r="F392" s="1" t="s">
        <v>7</v>
      </c>
    </row>
    <row r="393" spans="1:6" x14ac:dyDescent="0.3">
      <c r="A393" s="37">
        <v>45139</v>
      </c>
      <c r="B393" s="2">
        <v>45141</v>
      </c>
      <c r="C393" s="1" t="s">
        <v>347</v>
      </c>
      <c r="D393" s="1" t="s">
        <v>991</v>
      </c>
      <c r="E393" s="1" t="s">
        <v>1264</v>
      </c>
      <c r="F393" s="1" t="s">
        <v>5</v>
      </c>
    </row>
    <row r="394" spans="1:6" x14ac:dyDescent="0.3">
      <c r="A394" s="37">
        <v>45139</v>
      </c>
      <c r="B394" s="2">
        <v>45141</v>
      </c>
      <c r="C394" s="1" t="s">
        <v>348</v>
      </c>
      <c r="D394" s="1" t="s">
        <v>991</v>
      </c>
      <c r="E394" s="1" t="s">
        <v>27</v>
      </c>
      <c r="F394" s="1" t="s">
        <v>7</v>
      </c>
    </row>
    <row r="395" spans="1:6" x14ac:dyDescent="0.3">
      <c r="A395" s="37">
        <v>45139</v>
      </c>
      <c r="B395" s="2">
        <v>45141</v>
      </c>
      <c r="C395" s="1" t="s">
        <v>349</v>
      </c>
      <c r="D395" s="1" t="s">
        <v>988</v>
      </c>
      <c r="E395" s="1" t="s">
        <v>4</v>
      </c>
      <c r="F395" s="1" t="s">
        <v>7</v>
      </c>
    </row>
    <row r="396" spans="1:6" x14ac:dyDescent="0.3">
      <c r="A396" s="37">
        <v>45139</v>
      </c>
      <c r="B396" s="2">
        <v>45141</v>
      </c>
      <c r="C396" s="1" t="s">
        <v>350</v>
      </c>
      <c r="D396" s="1" t="s">
        <v>988</v>
      </c>
      <c r="E396" s="1" t="s">
        <v>1264</v>
      </c>
      <c r="F396" s="1" t="s">
        <v>7</v>
      </c>
    </row>
    <row r="397" spans="1:6" x14ac:dyDescent="0.3">
      <c r="A397" s="37">
        <v>45139</v>
      </c>
      <c r="B397" s="2">
        <v>45141</v>
      </c>
      <c r="C397" s="1" t="s">
        <v>351</v>
      </c>
      <c r="D397" s="1" t="s">
        <v>993</v>
      </c>
      <c r="E397" s="1" t="s">
        <v>1264</v>
      </c>
      <c r="F397" s="1" t="s">
        <v>7</v>
      </c>
    </row>
    <row r="398" spans="1:6" x14ac:dyDescent="0.3">
      <c r="A398" s="37">
        <v>45139</v>
      </c>
      <c r="B398" s="2">
        <v>45141</v>
      </c>
      <c r="C398" s="1" t="s">
        <v>353</v>
      </c>
      <c r="D398" s="1" t="s">
        <v>991</v>
      </c>
      <c r="E398" s="1" t="s">
        <v>27</v>
      </c>
      <c r="F398" s="1" t="s">
        <v>7</v>
      </c>
    </row>
    <row r="399" spans="1:6" x14ac:dyDescent="0.3">
      <c r="A399" s="37">
        <v>45139</v>
      </c>
      <c r="B399" s="2">
        <v>45141</v>
      </c>
      <c r="C399" s="1" t="s">
        <v>355</v>
      </c>
      <c r="D399" s="1" t="s">
        <v>990</v>
      </c>
      <c r="E399" s="1" t="s">
        <v>1264</v>
      </c>
      <c r="F399" s="1" t="s">
        <v>5</v>
      </c>
    </row>
    <row r="400" spans="1:6" x14ac:dyDescent="0.3">
      <c r="A400" s="37">
        <v>45139</v>
      </c>
      <c r="B400" s="2">
        <v>45141</v>
      </c>
      <c r="C400" s="1" t="s">
        <v>357</v>
      </c>
      <c r="D400" s="1" t="s">
        <v>991</v>
      </c>
      <c r="E400" s="1" t="s">
        <v>27</v>
      </c>
      <c r="F400" s="1" t="s">
        <v>7</v>
      </c>
    </row>
    <row r="401" spans="1:6" x14ac:dyDescent="0.3">
      <c r="A401" s="37">
        <v>45139</v>
      </c>
      <c r="B401" s="2">
        <v>45141</v>
      </c>
      <c r="C401" s="1" t="s">
        <v>359</v>
      </c>
      <c r="D401" s="1" t="s">
        <v>993</v>
      </c>
      <c r="E401" s="1" t="s">
        <v>27</v>
      </c>
      <c r="F401" s="1" t="s">
        <v>7</v>
      </c>
    </row>
    <row r="402" spans="1:6" x14ac:dyDescent="0.3">
      <c r="A402" s="37">
        <v>45139</v>
      </c>
      <c r="B402" s="2">
        <v>45141</v>
      </c>
      <c r="C402" s="1" t="s">
        <v>360</v>
      </c>
      <c r="D402" s="1" t="s">
        <v>991</v>
      </c>
      <c r="E402" s="1" t="s">
        <v>27</v>
      </c>
      <c r="F402" s="1" t="s">
        <v>7</v>
      </c>
    </row>
    <row r="403" spans="1:6" x14ac:dyDescent="0.3">
      <c r="A403" s="37">
        <v>45139</v>
      </c>
      <c r="B403" s="2">
        <v>45141</v>
      </c>
      <c r="C403" s="1" t="s">
        <v>361</v>
      </c>
      <c r="D403" s="1" t="s">
        <v>988</v>
      </c>
      <c r="E403" s="1" t="s">
        <v>1264</v>
      </c>
      <c r="F403" s="1" t="s">
        <v>7</v>
      </c>
    </row>
    <row r="404" spans="1:6" x14ac:dyDescent="0.3">
      <c r="A404" s="37">
        <v>45139</v>
      </c>
      <c r="B404" s="2">
        <v>45141</v>
      </c>
      <c r="C404" s="3" t="s">
        <v>362</v>
      </c>
      <c r="D404" s="1" t="s">
        <v>3</v>
      </c>
      <c r="E404" s="1" t="s">
        <v>4</v>
      </c>
      <c r="F404" s="1" t="s">
        <v>10</v>
      </c>
    </row>
    <row r="405" spans="1:6" x14ac:dyDescent="0.3">
      <c r="A405" s="37">
        <v>45139</v>
      </c>
      <c r="B405" s="2">
        <v>45141</v>
      </c>
      <c r="C405" s="1" t="s">
        <v>363</v>
      </c>
      <c r="D405" s="1" t="s">
        <v>991</v>
      </c>
      <c r="E405" s="1" t="s">
        <v>1264</v>
      </c>
      <c r="F405" s="1" t="s">
        <v>7</v>
      </c>
    </row>
    <row r="406" spans="1:6" x14ac:dyDescent="0.3">
      <c r="A406" s="37">
        <v>45139</v>
      </c>
      <c r="B406" s="2">
        <v>45141</v>
      </c>
      <c r="C406" s="1" t="s">
        <v>364</v>
      </c>
      <c r="D406" s="1" t="s">
        <v>988</v>
      </c>
      <c r="E406" s="1" t="s">
        <v>1264</v>
      </c>
      <c r="F406" s="1" t="s">
        <v>7</v>
      </c>
    </row>
    <row r="407" spans="1:6" x14ac:dyDescent="0.3">
      <c r="A407" s="37">
        <v>45139</v>
      </c>
      <c r="B407" s="2">
        <v>45141</v>
      </c>
      <c r="C407" s="1" t="s">
        <v>366</v>
      </c>
      <c r="D407" s="1" t="s">
        <v>991</v>
      </c>
      <c r="E407" s="1" t="s">
        <v>27</v>
      </c>
      <c r="F407" s="1" t="s">
        <v>7</v>
      </c>
    </row>
    <row r="408" spans="1:6" x14ac:dyDescent="0.3">
      <c r="A408" s="37">
        <v>45139</v>
      </c>
      <c r="B408" s="2">
        <v>45141</v>
      </c>
      <c r="C408" s="1" t="s">
        <v>367</v>
      </c>
      <c r="D408" s="1" t="s">
        <v>3</v>
      </c>
      <c r="E408" s="1" t="s">
        <v>1264</v>
      </c>
      <c r="F408" s="1" t="s">
        <v>7</v>
      </c>
    </row>
    <row r="409" spans="1:6" x14ac:dyDescent="0.3">
      <c r="A409" s="37">
        <v>45139</v>
      </c>
      <c r="B409" s="2">
        <v>45141</v>
      </c>
      <c r="C409" s="1" t="s">
        <v>370</v>
      </c>
      <c r="D409" s="1" t="s">
        <v>3</v>
      </c>
      <c r="E409" s="1" t="s">
        <v>4</v>
      </c>
      <c r="F409" s="1" t="s">
        <v>5</v>
      </c>
    </row>
    <row r="410" spans="1:6" x14ac:dyDescent="0.3">
      <c r="A410" s="37">
        <v>45139</v>
      </c>
      <c r="B410" s="2">
        <v>45141</v>
      </c>
      <c r="C410" s="1" t="s">
        <v>371</v>
      </c>
      <c r="D410" s="1" t="s">
        <v>992</v>
      </c>
      <c r="E410" s="1" t="s">
        <v>27</v>
      </c>
      <c r="F410" s="1" t="s">
        <v>10</v>
      </c>
    </row>
    <row r="411" spans="1:6" x14ac:dyDescent="0.3">
      <c r="A411" s="37">
        <v>45139</v>
      </c>
      <c r="B411" s="2">
        <v>45141</v>
      </c>
      <c r="C411" s="1" t="s">
        <v>374</v>
      </c>
      <c r="D411" s="1" t="s">
        <v>990</v>
      </c>
      <c r="E411" s="1" t="s">
        <v>1264</v>
      </c>
      <c r="F411" s="1" t="s">
        <v>10</v>
      </c>
    </row>
    <row r="412" spans="1:6" x14ac:dyDescent="0.3">
      <c r="A412" s="37">
        <v>45139</v>
      </c>
      <c r="B412" s="2">
        <v>45141</v>
      </c>
      <c r="C412" s="1" t="s">
        <v>375</v>
      </c>
      <c r="D412" s="1" t="s">
        <v>991</v>
      </c>
      <c r="E412" s="1" t="s">
        <v>27</v>
      </c>
      <c r="F412" s="1" t="s">
        <v>7</v>
      </c>
    </row>
    <row r="413" spans="1:6" x14ac:dyDescent="0.3">
      <c r="A413" s="37">
        <v>45139</v>
      </c>
      <c r="B413" s="2">
        <v>45141</v>
      </c>
      <c r="C413" s="1" t="s">
        <v>377</v>
      </c>
      <c r="D413" s="1" t="s">
        <v>991</v>
      </c>
      <c r="E413" s="1" t="s">
        <v>1264</v>
      </c>
      <c r="F413" s="1" t="s">
        <v>7</v>
      </c>
    </row>
    <row r="414" spans="1:6" x14ac:dyDescent="0.3">
      <c r="A414" s="37">
        <v>45139</v>
      </c>
      <c r="B414" s="2">
        <v>45141</v>
      </c>
      <c r="C414" s="1" t="s">
        <v>378</v>
      </c>
      <c r="D414" s="1" t="s">
        <v>988</v>
      </c>
      <c r="E414" s="1" t="s">
        <v>1264</v>
      </c>
      <c r="F414" s="1" t="s">
        <v>7</v>
      </c>
    </row>
    <row r="415" spans="1:6" x14ac:dyDescent="0.3">
      <c r="A415" s="37">
        <v>45139</v>
      </c>
      <c r="B415" s="2">
        <v>45141</v>
      </c>
      <c r="C415" s="1" t="s">
        <v>379</v>
      </c>
      <c r="D415" s="1" t="s">
        <v>991</v>
      </c>
      <c r="E415" s="1" t="s">
        <v>1264</v>
      </c>
      <c r="F415" s="1" t="s">
        <v>7</v>
      </c>
    </row>
    <row r="416" spans="1:6" x14ac:dyDescent="0.3">
      <c r="A416" s="37">
        <v>45139</v>
      </c>
      <c r="B416" s="2">
        <v>45141</v>
      </c>
      <c r="C416" s="1" t="s">
        <v>380</v>
      </c>
      <c r="D416" s="1" t="s">
        <v>3</v>
      </c>
      <c r="E416" s="1" t="s">
        <v>27</v>
      </c>
      <c r="F416" s="1" t="s">
        <v>7</v>
      </c>
    </row>
    <row r="417" spans="1:6" x14ac:dyDescent="0.3">
      <c r="A417" s="37">
        <v>45139</v>
      </c>
      <c r="B417" s="2">
        <v>45141</v>
      </c>
      <c r="C417" s="1" t="s">
        <v>382</v>
      </c>
      <c r="D417" s="1" t="s">
        <v>991</v>
      </c>
      <c r="E417" s="1" t="s">
        <v>4</v>
      </c>
      <c r="F417" s="1" t="s">
        <v>7</v>
      </c>
    </row>
    <row r="418" spans="1:6" x14ac:dyDescent="0.3">
      <c r="A418" s="37">
        <v>45139</v>
      </c>
      <c r="B418" s="2">
        <v>45141</v>
      </c>
      <c r="C418" s="1" t="s">
        <v>383</v>
      </c>
      <c r="D418" s="1" t="s">
        <v>3</v>
      </c>
      <c r="E418" s="1" t="s">
        <v>27</v>
      </c>
      <c r="F418" s="1" t="s">
        <v>7</v>
      </c>
    </row>
    <row r="419" spans="1:6" x14ac:dyDescent="0.3">
      <c r="A419" s="37">
        <v>45139</v>
      </c>
      <c r="B419" s="2">
        <v>45141</v>
      </c>
      <c r="C419" s="1" t="s">
        <v>384</v>
      </c>
      <c r="D419" s="1" t="s">
        <v>988</v>
      </c>
      <c r="E419" s="1" t="s">
        <v>1264</v>
      </c>
      <c r="F419" s="1" t="s">
        <v>7</v>
      </c>
    </row>
    <row r="420" spans="1:6" x14ac:dyDescent="0.3">
      <c r="A420" s="37">
        <v>45139</v>
      </c>
      <c r="B420" s="2">
        <v>45141</v>
      </c>
      <c r="C420" s="1" t="s">
        <v>385</v>
      </c>
      <c r="D420" s="1" t="s">
        <v>988</v>
      </c>
      <c r="E420" s="1" t="s">
        <v>1264</v>
      </c>
      <c r="F420" s="1" t="s">
        <v>7</v>
      </c>
    </row>
    <row r="421" spans="1:6" x14ac:dyDescent="0.3">
      <c r="A421" s="37">
        <v>45139</v>
      </c>
      <c r="B421" s="2">
        <v>45141</v>
      </c>
      <c r="C421" s="1" t="s">
        <v>386</v>
      </c>
      <c r="D421" s="1" t="s">
        <v>988</v>
      </c>
      <c r="E421" s="1" t="s">
        <v>1264</v>
      </c>
      <c r="F421" s="1" t="s">
        <v>7</v>
      </c>
    </row>
    <row r="422" spans="1:6" x14ac:dyDescent="0.3">
      <c r="A422" s="37">
        <v>45139</v>
      </c>
      <c r="B422" s="2">
        <v>45141</v>
      </c>
      <c r="C422" s="1" t="s">
        <v>387</v>
      </c>
      <c r="D422" s="1" t="s">
        <v>3</v>
      </c>
      <c r="E422" s="1" t="s">
        <v>1264</v>
      </c>
      <c r="F422" s="1" t="s">
        <v>7</v>
      </c>
    </row>
    <row r="423" spans="1:6" x14ac:dyDescent="0.3">
      <c r="A423" s="37">
        <v>45139</v>
      </c>
      <c r="B423" s="2">
        <v>45141</v>
      </c>
      <c r="C423" s="1" t="s">
        <v>389</v>
      </c>
      <c r="D423" s="1" t="s">
        <v>991</v>
      </c>
      <c r="E423" s="1" t="s">
        <v>1264</v>
      </c>
      <c r="F423" s="1" t="s">
        <v>10</v>
      </c>
    </row>
    <row r="424" spans="1:6" x14ac:dyDescent="0.3">
      <c r="A424" s="37">
        <v>45139</v>
      </c>
      <c r="B424" s="2">
        <v>45141</v>
      </c>
      <c r="C424" s="1" t="s">
        <v>390</v>
      </c>
      <c r="D424" s="1" t="s">
        <v>991</v>
      </c>
      <c r="E424" s="1" t="s">
        <v>27</v>
      </c>
      <c r="F424" s="1" t="s">
        <v>10</v>
      </c>
    </row>
    <row r="425" spans="1:6" x14ac:dyDescent="0.3">
      <c r="A425" s="37">
        <v>45139</v>
      </c>
      <c r="B425" s="2">
        <v>45141</v>
      </c>
      <c r="C425" s="1" t="s">
        <v>391</v>
      </c>
      <c r="D425" s="1" t="s">
        <v>991</v>
      </c>
      <c r="E425" s="1" t="s">
        <v>27</v>
      </c>
      <c r="F425" s="1" t="s">
        <v>7</v>
      </c>
    </row>
    <row r="426" spans="1:6" x14ac:dyDescent="0.3">
      <c r="A426" s="37">
        <v>45139</v>
      </c>
      <c r="B426" s="2">
        <v>45141</v>
      </c>
      <c r="C426" s="1" t="s">
        <v>392</v>
      </c>
      <c r="D426" s="1" t="s">
        <v>991</v>
      </c>
      <c r="E426" s="1" t="s">
        <v>27</v>
      </c>
      <c r="F426" s="1" t="s">
        <v>7</v>
      </c>
    </row>
    <row r="427" spans="1:6" x14ac:dyDescent="0.3">
      <c r="A427" s="37">
        <v>45139</v>
      </c>
      <c r="B427" s="2">
        <v>45141</v>
      </c>
      <c r="C427" s="1" t="s">
        <v>393</v>
      </c>
      <c r="D427" s="1" t="s">
        <v>991</v>
      </c>
      <c r="E427" s="1" t="s">
        <v>1264</v>
      </c>
      <c r="F427" s="1" t="s">
        <v>5</v>
      </c>
    </row>
    <row r="428" spans="1:6" x14ac:dyDescent="0.3">
      <c r="A428" s="37">
        <v>45139</v>
      </c>
      <c r="B428" s="2">
        <v>45141</v>
      </c>
      <c r="C428" s="1" t="s">
        <v>397</v>
      </c>
      <c r="D428" s="1" t="s">
        <v>3</v>
      </c>
      <c r="E428" s="1" t="s">
        <v>4</v>
      </c>
      <c r="F428" s="1" t="s">
        <v>5</v>
      </c>
    </row>
    <row r="429" spans="1:6" x14ac:dyDescent="0.3">
      <c r="A429" s="37">
        <v>45139</v>
      </c>
      <c r="B429" s="2">
        <v>45141</v>
      </c>
      <c r="C429" s="1" t="s">
        <v>399</v>
      </c>
      <c r="D429" s="1" t="s">
        <v>991</v>
      </c>
      <c r="E429" s="1" t="s">
        <v>27</v>
      </c>
      <c r="F429" s="1" t="s">
        <v>7</v>
      </c>
    </row>
    <row r="430" spans="1:6" x14ac:dyDescent="0.3">
      <c r="A430" s="37">
        <v>45139</v>
      </c>
      <c r="B430" s="2">
        <v>45141</v>
      </c>
      <c r="C430" s="1" t="s">
        <v>400</v>
      </c>
      <c r="D430" s="1" t="s">
        <v>991</v>
      </c>
      <c r="E430" s="1" t="s">
        <v>1264</v>
      </c>
      <c r="F430" s="1" t="s">
        <v>7</v>
      </c>
    </row>
    <row r="431" spans="1:6" x14ac:dyDescent="0.3">
      <c r="A431" s="37">
        <v>45139</v>
      </c>
      <c r="B431" s="2">
        <v>45141</v>
      </c>
      <c r="C431" s="1" t="s">
        <v>406</v>
      </c>
      <c r="D431" s="1" t="s">
        <v>990</v>
      </c>
      <c r="E431" s="1" t="s">
        <v>27</v>
      </c>
      <c r="F431" s="1" t="s">
        <v>7</v>
      </c>
    </row>
    <row r="432" spans="1:6" x14ac:dyDescent="0.3">
      <c r="A432" s="37">
        <v>45139</v>
      </c>
      <c r="B432" s="2">
        <v>45141</v>
      </c>
      <c r="C432" s="1" t="s">
        <v>407</v>
      </c>
      <c r="D432" s="1" t="s">
        <v>990</v>
      </c>
      <c r="E432" s="1" t="s">
        <v>27</v>
      </c>
      <c r="F432" s="1" t="s">
        <v>5</v>
      </c>
    </row>
    <row r="433" spans="1:6" x14ac:dyDescent="0.3">
      <c r="A433" s="37">
        <v>45139</v>
      </c>
      <c r="B433" s="2">
        <v>45141</v>
      </c>
      <c r="C433" s="1" t="s">
        <v>408</v>
      </c>
      <c r="D433" s="1" t="s">
        <v>988</v>
      </c>
      <c r="E433" s="1" t="s">
        <v>1264</v>
      </c>
      <c r="F433" s="1" t="s">
        <v>7</v>
      </c>
    </row>
    <row r="434" spans="1:6" x14ac:dyDescent="0.3">
      <c r="A434" s="37">
        <v>45139</v>
      </c>
      <c r="B434" s="2">
        <v>45141</v>
      </c>
      <c r="C434" s="1" t="s">
        <v>409</v>
      </c>
      <c r="D434" s="1" t="s">
        <v>3</v>
      </c>
      <c r="E434" s="1" t="s">
        <v>27</v>
      </c>
      <c r="F434" s="1" t="s">
        <v>7</v>
      </c>
    </row>
    <row r="435" spans="1:6" x14ac:dyDescent="0.3">
      <c r="A435" s="37">
        <v>45139</v>
      </c>
      <c r="B435" s="2">
        <v>45141</v>
      </c>
      <c r="C435" s="1" t="s">
        <v>410</v>
      </c>
      <c r="D435" s="1" t="s">
        <v>991</v>
      </c>
      <c r="E435" s="1" t="s">
        <v>1264</v>
      </c>
      <c r="F435" s="1" t="s">
        <v>5</v>
      </c>
    </row>
    <row r="436" spans="1:6" x14ac:dyDescent="0.3">
      <c r="A436" s="37">
        <v>45139</v>
      </c>
      <c r="B436" s="2">
        <v>45141</v>
      </c>
      <c r="C436" s="1" t="s">
        <v>411</v>
      </c>
      <c r="D436" s="1" t="s">
        <v>988</v>
      </c>
      <c r="E436" s="1" t="s">
        <v>1264</v>
      </c>
      <c r="F436" s="1" t="s">
        <v>7</v>
      </c>
    </row>
    <row r="437" spans="1:6" x14ac:dyDescent="0.3">
      <c r="A437" s="37">
        <v>45139</v>
      </c>
      <c r="B437" s="2">
        <v>45141</v>
      </c>
      <c r="C437" s="1" t="s">
        <v>412</v>
      </c>
      <c r="D437" s="1" t="s">
        <v>990</v>
      </c>
      <c r="E437" s="1" t="s">
        <v>27</v>
      </c>
      <c r="F437" s="1" t="s">
        <v>7</v>
      </c>
    </row>
    <row r="438" spans="1:6" x14ac:dyDescent="0.3">
      <c r="A438" s="37">
        <v>45139</v>
      </c>
      <c r="B438" s="2">
        <v>45141</v>
      </c>
      <c r="C438" s="1" t="s">
        <v>413</v>
      </c>
      <c r="D438" s="1" t="s">
        <v>3</v>
      </c>
      <c r="E438" s="1" t="s">
        <v>4</v>
      </c>
      <c r="F438" s="1" t="s">
        <v>5</v>
      </c>
    </row>
    <row r="439" spans="1:6" x14ac:dyDescent="0.3">
      <c r="A439" s="37">
        <v>45139</v>
      </c>
      <c r="B439" s="2">
        <v>45141</v>
      </c>
      <c r="C439" s="1" t="s">
        <v>415</v>
      </c>
      <c r="D439" s="1" t="s">
        <v>993</v>
      </c>
      <c r="E439" s="1" t="s">
        <v>1264</v>
      </c>
      <c r="F439" s="1" t="s">
        <v>7</v>
      </c>
    </row>
    <row r="440" spans="1:6" x14ac:dyDescent="0.3">
      <c r="A440" s="37">
        <v>45139</v>
      </c>
      <c r="B440" s="2">
        <v>45141</v>
      </c>
      <c r="C440" s="1" t="s">
        <v>416</v>
      </c>
      <c r="D440" s="1" t="s">
        <v>3</v>
      </c>
      <c r="E440" s="1" t="s">
        <v>4</v>
      </c>
      <c r="F440" s="1" t="s">
        <v>10</v>
      </c>
    </row>
    <row r="441" spans="1:6" x14ac:dyDescent="0.3">
      <c r="A441" s="37">
        <v>45139</v>
      </c>
      <c r="B441" s="2">
        <v>45141</v>
      </c>
      <c r="C441" s="1" t="s">
        <v>418</v>
      </c>
      <c r="D441" s="1" t="s">
        <v>988</v>
      </c>
      <c r="E441" s="1" t="s">
        <v>1264</v>
      </c>
      <c r="F441" s="1" t="s">
        <v>7</v>
      </c>
    </row>
    <row r="442" spans="1:6" x14ac:dyDescent="0.3">
      <c r="A442" s="37">
        <v>45139</v>
      </c>
      <c r="B442" s="2">
        <v>45141</v>
      </c>
      <c r="C442" s="1" t="s">
        <v>419</v>
      </c>
      <c r="D442" s="1" t="s">
        <v>988</v>
      </c>
      <c r="E442" s="1" t="s">
        <v>1264</v>
      </c>
      <c r="F442" s="1" t="s">
        <v>7</v>
      </c>
    </row>
    <row r="443" spans="1:6" x14ac:dyDescent="0.3">
      <c r="A443" s="37">
        <v>45139</v>
      </c>
      <c r="B443" s="2">
        <v>45141</v>
      </c>
      <c r="C443" s="1" t="s">
        <v>420</v>
      </c>
      <c r="D443" s="1" t="s">
        <v>988</v>
      </c>
      <c r="E443" s="1" t="s">
        <v>1264</v>
      </c>
      <c r="F443" s="1" t="s">
        <v>7</v>
      </c>
    </row>
    <row r="444" spans="1:6" x14ac:dyDescent="0.3">
      <c r="A444" s="37">
        <v>45139</v>
      </c>
      <c r="B444" s="2">
        <v>45141</v>
      </c>
      <c r="C444" s="3" t="s">
        <v>421</v>
      </c>
      <c r="D444" s="1" t="s">
        <v>988</v>
      </c>
      <c r="E444" s="1" t="s">
        <v>1264</v>
      </c>
      <c r="F444" s="1" t="s">
        <v>7</v>
      </c>
    </row>
    <row r="445" spans="1:6" x14ac:dyDescent="0.3">
      <c r="A445" s="37">
        <v>45139</v>
      </c>
      <c r="B445" s="2">
        <v>45141</v>
      </c>
      <c r="C445" s="1" t="s">
        <v>422</v>
      </c>
      <c r="D445" s="1" t="s">
        <v>988</v>
      </c>
      <c r="E445" s="1" t="s">
        <v>1264</v>
      </c>
      <c r="F445" s="1" t="s">
        <v>7</v>
      </c>
    </row>
    <row r="446" spans="1:6" x14ac:dyDescent="0.3">
      <c r="A446" s="37">
        <v>45139</v>
      </c>
      <c r="B446" s="2">
        <v>45141</v>
      </c>
      <c r="C446" s="1" t="s">
        <v>423</v>
      </c>
      <c r="D446" s="1" t="s">
        <v>988</v>
      </c>
      <c r="E446" s="1" t="s">
        <v>27</v>
      </c>
      <c r="F446" s="1" t="s">
        <v>7</v>
      </c>
    </row>
    <row r="447" spans="1:6" x14ac:dyDescent="0.3">
      <c r="A447" s="37">
        <v>45139</v>
      </c>
      <c r="B447" s="2">
        <v>45141</v>
      </c>
      <c r="C447" s="1" t="s">
        <v>425</v>
      </c>
      <c r="D447" s="1" t="s">
        <v>988</v>
      </c>
      <c r="E447" s="1" t="s">
        <v>1264</v>
      </c>
      <c r="F447" s="1" t="s">
        <v>7</v>
      </c>
    </row>
    <row r="448" spans="1:6" x14ac:dyDescent="0.3">
      <c r="A448" s="37">
        <v>45139</v>
      </c>
      <c r="B448" s="2">
        <v>45141</v>
      </c>
      <c r="C448" s="1" t="s">
        <v>427</v>
      </c>
      <c r="D448" s="1" t="s">
        <v>3</v>
      </c>
      <c r="E448" s="1" t="s">
        <v>32</v>
      </c>
      <c r="F448" s="1" t="s">
        <v>10</v>
      </c>
    </row>
    <row r="449" spans="1:6" x14ac:dyDescent="0.3">
      <c r="A449" s="37">
        <v>45139</v>
      </c>
      <c r="B449" s="2">
        <v>45141</v>
      </c>
      <c r="C449" s="1" t="s">
        <v>428</v>
      </c>
      <c r="D449" s="1" t="s">
        <v>988</v>
      </c>
      <c r="E449" s="1" t="s">
        <v>1264</v>
      </c>
      <c r="F449" s="1" t="s">
        <v>7</v>
      </c>
    </row>
    <row r="450" spans="1:6" x14ac:dyDescent="0.3">
      <c r="A450" s="37">
        <v>45139</v>
      </c>
      <c r="B450" s="2">
        <v>45141</v>
      </c>
      <c r="C450" s="1" t="s">
        <v>429</v>
      </c>
      <c r="D450" s="1" t="s">
        <v>990</v>
      </c>
      <c r="E450" s="1" t="s">
        <v>4</v>
      </c>
      <c r="F450" s="1" t="s">
        <v>7</v>
      </c>
    </row>
    <row r="451" spans="1:6" x14ac:dyDescent="0.3">
      <c r="A451" s="37">
        <v>45139</v>
      </c>
      <c r="B451" s="2">
        <v>45141</v>
      </c>
      <c r="C451" s="1" t="s">
        <v>431</v>
      </c>
      <c r="D451" s="1" t="s">
        <v>991</v>
      </c>
      <c r="E451" s="1" t="s">
        <v>1264</v>
      </c>
      <c r="F451" s="1" t="s">
        <v>7</v>
      </c>
    </row>
    <row r="452" spans="1:6" x14ac:dyDescent="0.3">
      <c r="A452" s="37">
        <v>45139</v>
      </c>
      <c r="B452" s="2">
        <v>45141</v>
      </c>
      <c r="C452" s="1" t="s">
        <v>432</v>
      </c>
      <c r="D452" s="1" t="s">
        <v>990</v>
      </c>
      <c r="E452" s="1" t="s">
        <v>27</v>
      </c>
      <c r="F452" s="1" t="s">
        <v>10</v>
      </c>
    </row>
    <row r="453" spans="1:6" x14ac:dyDescent="0.3">
      <c r="A453" s="37">
        <v>45139</v>
      </c>
      <c r="B453" s="2">
        <v>45141</v>
      </c>
      <c r="C453" s="1" t="s">
        <v>433</v>
      </c>
      <c r="D453" s="1" t="s">
        <v>991</v>
      </c>
      <c r="E453" s="1" t="s">
        <v>27</v>
      </c>
      <c r="F453" s="1" t="s">
        <v>7</v>
      </c>
    </row>
    <row r="454" spans="1:6" x14ac:dyDescent="0.3">
      <c r="A454" s="37">
        <v>45139</v>
      </c>
      <c r="B454" s="2">
        <v>45141</v>
      </c>
      <c r="C454" s="1" t="s">
        <v>434</v>
      </c>
      <c r="D454" s="1" t="s">
        <v>991</v>
      </c>
      <c r="E454" s="1" t="s">
        <v>27</v>
      </c>
      <c r="F454" s="1" t="s">
        <v>7</v>
      </c>
    </row>
    <row r="455" spans="1:6" x14ac:dyDescent="0.3">
      <c r="A455" s="37">
        <v>45139</v>
      </c>
      <c r="B455" s="2">
        <v>45141</v>
      </c>
      <c r="C455" s="1" t="s">
        <v>436</v>
      </c>
      <c r="D455" s="1" t="s">
        <v>992</v>
      </c>
      <c r="E455" s="1" t="s">
        <v>27</v>
      </c>
      <c r="F455" s="1" t="s">
        <v>7</v>
      </c>
    </row>
    <row r="456" spans="1:6" x14ac:dyDescent="0.3">
      <c r="A456" s="37">
        <v>45139</v>
      </c>
      <c r="B456" s="2">
        <v>45141</v>
      </c>
      <c r="C456" s="1" t="s">
        <v>437</v>
      </c>
      <c r="D456" s="1" t="s">
        <v>988</v>
      </c>
      <c r="E456" s="1" t="s">
        <v>1264</v>
      </c>
      <c r="F456" s="1" t="s">
        <v>7</v>
      </c>
    </row>
    <row r="457" spans="1:6" x14ac:dyDescent="0.3">
      <c r="A457" s="37">
        <v>45139</v>
      </c>
      <c r="B457" s="2">
        <v>45141</v>
      </c>
      <c r="C457" s="1" t="s">
        <v>440</v>
      </c>
      <c r="D457" s="1" t="s">
        <v>988</v>
      </c>
      <c r="E457" s="1" t="s">
        <v>1264</v>
      </c>
      <c r="F457" s="1" t="s">
        <v>7</v>
      </c>
    </row>
    <row r="458" spans="1:6" x14ac:dyDescent="0.3">
      <c r="A458" s="37">
        <v>45139</v>
      </c>
      <c r="B458" s="2">
        <v>45141</v>
      </c>
      <c r="C458" s="1" t="s">
        <v>442</v>
      </c>
      <c r="D458" s="1" t="s">
        <v>991</v>
      </c>
      <c r="E458" s="1" t="s">
        <v>27</v>
      </c>
      <c r="F458" s="1" t="s">
        <v>7</v>
      </c>
    </row>
    <row r="459" spans="1:6" x14ac:dyDescent="0.3">
      <c r="A459" s="37">
        <v>45139</v>
      </c>
      <c r="B459" s="2">
        <v>45141</v>
      </c>
      <c r="C459" s="1" t="s">
        <v>444</v>
      </c>
      <c r="D459" s="1" t="s">
        <v>988</v>
      </c>
      <c r="E459" s="1" t="s">
        <v>1264</v>
      </c>
      <c r="F459" s="1" t="s">
        <v>7</v>
      </c>
    </row>
    <row r="460" spans="1:6" x14ac:dyDescent="0.3">
      <c r="A460" s="37">
        <v>45139</v>
      </c>
      <c r="B460" s="2">
        <v>45141</v>
      </c>
      <c r="C460" s="1" t="s">
        <v>445</v>
      </c>
      <c r="D460" s="1" t="s">
        <v>3</v>
      </c>
      <c r="E460" s="1" t="s">
        <v>32</v>
      </c>
      <c r="F460" s="1" t="s">
        <v>7</v>
      </c>
    </row>
    <row r="461" spans="1:6" x14ac:dyDescent="0.3">
      <c r="A461" s="37">
        <v>45139</v>
      </c>
      <c r="B461" s="2">
        <v>45141</v>
      </c>
      <c r="C461" s="1" t="s">
        <v>447</v>
      </c>
      <c r="D461" s="1" t="s">
        <v>991</v>
      </c>
      <c r="E461" s="1" t="s">
        <v>27</v>
      </c>
      <c r="F461" s="1" t="s">
        <v>7</v>
      </c>
    </row>
    <row r="462" spans="1:6" x14ac:dyDescent="0.3">
      <c r="A462" s="37">
        <v>45139</v>
      </c>
      <c r="B462" s="2">
        <v>45141</v>
      </c>
      <c r="C462" s="1" t="s">
        <v>448</v>
      </c>
      <c r="D462" s="1" t="s">
        <v>991</v>
      </c>
      <c r="E462" s="1" t="s">
        <v>1264</v>
      </c>
      <c r="F462" s="1" t="s">
        <v>7</v>
      </c>
    </row>
    <row r="463" spans="1:6" x14ac:dyDescent="0.3">
      <c r="A463" s="37">
        <v>45139</v>
      </c>
      <c r="B463" s="2">
        <v>45141</v>
      </c>
      <c r="C463" s="1" t="s">
        <v>450</v>
      </c>
      <c r="D463" s="1" t="s">
        <v>988</v>
      </c>
      <c r="E463" s="1" t="s">
        <v>1264</v>
      </c>
      <c r="F463" s="1" t="s">
        <v>7</v>
      </c>
    </row>
    <row r="464" spans="1:6" x14ac:dyDescent="0.3">
      <c r="A464" s="37">
        <v>45139</v>
      </c>
      <c r="B464" s="2">
        <v>45141</v>
      </c>
      <c r="C464" s="1" t="s">
        <v>451</v>
      </c>
      <c r="D464" s="1" t="s">
        <v>988</v>
      </c>
      <c r="E464" s="1" t="s">
        <v>1264</v>
      </c>
      <c r="F464" s="1" t="s">
        <v>7</v>
      </c>
    </row>
    <row r="465" spans="1:6" x14ac:dyDescent="0.3">
      <c r="A465" s="37">
        <v>45139</v>
      </c>
      <c r="B465" s="2">
        <v>45141</v>
      </c>
      <c r="C465" s="1" t="s">
        <v>454</v>
      </c>
      <c r="D465" s="1" t="s">
        <v>3</v>
      </c>
      <c r="E465" s="1" t="s">
        <v>4</v>
      </c>
      <c r="F465" s="1" t="s">
        <v>7</v>
      </c>
    </row>
    <row r="466" spans="1:6" x14ac:dyDescent="0.3">
      <c r="A466" s="37">
        <v>45139</v>
      </c>
      <c r="B466" s="2">
        <v>45141</v>
      </c>
      <c r="C466" s="1" t="s">
        <v>455</v>
      </c>
      <c r="D466" s="1" t="s">
        <v>991</v>
      </c>
      <c r="E466" s="1" t="s">
        <v>27</v>
      </c>
      <c r="F466" s="1" t="s">
        <v>7</v>
      </c>
    </row>
    <row r="467" spans="1:6" x14ac:dyDescent="0.3">
      <c r="A467" s="37">
        <v>45139</v>
      </c>
      <c r="B467" s="2">
        <v>45141</v>
      </c>
      <c r="C467" s="1" t="s">
        <v>457</v>
      </c>
      <c r="D467" s="1" t="s">
        <v>3</v>
      </c>
      <c r="E467" s="1" t="s">
        <v>32</v>
      </c>
      <c r="F467" s="1" t="s">
        <v>7</v>
      </c>
    </row>
    <row r="468" spans="1:6" x14ac:dyDescent="0.3">
      <c r="A468" s="37">
        <v>45139</v>
      </c>
      <c r="B468" s="2">
        <v>45141</v>
      </c>
      <c r="C468" s="1" t="s">
        <v>458</v>
      </c>
      <c r="D468" s="1" t="s">
        <v>991</v>
      </c>
      <c r="E468" s="1" t="s">
        <v>27</v>
      </c>
      <c r="F468" s="1" t="s">
        <v>10</v>
      </c>
    </row>
    <row r="469" spans="1:6" x14ac:dyDescent="0.3">
      <c r="A469" s="37">
        <v>45139</v>
      </c>
      <c r="B469" s="2">
        <v>45141</v>
      </c>
      <c r="C469" s="1" t="s">
        <v>460</v>
      </c>
      <c r="D469" s="1" t="s">
        <v>991</v>
      </c>
      <c r="E469" s="1" t="s">
        <v>4</v>
      </c>
      <c r="F469" s="1" t="s">
        <v>5</v>
      </c>
    </row>
    <row r="470" spans="1:6" x14ac:dyDescent="0.3">
      <c r="A470" s="37">
        <v>45139</v>
      </c>
      <c r="B470" s="2">
        <v>45141</v>
      </c>
      <c r="C470" s="1" t="s">
        <v>461</v>
      </c>
      <c r="D470" s="1" t="s">
        <v>3</v>
      </c>
      <c r="E470" s="1" t="s">
        <v>1264</v>
      </c>
      <c r="F470" s="1" t="s">
        <v>7</v>
      </c>
    </row>
    <row r="471" spans="1:6" x14ac:dyDescent="0.3">
      <c r="A471" s="37">
        <v>45139</v>
      </c>
      <c r="B471" s="2">
        <v>45141</v>
      </c>
      <c r="C471" s="1" t="s">
        <v>463</v>
      </c>
      <c r="D471" s="1" t="s">
        <v>988</v>
      </c>
      <c r="E471" s="1" t="s">
        <v>1264</v>
      </c>
      <c r="F471" s="1" t="s">
        <v>7</v>
      </c>
    </row>
    <row r="472" spans="1:6" x14ac:dyDescent="0.3">
      <c r="A472" s="37">
        <v>45139</v>
      </c>
      <c r="B472" s="2">
        <v>45141</v>
      </c>
      <c r="C472" s="1" t="s">
        <v>464</v>
      </c>
      <c r="D472" s="1" t="s">
        <v>991</v>
      </c>
      <c r="E472" s="1" t="s">
        <v>27</v>
      </c>
      <c r="F472" s="1" t="s">
        <v>7</v>
      </c>
    </row>
    <row r="473" spans="1:6" x14ac:dyDescent="0.3">
      <c r="A473" s="37">
        <v>45139</v>
      </c>
      <c r="B473" s="2">
        <v>45141</v>
      </c>
      <c r="C473" s="1" t="s">
        <v>466</v>
      </c>
      <c r="D473" s="1" t="s">
        <v>988</v>
      </c>
      <c r="E473" s="1" t="s">
        <v>1264</v>
      </c>
      <c r="F473" s="1" t="s">
        <v>7</v>
      </c>
    </row>
    <row r="474" spans="1:6" x14ac:dyDescent="0.3">
      <c r="A474" s="37">
        <v>45139</v>
      </c>
      <c r="B474" s="2">
        <v>45141</v>
      </c>
      <c r="C474" s="1" t="s">
        <v>467</v>
      </c>
      <c r="D474" s="1" t="s">
        <v>988</v>
      </c>
      <c r="E474" s="1" t="s">
        <v>1264</v>
      </c>
      <c r="F474" s="1" t="s">
        <v>7</v>
      </c>
    </row>
    <row r="475" spans="1:6" x14ac:dyDescent="0.3">
      <c r="A475" s="37">
        <v>45139</v>
      </c>
      <c r="B475" s="2">
        <v>45141</v>
      </c>
      <c r="C475" s="1" t="s">
        <v>468</v>
      </c>
      <c r="D475" s="1" t="s">
        <v>991</v>
      </c>
      <c r="E475" s="1" t="s">
        <v>1264</v>
      </c>
      <c r="F475" s="1" t="s">
        <v>10</v>
      </c>
    </row>
    <row r="476" spans="1:6" x14ac:dyDescent="0.3">
      <c r="A476" s="37">
        <v>45139</v>
      </c>
      <c r="B476" s="2">
        <v>45141</v>
      </c>
      <c r="C476" s="1" t="s">
        <v>469</v>
      </c>
      <c r="D476" s="1" t="s">
        <v>991</v>
      </c>
      <c r="E476" s="1" t="s">
        <v>1264</v>
      </c>
      <c r="F476" s="1" t="s">
        <v>7</v>
      </c>
    </row>
    <row r="477" spans="1:6" x14ac:dyDescent="0.3">
      <c r="A477" s="37">
        <v>45139</v>
      </c>
      <c r="B477" s="2">
        <v>45141</v>
      </c>
      <c r="C477" s="1" t="s">
        <v>471</v>
      </c>
      <c r="D477" s="1" t="s">
        <v>3</v>
      </c>
      <c r="E477" s="1" t="s">
        <v>27</v>
      </c>
      <c r="F477" s="1" t="s">
        <v>5</v>
      </c>
    </row>
    <row r="478" spans="1:6" x14ac:dyDescent="0.3">
      <c r="A478" s="37">
        <v>45139</v>
      </c>
      <c r="B478" s="2">
        <v>45141</v>
      </c>
      <c r="C478" s="1" t="s">
        <v>473</v>
      </c>
      <c r="D478" s="1" t="s">
        <v>991</v>
      </c>
      <c r="E478" s="1" t="s">
        <v>1264</v>
      </c>
      <c r="F478" s="1" t="s">
        <v>7</v>
      </c>
    </row>
    <row r="479" spans="1:6" x14ac:dyDescent="0.3">
      <c r="A479" s="37">
        <v>45139</v>
      </c>
      <c r="B479" s="2">
        <v>45141</v>
      </c>
      <c r="C479" s="1" t="s">
        <v>475</v>
      </c>
      <c r="D479" s="1" t="s">
        <v>990</v>
      </c>
      <c r="E479" s="1" t="s">
        <v>1264</v>
      </c>
      <c r="F479" s="1" t="s">
        <v>10</v>
      </c>
    </row>
    <row r="480" spans="1:6" x14ac:dyDescent="0.3">
      <c r="A480" s="37">
        <v>45139</v>
      </c>
      <c r="B480" s="2">
        <v>45141</v>
      </c>
      <c r="C480" s="1" t="s">
        <v>477</v>
      </c>
      <c r="D480" s="1" t="s">
        <v>990</v>
      </c>
      <c r="E480" s="1" t="s">
        <v>27</v>
      </c>
      <c r="F480" s="1" t="s">
        <v>10</v>
      </c>
    </row>
    <row r="481" spans="1:6" x14ac:dyDescent="0.3">
      <c r="A481" s="37">
        <v>45139</v>
      </c>
      <c r="B481" s="2">
        <v>45141</v>
      </c>
      <c r="C481" s="1" t="s">
        <v>478</v>
      </c>
      <c r="D481" s="1" t="s">
        <v>991</v>
      </c>
      <c r="E481" s="1" t="s">
        <v>27</v>
      </c>
      <c r="F481" s="1" t="s">
        <v>5</v>
      </c>
    </row>
    <row r="482" spans="1:6" x14ac:dyDescent="0.3">
      <c r="A482" s="37">
        <v>45139</v>
      </c>
      <c r="B482" s="2">
        <v>45141</v>
      </c>
      <c r="C482" s="1" t="s">
        <v>480</v>
      </c>
      <c r="D482" s="1" t="s">
        <v>991</v>
      </c>
      <c r="E482" s="1" t="s">
        <v>1264</v>
      </c>
      <c r="F482" s="1" t="s">
        <v>10</v>
      </c>
    </row>
    <row r="483" spans="1:6" x14ac:dyDescent="0.3">
      <c r="A483" s="37">
        <v>45139</v>
      </c>
      <c r="B483" s="2">
        <v>45141</v>
      </c>
      <c r="C483" s="1" t="s">
        <v>481</v>
      </c>
      <c r="D483" s="1" t="s">
        <v>991</v>
      </c>
      <c r="E483" s="1" t="s">
        <v>1264</v>
      </c>
      <c r="F483" s="1" t="s">
        <v>10</v>
      </c>
    </row>
    <row r="484" spans="1:6" x14ac:dyDescent="0.3">
      <c r="A484" s="37">
        <v>45139</v>
      </c>
      <c r="B484" s="2">
        <v>45141</v>
      </c>
      <c r="C484" s="1" t="s">
        <v>482</v>
      </c>
      <c r="D484" s="1" t="s">
        <v>3</v>
      </c>
      <c r="E484" s="1" t="s">
        <v>1264</v>
      </c>
      <c r="F484" s="1" t="s">
        <v>7</v>
      </c>
    </row>
    <row r="485" spans="1:6" x14ac:dyDescent="0.3">
      <c r="A485" s="37">
        <v>45139</v>
      </c>
      <c r="B485" s="2">
        <v>45141</v>
      </c>
      <c r="C485" s="3" t="s">
        <v>484</v>
      </c>
      <c r="D485" s="1" t="s">
        <v>991</v>
      </c>
      <c r="E485" s="1" t="s">
        <v>1264</v>
      </c>
      <c r="F485" s="1" t="s">
        <v>7</v>
      </c>
    </row>
    <row r="486" spans="1:6" x14ac:dyDescent="0.3">
      <c r="A486" s="37">
        <v>45139</v>
      </c>
      <c r="B486" s="2">
        <v>45141</v>
      </c>
      <c r="C486" s="1" t="s">
        <v>485</v>
      </c>
      <c r="D486" s="1" t="s">
        <v>3</v>
      </c>
      <c r="E486" s="1" t="s">
        <v>1264</v>
      </c>
      <c r="F486" s="1" t="s">
        <v>7</v>
      </c>
    </row>
    <row r="487" spans="1:6" x14ac:dyDescent="0.3">
      <c r="A487" s="37">
        <v>45139</v>
      </c>
      <c r="B487" s="2">
        <v>45141</v>
      </c>
      <c r="C487" s="3" t="s">
        <v>488</v>
      </c>
      <c r="D487" s="1" t="s">
        <v>990</v>
      </c>
      <c r="E487" s="1" t="s">
        <v>27</v>
      </c>
      <c r="F487" s="1" t="s">
        <v>7</v>
      </c>
    </row>
    <row r="488" spans="1:6" x14ac:dyDescent="0.3">
      <c r="A488" s="37">
        <v>45139</v>
      </c>
      <c r="B488" s="2">
        <v>45141</v>
      </c>
      <c r="C488" s="1" t="s">
        <v>489</v>
      </c>
      <c r="D488" s="1" t="s">
        <v>3</v>
      </c>
      <c r="E488" s="1" t="s">
        <v>4</v>
      </c>
      <c r="F488" s="1" t="s">
        <v>7</v>
      </c>
    </row>
    <row r="489" spans="1:6" x14ac:dyDescent="0.3">
      <c r="A489" s="37">
        <v>45139</v>
      </c>
      <c r="B489" s="2">
        <v>45141</v>
      </c>
      <c r="C489" s="1" t="s">
        <v>490</v>
      </c>
      <c r="D489" s="1" t="s">
        <v>990</v>
      </c>
      <c r="E489" s="1" t="s">
        <v>27</v>
      </c>
      <c r="F489" s="1" t="s">
        <v>10</v>
      </c>
    </row>
    <row r="490" spans="1:6" x14ac:dyDescent="0.3">
      <c r="A490" s="37">
        <v>45139</v>
      </c>
      <c r="B490" s="2">
        <v>45141</v>
      </c>
      <c r="C490" s="1" t="s">
        <v>491</v>
      </c>
      <c r="D490" s="1" t="s">
        <v>3</v>
      </c>
      <c r="E490" s="1" t="s">
        <v>4</v>
      </c>
      <c r="F490" s="1" t="s">
        <v>5</v>
      </c>
    </row>
    <row r="491" spans="1:6" x14ac:dyDescent="0.3">
      <c r="A491" s="37">
        <v>45139</v>
      </c>
      <c r="B491" s="2">
        <v>45141</v>
      </c>
      <c r="C491" s="1" t="s">
        <v>493</v>
      </c>
      <c r="D491" s="1" t="s">
        <v>988</v>
      </c>
      <c r="E491" s="1" t="s">
        <v>1264</v>
      </c>
      <c r="F491" s="1" t="s">
        <v>7</v>
      </c>
    </row>
    <row r="492" spans="1:6" x14ac:dyDescent="0.3">
      <c r="A492" s="37">
        <v>45139</v>
      </c>
      <c r="B492" s="2">
        <v>45141</v>
      </c>
      <c r="C492" s="1" t="s">
        <v>496</v>
      </c>
      <c r="D492" s="1" t="s">
        <v>3</v>
      </c>
      <c r="E492" s="1" t="s">
        <v>4</v>
      </c>
      <c r="F492" s="1" t="s">
        <v>7</v>
      </c>
    </row>
    <row r="493" spans="1:6" x14ac:dyDescent="0.3">
      <c r="A493" s="37">
        <v>45139</v>
      </c>
      <c r="B493" s="2">
        <v>45141</v>
      </c>
      <c r="C493" s="1" t="s">
        <v>498</v>
      </c>
      <c r="D493" s="1" t="s">
        <v>991</v>
      </c>
      <c r="E493" s="1" t="s">
        <v>27</v>
      </c>
      <c r="F493" s="1" t="s">
        <v>5</v>
      </c>
    </row>
    <row r="494" spans="1:6" x14ac:dyDescent="0.3">
      <c r="A494" s="37">
        <v>45139</v>
      </c>
      <c r="B494" s="2">
        <v>45141</v>
      </c>
      <c r="C494" s="1" t="s">
        <v>500</v>
      </c>
      <c r="D494" s="1" t="s">
        <v>991</v>
      </c>
      <c r="E494" s="1" t="s">
        <v>27</v>
      </c>
      <c r="F494" s="1" t="s">
        <v>7</v>
      </c>
    </row>
    <row r="495" spans="1:6" x14ac:dyDescent="0.3">
      <c r="A495" s="37">
        <v>45139</v>
      </c>
      <c r="B495" s="2">
        <v>45141</v>
      </c>
      <c r="C495" s="1" t="s">
        <v>501</v>
      </c>
      <c r="D495" s="1" t="s">
        <v>988</v>
      </c>
      <c r="E495" s="1" t="s">
        <v>1264</v>
      </c>
      <c r="F495" s="1" t="s">
        <v>7</v>
      </c>
    </row>
    <row r="496" spans="1:6" x14ac:dyDescent="0.3">
      <c r="A496" s="37">
        <v>45139</v>
      </c>
      <c r="B496" s="2">
        <v>45141</v>
      </c>
      <c r="C496" s="1" t="s">
        <v>504</v>
      </c>
      <c r="D496" s="1" t="s">
        <v>991</v>
      </c>
      <c r="E496" s="1" t="s">
        <v>4</v>
      </c>
      <c r="F496" s="1" t="s">
        <v>7</v>
      </c>
    </row>
    <row r="497" spans="1:6" x14ac:dyDescent="0.3">
      <c r="A497" s="37">
        <v>45139</v>
      </c>
      <c r="B497" s="2">
        <v>45141</v>
      </c>
      <c r="C497" s="1" t="s">
        <v>509</v>
      </c>
      <c r="D497" s="1" t="s">
        <v>991</v>
      </c>
      <c r="E497" s="1" t="s">
        <v>27</v>
      </c>
      <c r="F497" s="1" t="s">
        <v>7</v>
      </c>
    </row>
    <row r="498" spans="1:6" x14ac:dyDescent="0.3">
      <c r="A498" s="37">
        <v>45139</v>
      </c>
      <c r="B498" s="2">
        <v>45141</v>
      </c>
      <c r="C498" s="1" t="s">
        <v>514</v>
      </c>
      <c r="D498" s="1" t="s">
        <v>3</v>
      </c>
      <c r="E498" s="1" t="s">
        <v>1264</v>
      </c>
      <c r="F498" s="1" t="s">
        <v>7</v>
      </c>
    </row>
    <row r="499" spans="1:6" x14ac:dyDescent="0.3">
      <c r="A499" s="37">
        <v>45139</v>
      </c>
      <c r="B499" s="2">
        <v>45141</v>
      </c>
      <c r="C499" s="1" t="s">
        <v>515</v>
      </c>
      <c r="D499" s="1" t="s">
        <v>991</v>
      </c>
      <c r="E499" s="1" t="s">
        <v>1264</v>
      </c>
      <c r="F499" s="1" t="s">
        <v>7</v>
      </c>
    </row>
    <row r="500" spans="1:6" x14ac:dyDescent="0.3">
      <c r="A500" s="37">
        <v>45139</v>
      </c>
      <c r="B500" s="2">
        <v>45141</v>
      </c>
      <c r="C500" s="1" t="s">
        <v>516</v>
      </c>
      <c r="D500" s="1" t="s">
        <v>990</v>
      </c>
      <c r="E500" s="1" t="s">
        <v>1264</v>
      </c>
      <c r="F500" s="1" t="s">
        <v>5</v>
      </c>
    </row>
    <row r="501" spans="1:6" x14ac:dyDescent="0.3">
      <c r="A501" s="37">
        <v>45139</v>
      </c>
      <c r="B501" s="2">
        <v>45141</v>
      </c>
      <c r="C501" s="1" t="s">
        <v>520</v>
      </c>
      <c r="D501" s="1" t="s">
        <v>991</v>
      </c>
      <c r="E501" s="1" t="s">
        <v>1264</v>
      </c>
      <c r="F501" s="1" t="s">
        <v>7</v>
      </c>
    </row>
    <row r="502" spans="1:6" x14ac:dyDescent="0.3">
      <c r="A502" s="37">
        <v>45139</v>
      </c>
      <c r="B502" s="2">
        <v>45141</v>
      </c>
      <c r="C502" s="1" t="s">
        <v>529</v>
      </c>
      <c r="D502" s="1" t="s">
        <v>991</v>
      </c>
      <c r="E502" s="1" t="s">
        <v>1264</v>
      </c>
      <c r="F502" s="1" t="s">
        <v>7</v>
      </c>
    </row>
    <row r="503" spans="1:6" x14ac:dyDescent="0.3">
      <c r="A503" s="37">
        <v>45139</v>
      </c>
      <c r="B503" s="2">
        <v>45141</v>
      </c>
      <c r="C503" s="1" t="s">
        <v>530</v>
      </c>
      <c r="D503" s="1" t="s">
        <v>991</v>
      </c>
      <c r="E503" s="1" t="s">
        <v>1264</v>
      </c>
      <c r="F503" s="1" t="s">
        <v>7</v>
      </c>
    </row>
    <row r="504" spans="1:6" x14ac:dyDescent="0.3">
      <c r="A504" s="37">
        <v>45139</v>
      </c>
      <c r="B504" s="2">
        <v>45141</v>
      </c>
      <c r="C504" s="1" t="s">
        <v>532</v>
      </c>
      <c r="D504" s="1" t="s">
        <v>3</v>
      </c>
      <c r="E504" s="1" t="s">
        <v>4</v>
      </c>
      <c r="F504" s="1" t="s">
        <v>7</v>
      </c>
    </row>
    <row r="505" spans="1:6" x14ac:dyDescent="0.3">
      <c r="A505" s="37">
        <v>45139</v>
      </c>
      <c r="B505" s="2">
        <v>45141</v>
      </c>
      <c r="C505" s="1" t="s">
        <v>539</v>
      </c>
      <c r="D505" s="1" t="s">
        <v>993</v>
      </c>
      <c r="E505" s="1" t="s">
        <v>27</v>
      </c>
      <c r="F505" s="1" t="s">
        <v>7</v>
      </c>
    </row>
    <row r="506" spans="1:6" x14ac:dyDescent="0.3">
      <c r="A506" s="37">
        <v>45139</v>
      </c>
      <c r="B506" s="2">
        <v>45141</v>
      </c>
      <c r="C506" s="3" t="s">
        <v>543</v>
      </c>
      <c r="D506" s="1" t="s">
        <v>991</v>
      </c>
      <c r="E506" s="1" t="s">
        <v>1264</v>
      </c>
      <c r="F506" s="1" t="s">
        <v>7</v>
      </c>
    </row>
    <row r="507" spans="1:6" x14ac:dyDescent="0.3">
      <c r="A507" s="37">
        <v>45139</v>
      </c>
      <c r="B507" s="2">
        <v>45141</v>
      </c>
      <c r="C507" s="1" t="s">
        <v>549</v>
      </c>
      <c r="D507" s="1" t="s">
        <v>3</v>
      </c>
      <c r="E507" s="1" t="s">
        <v>1264</v>
      </c>
      <c r="F507" s="1" t="s">
        <v>7</v>
      </c>
    </row>
    <row r="508" spans="1:6" x14ac:dyDescent="0.3">
      <c r="A508" s="37">
        <v>45139</v>
      </c>
      <c r="B508" s="2">
        <v>45141</v>
      </c>
      <c r="C508" s="1" t="s">
        <v>551</v>
      </c>
      <c r="D508" s="1" t="s">
        <v>991</v>
      </c>
      <c r="E508" s="1" t="s">
        <v>1264</v>
      </c>
      <c r="F508" s="1" t="s">
        <v>7</v>
      </c>
    </row>
    <row r="509" spans="1:6" x14ac:dyDescent="0.3">
      <c r="A509" s="37">
        <v>45139</v>
      </c>
      <c r="B509" s="2">
        <v>45141</v>
      </c>
      <c r="C509" s="1" t="s">
        <v>552</v>
      </c>
      <c r="D509" s="1" t="s">
        <v>990</v>
      </c>
      <c r="E509" s="1" t="s">
        <v>4</v>
      </c>
      <c r="F509" s="1" t="s">
        <v>10</v>
      </c>
    </row>
    <row r="510" spans="1:6" x14ac:dyDescent="0.3">
      <c r="A510" s="37">
        <v>45139</v>
      </c>
      <c r="B510" s="2">
        <v>45141</v>
      </c>
      <c r="C510" s="1" t="s">
        <v>556</v>
      </c>
      <c r="D510" s="1" t="s">
        <v>993</v>
      </c>
      <c r="E510" s="1" t="s">
        <v>1264</v>
      </c>
      <c r="F510" s="1" t="s">
        <v>7</v>
      </c>
    </row>
    <row r="511" spans="1:6" x14ac:dyDescent="0.3">
      <c r="A511" s="37">
        <v>45139</v>
      </c>
      <c r="B511" s="2">
        <v>45141</v>
      </c>
      <c r="C511" s="1" t="s">
        <v>558</v>
      </c>
      <c r="D511" s="1" t="s">
        <v>990</v>
      </c>
      <c r="E511" s="1" t="s">
        <v>32</v>
      </c>
      <c r="F511" s="1" t="s">
        <v>7</v>
      </c>
    </row>
    <row r="512" spans="1:6" x14ac:dyDescent="0.3">
      <c r="A512" s="37">
        <v>45139</v>
      </c>
      <c r="B512" s="2">
        <v>45141</v>
      </c>
      <c r="C512" s="1" t="s">
        <v>562</v>
      </c>
      <c r="D512" s="1" t="s">
        <v>991</v>
      </c>
      <c r="E512" s="1" t="s">
        <v>27</v>
      </c>
      <c r="F512" s="1" t="s">
        <v>7</v>
      </c>
    </row>
    <row r="513" spans="1:6" x14ac:dyDescent="0.3">
      <c r="A513" s="37">
        <v>45139</v>
      </c>
      <c r="B513" s="2">
        <v>45141</v>
      </c>
      <c r="C513" s="1" t="s">
        <v>563</v>
      </c>
      <c r="D513" s="1" t="s">
        <v>991</v>
      </c>
      <c r="E513" s="1" t="s">
        <v>1264</v>
      </c>
      <c r="F513" s="1" t="s">
        <v>7</v>
      </c>
    </row>
    <row r="514" spans="1:6" x14ac:dyDescent="0.3">
      <c r="A514" s="37">
        <v>45139</v>
      </c>
      <c r="B514" s="2">
        <v>45141</v>
      </c>
      <c r="C514" s="1" t="s">
        <v>565</v>
      </c>
      <c r="D514" s="1" t="s">
        <v>991</v>
      </c>
      <c r="E514" s="1" t="s">
        <v>27</v>
      </c>
      <c r="F514" s="1" t="s">
        <v>7</v>
      </c>
    </row>
    <row r="515" spans="1:6" x14ac:dyDescent="0.3">
      <c r="A515" s="37">
        <v>45139</v>
      </c>
      <c r="B515" s="2">
        <v>45141</v>
      </c>
      <c r="C515" s="1" t="s">
        <v>572</v>
      </c>
      <c r="D515" s="1" t="s">
        <v>991</v>
      </c>
      <c r="E515" s="1" t="s">
        <v>27</v>
      </c>
      <c r="F515" s="1" t="s">
        <v>7</v>
      </c>
    </row>
    <row r="516" spans="1:6" x14ac:dyDescent="0.3">
      <c r="A516" s="37">
        <v>45139</v>
      </c>
      <c r="B516" s="2">
        <v>45141</v>
      </c>
      <c r="C516" s="1" t="s">
        <v>578</v>
      </c>
      <c r="D516" s="1" t="s">
        <v>992</v>
      </c>
      <c r="E516" s="1" t="s">
        <v>4</v>
      </c>
      <c r="F516" s="1" t="s">
        <v>5</v>
      </c>
    </row>
    <row r="517" spans="1:6" x14ac:dyDescent="0.3">
      <c r="A517" s="37">
        <v>45139</v>
      </c>
      <c r="B517" s="2">
        <v>45141</v>
      </c>
      <c r="C517" s="1" t="s">
        <v>585</v>
      </c>
      <c r="D517" s="1" t="s">
        <v>990</v>
      </c>
      <c r="E517" s="1" t="s">
        <v>27</v>
      </c>
      <c r="F517" s="1" t="s">
        <v>7</v>
      </c>
    </row>
    <row r="518" spans="1:6" x14ac:dyDescent="0.3">
      <c r="A518" s="37">
        <v>45139</v>
      </c>
      <c r="B518" s="2">
        <v>45141</v>
      </c>
      <c r="C518" s="1" t="s">
        <v>587</v>
      </c>
      <c r="D518" s="1" t="s">
        <v>990</v>
      </c>
      <c r="E518" s="1" t="s">
        <v>1264</v>
      </c>
      <c r="F518" s="1" t="s">
        <v>7</v>
      </c>
    </row>
    <row r="519" spans="1:6" x14ac:dyDescent="0.3">
      <c r="A519" s="37">
        <v>45139</v>
      </c>
      <c r="B519" s="2">
        <v>45141</v>
      </c>
      <c r="C519" s="1" t="s">
        <v>591</v>
      </c>
      <c r="D519" s="1" t="s">
        <v>990</v>
      </c>
      <c r="E519" s="1" t="s">
        <v>27</v>
      </c>
      <c r="F519" s="1" t="s">
        <v>7</v>
      </c>
    </row>
    <row r="520" spans="1:6" x14ac:dyDescent="0.3">
      <c r="A520" s="37">
        <v>45139</v>
      </c>
      <c r="B520" s="2">
        <v>45141</v>
      </c>
      <c r="C520" s="1" t="s">
        <v>592</v>
      </c>
      <c r="D520" s="1" t="s">
        <v>3</v>
      </c>
      <c r="E520" s="1" t="s">
        <v>27</v>
      </c>
      <c r="F520" s="1" t="s">
        <v>7</v>
      </c>
    </row>
    <row r="521" spans="1:6" x14ac:dyDescent="0.3">
      <c r="A521" s="37">
        <v>45139</v>
      </c>
      <c r="B521" s="2">
        <v>45141</v>
      </c>
      <c r="C521" s="1" t="s">
        <v>593</v>
      </c>
      <c r="D521" s="1" t="s">
        <v>991</v>
      </c>
      <c r="E521" s="1" t="s">
        <v>27</v>
      </c>
      <c r="F521" s="1" t="s">
        <v>7</v>
      </c>
    </row>
    <row r="522" spans="1:6" x14ac:dyDescent="0.3">
      <c r="A522" s="37">
        <v>45139</v>
      </c>
      <c r="B522" s="2">
        <v>45141</v>
      </c>
      <c r="C522" s="1" t="s">
        <v>594</v>
      </c>
      <c r="D522" s="1" t="s">
        <v>991</v>
      </c>
      <c r="E522" s="1" t="s">
        <v>1264</v>
      </c>
      <c r="F522" s="1" t="s">
        <v>7</v>
      </c>
    </row>
    <row r="523" spans="1:6" x14ac:dyDescent="0.3">
      <c r="A523" s="37">
        <v>45139</v>
      </c>
      <c r="B523" s="2">
        <v>45141</v>
      </c>
      <c r="C523" s="1" t="s">
        <v>601</v>
      </c>
      <c r="D523" s="1" t="s">
        <v>991</v>
      </c>
      <c r="E523" s="1" t="s">
        <v>27</v>
      </c>
      <c r="F523" s="1" t="s">
        <v>7</v>
      </c>
    </row>
    <row r="524" spans="1:6" x14ac:dyDescent="0.3">
      <c r="A524" s="37">
        <v>45139</v>
      </c>
      <c r="B524" s="2">
        <v>45141</v>
      </c>
      <c r="C524" s="1" t="s">
        <v>603</v>
      </c>
      <c r="D524" s="1" t="s">
        <v>991</v>
      </c>
      <c r="E524" s="1" t="s">
        <v>27</v>
      </c>
      <c r="F524" s="1" t="s">
        <v>5</v>
      </c>
    </row>
    <row r="525" spans="1:6" x14ac:dyDescent="0.3">
      <c r="A525" s="37">
        <v>45139</v>
      </c>
      <c r="B525" s="2">
        <v>45141</v>
      </c>
      <c r="C525" s="1" t="s">
        <v>611</v>
      </c>
      <c r="D525" s="1" t="s">
        <v>991</v>
      </c>
      <c r="E525" s="1" t="s">
        <v>27</v>
      </c>
      <c r="F525" s="1" t="s">
        <v>7</v>
      </c>
    </row>
    <row r="526" spans="1:6" x14ac:dyDescent="0.3">
      <c r="A526" s="37">
        <v>45139</v>
      </c>
      <c r="B526" s="2">
        <v>45141</v>
      </c>
      <c r="C526" s="1" t="s">
        <v>617</v>
      </c>
      <c r="D526" s="1" t="s">
        <v>991</v>
      </c>
      <c r="E526" s="1" t="s">
        <v>1264</v>
      </c>
      <c r="F526" s="1" t="s">
        <v>5</v>
      </c>
    </row>
    <row r="527" spans="1:6" x14ac:dyDescent="0.3">
      <c r="A527" s="37">
        <v>45139</v>
      </c>
      <c r="B527" s="2">
        <v>45141</v>
      </c>
      <c r="C527" s="1" t="s">
        <v>621</v>
      </c>
      <c r="D527" s="1" t="s">
        <v>993</v>
      </c>
      <c r="E527" s="1" t="s">
        <v>1264</v>
      </c>
      <c r="F527" s="1" t="s">
        <v>7</v>
      </c>
    </row>
    <row r="528" spans="1:6" x14ac:dyDescent="0.3">
      <c r="A528" s="37">
        <v>45139</v>
      </c>
      <c r="B528" s="2">
        <v>45141</v>
      </c>
      <c r="C528" s="1" t="s">
        <v>623</v>
      </c>
      <c r="D528" s="1" t="s">
        <v>990</v>
      </c>
      <c r="E528" s="1" t="s">
        <v>32</v>
      </c>
      <c r="F528" s="1" t="s">
        <v>7</v>
      </c>
    </row>
    <row r="529" spans="1:6" x14ac:dyDescent="0.3">
      <c r="A529" s="37">
        <v>45139</v>
      </c>
      <c r="B529" s="2">
        <v>45141</v>
      </c>
      <c r="C529" s="1" t="s">
        <v>626</v>
      </c>
      <c r="D529" s="1" t="s">
        <v>991</v>
      </c>
      <c r="E529" s="1" t="s">
        <v>1264</v>
      </c>
      <c r="F529" s="1" t="s">
        <v>7</v>
      </c>
    </row>
    <row r="530" spans="1:6" x14ac:dyDescent="0.3">
      <c r="A530" s="37">
        <v>45139</v>
      </c>
      <c r="B530" s="2">
        <v>45141</v>
      </c>
      <c r="C530" s="1" t="s">
        <v>634</v>
      </c>
      <c r="D530" s="1" t="s">
        <v>991</v>
      </c>
      <c r="E530" s="1" t="s">
        <v>1264</v>
      </c>
      <c r="F530" s="1" t="s">
        <v>7</v>
      </c>
    </row>
    <row r="531" spans="1:6" x14ac:dyDescent="0.3">
      <c r="A531" s="37">
        <v>45139</v>
      </c>
      <c r="B531" s="2">
        <v>45141</v>
      </c>
      <c r="C531" s="1" t="s">
        <v>637</v>
      </c>
      <c r="D531" s="1" t="s">
        <v>989</v>
      </c>
      <c r="E531" s="1" t="s">
        <v>1264</v>
      </c>
      <c r="F531" s="1" t="s">
        <v>7</v>
      </c>
    </row>
    <row r="532" spans="1:6" x14ac:dyDescent="0.3">
      <c r="A532" s="37">
        <v>45139</v>
      </c>
      <c r="B532" s="2">
        <v>45141</v>
      </c>
      <c r="C532" s="1" t="s">
        <v>640</v>
      </c>
      <c r="D532" s="1" t="s">
        <v>990</v>
      </c>
      <c r="E532" s="1" t="s">
        <v>27</v>
      </c>
      <c r="F532" s="1" t="s">
        <v>5</v>
      </c>
    </row>
    <row r="533" spans="1:6" x14ac:dyDescent="0.3">
      <c r="A533" s="37">
        <v>45139</v>
      </c>
      <c r="B533" s="2">
        <v>45141</v>
      </c>
      <c r="C533" s="1" t="s">
        <v>643</v>
      </c>
      <c r="D533" s="1" t="s">
        <v>989</v>
      </c>
      <c r="E533" s="1" t="s">
        <v>1264</v>
      </c>
      <c r="F533" s="1" t="s">
        <v>7</v>
      </c>
    </row>
    <row r="534" spans="1:6" x14ac:dyDescent="0.3">
      <c r="A534" s="37">
        <v>45139</v>
      </c>
      <c r="B534" s="2">
        <v>45141</v>
      </c>
      <c r="C534" s="1" t="s">
        <v>644</v>
      </c>
      <c r="D534" s="1" t="s">
        <v>3</v>
      </c>
      <c r="E534" s="1" t="s">
        <v>1264</v>
      </c>
      <c r="F534" s="1" t="s">
        <v>7</v>
      </c>
    </row>
    <row r="535" spans="1:6" x14ac:dyDescent="0.3">
      <c r="A535" s="37">
        <v>45139</v>
      </c>
      <c r="B535" s="2">
        <v>45141</v>
      </c>
      <c r="C535" s="1" t="s">
        <v>651</v>
      </c>
      <c r="D535" s="1" t="s">
        <v>989</v>
      </c>
      <c r="E535" s="1" t="s">
        <v>1264</v>
      </c>
      <c r="F535" s="1" t="s">
        <v>7</v>
      </c>
    </row>
    <row r="536" spans="1:6" x14ac:dyDescent="0.3">
      <c r="A536" s="37">
        <v>45139</v>
      </c>
      <c r="B536" s="2">
        <v>45141</v>
      </c>
      <c r="C536" s="1" t="s">
        <v>656</v>
      </c>
      <c r="D536" s="1" t="s">
        <v>989</v>
      </c>
      <c r="E536" s="1" t="s">
        <v>27</v>
      </c>
      <c r="F536" s="1" t="s">
        <v>7</v>
      </c>
    </row>
    <row r="537" spans="1:6" x14ac:dyDescent="0.3">
      <c r="A537" s="37">
        <v>45139</v>
      </c>
      <c r="B537" s="2">
        <v>45141</v>
      </c>
      <c r="C537" s="1" t="s">
        <v>659</v>
      </c>
      <c r="D537" s="1" t="s">
        <v>989</v>
      </c>
      <c r="E537" s="1" t="s">
        <v>1264</v>
      </c>
      <c r="F537" s="1" t="s">
        <v>7</v>
      </c>
    </row>
    <row r="538" spans="1:6" x14ac:dyDescent="0.3">
      <c r="A538" s="37">
        <v>45139</v>
      </c>
      <c r="B538" s="2">
        <v>45141</v>
      </c>
      <c r="C538" s="1" t="s">
        <v>665</v>
      </c>
      <c r="D538" s="1" t="s">
        <v>989</v>
      </c>
      <c r="E538" s="1" t="s">
        <v>27</v>
      </c>
      <c r="F538" s="1" t="s">
        <v>7</v>
      </c>
    </row>
    <row r="539" spans="1:6" x14ac:dyDescent="0.3">
      <c r="A539" s="37">
        <v>45139</v>
      </c>
      <c r="B539" s="2">
        <v>45141</v>
      </c>
      <c r="C539" s="1" t="s">
        <v>668</v>
      </c>
      <c r="D539" s="1" t="s">
        <v>989</v>
      </c>
      <c r="E539" s="1" t="s">
        <v>1264</v>
      </c>
      <c r="F539" s="1" t="s">
        <v>7</v>
      </c>
    </row>
    <row r="540" spans="1:6" x14ac:dyDescent="0.3">
      <c r="A540" s="37">
        <v>45139</v>
      </c>
      <c r="B540" s="2">
        <v>45141</v>
      </c>
      <c r="C540" s="1" t="s">
        <v>669</v>
      </c>
      <c r="D540" s="1" t="s">
        <v>3</v>
      </c>
      <c r="E540" s="1" t="s">
        <v>4</v>
      </c>
      <c r="F540" s="1" t="s">
        <v>5</v>
      </c>
    </row>
    <row r="541" spans="1:6" x14ac:dyDescent="0.3">
      <c r="A541" s="37">
        <v>45139</v>
      </c>
      <c r="B541" s="2">
        <v>45141</v>
      </c>
      <c r="C541" s="1" t="s">
        <v>671</v>
      </c>
      <c r="D541" s="1" t="s">
        <v>989</v>
      </c>
      <c r="E541" s="1" t="s">
        <v>27</v>
      </c>
      <c r="F541" s="1" t="s">
        <v>7</v>
      </c>
    </row>
    <row r="542" spans="1:6" x14ac:dyDescent="0.3">
      <c r="A542" s="37">
        <v>45139</v>
      </c>
      <c r="B542" s="2">
        <v>45141</v>
      </c>
      <c r="C542" s="1" t="s">
        <v>672</v>
      </c>
      <c r="D542" s="1" t="s">
        <v>993</v>
      </c>
      <c r="E542" s="1" t="s">
        <v>27</v>
      </c>
      <c r="F542" s="1" t="s">
        <v>7</v>
      </c>
    </row>
    <row r="543" spans="1:6" x14ac:dyDescent="0.3">
      <c r="A543" s="37">
        <v>45139</v>
      </c>
      <c r="B543" s="2">
        <v>45141</v>
      </c>
      <c r="C543" s="1" t="s">
        <v>678</v>
      </c>
      <c r="D543" s="1" t="s">
        <v>989</v>
      </c>
      <c r="E543" s="1" t="s">
        <v>1264</v>
      </c>
      <c r="F543" s="1" t="s">
        <v>7</v>
      </c>
    </row>
    <row r="544" spans="1:6" x14ac:dyDescent="0.3">
      <c r="A544" s="37">
        <v>45139</v>
      </c>
      <c r="B544" s="2">
        <v>45141</v>
      </c>
      <c r="C544" s="1" t="s">
        <v>682</v>
      </c>
      <c r="D544" s="1" t="s">
        <v>992</v>
      </c>
      <c r="E544" s="1" t="s">
        <v>32</v>
      </c>
      <c r="F544" s="1" t="s">
        <v>7</v>
      </c>
    </row>
    <row r="545" spans="1:6" x14ac:dyDescent="0.3">
      <c r="A545" s="37">
        <v>45139</v>
      </c>
      <c r="B545" s="2">
        <v>45141</v>
      </c>
      <c r="C545" s="1" t="s">
        <v>690</v>
      </c>
      <c r="D545" s="1" t="s">
        <v>989</v>
      </c>
      <c r="E545" s="1" t="s">
        <v>1264</v>
      </c>
      <c r="F545" s="1" t="s">
        <v>7</v>
      </c>
    </row>
    <row r="546" spans="1:6" x14ac:dyDescent="0.3">
      <c r="A546" s="37">
        <v>45139</v>
      </c>
      <c r="B546" s="2">
        <v>45141</v>
      </c>
      <c r="C546" s="1" t="s">
        <v>691</v>
      </c>
      <c r="D546" s="1" t="s">
        <v>989</v>
      </c>
      <c r="E546" s="1" t="s">
        <v>1264</v>
      </c>
      <c r="F546" s="1" t="s">
        <v>7</v>
      </c>
    </row>
    <row r="547" spans="1:6" x14ac:dyDescent="0.3">
      <c r="A547" s="37">
        <v>45139</v>
      </c>
      <c r="B547" s="2">
        <v>45141</v>
      </c>
      <c r="C547" s="1" t="s">
        <v>699</v>
      </c>
      <c r="D547" s="1" t="s">
        <v>989</v>
      </c>
      <c r="E547" s="1" t="s">
        <v>27</v>
      </c>
      <c r="F547" s="1" t="s">
        <v>7</v>
      </c>
    </row>
    <row r="548" spans="1:6" x14ac:dyDescent="0.3">
      <c r="A548" s="37">
        <v>45139</v>
      </c>
      <c r="B548" s="2">
        <v>45141</v>
      </c>
      <c r="C548" s="1" t="s">
        <v>703</v>
      </c>
      <c r="D548" s="1" t="s">
        <v>990</v>
      </c>
      <c r="E548" s="1" t="s">
        <v>1264</v>
      </c>
      <c r="F548" s="1" t="s">
        <v>7</v>
      </c>
    </row>
    <row r="549" spans="1:6" x14ac:dyDescent="0.3">
      <c r="A549" s="37">
        <v>45139</v>
      </c>
      <c r="B549" s="2">
        <v>45141</v>
      </c>
      <c r="C549" s="1" t="s">
        <v>731</v>
      </c>
      <c r="D549" s="1" t="s">
        <v>989</v>
      </c>
      <c r="E549" s="1" t="s">
        <v>27</v>
      </c>
      <c r="F549" s="1" t="s">
        <v>7</v>
      </c>
    </row>
    <row r="550" spans="1:6" x14ac:dyDescent="0.3">
      <c r="A550" s="37">
        <v>45139</v>
      </c>
      <c r="B550" s="2">
        <v>45141</v>
      </c>
      <c r="C550" s="1" t="s">
        <v>732</v>
      </c>
      <c r="D550" s="1" t="s">
        <v>993</v>
      </c>
      <c r="E550" s="1" t="s">
        <v>1264</v>
      </c>
      <c r="F550" s="1" t="s">
        <v>7</v>
      </c>
    </row>
    <row r="551" spans="1:6" x14ac:dyDescent="0.3">
      <c r="A551" s="37">
        <v>45139</v>
      </c>
      <c r="B551" s="2">
        <v>45141</v>
      </c>
      <c r="C551" s="1" t="s">
        <v>736</v>
      </c>
      <c r="D551" s="1" t="s">
        <v>989</v>
      </c>
      <c r="E551" s="1" t="s">
        <v>1264</v>
      </c>
      <c r="F551" s="1" t="s">
        <v>7</v>
      </c>
    </row>
    <row r="552" spans="1:6" x14ac:dyDescent="0.3">
      <c r="A552" s="37">
        <v>45139</v>
      </c>
      <c r="B552" s="2">
        <v>45141</v>
      </c>
      <c r="C552" s="1" t="s">
        <v>743</v>
      </c>
      <c r="D552" s="1" t="s">
        <v>989</v>
      </c>
      <c r="E552" s="1" t="s">
        <v>1264</v>
      </c>
      <c r="F552" s="1" t="s">
        <v>7</v>
      </c>
    </row>
    <row r="553" spans="1:6" x14ac:dyDescent="0.3">
      <c r="A553" s="37">
        <v>45139</v>
      </c>
      <c r="B553" s="2">
        <v>45141</v>
      </c>
      <c r="C553" s="1" t="s">
        <v>750</v>
      </c>
      <c r="D553" s="1" t="s">
        <v>989</v>
      </c>
      <c r="E553" s="1" t="s">
        <v>27</v>
      </c>
      <c r="F553" s="1" t="s">
        <v>7</v>
      </c>
    </row>
    <row r="554" spans="1:6" x14ac:dyDescent="0.3">
      <c r="A554" s="37">
        <v>45139</v>
      </c>
      <c r="B554" s="2">
        <v>45141</v>
      </c>
      <c r="C554" s="1" t="s">
        <v>764</v>
      </c>
      <c r="D554" s="1" t="s">
        <v>989</v>
      </c>
      <c r="E554" s="1" t="s">
        <v>1264</v>
      </c>
      <c r="F554" s="1" t="s">
        <v>7</v>
      </c>
    </row>
    <row r="555" spans="1:6" x14ac:dyDescent="0.3">
      <c r="A555" s="37">
        <v>45139</v>
      </c>
      <c r="B555" s="2">
        <v>45141</v>
      </c>
      <c r="C555" s="1" t="s">
        <v>776</v>
      </c>
      <c r="D555" s="1" t="s">
        <v>989</v>
      </c>
      <c r="E555" s="1" t="s">
        <v>1264</v>
      </c>
      <c r="F555" s="1" t="s">
        <v>10</v>
      </c>
    </row>
    <row r="556" spans="1:6" x14ac:dyDescent="0.3">
      <c r="A556" s="37">
        <v>45139</v>
      </c>
      <c r="B556" s="2">
        <v>45141</v>
      </c>
      <c r="C556" s="1" t="s">
        <v>810</v>
      </c>
      <c r="D556" s="1" t="s">
        <v>993</v>
      </c>
      <c r="E556" s="1" t="s">
        <v>32</v>
      </c>
      <c r="F556" s="1" t="s">
        <v>7</v>
      </c>
    </row>
    <row r="557" spans="1:6" x14ac:dyDescent="0.3">
      <c r="A557" s="37">
        <v>45139</v>
      </c>
      <c r="B557" s="2">
        <v>45141</v>
      </c>
      <c r="C557" s="1" t="s">
        <v>813</v>
      </c>
      <c r="D557" s="1" t="s">
        <v>989</v>
      </c>
      <c r="E557" s="1" t="s">
        <v>1264</v>
      </c>
      <c r="F557" s="1" t="s">
        <v>7</v>
      </c>
    </row>
    <row r="558" spans="1:6" x14ac:dyDescent="0.3">
      <c r="A558" s="37">
        <v>45139</v>
      </c>
      <c r="B558" s="2">
        <v>45141</v>
      </c>
      <c r="C558" s="1" t="s">
        <v>815</v>
      </c>
      <c r="D558" s="1" t="s">
        <v>989</v>
      </c>
      <c r="E558" s="1" t="s">
        <v>1264</v>
      </c>
      <c r="F558" s="1" t="s">
        <v>7</v>
      </c>
    </row>
    <row r="559" spans="1:6" x14ac:dyDescent="0.3">
      <c r="A559" s="37">
        <v>45139</v>
      </c>
      <c r="B559" s="2">
        <v>45141</v>
      </c>
      <c r="C559" s="1" t="s">
        <v>823</v>
      </c>
      <c r="D559" s="1" t="s">
        <v>989</v>
      </c>
      <c r="E559" s="1" t="s">
        <v>27</v>
      </c>
      <c r="F559" s="1" t="s">
        <v>7</v>
      </c>
    </row>
    <row r="560" spans="1:6" x14ac:dyDescent="0.3">
      <c r="A560" s="37">
        <v>45139</v>
      </c>
      <c r="B560" s="2">
        <v>45141</v>
      </c>
      <c r="C560" s="1" t="s">
        <v>832</v>
      </c>
      <c r="D560" s="1" t="s">
        <v>989</v>
      </c>
      <c r="E560" s="1" t="s">
        <v>1264</v>
      </c>
      <c r="F560" s="1" t="s">
        <v>7</v>
      </c>
    </row>
    <row r="561" spans="1:6" x14ac:dyDescent="0.3">
      <c r="A561" s="37">
        <v>45139</v>
      </c>
      <c r="B561" s="2">
        <v>45142</v>
      </c>
      <c r="C561" s="1" t="s">
        <v>313</v>
      </c>
      <c r="D561" s="1" t="s">
        <v>3</v>
      </c>
      <c r="E561" s="1" t="s">
        <v>4</v>
      </c>
      <c r="F561" s="1" t="s">
        <v>10</v>
      </c>
    </row>
    <row r="562" spans="1:6" x14ac:dyDescent="0.3">
      <c r="A562" s="37">
        <v>45139</v>
      </c>
      <c r="B562" s="2">
        <v>45142</v>
      </c>
      <c r="C562" s="1" t="s">
        <v>502</v>
      </c>
      <c r="D562" s="1" t="s">
        <v>993</v>
      </c>
      <c r="E562" s="1" t="s">
        <v>27</v>
      </c>
      <c r="F562" s="1" t="s">
        <v>7</v>
      </c>
    </row>
    <row r="563" spans="1:6" x14ac:dyDescent="0.3">
      <c r="A563" s="37">
        <v>45139</v>
      </c>
      <c r="B563" s="2">
        <v>45142</v>
      </c>
      <c r="C563" s="1" t="s">
        <v>505</v>
      </c>
      <c r="D563" s="1" t="s">
        <v>989</v>
      </c>
      <c r="E563" s="1" t="s">
        <v>27</v>
      </c>
      <c r="F563" s="1" t="s">
        <v>7</v>
      </c>
    </row>
    <row r="564" spans="1:6" x14ac:dyDescent="0.3">
      <c r="A564" s="37">
        <v>45139</v>
      </c>
      <c r="B564" s="2">
        <v>45142</v>
      </c>
      <c r="C564" s="1" t="s">
        <v>506</v>
      </c>
      <c r="D564" s="1" t="s">
        <v>989</v>
      </c>
      <c r="E564" s="1" t="s">
        <v>1264</v>
      </c>
      <c r="F564" s="1" t="s">
        <v>7</v>
      </c>
    </row>
    <row r="565" spans="1:6" x14ac:dyDescent="0.3">
      <c r="A565" s="37">
        <v>45139</v>
      </c>
      <c r="B565" s="2">
        <v>45142</v>
      </c>
      <c r="C565" s="1" t="s">
        <v>507</v>
      </c>
      <c r="D565" s="1" t="s">
        <v>3</v>
      </c>
      <c r="E565" s="1" t="s">
        <v>1264</v>
      </c>
      <c r="F565" s="1" t="s">
        <v>7</v>
      </c>
    </row>
    <row r="566" spans="1:6" x14ac:dyDescent="0.3">
      <c r="A566" s="37">
        <v>45139</v>
      </c>
      <c r="B566" s="2">
        <v>45142</v>
      </c>
      <c r="C566" s="1" t="s">
        <v>508</v>
      </c>
      <c r="D566" s="1" t="s">
        <v>989</v>
      </c>
      <c r="E566" s="1" t="s">
        <v>32</v>
      </c>
      <c r="F566" s="1" t="s">
        <v>5</v>
      </c>
    </row>
    <row r="567" spans="1:6" x14ac:dyDescent="0.3">
      <c r="A567" s="37">
        <v>45139</v>
      </c>
      <c r="B567" s="2">
        <v>45142</v>
      </c>
      <c r="C567" s="1" t="s">
        <v>510</v>
      </c>
      <c r="D567" s="1" t="s">
        <v>989</v>
      </c>
      <c r="E567" s="1" t="s">
        <v>27</v>
      </c>
      <c r="F567" s="1" t="s">
        <v>7</v>
      </c>
    </row>
    <row r="568" spans="1:6" x14ac:dyDescent="0.3">
      <c r="A568" s="37">
        <v>45139</v>
      </c>
      <c r="B568" s="2">
        <v>45142</v>
      </c>
      <c r="C568" s="1" t="s">
        <v>511</v>
      </c>
      <c r="D568" s="1" t="s">
        <v>990</v>
      </c>
      <c r="E568" s="1" t="s">
        <v>4</v>
      </c>
      <c r="F568" s="1" t="s">
        <v>5</v>
      </c>
    </row>
    <row r="569" spans="1:6" x14ac:dyDescent="0.3">
      <c r="A569" s="37">
        <v>45139</v>
      </c>
      <c r="B569" s="2">
        <v>45142</v>
      </c>
      <c r="C569" s="1" t="s">
        <v>512</v>
      </c>
      <c r="D569" s="1" t="s">
        <v>989</v>
      </c>
      <c r="E569" s="1" t="s">
        <v>1264</v>
      </c>
      <c r="F569" s="1" t="s">
        <v>7</v>
      </c>
    </row>
    <row r="570" spans="1:6" x14ac:dyDescent="0.3">
      <c r="A570" s="37">
        <v>45139</v>
      </c>
      <c r="B570" s="2">
        <v>45142</v>
      </c>
      <c r="C570" s="3" t="s">
        <v>517</v>
      </c>
      <c r="D570" s="1" t="s">
        <v>989</v>
      </c>
      <c r="E570" s="1" t="s">
        <v>27</v>
      </c>
      <c r="F570" s="1" t="s">
        <v>7</v>
      </c>
    </row>
    <row r="571" spans="1:6" x14ac:dyDescent="0.3">
      <c r="A571" s="37">
        <v>45139</v>
      </c>
      <c r="B571" s="2">
        <v>45142</v>
      </c>
      <c r="C571" s="1" t="s">
        <v>518</v>
      </c>
      <c r="D571" s="1" t="s">
        <v>3</v>
      </c>
      <c r="E571" s="1" t="s">
        <v>1264</v>
      </c>
      <c r="F571" s="1" t="s">
        <v>7</v>
      </c>
    </row>
    <row r="572" spans="1:6" x14ac:dyDescent="0.3">
      <c r="A572" s="37">
        <v>45139</v>
      </c>
      <c r="B572" s="2">
        <v>45142</v>
      </c>
      <c r="C572" s="1" t="s">
        <v>519</v>
      </c>
      <c r="D572" s="1" t="s">
        <v>989</v>
      </c>
      <c r="E572" s="1" t="s">
        <v>27</v>
      </c>
      <c r="F572" s="1" t="s">
        <v>7</v>
      </c>
    </row>
    <row r="573" spans="1:6" x14ac:dyDescent="0.3">
      <c r="A573" s="37">
        <v>45139</v>
      </c>
      <c r="B573" s="2">
        <v>45142</v>
      </c>
      <c r="C573" s="1" t="s">
        <v>521</v>
      </c>
      <c r="D573" s="1" t="s">
        <v>988</v>
      </c>
      <c r="E573" s="1" t="s">
        <v>1264</v>
      </c>
      <c r="F573" s="1" t="s">
        <v>7</v>
      </c>
    </row>
    <row r="574" spans="1:6" x14ac:dyDescent="0.3">
      <c r="A574" s="37">
        <v>45139</v>
      </c>
      <c r="B574" s="2">
        <v>45142</v>
      </c>
      <c r="C574" s="1" t="s">
        <v>522</v>
      </c>
      <c r="D574" s="1" t="s">
        <v>988</v>
      </c>
      <c r="E574" s="1" t="s">
        <v>27</v>
      </c>
      <c r="F574" s="1" t="s">
        <v>7</v>
      </c>
    </row>
    <row r="575" spans="1:6" x14ac:dyDescent="0.3">
      <c r="A575" s="37">
        <v>45139</v>
      </c>
      <c r="B575" s="2">
        <v>45142</v>
      </c>
      <c r="C575" s="1" t="s">
        <v>523</v>
      </c>
      <c r="D575" s="1" t="s">
        <v>990</v>
      </c>
      <c r="E575" s="1" t="s">
        <v>27</v>
      </c>
      <c r="F575" s="1" t="s">
        <v>7</v>
      </c>
    </row>
    <row r="576" spans="1:6" x14ac:dyDescent="0.3">
      <c r="A576" s="37">
        <v>45139</v>
      </c>
      <c r="B576" s="2">
        <v>45142</v>
      </c>
      <c r="C576" s="1" t="s">
        <v>524</v>
      </c>
      <c r="D576" s="1" t="s">
        <v>988</v>
      </c>
      <c r="E576" s="1" t="s">
        <v>1264</v>
      </c>
      <c r="F576" s="1" t="s">
        <v>7</v>
      </c>
    </row>
    <row r="577" spans="1:6" x14ac:dyDescent="0.3">
      <c r="A577" s="37">
        <v>45139</v>
      </c>
      <c r="B577" s="2">
        <v>45142</v>
      </c>
      <c r="C577" s="1" t="s">
        <v>525</v>
      </c>
      <c r="D577" s="1" t="s">
        <v>989</v>
      </c>
      <c r="E577" s="1" t="s">
        <v>27</v>
      </c>
      <c r="F577" s="1" t="s">
        <v>7</v>
      </c>
    </row>
    <row r="578" spans="1:6" x14ac:dyDescent="0.3">
      <c r="A578" s="37">
        <v>45139</v>
      </c>
      <c r="B578" s="2">
        <v>45142</v>
      </c>
      <c r="C578" s="1" t="s">
        <v>526</v>
      </c>
      <c r="D578" s="1" t="s">
        <v>990</v>
      </c>
      <c r="E578" s="1" t="s">
        <v>27</v>
      </c>
      <c r="F578" s="1" t="s">
        <v>7</v>
      </c>
    </row>
    <row r="579" spans="1:6" x14ac:dyDescent="0.3">
      <c r="A579" s="37">
        <v>45139</v>
      </c>
      <c r="B579" s="2">
        <v>45142</v>
      </c>
      <c r="C579" s="1" t="s">
        <v>527</v>
      </c>
      <c r="D579" s="1" t="s">
        <v>989</v>
      </c>
      <c r="E579" s="1" t="s">
        <v>27</v>
      </c>
      <c r="F579" s="1" t="s">
        <v>7</v>
      </c>
    </row>
    <row r="580" spans="1:6" x14ac:dyDescent="0.3">
      <c r="A580" s="37">
        <v>45139</v>
      </c>
      <c r="B580" s="2">
        <v>45142</v>
      </c>
      <c r="C580" s="1" t="s">
        <v>528</v>
      </c>
      <c r="D580" s="1" t="s">
        <v>990</v>
      </c>
      <c r="E580" s="1" t="s">
        <v>27</v>
      </c>
      <c r="F580" s="1" t="s">
        <v>5</v>
      </c>
    </row>
    <row r="581" spans="1:6" x14ac:dyDescent="0.3">
      <c r="A581" s="37">
        <v>45139</v>
      </c>
      <c r="B581" s="2">
        <v>45142</v>
      </c>
      <c r="C581" s="1" t="s">
        <v>531</v>
      </c>
      <c r="D581" s="1" t="s">
        <v>993</v>
      </c>
      <c r="E581" s="1" t="s">
        <v>1264</v>
      </c>
      <c r="F581" s="1" t="s">
        <v>7</v>
      </c>
    </row>
    <row r="582" spans="1:6" x14ac:dyDescent="0.3">
      <c r="A582" s="37">
        <v>45139</v>
      </c>
      <c r="B582" s="2">
        <v>45142</v>
      </c>
      <c r="C582" s="1" t="s">
        <v>533</v>
      </c>
      <c r="D582" s="1" t="s">
        <v>988</v>
      </c>
      <c r="E582" s="1" t="s">
        <v>4</v>
      </c>
      <c r="F582" s="1" t="s">
        <v>7</v>
      </c>
    </row>
    <row r="583" spans="1:6" x14ac:dyDescent="0.3">
      <c r="A583" s="37">
        <v>45139</v>
      </c>
      <c r="B583" s="2">
        <v>45142</v>
      </c>
      <c r="C583" s="1" t="s">
        <v>534</v>
      </c>
      <c r="D583" s="1" t="s">
        <v>990</v>
      </c>
      <c r="E583" s="1" t="s">
        <v>32</v>
      </c>
      <c r="F583" s="1" t="s">
        <v>5</v>
      </c>
    </row>
    <row r="584" spans="1:6" x14ac:dyDescent="0.3">
      <c r="A584" s="37">
        <v>45139</v>
      </c>
      <c r="B584" s="2">
        <v>45142</v>
      </c>
      <c r="C584" s="1" t="s">
        <v>535</v>
      </c>
      <c r="D584" s="1" t="s">
        <v>989</v>
      </c>
      <c r="E584" s="1" t="s">
        <v>1264</v>
      </c>
      <c r="F584" s="1" t="s">
        <v>7</v>
      </c>
    </row>
    <row r="585" spans="1:6" x14ac:dyDescent="0.3">
      <c r="A585" s="37">
        <v>45139</v>
      </c>
      <c r="B585" s="2">
        <v>45142</v>
      </c>
      <c r="C585" s="1" t="s">
        <v>537</v>
      </c>
      <c r="D585" s="1" t="s">
        <v>989</v>
      </c>
      <c r="E585" s="1" t="s">
        <v>27</v>
      </c>
      <c r="F585" s="1" t="s">
        <v>7</v>
      </c>
    </row>
    <row r="586" spans="1:6" x14ac:dyDescent="0.3">
      <c r="A586" s="37">
        <v>45139</v>
      </c>
      <c r="B586" s="2">
        <v>45142</v>
      </c>
      <c r="C586" s="1" t="s">
        <v>538</v>
      </c>
      <c r="D586" s="1" t="s">
        <v>991</v>
      </c>
      <c r="E586" s="1" t="s">
        <v>27</v>
      </c>
      <c r="F586" s="1" t="s">
        <v>10</v>
      </c>
    </row>
    <row r="587" spans="1:6" x14ac:dyDescent="0.3">
      <c r="A587" s="37">
        <v>45139</v>
      </c>
      <c r="B587" s="2">
        <v>45142</v>
      </c>
      <c r="C587" s="1" t="s">
        <v>540</v>
      </c>
      <c r="D587" s="1" t="s">
        <v>993</v>
      </c>
      <c r="E587" s="1" t="s">
        <v>27</v>
      </c>
      <c r="F587" s="1" t="s">
        <v>7</v>
      </c>
    </row>
    <row r="588" spans="1:6" x14ac:dyDescent="0.3">
      <c r="A588" s="37">
        <v>45139</v>
      </c>
      <c r="B588" s="2">
        <v>45142</v>
      </c>
      <c r="C588" s="1" t="s">
        <v>541</v>
      </c>
      <c r="D588" s="1" t="s">
        <v>3</v>
      </c>
      <c r="E588" s="1" t="s">
        <v>1264</v>
      </c>
      <c r="F588" s="1" t="s">
        <v>7</v>
      </c>
    </row>
    <row r="589" spans="1:6" x14ac:dyDescent="0.3">
      <c r="A589" s="37">
        <v>45139</v>
      </c>
      <c r="B589" s="2">
        <v>45142</v>
      </c>
      <c r="C589" s="1" t="s">
        <v>544</v>
      </c>
      <c r="D589" s="1" t="s">
        <v>990</v>
      </c>
      <c r="E589" s="1" t="s">
        <v>4</v>
      </c>
      <c r="F589" s="1" t="s">
        <v>10</v>
      </c>
    </row>
    <row r="590" spans="1:6" x14ac:dyDescent="0.3">
      <c r="A590" s="37">
        <v>45139</v>
      </c>
      <c r="B590" s="2">
        <v>45142</v>
      </c>
      <c r="C590" s="1" t="s">
        <v>545</v>
      </c>
      <c r="D590" s="1" t="s">
        <v>993</v>
      </c>
      <c r="E590" s="1" t="s">
        <v>1264</v>
      </c>
      <c r="F590" s="1" t="s">
        <v>7</v>
      </c>
    </row>
    <row r="591" spans="1:6" x14ac:dyDescent="0.3">
      <c r="A591" s="37">
        <v>45139</v>
      </c>
      <c r="B591" s="2">
        <v>45142</v>
      </c>
      <c r="C591" s="1" t="s">
        <v>546</v>
      </c>
      <c r="D591" s="1" t="s">
        <v>992</v>
      </c>
      <c r="E591" s="1" t="s">
        <v>27</v>
      </c>
      <c r="F591" s="1" t="s">
        <v>7</v>
      </c>
    </row>
    <row r="592" spans="1:6" x14ac:dyDescent="0.3">
      <c r="A592" s="37">
        <v>45139</v>
      </c>
      <c r="B592" s="2">
        <v>45142</v>
      </c>
      <c r="C592" s="1" t="s">
        <v>547</v>
      </c>
      <c r="D592" s="1" t="s">
        <v>993</v>
      </c>
      <c r="E592" s="1" t="s">
        <v>27</v>
      </c>
      <c r="F592" s="1" t="s">
        <v>7</v>
      </c>
    </row>
    <row r="593" spans="1:6" x14ac:dyDescent="0.3">
      <c r="A593" s="37">
        <v>45139</v>
      </c>
      <c r="B593" s="2">
        <v>45142</v>
      </c>
      <c r="C593" s="1" t="s">
        <v>548</v>
      </c>
      <c r="D593" s="1" t="s">
        <v>989</v>
      </c>
      <c r="E593" s="1" t="s">
        <v>1264</v>
      </c>
      <c r="F593" s="1" t="s">
        <v>5</v>
      </c>
    </row>
    <row r="594" spans="1:6" x14ac:dyDescent="0.3">
      <c r="A594" s="37">
        <v>45139</v>
      </c>
      <c r="B594" s="2">
        <v>45142</v>
      </c>
      <c r="C594" s="1" t="s">
        <v>550</v>
      </c>
      <c r="D594" s="1" t="s">
        <v>989</v>
      </c>
      <c r="E594" s="1" t="s">
        <v>1264</v>
      </c>
      <c r="F594" s="1" t="s">
        <v>7</v>
      </c>
    </row>
    <row r="595" spans="1:6" x14ac:dyDescent="0.3">
      <c r="A595" s="37">
        <v>45139</v>
      </c>
      <c r="B595" s="2">
        <v>45142</v>
      </c>
      <c r="C595" s="1" t="s">
        <v>553</v>
      </c>
      <c r="D595" s="1" t="s">
        <v>3</v>
      </c>
      <c r="E595" s="1" t="s">
        <v>1264</v>
      </c>
      <c r="F595" s="1" t="s">
        <v>7</v>
      </c>
    </row>
    <row r="596" spans="1:6" x14ac:dyDescent="0.3">
      <c r="A596" s="37">
        <v>45139</v>
      </c>
      <c r="B596" s="2">
        <v>45142</v>
      </c>
      <c r="C596" s="1" t="s">
        <v>554</v>
      </c>
      <c r="D596" s="1" t="s">
        <v>990</v>
      </c>
      <c r="E596" s="1" t="s">
        <v>27</v>
      </c>
      <c r="F596" s="1" t="s">
        <v>7</v>
      </c>
    </row>
    <row r="597" spans="1:6" x14ac:dyDescent="0.3">
      <c r="A597" s="37">
        <v>45139</v>
      </c>
      <c r="B597" s="2">
        <v>45142</v>
      </c>
      <c r="C597" s="1" t="s">
        <v>557</v>
      </c>
      <c r="D597" s="1" t="s">
        <v>989</v>
      </c>
      <c r="E597" s="1" t="s">
        <v>1264</v>
      </c>
      <c r="F597" s="1" t="s">
        <v>5</v>
      </c>
    </row>
    <row r="598" spans="1:6" x14ac:dyDescent="0.3">
      <c r="A598" s="37">
        <v>45139</v>
      </c>
      <c r="B598" s="2">
        <v>45142</v>
      </c>
      <c r="C598" s="1" t="s">
        <v>559</v>
      </c>
      <c r="D598" s="1" t="s">
        <v>988</v>
      </c>
      <c r="E598" s="1" t="s">
        <v>1264</v>
      </c>
      <c r="F598" s="1" t="s">
        <v>7</v>
      </c>
    </row>
    <row r="599" spans="1:6" x14ac:dyDescent="0.3">
      <c r="A599" s="37">
        <v>45139</v>
      </c>
      <c r="B599" s="2">
        <v>45142</v>
      </c>
      <c r="C599" s="1" t="s">
        <v>560</v>
      </c>
      <c r="D599" s="1" t="s">
        <v>990</v>
      </c>
      <c r="E599" s="1" t="s">
        <v>1264</v>
      </c>
      <c r="F599" s="1" t="s">
        <v>10</v>
      </c>
    </row>
    <row r="600" spans="1:6" x14ac:dyDescent="0.3">
      <c r="A600" s="37">
        <v>45139</v>
      </c>
      <c r="B600" s="2">
        <v>45142</v>
      </c>
      <c r="C600" s="1" t="s">
        <v>564</v>
      </c>
      <c r="D600" s="1" t="s">
        <v>3</v>
      </c>
      <c r="E600" s="1" t="s">
        <v>1264</v>
      </c>
      <c r="F600" s="1" t="s">
        <v>7</v>
      </c>
    </row>
    <row r="601" spans="1:6" x14ac:dyDescent="0.3">
      <c r="A601" s="37">
        <v>45139</v>
      </c>
      <c r="B601" s="2">
        <v>45142</v>
      </c>
      <c r="C601" s="1" t="s">
        <v>566</v>
      </c>
      <c r="D601" s="1" t="s">
        <v>989</v>
      </c>
      <c r="E601" s="1" t="s">
        <v>27</v>
      </c>
      <c r="F601" s="1" t="s">
        <v>7</v>
      </c>
    </row>
    <row r="602" spans="1:6" x14ac:dyDescent="0.3">
      <c r="A602" s="37">
        <v>45139</v>
      </c>
      <c r="B602" s="2">
        <v>45142</v>
      </c>
      <c r="C602" s="1" t="s">
        <v>567</v>
      </c>
      <c r="D602" s="1" t="s">
        <v>989</v>
      </c>
      <c r="E602" s="1" t="s">
        <v>27</v>
      </c>
      <c r="F602" s="1" t="s">
        <v>7</v>
      </c>
    </row>
    <row r="603" spans="1:6" x14ac:dyDescent="0.3">
      <c r="A603" s="37">
        <v>45139</v>
      </c>
      <c r="B603" s="2">
        <v>45142</v>
      </c>
      <c r="C603" s="1" t="s">
        <v>568</v>
      </c>
      <c r="D603" s="1" t="s">
        <v>988</v>
      </c>
      <c r="E603" s="1" t="s">
        <v>1264</v>
      </c>
      <c r="F603" s="1" t="s">
        <v>7</v>
      </c>
    </row>
    <row r="604" spans="1:6" x14ac:dyDescent="0.3">
      <c r="A604" s="37">
        <v>45139</v>
      </c>
      <c r="B604" s="2">
        <v>45142</v>
      </c>
      <c r="C604" s="1" t="s">
        <v>569</v>
      </c>
      <c r="D604" s="1" t="s">
        <v>3</v>
      </c>
      <c r="E604" s="1" t="s">
        <v>1264</v>
      </c>
      <c r="F604" s="1" t="s">
        <v>7</v>
      </c>
    </row>
    <row r="605" spans="1:6" x14ac:dyDescent="0.3">
      <c r="A605" s="37">
        <v>45139</v>
      </c>
      <c r="B605" s="2">
        <v>45142</v>
      </c>
      <c r="C605" s="1" t="s">
        <v>570</v>
      </c>
      <c r="D605" s="1" t="s">
        <v>990</v>
      </c>
      <c r="E605" s="1" t="s">
        <v>27</v>
      </c>
      <c r="F605" s="1" t="s">
        <v>7</v>
      </c>
    </row>
    <row r="606" spans="1:6" x14ac:dyDescent="0.3">
      <c r="A606" s="37">
        <v>45139</v>
      </c>
      <c r="B606" s="2">
        <v>45142</v>
      </c>
      <c r="C606" s="1" t="s">
        <v>571</v>
      </c>
      <c r="D606" s="1" t="s">
        <v>989</v>
      </c>
      <c r="E606" s="1" t="s">
        <v>27</v>
      </c>
      <c r="F606" s="1" t="s">
        <v>7</v>
      </c>
    </row>
    <row r="607" spans="1:6" x14ac:dyDescent="0.3">
      <c r="A607" s="37">
        <v>45139</v>
      </c>
      <c r="B607" s="2">
        <v>45142</v>
      </c>
      <c r="C607" s="1" t="s">
        <v>573</v>
      </c>
      <c r="D607" s="1" t="s">
        <v>990</v>
      </c>
      <c r="E607" s="1" t="s">
        <v>27</v>
      </c>
      <c r="F607" s="1" t="s">
        <v>10</v>
      </c>
    </row>
    <row r="608" spans="1:6" x14ac:dyDescent="0.3">
      <c r="A608" s="37">
        <v>45139</v>
      </c>
      <c r="B608" s="2">
        <v>45142</v>
      </c>
      <c r="C608" s="1" t="s">
        <v>574</v>
      </c>
      <c r="D608" s="1" t="s">
        <v>989</v>
      </c>
      <c r="E608" s="1" t="s">
        <v>27</v>
      </c>
      <c r="F608" s="1" t="s">
        <v>10</v>
      </c>
    </row>
    <row r="609" spans="1:6" x14ac:dyDescent="0.3">
      <c r="A609" s="37">
        <v>45139</v>
      </c>
      <c r="B609" s="2">
        <v>45142</v>
      </c>
      <c r="C609" s="1" t="s">
        <v>575</v>
      </c>
      <c r="D609" s="1" t="s">
        <v>990</v>
      </c>
      <c r="E609" s="1" t="s">
        <v>1264</v>
      </c>
      <c r="F609" s="1" t="s">
        <v>10</v>
      </c>
    </row>
    <row r="610" spans="1:6" x14ac:dyDescent="0.3">
      <c r="A610" s="37">
        <v>45139</v>
      </c>
      <c r="B610" s="2">
        <v>45142</v>
      </c>
      <c r="C610" s="1" t="s">
        <v>576</v>
      </c>
      <c r="D610" s="1" t="s">
        <v>990</v>
      </c>
      <c r="E610" s="1" t="s">
        <v>4</v>
      </c>
      <c r="F610" s="1" t="s">
        <v>5</v>
      </c>
    </row>
    <row r="611" spans="1:6" x14ac:dyDescent="0.3">
      <c r="A611" s="37">
        <v>45139</v>
      </c>
      <c r="B611" s="2">
        <v>45142</v>
      </c>
      <c r="C611" s="1" t="s">
        <v>577</v>
      </c>
      <c r="D611" s="1" t="s">
        <v>988</v>
      </c>
      <c r="E611" s="1" t="s">
        <v>1264</v>
      </c>
      <c r="F611" s="1" t="s">
        <v>7</v>
      </c>
    </row>
    <row r="612" spans="1:6" x14ac:dyDescent="0.3">
      <c r="A612" s="37">
        <v>45139</v>
      </c>
      <c r="B612" s="2">
        <v>45142</v>
      </c>
      <c r="C612" s="1" t="s">
        <v>579</v>
      </c>
      <c r="D612" s="1" t="s">
        <v>993</v>
      </c>
      <c r="E612" s="1" t="s">
        <v>1264</v>
      </c>
      <c r="F612" s="1" t="s">
        <v>7</v>
      </c>
    </row>
    <row r="613" spans="1:6" x14ac:dyDescent="0.3">
      <c r="A613" s="37">
        <v>45139</v>
      </c>
      <c r="B613" s="2">
        <v>45142</v>
      </c>
      <c r="C613" s="1" t="s">
        <v>580</v>
      </c>
      <c r="D613" s="1" t="s">
        <v>989</v>
      </c>
      <c r="E613" s="1" t="s">
        <v>27</v>
      </c>
      <c r="F613" s="1" t="s">
        <v>7</v>
      </c>
    </row>
    <row r="614" spans="1:6" x14ac:dyDescent="0.3">
      <c r="A614" s="37">
        <v>45139</v>
      </c>
      <c r="B614" s="2">
        <v>45142</v>
      </c>
      <c r="C614" s="1" t="s">
        <v>581</v>
      </c>
      <c r="D614" s="1" t="s">
        <v>988</v>
      </c>
      <c r="E614" s="1" t="s">
        <v>1264</v>
      </c>
      <c r="F614" s="1" t="s">
        <v>7</v>
      </c>
    </row>
    <row r="615" spans="1:6" x14ac:dyDescent="0.3">
      <c r="A615" s="37">
        <v>45139</v>
      </c>
      <c r="B615" s="2">
        <v>45142</v>
      </c>
      <c r="C615" s="1" t="s">
        <v>582</v>
      </c>
      <c r="D615" s="1" t="s">
        <v>988</v>
      </c>
      <c r="E615" s="1" t="s">
        <v>1264</v>
      </c>
      <c r="F615" s="1" t="s">
        <v>7</v>
      </c>
    </row>
    <row r="616" spans="1:6" x14ac:dyDescent="0.3">
      <c r="A616" s="37">
        <v>45139</v>
      </c>
      <c r="B616" s="2">
        <v>45142</v>
      </c>
      <c r="C616" s="1" t="s">
        <v>583</v>
      </c>
      <c r="D616" s="1" t="s">
        <v>989</v>
      </c>
      <c r="E616" s="1" t="s">
        <v>27</v>
      </c>
      <c r="F616" s="1" t="s">
        <v>7</v>
      </c>
    </row>
    <row r="617" spans="1:6" x14ac:dyDescent="0.3">
      <c r="A617" s="37">
        <v>45139</v>
      </c>
      <c r="B617" s="2">
        <v>45142</v>
      </c>
      <c r="C617" s="1" t="s">
        <v>584</v>
      </c>
      <c r="D617" s="1" t="s">
        <v>3</v>
      </c>
      <c r="E617" s="1" t="s">
        <v>1264</v>
      </c>
      <c r="F617" s="1" t="s">
        <v>7</v>
      </c>
    </row>
    <row r="618" spans="1:6" x14ac:dyDescent="0.3">
      <c r="A618" s="37">
        <v>45139</v>
      </c>
      <c r="B618" s="2">
        <v>45142</v>
      </c>
      <c r="C618" s="1" t="s">
        <v>586</v>
      </c>
      <c r="D618" s="1" t="s">
        <v>989</v>
      </c>
      <c r="E618" s="1" t="s">
        <v>27</v>
      </c>
      <c r="F618" s="1" t="s">
        <v>7</v>
      </c>
    </row>
    <row r="619" spans="1:6" x14ac:dyDescent="0.3">
      <c r="A619" s="37">
        <v>45139</v>
      </c>
      <c r="B619" s="2">
        <v>45142</v>
      </c>
      <c r="C619" s="1" t="s">
        <v>588</v>
      </c>
      <c r="D619" s="1" t="s">
        <v>990</v>
      </c>
      <c r="E619" s="1" t="s">
        <v>1264</v>
      </c>
      <c r="F619" s="1" t="s">
        <v>10</v>
      </c>
    </row>
    <row r="620" spans="1:6" x14ac:dyDescent="0.3">
      <c r="A620" s="37">
        <v>45139</v>
      </c>
      <c r="B620" s="2">
        <v>45142</v>
      </c>
      <c r="C620" s="1" t="s">
        <v>589</v>
      </c>
      <c r="D620" s="1" t="s">
        <v>989</v>
      </c>
      <c r="E620" s="1" t="s">
        <v>1264</v>
      </c>
      <c r="F620" s="1" t="s">
        <v>7</v>
      </c>
    </row>
    <row r="621" spans="1:6" x14ac:dyDescent="0.3">
      <c r="A621" s="37">
        <v>45139</v>
      </c>
      <c r="B621" s="2">
        <v>45142</v>
      </c>
      <c r="C621" s="1" t="s">
        <v>590</v>
      </c>
      <c r="D621" s="1" t="s">
        <v>989</v>
      </c>
      <c r="E621" s="1" t="s">
        <v>1264</v>
      </c>
      <c r="F621" s="1" t="s">
        <v>7</v>
      </c>
    </row>
    <row r="622" spans="1:6" x14ac:dyDescent="0.3">
      <c r="A622" s="37">
        <v>45139</v>
      </c>
      <c r="B622" s="2">
        <v>45142</v>
      </c>
      <c r="C622" s="1" t="s">
        <v>595</v>
      </c>
      <c r="D622" s="1" t="s">
        <v>989</v>
      </c>
      <c r="E622" s="1" t="s">
        <v>27</v>
      </c>
      <c r="F622" s="1" t="s">
        <v>10</v>
      </c>
    </row>
    <row r="623" spans="1:6" x14ac:dyDescent="0.3">
      <c r="A623" s="37">
        <v>45139</v>
      </c>
      <c r="B623" s="2">
        <v>45142</v>
      </c>
      <c r="C623" s="1" t="s">
        <v>596</v>
      </c>
      <c r="D623" s="1" t="s">
        <v>989</v>
      </c>
      <c r="E623" s="1" t="s">
        <v>27</v>
      </c>
      <c r="F623" s="1" t="s">
        <v>10</v>
      </c>
    </row>
    <row r="624" spans="1:6" x14ac:dyDescent="0.3">
      <c r="A624" s="37">
        <v>45139</v>
      </c>
      <c r="B624" s="2">
        <v>45142</v>
      </c>
      <c r="C624" s="1" t="s">
        <v>597</v>
      </c>
      <c r="D624" s="1" t="s">
        <v>990</v>
      </c>
      <c r="E624" s="1" t="s">
        <v>32</v>
      </c>
      <c r="F624" s="1" t="s">
        <v>7</v>
      </c>
    </row>
    <row r="625" spans="1:6" x14ac:dyDescent="0.3">
      <c r="A625" s="37">
        <v>45139</v>
      </c>
      <c r="B625" s="2">
        <v>45142</v>
      </c>
      <c r="C625" s="1" t="s">
        <v>598</v>
      </c>
      <c r="D625" s="1" t="s">
        <v>989</v>
      </c>
      <c r="E625" s="1" t="s">
        <v>27</v>
      </c>
      <c r="F625" s="1" t="s">
        <v>7</v>
      </c>
    </row>
    <row r="626" spans="1:6" x14ac:dyDescent="0.3">
      <c r="A626" s="37">
        <v>45139</v>
      </c>
      <c r="B626" s="2">
        <v>45142</v>
      </c>
      <c r="C626" s="1" t="s">
        <v>599</v>
      </c>
      <c r="D626" s="1" t="s">
        <v>989</v>
      </c>
      <c r="E626" s="1" t="s">
        <v>27</v>
      </c>
      <c r="F626" s="1" t="s">
        <v>7</v>
      </c>
    </row>
    <row r="627" spans="1:6" x14ac:dyDescent="0.3">
      <c r="A627" s="37">
        <v>45139</v>
      </c>
      <c r="B627" s="2">
        <v>45142</v>
      </c>
      <c r="C627" s="1" t="s">
        <v>600</v>
      </c>
      <c r="D627" s="1" t="s">
        <v>990</v>
      </c>
      <c r="E627" s="1" t="s">
        <v>1264</v>
      </c>
      <c r="F627" s="1" t="s">
        <v>7</v>
      </c>
    </row>
    <row r="628" spans="1:6" x14ac:dyDescent="0.3">
      <c r="A628" s="37">
        <v>45139</v>
      </c>
      <c r="B628" s="2">
        <v>45142</v>
      </c>
      <c r="C628" s="1" t="s">
        <v>602</v>
      </c>
      <c r="D628" s="1" t="s">
        <v>988</v>
      </c>
      <c r="E628" s="1" t="s">
        <v>1264</v>
      </c>
      <c r="F628" s="1" t="s">
        <v>7</v>
      </c>
    </row>
    <row r="629" spans="1:6" x14ac:dyDescent="0.3">
      <c r="A629" s="37">
        <v>45139</v>
      </c>
      <c r="B629" s="2">
        <v>45142</v>
      </c>
      <c r="C629" s="1" t="s">
        <v>604</v>
      </c>
      <c r="D629" s="1" t="s">
        <v>989</v>
      </c>
      <c r="E629" s="1" t="s">
        <v>27</v>
      </c>
      <c r="F629" s="1" t="s">
        <v>7</v>
      </c>
    </row>
    <row r="630" spans="1:6" x14ac:dyDescent="0.3">
      <c r="A630" s="37">
        <v>45139</v>
      </c>
      <c r="B630" s="2">
        <v>45142</v>
      </c>
      <c r="C630" s="1" t="s">
        <v>605</v>
      </c>
      <c r="D630" s="1" t="s">
        <v>993</v>
      </c>
      <c r="E630" s="1" t="s">
        <v>27</v>
      </c>
      <c r="F630" s="1" t="s">
        <v>10</v>
      </c>
    </row>
    <row r="631" spans="1:6" x14ac:dyDescent="0.3">
      <c r="A631" s="37">
        <v>45139</v>
      </c>
      <c r="B631" s="2">
        <v>45142</v>
      </c>
      <c r="C631" s="1" t="s">
        <v>606</v>
      </c>
      <c r="D631" s="1" t="s">
        <v>989</v>
      </c>
      <c r="E631" s="1" t="s">
        <v>27</v>
      </c>
      <c r="F631" s="1" t="s">
        <v>5</v>
      </c>
    </row>
    <row r="632" spans="1:6" x14ac:dyDescent="0.3">
      <c r="A632" s="37">
        <v>45139</v>
      </c>
      <c r="B632" s="2">
        <v>45142</v>
      </c>
      <c r="C632" s="1" t="s">
        <v>607</v>
      </c>
      <c r="D632" s="1" t="s">
        <v>989</v>
      </c>
      <c r="E632" s="1" t="s">
        <v>27</v>
      </c>
      <c r="F632" s="1" t="s">
        <v>7</v>
      </c>
    </row>
    <row r="633" spans="1:6" x14ac:dyDescent="0.3">
      <c r="A633" s="37">
        <v>45139</v>
      </c>
      <c r="B633" s="2">
        <v>45142</v>
      </c>
      <c r="C633" s="1" t="s">
        <v>608</v>
      </c>
      <c r="D633" s="1" t="s">
        <v>3</v>
      </c>
      <c r="E633" s="1" t="s">
        <v>27</v>
      </c>
      <c r="F633" s="1" t="s">
        <v>7</v>
      </c>
    </row>
    <row r="634" spans="1:6" x14ac:dyDescent="0.3">
      <c r="A634" s="37">
        <v>45139</v>
      </c>
      <c r="B634" s="2">
        <v>45142</v>
      </c>
      <c r="C634" s="1" t="s">
        <v>609</v>
      </c>
      <c r="D634" s="1" t="s">
        <v>990</v>
      </c>
      <c r="E634" s="1" t="s">
        <v>32</v>
      </c>
      <c r="F634" s="1" t="s">
        <v>10</v>
      </c>
    </row>
    <row r="635" spans="1:6" x14ac:dyDescent="0.3">
      <c r="A635" s="37">
        <v>45139</v>
      </c>
      <c r="B635" s="2">
        <v>45142</v>
      </c>
      <c r="C635" s="1" t="s">
        <v>610</v>
      </c>
      <c r="D635" s="1" t="s">
        <v>989</v>
      </c>
      <c r="E635" s="1" t="s">
        <v>27</v>
      </c>
      <c r="F635" s="1" t="s">
        <v>7</v>
      </c>
    </row>
    <row r="636" spans="1:6" x14ac:dyDescent="0.3">
      <c r="A636" s="37">
        <v>45139</v>
      </c>
      <c r="B636" s="2">
        <v>45142</v>
      </c>
      <c r="C636" s="1" t="s">
        <v>612</v>
      </c>
      <c r="D636" s="1" t="s">
        <v>988</v>
      </c>
      <c r="E636" s="1" t="s">
        <v>1264</v>
      </c>
      <c r="F636" s="1" t="s">
        <v>7</v>
      </c>
    </row>
    <row r="637" spans="1:6" x14ac:dyDescent="0.3">
      <c r="A637" s="37">
        <v>45139</v>
      </c>
      <c r="B637" s="2">
        <v>45142</v>
      </c>
      <c r="C637" s="1" t="s">
        <v>613</v>
      </c>
      <c r="D637" s="1" t="s">
        <v>990</v>
      </c>
      <c r="E637" s="1" t="s">
        <v>27</v>
      </c>
      <c r="F637" s="1" t="s">
        <v>10</v>
      </c>
    </row>
    <row r="638" spans="1:6" x14ac:dyDescent="0.3">
      <c r="A638" s="37">
        <v>45139</v>
      </c>
      <c r="B638" s="2">
        <v>45142</v>
      </c>
      <c r="C638" s="1" t="s">
        <v>614</v>
      </c>
      <c r="D638" s="1" t="s">
        <v>989</v>
      </c>
      <c r="E638" s="1" t="s">
        <v>27</v>
      </c>
      <c r="F638" s="1" t="s">
        <v>5</v>
      </c>
    </row>
    <row r="639" spans="1:6" x14ac:dyDescent="0.3">
      <c r="A639" s="37">
        <v>45139</v>
      </c>
      <c r="B639" s="2">
        <v>45142</v>
      </c>
      <c r="C639" s="1" t="s">
        <v>615</v>
      </c>
      <c r="D639" s="1" t="s">
        <v>3</v>
      </c>
      <c r="E639" s="1" t="s">
        <v>1264</v>
      </c>
      <c r="F639" s="1" t="s">
        <v>7</v>
      </c>
    </row>
    <row r="640" spans="1:6" x14ac:dyDescent="0.3">
      <c r="A640" s="37">
        <v>45139</v>
      </c>
      <c r="B640" s="2">
        <v>45142</v>
      </c>
      <c r="C640" s="1" t="s">
        <v>616</v>
      </c>
      <c r="D640" s="1" t="s">
        <v>989</v>
      </c>
      <c r="E640" s="1" t="s">
        <v>27</v>
      </c>
      <c r="F640" s="1" t="s">
        <v>7</v>
      </c>
    </row>
    <row r="641" spans="1:6" x14ac:dyDescent="0.3">
      <c r="A641" s="37">
        <v>45139</v>
      </c>
      <c r="B641" s="2">
        <v>45142</v>
      </c>
      <c r="C641" s="1" t="s">
        <v>619</v>
      </c>
      <c r="D641" s="1" t="s">
        <v>992</v>
      </c>
      <c r="E641" s="1" t="s">
        <v>1264</v>
      </c>
      <c r="F641" s="1" t="s">
        <v>10</v>
      </c>
    </row>
    <row r="642" spans="1:6" x14ac:dyDescent="0.3">
      <c r="A642" s="37">
        <v>45139</v>
      </c>
      <c r="B642" s="2">
        <v>45142</v>
      </c>
      <c r="C642" s="1" t="s">
        <v>620</v>
      </c>
      <c r="D642" s="1" t="s">
        <v>988</v>
      </c>
      <c r="E642" s="1" t="s">
        <v>1264</v>
      </c>
      <c r="F642" s="1" t="s">
        <v>7</v>
      </c>
    </row>
    <row r="643" spans="1:6" x14ac:dyDescent="0.3">
      <c r="A643" s="37">
        <v>45139</v>
      </c>
      <c r="B643" s="2">
        <v>45142</v>
      </c>
      <c r="C643" s="1" t="s">
        <v>622</v>
      </c>
      <c r="D643" s="1" t="s">
        <v>989</v>
      </c>
      <c r="E643" s="1" t="s">
        <v>27</v>
      </c>
      <c r="F643" s="1" t="s">
        <v>5</v>
      </c>
    </row>
    <row r="644" spans="1:6" x14ac:dyDescent="0.3">
      <c r="A644" s="37">
        <v>45139</v>
      </c>
      <c r="B644" s="2">
        <v>45142</v>
      </c>
      <c r="C644" s="1" t="s">
        <v>624</v>
      </c>
      <c r="D644" s="1" t="s">
        <v>993</v>
      </c>
      <c r="E644" s="1" t="s">
        <v>1264</v>
      </c>
      <c r="F644" s="1" t="s">
        <v>7</v>
      </c>
    </row>
    <row r="645" spans="1:6" x14ac:dyDescent="0.3">
      <c r="A645" s="37">
        <v>45139</v>
      </c>
      <c r="B645" s="2">
        <v>45142</v>
      </c>
      <c r="C645" s="1" t="s">
        <v>625</v>
      </c>
      <c r="D645" s="1" t="s">
        <v>989</v>
      </c>
      <c r="E645" s="1" t="s">
        <v>27</v>
      </c>
      <c r="F645" s="1" t="s">
        <v>7</v>
      </c>
    </row>
    <row r="646" spans="1:6" x14ac:dyDescent="0.3">
      <c r="A646" s="37">
        <v>45139</v>
      </c>
      <c r="B646" s="2">
        <v>45142</v>
      </c>
      <c r="C646" s="1" t="s">
        <v>627</v>
      </c>
      <c r="D646" s="1" t="s">
        <v>990</v>
      </c>
      <c r="E646" s="1" t="s">
        <v>1264</v>
      </c>
      <c r="F646" s="1" t="s">
        <v>7</v>
      </c>
    </row>
    <row r="647" spans="1:6" x14ac:dyDescent="0.3">
      <c r="A647" s="37">
        <v>45139</v>
      </c>
      <c r="B647" s="2">
        <v>45142</v>
      </c>
      <c r="C647" s="1" t="s">
        <v>628</v>
      </c>
      <c r="D647" s="1" t="s">
        <v>989</v>
      </c>
      <c r="E647" s="1" t="s">
        <v>27</v>
      </c>
      <c r="F647" s="1" t="s">
        <v>7</v>
      </c>
    </row>
    <row r="648" spans="1:6" x14ac:dyDescent="0.3">
      <c r="A648" s="37">
        <v>45139</v>
      </c>
      <c r="B648" s="2">
        <v>45142</v>
      </c>
      <c r="C648" s="1" t="s">
        <v>632</v>
      </c>
      <c r="D648" s="1" t="s">
        <v>989</v>
      </c>
      <c r="E648" s="1" t="s">
        <v>27</v>
      </c>
      <c r="F648" s="1" t="s">
        <v>7</v>
      </c>
    </row>
    <row r="649" spans="1:6" x14ac:dyDescent="0.3">
      <c r="A649" s="37">
        <v>45139</v>
      </c>
      <c r="B649" s="2">
        <v>45142</v>
      </c>
      <c r="C649" s="1" t="s">
        <v>633</v>
      </c>
      <c r="D649" s="1" t="s">
        <v>990</v>
      </c>
      <c r="E649" s="1" t="s">
        <v>27</v>
      </c>
      <c r="F649" s="1" t="s">
        <v>10</v>
      </c>
    </row>
    <row r="650" spans="1:6" x14ac:dyDescent="0.3">
      <c r="A650" s="37">
        <v>45139</v>
      </c>
      <c r="B650" s="2">
        <v>45142</v>
      </c>
      <c r="C650" s="1" t="s">
        <v>635</v>
      </c>
      <c r="D650" s="1" t="s">
        <v>989</v>
      </c>
      <c r="E650" s="1" t="s">
        <v>27</v>
      </c>
      <c r="F650" s="1" t="s">
        <v>7</v>
      </c>
    </row>
    <row r="651" spans="1:6" x14ac:dyDescent="0.3">
      <c r="A651" s="37">
        <v>45139</v>
      </c>
      <c r="B651" s="2">
        <v>45142</v>
      </c>
      <c r="C651" s="1" t="s">
        <v>636</v>
      </c>
      <c r="D651" s="1" t="s">
        <v>989</v>
      </c>
      <c r="E651" s="1" t="s">
        <v>32</v>
      </c>
      <c r="F651" s="1" t="s">
        <v>5</v>
      </c>
    </row>
    <row r="652" spans="1:6" x14ac:dyDescent="0.3">
      <c r="A652" s="37">
        <v>45139</v>
      </c>
      <c r="B652" s="2">
        <v>45142</v>
      </c>
      <c r="C652" s="1" t="s">
        <v>638</v>
      </c>
      <c r="D652" s="1" t="s">
        <v>989</v>
      </c>
      <c r="E652" s="1" t="s">
        <v>27</v>
      </c>
      <c r="F652" s="1" t="s">
        <v>5</v>
      </c>
    </row>
    <row r="653" spans="1:6" x14ac:dyDescent="0.3">
      <c r="A653" s="37">
        <v>45139</v>
      </c>
      <c r="B653" s="2">
        <v>45142</v>
      </c>
      <c r="C653" s="1" t="s">
        <v>639</v>
      </c>
      <c r="D653" s="1" t="s">
        <v>988</v>
      </c>
      <c r="E653" s="1" t="s">
        <v>1264</v>
      </c>
      <c r="F653" s="1" t="s">
        <v>7</v>
      </c>
    </row>
    <row r="654" spans="1:6" x14ac:dyDescent="0.3">
      <c r="A654" s="37">
        <v>45139</v>
      </c>
      <c r="B654" s="2">
        <v>45142</v>
      </c>
      <c r="C654" s="1" t="s">
        <v>641</v>
      </c>
      <c r="D654" s="1" t="s">
        <v>3</v>
      </c>
      <c r="E654" s="1" t="s">
        <v>27</v>
      </c>
      <c r="F654" s="1" t="s">
        <v>7</v>
      </c>
    </row>
    <row r="655" spans="1:6" x14ac:dyDescent="0.3">
      <c r="A655" s="37">
        <v>45139</v>
      </c>
      <c r="B655" s="2">
        <v>45142</v>
      </c>
      <c r="C655" s="1" t="s">
        <v>645</v>
      </c>
      <c r="D655" s="1" t="s">
        <v>989</v>
      </c>
      <c r="E655" s="1" t="s">
        <v>27</v>
      </c>
      <c r="F655" s="1" t="s">
        <v>7</v>
      </c>
    </row>
    <row r="656" spans="1:6" x14ac:dyDescent="0.3">
      <c r="A656" s="37">
        <v>45139</v>
      </c>
      <c r="B656" s="2">
        <v>45142</v>
      </c>
      <c r="C656" s="1" t="s">
        <v>646</v>
      </c>
      <c r="D656" s="1" t="s">
        <v>992</v>
      </c>
      <c r="E656" s="1" t="s">
        <v>27</v>
      </c>
      <c r="F656" s="1" t="s">
        <v>7</v>
      </c>
    </row>
    <row r="657" spans="1:6" x14ac:dyDescent="0.3">
      <c r="A657" s="37">
        <v>45139</v>
      </c>
      <c r="B657" s="2">
        <v>45142</v>
      </c>
      <c r="C657" s="1" t="s">
        <v>647</v>
      </c>
      <c r="D657" s="1" t="s">
        <v>993</v>
      </c>
      <c r="E657" s="1" t="s">
        <v>4</v>
      </c>
      <c r="F657" s="1" t="s">
        <v>10</v>
      </c>
    </row>
    <row r="658" spans="1:6" x14ac:dyDescent="0.3">
      <c r="A658" s="37">
        <v>45139</v>
      </c>
      <c r="B658" s="2">
        <v>45142</v>
      </c>
      <c r="C658" s="1" t="s">
        <v>648</v>
      </c>
      <c r="D658" s="1" t="s">
        <v>989</v>
      </c>
      <c r="E658" s="1" t="s">
        <v>1264</v>
      </c>
      <c r="F658" s="1" t="s">
        <v>7</v>
      </c>
    </row>
    <row r="659" spans="1:6" x14ac:dyDescent="0.3">
      <c r="A659" s="37">
        <v>45139</v>
      </c>
      <c r="B659" s="2">
        <v>45142</v>
      </c>
      <c r="C659" s="1" t="s">
        <v>649</v>
      </c>
      <c r="D659" s="1" t="s">
        <v>989</v>
      </c>
      <c r="E659" s="1" t="s">
        <v>27</v>
      </c>
      <c r="F659" s="1" t="s">
        <v>7</v>
      </c>
    </row>
    <row r="660" spans="1:6" x14ac:dyDescent="0.3">
      <c r="A660" s="37">
        <v>45139</v>
      </c>
      <c r="B660" s="2">
        <v>45142</v>
      </c>
      <c r="C660" s="1" t="s">
        <v>650</v>
      </c>
      <c r="D660" s="1" t="s">
        <v>990</v>
      </c>
      <c r="E660" s="1" t="s">
        <v>27</v>
      </c>
      <c r="F660" s="1" t="s">
        <v>10</v>
      </c>
    </row>
    <row r="661" spans="1:6" x14ac:dyDescent="0.3">
      <c r="A661" s="37">
        <v>45139</v>
      </c>
      <c r="B661" s="2">
        <v>45142</v>
      </c>
      <c r="C661" s="1" t="s">
        <v>652</v>
      </c>
      <c r="D661" s="1" t="s">
        <v>988</v>
      </c>
      <c r="E661" s="1" t="s">
        <v>1264</v>
      </c>
      <c r="F661" s="1" t="s">
        <v>7</v>
      </c>
    </row>
    <row r="662" spans="1:6" x14ac:dyDescent="0.3">
      <c r="A662" s="37">
        <v>45139</v>
      </c>
      <c r="B662" s="2">
        <v>45142</v>
      </c>
      <c r="C662" s="1" t="s">
        <v>653</v>
      </c>
      <c r="D662" s="1" t="s">
        <v>993</v>
      </c>
      <c r="E662" s="1" t="s">
        <v>1264</v>
      </c>
      <c r="F662" s="1" t="s">
        <v>7</v>
      </c>
    </row>
    <row r="663" spans="1:6" x14ac:dyDescent="0.3">
      <c r="A663" s="37">
        <v>45139</v>
      </c>
      <c r="B663" s="2">
        <v>45142</v>
      </c>
      <c r="C663" s="1" t="s">
        <v>654</v>
      </c>
      <c r="D663" s="1" t="s">
        <v>989</v>
      </c>
      <c r="E663" s="1" t="s">
        <v>1264</v>
      </c>
      <c r="F663" s="1" t="s">
        <v>5</v>
      </c>
    </row>
    <row r="664" spans="1:6" x14ac:dyDescent="0.3">
      <c r="A664" s="37">
        <v>45139</v>
      </c>
      <c r="B664" s="2">
        <v>45142</v>
      </c>
      <c r="C664" s="1" t="s">
        <v>655</v>
      </c>
      <c r="D664" s="1" t="s">
        <v>989</v>
      </c>
      <c r="E664" s="1" t="s">
        <v>1264</v>
      </c>
      <c r="F664" s="1" t="s">
        <v>5</v>
      </c>
    </row>
    <row r="665" spans="1:6" x14ac:dyDescent="0.3">
      <c r="A665" s="37">
        <v>45139</v>
      </c>
      <c r="B665" s="2">
        <v>45142</v>
      </c>
      <c r="C665" s="1" t="s">
        <v>657</v>
      </c>
      <c r="D665" s="1" t="s">
        <v>993</v>
      </c>
      <c r="E665" s="1" t="s">
        <v>32</v>
      </c>
      <c r="F665" s="1" t="s">
        <v>7</v>
      </c>
    </row>
    <row r="666" spans="1:6" x14ac:dyDescent="0.3">
      <c r="A666" s="37">
        <v>45139</v>
      </c>
      <c r="B666" s="2">
        <v>45142</v>
      </c>
      <c r="C666" s="1" t="s">
        <v>658</v>
      </c>
      <c r="D666" s="1" t="s">
        <v>988</v>
      </c>
      <c r="E666" s="1" t="s">
        <v>1264</v>
      </c>
      <c r="F666" s="1" t="s">
        <v>7</v>
      </c>
    </row>
    <row r="667" spans="1:6" x14ac:dyDescent="0.3">
      <c r="A667" s="37">
        <v>45139</v>
      </c>
      <c r="B667" s="2">
        <v>45142</v>
      </c>
      <c r="C667" s="1" t="s">
        <v>660</v>
      </c>
      <c r="D667" s="1" t="s">
        <v>989</v>
      </c>
      <c r="E667" s="1" t="s">
        <v>27</v>
      </c>
      <c r="F667" s="1" t="s">
        <v>7</v>
      </c>
    </row>
    <row r="668" spans="1:6" x14ac:dyDescent="0.3">
      <c r="A668" s="37">
        <v>45139</v>
      </c>
      <c r="B668" s="2">
        <v>45142</v>
      </c>
      <c r="C668" s="1" t="s">
        <v>662</v>
      </c>
      <c r="D668" s="1" t="s">
        <v>989</v>
      </c>
      <c r="E668" s="1" t="s">
        <v>4</v>
      </c>
      <c r="F668" s="1" t="s">
        <v>10</v>
      </c>
    </row>
    <row r="669" spans="1:6" x14ac:dyDescent="0.3">
      <c r="A669" s="37">
        <v>45139</v>
      </c>
      <c r="B669" s="2">
        <v>45142</v>
      </c>
      <c r="C669" s="1" t="s">
        <v>664</v>
      </c>
      <c r="D669" s="1" t="s">
        <v>989</v>
      </c>
      <c r="E669" s="1" t="s">
        <v>27</v>
      </c>
      <c r="F669" s="1" t="s">
        <v>7</v>
      </c>
    </row>
    <row r="670" spans="1:6" x14ac:dyDescent="0.3">
      <c r="A670" s="37">
        <v>45139</v>
      </c>
      <c r="B670" s="2">
        <v>45142</v>
      </c>
      <c r="C670" s="1" t="s">
        <v>666</v>
      </c>
      <c r="D670" s="1" t="s">
        <v>989</v>
      </c>
      <c r="E670" s="1" t="s">
        <v>27</v>
      </c>
      <c r="F670" s="1" t="s">
        <v>10</v>
      </c>
    </row>
    <row r="671" spans="1:6" x14ac:dyDescent="0.3">
      <c r="A671" s="37">
        <v>45139</v>
      </c>
      <c r="B671" s="2">
        <v>45142</v>
      </c>
      <c r="C671" s="1" t="s">
        <v>667</v>
      </c>
      <c r="D671" s="1" t="s">
        <v>992</v>
      </c>
      <c r="E671" s="1" t="s">
        <v>4</v>
      </c>
      <c r="F671" s="1" t="s">
        <v>7</v>
      </c>
    </row>
    <row r="672" spans="1:6" x14ac:dyDescent="0.3">
      <c r="A672" s="37">
        <v>45139</v>
      </c>
      <c r="B672" s="2">
        <v>45142</v>
      </c>
      <c r="C672" s="1" t="s">
        <v>670</v>
      </c>
      <c r="D672" s="1" t="s">
        <v>989</v>
      </c>
      <c r="E672" s="1" t="s">
        <v>27</v>
      </c>
      <c r="F672" s="1" t="s">
        <v>7</v>
      </c>
    </row>
    <row r="673" spans="1:6" x14ac:dyDescent="0.3">
      <c r="A673" s="37">
        <v>45139</v>
      </c>
      <c r="B673" s="2">
        <v>45142</v>
      </c>
      <c r="C673" s="1" t="s">
        <v>673</v>
      </c>
      <c r="D673" s="1" t="s">
        <v>989</v>
      </c>
      <c r="E673" s="1" t="s">
        <v>27</v>
      </c>
      <c r="F673" s="1" t="s">
        <v>5</v>
      </c>
    </row>
    <row r="674" spans="1:6" x14ac:dyDescent="0.3">
      <c r="A674" s="37">
        <v>45139</v>
      </c>
      <c r="B674" s="2">
        <v>45142</v>
      </c>
      <c r="C674" s="1" t="s">
        <v>675</v>
      </c>
      <c r="D674" s="1" t="s">
        <v>989</v>
      </c>
      <c r="E674" s="1" t="s">
        <v>1264</v>
      </c>
      <c r="F674" s="1" t="s">
        <v>7</v>
      </c>
    </row>
    <row r="675" spans="1:6" x14ac:dyDescent="0.3">
      <c r="A675" s="37">
        <v>45139</v>
      </c>
      <c r="B675" s="2">
        <v>45142</v>
      </c>
      <c r="C675" s="1" t="s">
        <v>676</v>
      </c>
      <c r="D675" s="1" t="s">
        <v>989</v>
      </c>
      <c r="E675" s="1" t="s">
        <v>4</v>
      </c>
      <c r="F675" s="1" t="s">
        <v>7</v>
      </c>
    </row>
    <row r="676" spans="1:6" x14ac:dyDescent="0.3">
      <c r="A676" s="37">
        <v>45139</v>
      </c>
      <c r="B676" s="2">
        <v>45142</v>
      </c>
      <c r="C676" s="1" t="s">
        <v>677</v>
      </c>
      <c r="D676" s="1" t="s">
        <v>993</v>
      </c>
      <c r="E676" s="1" t="s">
        <v>1264</v>
      </c>
      <c r="F676" s="1" t="s">
        <v>7</v>
      </c>
    </row>
    <row r="677" spans="1:6" x14ac:dyDescent="0.3">
      <c r="A677" s="37">
        <v>45139</v>
      </c>
      <c r="B677" s="2">
        <v>45142</v>
      </c>
      <c r="C677" s="1" t="s">
        <v>683</v>
      </c>
      <c r="D677" s="1" t="s">
        <v>989</v>
      </c>
      <c r="E677" s="1" t="s">
        <v>27</v>
      </c>
      <c r="F677" s="1" t="s">
        <v>7</v>
      </c>
    </row>
    <row r="678" spans="1:6" x14ac:dyDescent="0.3">
      <c r="A678" s="37">
        <v>45139</v>
      </c>
      <c r="B678" s="2">
        <v>45142</v>
      </c>
      <c r="C678" s="1" t="s">
        <v>687</v>
      </c>
      <c r="D678" s="1" t="s">
        <v>989</v>
      </c>
      <c r="E678" s="1" t="s">
        <v>1264</v>
      </c>
      <c r="F678" s="1" t="s">
        <v>7</v>
      </c>
    </row>
    <row r="679" spans="1:6" x14ac:dyDescent="0.3">
      <c r="A679" s="37">
        <v>45139</v>
      </c>
      <c r="B679" s="2">
        <v>45142</v>
      </c>
      <c r="C679" s="1" t="s">
        <v>696</v>
      </c>
      <c r="D679" s="1" t="s">
        <v>992</v>
      </c>
      <c r="E679" s="1" t="s">
        <v>27</v>
      </c>
      <c r="F679" s="1" t="s">
        <v>7</v>
      </c>
    </row>
    <row r="680" spans="1:6" x14ac:dyDescent="0.3">
      <c r="A680" s="37">
        <v>45139</v>
      </c>
      <c r="B680" s="2">
        <v>45142</v>
      </c>
      <c r="C680" s="1" t="s">
        <v>698</v>
      </c>
      <c r="D680" s="1" t="s">
        <v>3</v>
      </c>
      <c r="E680" s="1" t="s">
        <v>1264</v>
      </c>
      <c r="F680" s="1" t="s">
        <v>7</v>
      </c>
    </row>
    <row r="681" spans="1:6" x14ac:dyDescent="0.3">
      <c r="A681" s="37">
        <v>45139</v>
      </c>
      <c r="B681" s="2">
        <v>45142</v>
      </c>
      <c r="C681" s="1" t="s">
        <v>709</v>
      </c>
      <c r="D681" s="1" t="s">
        <v>989</v>
      </c>
      <c r="E681" s="1" t="s">
        <v>1264</v>
      </c>
      <c r="F681" s="1" t="s">
        <v>10</v>
      </c>
    </row>
    <row r="682" spans="1:6" x14ac:dyDescent="0.3">
      <c r="A682" s="37">
        <v>45139</v>
      </c>
      <c r="B682" s="2">
        <v>45142</v>
      </c>
      <c r="C682" s="1" t="s">
        <v>715</v>
      </c>
      <c r="D682" s="1" t="s">
        <v>990</v>
      </c>
      <c r="E682" s="1" t="s">
        <v>1264</v>
      </c>
      <c r="F682" s="1" t="s">
        <v>10</v>
      </c>
    </row>
    <row r="683" spans="1:6" x14ac:dyDescent="0.3">
      <c r="A683" s="37">
        <v>45139</v>
      </c>
      <c r="B683" s="2">
        <v>45142</v>
      </c>
      <c r="C683" s="1" t="s">
        <v>719</v>
      </c>
      <c r="D683" s="1" t="s">
        <v>989</v>
      </c>
      <c r="E683" s="1" t="s">
        <v>27</v>
      </c>
      <c r="F683" s="1" t="s">
        <v>7</v>
      </c>
    </row>
    <row r="684" spans="1:6" x14ac:dyDescent="0.3">
      <c r="A684" s="37">
        <v>45139</v>
      </c>
      <c r="B684" s="2">
        <v>45142</v>
      </c>
      <c r="C684" s="1" t="s">
        <v>720</v>
      </c>
      <c r="D684" s="1" t="s">
        <v>990</v>
      </c>
      <c r="E684" s="1" t="s">
        <v>1264</v>
      </c>
      <c r="F684" s="1" t="s">
        <v>10</v>
      </c>
    </row>
    <row r="685" spans="1:6" x14ac:dyDescent="0.3">
      <c r="A685" s="37">
        <v>45139</v>
      </c>
      <c r="B685" s="2">
        <v>45142</v>
      </c>
      <c r="C685" s="1" t="s">
        <v>721</v>
      </c>
      <c r="D685" s="1" t="s">
        <v>989</v>
      </c>
      <c r="E685" s="1" t="s">
        <v>4</v>
      </c>
      <c r="F685" s="1" t="s">
        <v>7</v>
      </c>
    </row>
    <row r="686" spans="1:6" x14ac:dyDescent="0.3">
      <c r="A686" s="37">
        <v>45139</v>
      </c>
      <c r="B686" s="2">
        <v>45142</v>
      </c>
      <c r="C686" s="1" t="s">
        <v>722</v>
      </c>
      <c r="D686" s="1" t="s">
        <v>989</v>
      </c>
      <c r="E686" s="1" t="s">
        <v>1264</v>
      </c>
      <c r="F686" s="1" t="s">
        <v>7</v>
      </c>
    </row>
    <row r="687" spans="1:6" x14ac:dyDescent="0.3">
      <c r="A687" s="37">
        <v>45139</v>
      </c>
      <c r="B687" s="2">
        <v>45142</v>
      </c>
      <c r="C687" s="1" t="s">
        <v>723</v>
      </c>
      <c r="D687" s="1" t="s">
        <v>3</v>
      </c>
      <c r="E687" s="1" t="s">
        <v>4</v>
      </c>
      <c r="F687" s="1" t="s">
        <v>5</v>
      </c>
    </row>
    <row r="688" spans="1:6" x14ac:dyDescent="0.3">
      <c r="A688" s="37">
        <v>45139</v>
      </c>
      <c r="B688" s="2">
        <v>45142</v>
      </c>
      <c r="C688" s="1" t="s">
        <v>726</v>
      </c>
      <c r="D688" s="1" t="s">
        <v>993</v>
      </c>
      <c r="E688" s="1" t="s">
        <v>27</v>
      </c>
      <c r="F688" s="1" t="s">
        <v>7</v>
      </c>
    </row>
    <row r="689" spans="1:6" x14ac:dyDescent="0.3">
      <c r="A689" s="37">
        <v>45139</v>
      </c>
      <c r="B689" s="2">
        <v>45142</v>
      </c>
      <c r="C689" s="1" t="s">
        <v>734</v>
      </c>
      <c r="D689" s="1" t="s">
        <v>990</v>
      </c>
      <c r="E689" s="1" t="s">
        <v>1264</v>
      </c>
      <c r="F689" s="1" t="s">
        <v>10</v>
      </c>
    </row>
    <row r="690" spans="1:6" x14ac:dyDescent="0.3">
      <c r="A690" s="37">
        <v>45139</v>
      </c>
      <c r="B690" s="2">
        <v>45142</v>
      </c>
      <c r="C690" s="1" t="s">
        <v>744</v>
      </c>
      <c r="D690" s="1" t="s">
        <v>989</v>
      </c>
      <c r="E690" s="1" t="s">
        <v>27</v>
      </c>
      <c r="F690" s="1" t="s">
        <v>7</v>
      </c>
    </row>
    <row r="691" spans="1:6" x14ac:dyDescent="0.3">
      <c r="A691" s="37">
        <v>45139</v>
      </c>
      <c r="B691" s="2">
        <v>45142</v>
      </c>
      <c r="C691" s="1" t="s">
        <v>747</v>
      </c>
      <c r="D691" s="1" t="s">
        <v>989</v>
      </c>
      <c r="E691" s="1" t="s">
        <v>1264</v>
      </c>
      <c r="F691" s="1" t="s">
        <v>7</v>
      </c>
    </row>
    <row r="692" spans="1:6" x14ac:dyDescent="0.3">
      <c r="A692" s="37">
        <v>45139</v>
      </c>
      <c r="B692" s="2">
        <v>45142</v>
      </c>
      <c r="C692" s="1" t="s">
        <v>753</v>
      </c>
      <c r="D692" s="1" t="s">
        <v>989</v>
      </c>
      <c r="E692" s="1" t="s">
        <v>1264</v>
      </c>
      <c r="F692" s="1" t="s">
        <v>5</v>
      </c>
    </row>
    <row r="693" spans="1:6" x14ac:dyDescent="0.3">
      <c r="A693" s="37">
        <v>45139</v>
      </c>
      <c r="B693" s="2">
        <v>45142</v>
      </c>
      <c r="C693" s="1" t="s">
        <v>756</v>
      </c>
      <c r="D693" s="1" t="s">
        <v>988</v>
      </c>
      <c r="E693" s="1" t="s">
        <v>1264</v>
      </c>
      <c r="F693" s="1" t="s">
        <v>7</v>
      </c>
    </row>
    <row r="694" spans="1:6" x14ac:dyDescent="0.3">
      <c r="A694" s="37">
        <v>45139</v>
      </c>
      <c r="B694" s="2">
        <v>45142</v>
      </c>
      <c r="C694" s="1" t="s">
        <v>760</v>
      </c>
      <c r="D694" s="1" t="s">
        <v>989</v>
      </c>
      <c r="E694" s="1" t="s">
        <v>27</v>
      </c>
      <c r="F694" s="1" t="s">
        <v>5</v>
      </c>
    </row>
    <row r="695" spans="1:6" x14ac:dyDescent="0.3">
      <c r="A695" s="37">
        <v>45139</v>
      </c>
      <c r="B695" s="2">
        <v>45142</v>
      </c>
      <c r="C695" s="1" t="s">
        <v>761</v>
      </c>
      <c r="D695" s="1" t="s">
        <v>989</v>
      </c>
      <c r="E695" s="1" t="s">
        <v>27</v>
      </c>
      <c r="F695" s="1" t="s">
        <v>7</v>
      </c>
    </row>
    <row r="696" spans="1:6" x14ac:dyDescent="0.3">
      <c r="A696" s="37">
        <v>45139</v>
      </c>
      <c r="B696" s="2">
        <v>45142</v>
      </c>
      <c r="C696" s="1" t="s">
        <v>775</v>
      </c>
      <c r="D696" s="1" t="s">
        <v>990</v>
      </c>
      <c r="E696" s="1" t="s">
        <v>1264</v>
      </c>
      <c r="F696" s="1" t="s">
        <v>7</v>
      </c>
    </row>
    <row r="697" spans="1:6" x14ac:dyDescent="0.3">
      <c r="A697" s="37">
        <v>45139</v>
      </c>
      <c r="B697" s="2">
        <v>45142</v>
      </c>
      <c r="C697" s="1" t="s">
        <v>778</v>
      </c>
      <c r="D697" s="1" t="s">
        <v>990</v>
      </c>
      <c r="E697" s="1" t="s">
        <v>27</v>
      </c>
      <c r="F697" s="1" t="s">
        <v>7</v>
      </c>
    </row>
    <row r="698" spans="1:6" x14ac:dyDescent="0.3">
      <c r="A698" s="37">
        <v>45139</v>
      </c>
      <c r="B698" s="2">
        <v>45142</v>
      </c>
      <c r="C698" s="1" t="s">
        <v>786</v>
      </c>
      <c r="D698" s="1" t="s">
        <v>990</v>
      </c>
      <c r="E698" s="1" t="s">
        <v>27</v>
      </c>
      <c r="F698" s="1" t="s">
        <v>7</v>
      </c>
    </row>
    <row r="699" spans="1:6" x14ac:dyDescent="0.3">
      <c r="A699" s="37">
        <v>45139</v>
      </c>
      <c r="B699" s="2">
        <v>45142</v>
      </c>
      <c r="C699" s="1" t="s">
        <v>790</v>
      </c>
      <c r="D699" s="1" t="s">
        <v>989</v>
      </c>
      <c r="E699" s="1" t="s">
        <v>1264</v>
      </c>
      <c r="F699" s="1" t="s">
        <v>7</v>
      </c>
    </row>
    <row r="700" spans="1:6" x14ac:dyDescent="0.3">
      <c r="A700" s="37">
        <v>45139</v>
      </c>
      <c r="B700" s="2">
        <v>45142</v>
      </c>
      <c r="C700" s="1" t="s">
        <v>794</v>
      </c>
      <c r="D700" s="1" t="s">
        <v>990</v>
      </c>
      <c r="E700" s="1" t="s">
        <v>4</v>
      </c>
      <c r="F700" s="1" t="s">
        <v>7</v>
      </c>
    </row>
    <row r="701" spans="1:6" x14ac:dyDescent="0.3">
      <c r="A701" s="37">
        <v>45139</v>
      </c>
      <c r="B701" s="2">
        <v>45142</v>
      </c>
      <c r="C701" s="1" t="s">
        <v>802</v>
      </c>
      <c r="D701" s="1" t="s">
        <v>993</v>
      </c>
      <c r="E701" s="1" t="s">
        <v>27</v>
      </c>
      <c r="F701" s="1" t="s">
        <v>7</v>
      </c>
    </row>
    <row r="702" spans="1:6" x14ac:dyDescent="0.3">
      <c r="A702" s="37">
        <v>45139</v>
      </c>
      <c r="B702" s="2">
        <v>45142</v>
      </c>
      <c r="C702" s="1" t="s">
        <v>805</v>
      </c>
      <c r="D702" s="1" t="s">
        <v>993</v>
      </c>
      <c r="E702" s="1" t="s">
        <v>27</v>
      </c>
      <c r="F702" s="1" t="s">
        <v>7</v>
      </c>
    </row>
    <row r="703" spans="1:6" x14ac:dyDescent="0.3">
      <c r="A703" s="37">
        <v>45139</v>
      </c>
      <c r="B703" s="2">
        <v>45142</v>
      </c>
      <c r="C703" s="1" t="s">
        <v>811</v>
      </c>
      <c r="D703" s="1" t="s">
        <v>989</v>
      </c>
      <c r="E703" s="1" t="s">
        <v>4</v>
      </c>
      <c r="F703" s="1" t="s">
        <v>7</v>
      </c>
    </row>
    <row r="704" spans="1:6" x14ac:dyDescent="0.3">
      <c r="A704" s="37">
        <v>45139</v>
      </c>
      <c r="B704" s="2">
        <v>45142</v>
      </c>
      <c r="C704" s="1" t="s">
        <v>812</v>
      </c>
      <c r="D704" s="1" t="s">
        <v>990</v>
      </c>
      <c r="E704" s="1" t="s">
        <v>1264</v>
      </c>
      <c r="F704" s="1" t="s">
        <v>10</v>
      </c>
    </row>
    <row r="705" spans="1:6" x14ac:dyDescent="0.3">
      <c r="A705" s="37">
        <v>45139</v>
      </c>
      <c r="B705" s="2">
        <v>45142</v>
      </c>
      <c r="C705" s="1" t="s">
        <v>816</v>
      </c>
      <c r="D705" s="1" t="s">
        <v>3</v>
      </c>
      <c r="E705" s="1" t="s">
        <v>4</v>
      </c>
      <c r="F705" s="1" t="s">
        <v>5</v>
      </c>
    </row>
    <row r="706" spans="1:6" x14ac:dyDescent="0.3">
      <c r="A706" s="37">
        <v>45139</v>
      </c>
      <c r="B706" s="2">
        <v>45142</v>
      </c>
      <c r="C706" s="1" t="s">
        <v>824</v>
      </c>
      <c r="D706" s="1" t="s">
        <v>989</v>
      </c>
      <c r="E706" s="1" t="s">
        <v>27</v>
      </c>
      <c r="F706" s="1" t="s">
        <v>7</v>
      </c>
    </row>
    <row r="707" spans="1:6" x14ac:dyDescent="0.3">
      <c r="A707" s="37">
        <v>45139</v>
      </c>
      <c r="B707" s="2">
        <v>45142</v>
      </c>
      <c r="C707" s="1" t="s">
        <v>833</v>
      </c>
      <c r="D707" s="1" t="s">
        <v>989</v>
      </c>
      <c r="E707" s="1" t="s">
        <v>1264</v>
      </c>
      <c r="F707" s="1" t="s">
        <v>7</v>
      </c>
    </row>
    <row r="708" spans="1:6" x14ac:dyDescent="0.3">
      <c r="A708" s="37">
        <v>45139</v>
      </c>
      <c r="B708" s="2">
        <v>45142</v>
      </c>
      <c r="C708" s="1" t="s">
        <v>834</v>
      </c>
      <c r="D708" s="1" t="s">
        <v>989</v>
      </c>
      <c r="E708" s="1" t="s">
        <v>1264</v>
      </c>
      <c r="F708" s="1" t="s">
        <v>7</v>
      </c>
    </row>
    <row r="709" spans="1:6" x14ac:dyDescent="0.3">
      <c r="A709" s="37">
        <v>45139</v>
      </c>
      <c r="B709" s="2">
        <v>45142</v>
      </c>
      <c r="C709" s="1" t="s">
        <v>835</v>
      </c>
      <c r="D709" s="1" t="s">
        <v>989</v>
      </c>
      <c r="E709" s="1" t="s">
        <v>1264</v>
      </c>
      <c r="F709" s="1" t="s">
        <v>7</v>
      </c>
    </row>
    <row r="710" spans="1:6" x14ac:dyDescent="0.3">
      <c r="A710" s="37">
        <v>45139</v>
      </c>
      <c r="B710" s="2">
        <v>45142</v>
      </c>
      <c r="C710" s="1" t="s">
        <v>840</v>
      </c>
      <c r="D710" s="1" t="s">
        <v>989</v>
      </c>
      <c r="E710" s="1" t="s">
        <v>27</v>
      </c>
      <c r="F710" s="1" t="s">
        <v>7</v>
      </c>
    </row>
    <row r="711" spans="1:6" x14ac:dyDescent="0.3">
      <c r="A711" s="37">
        <v>45139</v>
      </c>
      <c r="B711" s="2">
        <v>45142</v>
      </c>
      <c r="C711" s="1" t="s">
        <v>847</v>
      </c>
      <c r="D711" s="1" t="s">
        <v>990</v>
      </c>
      <c r="E711" s="1" t="s">
        <v>1264</v>
      </c>
      <c r="F711" s="1" t="s">
        <v>7</v>
      </c>
    </row>
    <row r="712" spans="1:6" x14ac:dyDescent="0.3">
      <c r="A712" s="37">
        <v>45139</v>
      </c>
      <c r="B712" s="2">
        <v>45142</v>
      </c>
      <c r="C712" s="1" t="s">
        <v>865</v>
      </c>
      <c r="D712" s="1" t="s">
        <v>989</v>
      </c>
      <c r="E712" s="1" t="s">
        <v>32</v>
      </c>
      <c r="F712" s="1" t="s">
        <v>7</v>
      </c>
    </row>
    <row r="713" spans="1:6" x14ac:dyDescent="0.3">
      <c r="A713" s="37">
        <v>45139</v>
      </c>
      <c r="B713" s="2">
        <v>45142</v>
      </c>
      <c r="C713" s="1" t="s">
        <v>884</v>
      </c>
      <c r="D713" s="1" t="s">
        <v>990</v>
      </c>
      <c r="E713" s="1" t="s">
        <v>1264</v>
      </c>
      <c r="F713" s="1" t="s">
        <v>7</v>
      </c>
    </row>
    <row r="714" spans="1:6" x14ac:dyDescent="0.3">
      <c r="A714" s="37">
        <v>45139</v>
      </c>
      <c r="B714" s="2">
        <v>45142</v>
      </c>
      <c r="C714" s="1" t="s">
        <v>885</v>
      </c>
      <c r="D714" s="1" t="s">
        <v>989</v>
      </c>
      <c r="E714" s="1" t="s">
        <v>27</v>
      </c>
      <c r="F714" s="1" t="s">
        <v>7</v>
      </c>
    </row>
    <row r="715" spans="1:6" x14ac:dyDescent="0.3">
      <c r="A715" s="37">
        <v>45139</v>
      </c>
      <c r="B715" s="2">
        <v>45142</v>
      </c>
      <c r="C715" s="1" t="s">
        <v>904</v>
      </c>
      <c r="D715" s="1" t="s">
        <v>989</v>
      </c>
      <c r="E715" s="1" t="s">
        <v>27</v>
      </c>
      <c r="F715" s="1" t="s">
        <v>7</v>
      </c>
    </row>
    <row r="716" spans="1:6" x14ac:dyDescent="0.3">
      <c r="A716" s="37">
        <v>45139</v>
      </c>
      <c r="B716" s="2">
        <v>45142</v>
      </c>
      <c r="C716" s="1" t="s">
        <v>905</v>
      </c>
      <c r="D716" s="1" t="s">
        <v>989</v>
      </c>
      <c r="E716" s="1" t="s">
        <v>1264</v>
      </c>
      <c r="F716" s="1" t="s">
        <v>7</v>
      </c>
    </row>
    <row r="717" spans="1:6" x14ac:dyDescent="0.3">
      <c r="A717" s="37">
        <v>45139</v>
      </c>
      <c r="B717" s="2">
        <v>45142</v>
      </c>
      <c r="C717" s="1" t="s">
        <v>912</v>
      </c>
      <c r="D717" s="1" t="s">
        <v>993</v>
      </c>
      <c r="E717" s="1" t="s">
        <v>1264</v>
      </c>
      <c r="F717" s="1" t="s">
        <v>7</v>
      </c>
    </row>
    <row r="718" spans="1:6" x14ac:dyDescent="0.3">
      <c r="A718" s="37">
        <v>45139</v>
      </c>
      <c r="B718" s="2">
        <v>45142</v>
      </c>
      <c r="C718" s="1" t="s">
        <v>913</v>
      </c>
      <c r="D718" s="1" t="s">
        <v>989</v>
      </c>
      <c r="E718" s="1" t="s">
        <v>32</v>
      </c>
      <c r="F718" s="1" t="s">
        <v>7</v>
      </c>
    </row>
    <row r="719" spans="1:6" x14ac:dyDescent="0.3">
      <c r="A719" s="37">
        <v>45139</v>
      </c>
      <c r="B719" s="2">
        <v>45142</v>
      </c>
      <c r="C719" s="1" t="s">
        <v>917</v>
      </c>
      <c r="D719" s="1" t="s">
        <v>989</v>
      </c>
      <c r="E719" s="1" t="s">
        <v>1264</v>
      </c>
      <c r="F719" s="1" t="s">
        <v>7</v>
      </c>
    </row>
    <row r="720" spans="1:6" x14ac:dyDescent="0.3">
      <c r="A720" s="37">
        <v>45139</v>
      </c>
      <c r="B720" s="2">
        <v>45142</v>
      </c>
      <c r="C720" s="1" t="s">
        <v>921</v>
      </c>
      <c r="D720" s="1" t="s">
        <v>989</v>
      </c>
      <c r="E720" s="1" t="s">
        <v>1264</v>
      </c>
      <c r="F720" s="1" t="s">
        <v>7</v>
      </c>
    </row>
    <row r="721" spans="1:6" x14ac:dyDescent="0.3">
      <c r="A721" s="37">
        <v>45139</v>
      </c>
      <c r="B721" s="2">
        <v>45142</v>
      </c>
      <c r="C721" s="1" t="s">
        <v>933</v>
      </c>
      <c r="D721" s="1" t="s">
        <v>989</v>
      </c>
      <c r="E721" s="1" t="s">
        <v>32</v>
      </c>
      <c r="F721" s="1" t="s">
        <v>7</v>
      </c>
    </row>
    <row r="722" spans="1:6" x14ac:dyDescent="0.3">
      <c r="A722" s="37">
        <v>45139</v>
      </c>
      <c r="B722" s="2">
        <v>45142</v>
      </c>
      <c r="C722" s="1" t="s">
        <v>936</v>
      </c>
      <c r="D722" s="1" t="s">
        <v>990</v>
      </c>
      <c r="E722" s="1" t="s">
        <v>27</v>
      </c>
      <c r="F722" s="1" t="s">
        <v>7</v>
      </c>
    </row>
    <row r="723" spans="1:6" x14ac:dyDescent="0.3">
      <c r="A723" s="37">
        <v>45139</v>
      </c>
      <c r="B723" s="2">
        <v>45142</v>
      </c>
      <c r="C723" s="1" t="s">
        <v>937</v>
      </c>
      <c r="D723" s="1" t="s">
        <v>989</v>
      </c>
      <c r="E723" s="1" t="s">
        <v>27</v>
      </c>
      <c r="F723" s="1" t="s">
        <v>7</v>
      </c>
    </row>
    <row r="724" spans="1:6" x14ac:dyDescent="0.3">
      <c r="A724" s="37">
        <v>45139</v>
      </c>
      <c r="B724" s="2">
        <v>45142</v>
      </c>
      <c r="C724" s="1" t="s">
        <v>941</v>
      </c>
      <c r="D724" s="1" t="s">
        <v>989</v>
      </c>
      <c r="E724" s="1" t="s">
        <v>27</v>
      </c>
      <c r="F724" s="1" t="s">
        <v>7</v>
      </c>
    </row>
    <row r="725" spans="1:6" x14ac:dyDescent="0.3">
      <c r="A725" s="37">
        <v>45139</v>
      </c>
      <c r="B725" s="2">
        <v>45142</v>
      </c>
      <c r="C725" s="1" t="s">
        <v>960</v>
      </c>
      <c r="D725" s="1" t="s">
        <v>989</v>
      </c>
      <c r="E725" s="1" t="s">
        <v>27</v>
      </c>
      <c r="F725" s="1" t="s">
        <v>7</v>
      </c>
    </row>
    <row r="726" spans="1:6" x14ac:dyDescent="0.3">
      <c r="A726" s="37">
        <v>45139</v>
      </c>
      <c r="B726" s="2">
        <v>45142</v>
      </c>
      <c r="C726" s="1" t="s">
        <v>963</v>
      </c>
      <c r="D726" s="1" t="s">
        <v>989</v>
      </c>
      <c r="E726" s="1" t="s">
        <v>27</v>
      </c>
      <c r="F726" s="1" t="s">
        <v>7</v>
      </c>
    </row>
    <row r="727" spans="1:6" x14ac:dyDescent="0.3">
      <c r="A727" s="37">
        <v>45139</v>
      </c>
      <c r="B727" s="2">
        <v>45142</v>
      </c>
      <c r="C727" s="1" t="s">
        <v>970</v>
      </c>
      <c r="D727" s="1" t="s">
        <v>993</v>
      </c>
      <c r="E727" s="1" t="s">
        <v>32</v>
      </c>
      <c r="F727" s="1" t="s">
        <v>7</v>
      </c>
    </row>
    <row r="728" spans="1:6" x14ac:dyDescent="0.3">
      <c r="A728" s="37">
        <v>45139</v>
      </c>
      <c r="B728" s="2">
        <v>45143</v>
      </c>
      <c r="C728" s="1" t="s">
        <v>679</v>
      </c>
      <c r="D728" s="1" t="s">
        <v>3</v>
      </c>
      <c r="E728" s="1" t="s">
        <v>1264</v>
      </c>
      <c r="F728" s="1" t="s">
        <v>7</v>
      </c>
    </row>
    <row r="729" spans="1:6" x14ac:dyDescent="0.3">
      <c r="A729" s="37">
        <v>45139</v>
      </c>
      <c r="B729" s="2">
        <v>45143</v>
      </c>
      <c r="C729" s="1" t="s">
        <v>680</v>
      </c>
      <c r="D729" s="1" t="s">
        <v>989</v>
      </c>
      <c r="E729" s="1" t="s">
        <v>4</v>
      </c>
      <c r="F729" s="1" t="s">
        <v>5</v>
      </c>
    </row>
    <row r="730" spans="1:6" x14ac:dyDescent="0.3">
      <c r="A730" s="37">
        <v>45139</v>
      </c>
      <c r="B730" s="2">
        <v>45143</v>
      </c>
      <c r="C730" s="1" t="s">
        <v>681</v>
      </c>
      <c r="D730" s="1" t="s">
        <v>989</v>
      </c>
      <c r="E730" s="1" t="s">
        <v>1264</v>
      </c>
      <c r="F730" s="1" t="s">
        <v>10</v>
      </c>
    </row>
    <row r="731" spans="1:6" x14ac:dyDescent="0.3">
      <c r="A731" s="37">
        <v>45139</v>
      </c>
      <c r="B731" s="2">
        <v>45143</v>
      </c>
      <c r="C731" s="1" t="s">
        <v>684</v>
      </c>
      <c r="D731" s="1" t="s">
        <v>989</v>
      </c>
      <c r="E731" s="1" t="s">
        <v>1264</v>
      </c>
      <c r="F731" s="1" t="s">
        <v>7</v>
      </c>
    </row>
    <row r="732" spans="1:6" x14ac:dyDescent="0.3">
      <c r="A732" s="37">
        <v>45139</v>
      </c>
      <c r="B732" s="2">
        <v>45143</v>
      </c>
      <c r="C732" s="1" t="s">
        <v>685</v>
      </c>
      <c r="D732" s="1" t="s">
        <v>988</v>
      </c>
      <c r="E732" s="1" t="s">
        <v>1264</v>
      </c>
      <c r="F732" s="1" t="s">
        <v>7</v>
      </c>
    </row>
    <row r="733" spans="1:6" x14ac:dyDescent="0.3">
      <c r="A733" s="37">
        <v>45139</v>
      </c>
      <c r="B733" s="2">
        <v>45143</v>
      </c>
      <c r="C733" s="1" t="s">
        <v>686</v>
      </c>
      <c r="D733" s="1" t="s">
        <v>989</v>
      </c>
      <c r="E733" s="1" t="s">
        <v>4</v>
      </c>
      <c r="F733" s="1" t="s">
        <v>5</v>
      </c>
    </row>
    <row r="734" spans="1:6" x14ac:dyDescent="0.3">
      <c r="A734" s="37">
        <v>45139</v>
      </c>
      <c r="B734" s="2">
        <v>45143</v>
      </c>
      <c r="C734" s="1" t="s">
        <v>688</v>
      </c>
      <c r="D734" s="1" t="s">
        <v>989</v>
      </c>
      <c r="E734" s="1" t="s">
        <v>27</v>
      </c>
      <c r="F734" s="1" t="s">
        <v>7</v>
      </c>
    </row>
    <row r="735" spans="1:6" x14ac:dyDescent="0.3">
      <c r="A735" s="37">
        <v>45139</v>
      </c>
      <c r="B735" s="2">
        <v>45143</v>
      </c>
      <c r="C735" s="1" t="s">
        <v>689</v>
      </c>
      <c r="D735" s="1" t="s">
        <v>989</v>
      </c>
      <c r="E735" s="1" t="s">
        <v>1264</v>
      </c>
      <c r="F735" s="1" t="s">
        <v>7</v>
      </c>
    </row>
    <row r="736" spans="1:6" x14ac:dyDescent="0.3">
      <c r="A736" s="37">
        <v>45139</v>
      </c>
      <c r="B736" s="2">
        <v>45143</v>
      </c>
      <c r="C736" s="1" t="s">
        <v>692</v>
      </c>
      <c r="D736" s="1" t="s">
        <v>988</v>
      </c>
      <c r="E736" s="1" t="s">
        <v>1264</v>
      </c>
      <c r="F736" s="1" t="s">
        <v>7</v>
      </c>
    </row>
    <row r="737" spans="1:6" x14ac:dyDescent="0.3">
      <c r="A737" s="37">
        <v>45139</v>
      </c>
      <c r="B737" s="2">
        <v>45143</v>
      </c>
      <c r="C737" s="1" t="s">
        <v>693</v>
      </c>
      <c r="D737" s="1" t="s">
        <v>989</v>
      </c>
      <c r="E737" s="1" t="s">
        <v>27</v>
      </c>
      <c r="F737" s="1" t="s">
        <v>10</v>
      </c>
    </row>
    <row r="738" spans="1:6" x14ac:dyDescent="0.3">
      <c r="A738" s="37">
        <v>45139</v>
      </c>
      <c r="B738" s="2">
        <v>45143</v>
      </c>
      <c r="C738" s="1" t="s">
        <v>694</v>
      </c>
      <c r="D738" s="1" t="s">
        <v>989</v>
      </c>
      <c r="E738" s="1" t="s">
        <v>27</v>
      </c>
      <c r="F738" s="1" t="s">
        <v>7</v>
      </c>
    </row>
    <row r="739" spans="1:6" x14ac:dyDescent="0.3">
      <c r="A739" s="37">
        <v>45139</v>
      </c>
      <c r="B739" s="2">
        <v>45143</v>
      </c>
      <c r="C739" s="1" t="s">
        <v>695</v>
      </c>
      <c r="D739" s="1" t="s">
        <v>993</v>
      </c>
      <c r="E739" s="1" t="s">
        <v>1264</v>
      </c>
      <c r="F739" s="1" t="s">
        <v>7</v>
      </c>
    </row>
    <row r="740" spans="1:6" x14ac:dyDescent="0.3">
      <c r="A740" s="37">
        <v>45139</v>
      </c>
      <c r="B740" s="2">
        <v>45143</v>
      </c>
      <c r="C740" s="1" t="s">
        <v>700</v>
      </c>
      <c r="D740" s="1" t="s">
        <v>993</v>
      </c>
      <c r="E740" s="1" t="s">
        <v>1264</v>
      </c>
      <c r="F740" s="1" t="s">
        <v>7</v>
      </c>
    </row>
    <row r="741" spans="1:6" x14ac:dyDescent="0.3">
      <c r="A741" s="37">
        <v>45139</v>
      </c>
      <c r="B741" s="2">
        <v>45143</v>
      </c>
      <c r="C741" s="1" t="s">
        <v>701</v>
      </c>
      <c r="D741" s="1" t="s">
        <v>992</v>
      </c>
      <c r="E741" s="1" t="s">
        <v>27</v>
      </c>
      <c r="F741" s="1" t="s">
        <v>7</v>
      </c>
    </row>
    <row r="742" spans="1:6" x14ac:dyDescent="0.3">
      <c r="A742" s="37">
        <v>45139</v>
      </c>
      <c r="B742" s="2">
        <v>45143</v>
      </c>
      <c r="C742" s="1" t="s">
        <v>702</v>
      </c>
      <c r="D742" s="1" t="s">
        <v>989</v>
      </c>
      <c r="E742" s="1" t="s">
        <v>1264</v>
      </c>
      <c r="F742" s="1" t="s">
        <v>7</v>
      </c>
    </row>
    <row r="743" spans="1:6" x14ac:dyDescent="0.3">
      <c r="A743" s="37">
        <v>45139</v>
      </c>
      <c r="B743" s="2">
        <v>45143</v>
      </c>
      <c r="C743" s="1" t="s">
        <v>704</v>
      </c>
      <c r="D743" s="1" t="s">
        <v>989</v>
      </c>
      <c r="E743" s="1" t="s">
        <v>27</v>
      </c>
      <c r="F743" s="1" t="s">
        <v>7</v>
      </c>
    </row>
    <row r="744" spans="1:6" x14ac:dyDescent="0.3">
      <c r="A744" s="37">
        <v>45139</v>
      </c>
      <c r="B744" s="2">
        <v>45143</v>
      </c>
      <c r="C744" s="1" t="s">
        <v>705</v>
      </c>
      <c r="D744" s="1" t="s">
        <v>988</v>
      </c>
      <c r="E744" s="1" t="s">
        <v>1264</v>
      </c>
      <c r="F744" s="1" t="s">
        <v>7</v>
      </c>
    </row>
    <row r="745" spans="1:6" x14ac:dyDescent="0.3">
      <c r="A745" s="37">
        <v>45139</v>
      </c>
      <c r="B745" s="2">
        <v>45143</v>
      </c>
      <c r="C745" s="1" t="s">
        <v>706</v>
      </c>
      <c r="D745" s="1" t="s">
        <v>989</v>
      </c>
      <c r="E745" s="1" t="s">
        <v>1264</v>
      </c>
      <c r="F745" s="1" t="s">
        <v>7</v>
      </c>
    </row>
    <row r="746" spans="1:6" x14ac:dyDescent="0.3">
      <c r="A746" s="37">
        <v>45139</v>
      </c>
      <c r="B746" s="2">
        <v>45143</v>
      </c>
      <c r="C746" s="1" t="s">
        <v>707</v>
      </c>
      <c r="D746" s="1" t="s">
        <v>993</v>
      </c>
      <c r="E746" s="1" t="s">
        <v>1264</v>
      </c>
      <c r="F746" s="1" t="s">
        <v>7</v>
      </c>
    </row>
    <row r="747" spans="1:6" x14ac:dyDescent="0.3">
      <c r="A747" s="37">
        <v>45139</v>
      </c>
      <c r="B747" s="2">
        <v>45143</v>
      </c>
      <c r="C747" s="1" t="s">
        <v>708</v>
      </c>
      <c r="D747" s="1" t="s">
        <v>989</v>
      </c>
      <c r="E747" s="1" t="s">
        <v>27</v>
      </c>
      <c r="F747" s="1" t="s">
        <v>7</v>
      </c>
    </row>
    <row r="748" spans="1:6" x14ac:dyDescent="0.3">
      <c r="A748" s="37">
        <v>45139</v>
      </c>
      <c r="B748" s="2">
        <v>45143</v>
      </c>
      <c r="C748" s="1" t="s">
        <v>710</v>
      </c>
      <c r="D748" s="1" t="s">
        <v>989</v>
      </c>
      <c r="E748" s="1" t="s">
        <v>1264</v>
      </c>
      <c r="F748" s="1" t="s">
        <v>7</v>
      </c>
    </row>
    <row r="749" spans="1:6" x14ac:dyDescent="0.3">
      <c r="A749" s="37">
        <v>45139</v>
      </c>
      <c r="B749" s="2">
        <v>45143</v>
      </c>
      <c r="C749" s="1" t="s">
        <v>711</v>
      </c>
      <c r="D749" s="1" t="s">
        <v>990</v>
      </c>
      <c r="E749" s="1" t="s">
        <v>1264</v>
      </c>
      <c r="F749" s="1" t="s">
        <v>10</v>
      </c>
    </row>
    <row r="750" spans="1:6" x14ac:dyDescent="0.3">
      <c r="A750" s="37">
        <v>45139</v>
      </c>
      <c r="B750" s="2">
        <v>45143</v>
      </c>
      <c r="C750" s="1" t="s">
        <v>712</v>
      </c>
      <c r="D750" s="1" t="s">
        <v>990</v>
      </c>
      <c r="E750" s="1" t="s">
        <v>27</v>
      </c>
      <c r="F750" s="1" t="s">
        <v>5</v>
      </c>
    </row>
    <row r="751" spans="1:6" x14ac:dyDescent="0.3">
      <c r="A751" s="37">
        <v>45139</v>
      </c>
      <c r="B751" s="2">
        <v>45143</v>
      </c>
      <c r="C751" s="1" t="s">
        <v>713</v>
      </c>
      <c r="D751" s="1" t="s">
        <v>989</v>
      </c>
      <c r="E751" s="1" t="s">
        <v>27</v>
      </c>
      <c r="F751" s="1" t="s">
        <v>7</v>
      </c>
    </row>
    <row r="752" spans="1:6" x14ac:dyDescent="0.3">
      <c r="A752" s="37">
        <v>45139</v>
      </c>
      <c r="B752" s="2">
        <v>45143</v>
      </c>
      <c r="C752" s="1" t="s">
        <v>714</v>
      </c>
      <c r="D752" s="1" t="s">
        <v>3</v>
      </c>
      <c r="E752" s="1" t="s">
        <v>1264</v>
      </c>
      <c r="F752" s="1" t="s">
        <v>5</v>
      </c>
    </row>
    <row r="753" spans="1:6" x14ac:dyDescent="0.3">
      <c r="A753" s="37">
        <v>45139</v>
      </c>
      <c r="B753" s="2">
        <v>45143</v>
      </c>
      <c r="C753" s="1" t="s">
        <v>716</v>
      </c>
      <c r="D753" s="1" t="s">
        <v>989</v>
      </c>
      <c r="E753" s="1" t="s">
        <v>1264</v>
      </c>
      <c r="F753" s="1" t="s">
        <v>7</v>
      </c>
    </row>
    <row r="754" spans="1:6" x14ac:dyDescent="0.3">
      <c r="A754" s="37">
        <v>45139</v>
      </c>
      <c r="B754" s="2">
        <v>45143</v>
      </c>
      <c r="C754" s="1" t="s">
        <v>717</v>
      </c>
      <c r="D754" s="1" t="s">
        <v>989</v>
      </c>
      <c r="E754" s="1" t="s">
        <v>27</v>
      </c>
      <c r="F754" s="1" t="s">
        <v>10</v>
      </c>
    </row>
    <row r="755" spans="1:6" x14ac:dyDescent="0.3">
      <c r="A755" s="37">
        <v>45139</v>
      </c>
      <c r="B755" s="2">
        <v>45143</v>
      </c>
      <c r="C755" s="1" t="s">
        <v>718</v>
      </c>
      <c r="D755" s="1" t="s">
        <v>989</v>
      </c>
      <c r="E755" s="1" t="s">
        <v>27</v>
      </c>
      <c r="F755" s="1" t="s">
        <v>7</v>
      </c>
    </row>
    <row r="756" spans="1:6" x14ac:dyDescent="0.3">
      <c r="A756" s="37">
        <v>45139</v>
      </c>
      <c r="B756" s="2">
        <v>45143</v>
      </c>
      <c r="C756" s="1" t="s">
        <v>724</v>
      </c>
      <c r="D756" s="1" t="s">
        <v>993</v>
      </c>
      <c r="E756" s="1" t="s">
        <v>27</v>
      </c>
      <c r="F756" s="1" t="s">
        <v>5</v>
      </c>
    </row>
    <row r="757" spans="1:6" x14ac:dyDescent="0.3">
      <c r="A757" s="37">
        <v>45139</v>
      </c>
      <c r="B757" s="2">
        <v>45143</v>
      </c>
      <c r="C757" s="1" t="s">
        <v>725</v>
      </c>
      <c r="D757" s="1" t="s">
        <v>993</v>
      </c>
      <c r="E757" s="1" t="s">
        <v>1264</v>
      </c>
      <c r="F757" s="1" t="s">
        <v>7</v>
      </c>
    </row>
    <row r="758" spans="1:6" x14ac:dyDescent="0.3">
      <c r="A758" s="37">
        <v>45139</v>
      </c>
      <c r="B758" s="2">
        <v>45143</v>
      </c>
      <c r="C758" s="1" t="s">
        <v>727</v>
      </c>
      <c r="D758" s="1" t="s">
        <v>990</v>
      </c>
      <c r="E758" s="1" t="s">
        <v>27</v>
      </c>
      <c r="F758" s="1" t="s">
        <v>5</v>
      </c>
    </row>
    <row r="759" spans="1:6" x14ac:dyDescent="0.3">
      <c r="A759" s="37">
        <v>45139</v>
      </c>
      <c r="B759" s="2">
        <v>45143</v>
      </c>
      <c r="C759" s="1" t="s">
        <v>728</v>
      </c>
      <c r="D759" s="1" t="s">
        <v>989</v>
      </c>
      <c r="E759" s="1" t="s">
        <v>27</v>
      </c>
      <c r="F759" s="1" t="s">
        <v>7</v>
      </c>
    </row>
    <row r="760" spans="1:6" x14ac:dyDescent="0.3">
      <c r="A760" s="37">
        <v>45139</v>
      </c>
      <c r="B760" s="2">
        <v>45143</v>
      </c>
      <c r="C760" s="1" t="s">
        <v>729</v>
      </c>
      <c r="D760" s="1" t="s">
        <v>989</v>
      </c>
      <c r="E760" s="1" t="s">
        <v>4</v>
      </c>
      <c r="F760" s="1" t="s">
        <v>10</v>
      </c>
    </row>
    <row r="761" spans="1:6" x14ac:dyDescent="0.3">
      <c r="A761" s="37">
        <v>45139</v>
      </c>
      <c r="B761" s="2">
        <v>45143</v>
      </c>
      <c r="C761" s="1" t="s">
        <v>730</v>
      </c>
      <c r="D761" s="1" t="s">
        <v>989</v>
      </c>
      <c r="E761" s="1" t="s">
        <v>1264</v>
      </c>
      <c r="F761" s="1" t="s">
        <v>7</v>
      </c>
    </row>
    <row r="762" spans="1:6" x14ac:dyDescent="0.3">
      <c r="A762" s="37">
        <v>45139</v>
      </c>
      <c r="B762" s="2">
        <v>45143</v>
      </c>
      <c r="C762" s="1" t="s">
        <v>733</v>
      </c>
      <c r="D762" s="1" t="s">
        <v>3</v>
      </c>
      <c r="E762" s="1" t="s">
        <v>1264</v>
      </c>
      <c r="F762" s="1" t="s">
        <v>10</v>
      </c>
    </row>
    <row r="763" spans="1:6" x14ac:dyDescent="0.3">
      <c r="A763" s="37">
        <v>45139</v>
      </c>
      <c r="B763" s="2">
        <v>45143</v>
      </c>
      <c r="C763" s="1" t="s">
        <v>735</v>
      </c>
      <c r="D763" s="1" t="s">
        <v>990</v>
      </c>
      <c r="E763" s="1" t="s">
        <v>27</v>
      </c>
      <c r="F763" s="1" t="s">
        <v>10</v>
      </c>
    </row>
    <row r="764" spans="1:6" x14ac:dyDescent="0.3">
      <c r="A764" s="37">
        <v>45139</v>
      </c>
      <c r="B764" s="2">
        <v>45143</v>
      </c>
      <c r="C764" s="1" t="s">
        <v>737</v>
      </c>
      <c r="D764" s="1" t="s">
        <v>992</v>
      </c>
      <c r="E764" s="1" t="s">
        <v>27</v>
      </c>
      <c r="F764" s="1" t="s">
        <v>10</v>
      </c>
    </row>
    <row r="765" spans="1:6" x14ac:dyDescent="0.3">
      <c r="A765" s="37">
        <v>45139</v>
      </c>
      <c r="B765" s="2">
        <v>45143</v>
      </c>
      <c r="C765" s="1" t="s">
        <v>738</v>
      </c>
      <c r="D765" s="1" t="s">
        <v>989</v>
      </c>
      <c r="E765" s="1" t="s">
        <v>32</v>
      </c>
      <c r="F765" s="1" t="s">
        <v>7</v>
      </c>
    </row>
    <row r="766" spans="1:6" x14ac:dyDescent="0.3">
      <c r="A766" s="37">
        <v>45139</v>
      </c>
      <c r="B766" s="2">
        <v>45143</v>
      </c>
      <c r="C766" s="1" t="s">
        <v>740</v>
      </c>
      <c r="D766" s="1" t="s">
        <v>989</v>
      </c>
      <c r="E766" s="1" t="s">
        <v>1264</v>
      </c>
      <c r="F766" s="1" t="s">
        <v>10</v>
      </c>
    </row>
    <row r="767" spans="1:6" x14ac:dyDescent="0.3">
      <c r="A767" s="37">
        <v>45139</v>
      </c>
      <c r="B767" s="2">
        <v>45143</v>
      </c>
      <c r="C767" s="1" t="s">
        <v>741</v>
      </c>
      <c r="D767" s="1" t="s">
        <v>989</v>
      </c>
      <c r="E767" s="1" t="s">
        <v>1264</v>
      </c>
      <c r="F767" s="1" t="s">
        <v>7</v>
      </c>
    </row>
    <row r="768" spans="1:6" x14ac:dyDescent="0.3">
      <c r="A768" s="37">
        <v>45139</v>
      </c>
      <c r="B768" s="2">
        <v>45143</v>
      </c>
      <c r="C768" s="1" t="s">
        <v>742</v>
      </c>
      <c r="D768" s="1" t="s">
        <v>990</v>
      </c>
      <c r="E768" s="1" t="s">
        <v>27</v>
      </c>
      <c r="F768" s="1" t="s">
        <v>7</v>
      </c>
    </row>
    <row r="769" spans="1:6" x14ac:dyDescent="0.3">
      <c r="A769" s="37">
        <v>45139</v>
      </c>
      <c r="B769" s="2">
        <v>45143</v>
      </c>
      <c r="C769" s="1" t="s">
        <v>745</v>
      </c>
      <c r="D769" s="1" t="s">
        <v>989</v>
      </c>
      <c r="E769" s="1" t="s">
        <v>1264</v>
      </c>
      <c r="F769" s="1" t="s">
        <v>7</v>
      </c>
    </row>
    <row r="770" spans="1:6" x14ac:dyDescent="0.3">
      <c r="A770" s="37">
        <v>45139</v>
      </c>
      <c r="B770" s="2">
        <v>45143</v>
      </c>
      <c r="C770" s="1" t="s">
        <v>746</v>
      </c>
      <c r="D770" s="1" t="s">
        <v>992</v>
      </c>
      <c r="E770" s="1" t="s">
        <v>27</v>
      </c>
      <c r="F770" s="1" t="s">
        <v>7</v>
      </c>
    </row>
    <row r="771" spans="1:6" x14ac:dyDescent="0.3">
      <c r="A771" s="37">
        <v>45139</v>
      </c>
      <c r="B771" s="2">
        <v>45143</v>
      </c>
      <c r="C771" s="1" t="s">
        <v>748</v>
      </c>
      <c r="D771" s="1" t="s">
        <v>989</v>
      </c>
      <c r="E771" s="1" t="s">
        <v>1264</v>
      </c>
      <c r="F771" s="1" t="s">
        <v>7</v>
      </c>
    </row>
    <row r="772" spans="1:6" x14ac:dyDescent="0.3">
      <c r="A772" s="37">
        <v>45139</v>
      </c>
      <c r="B772" s="2">
        <v>45143</v>
      </c>
      <c r="C772" s="1" t="s">
        <v>749</v>
      </c>
      <c r="D772" s="1" t="s">
        <v>989</v>
      </c>
      <c r="E772" s="1" t="s">
        <v>1264</v>
      </c>
      <c r="F772" s="1" t="s">
        <v>7</v>
      </c>
    </row>
    <row r="773" spans="1:6" x14ac:dyDescent="0.3">
      <c r="A773" s="37">
        <v>45139</v>
      </c>
      <c r="B773" s="2">
        <v>45143</v>
      </c>
      <c r="C773" s="1" t="s">
        <v>751</v>
      </c>
      <c r="D773" s="1" t="s">
        <v>990</v>
      </c>
      <c r="E773" s="1" t="s">
        <v>27</v>
      </c>
      <c r="F773" s="1" t="s">
        <v>10</v>
      </c>
    </row>
    <row r="774" spans="1:6" x14ac:dyDescent="0.3">
      <c r="A774" s="37">
        <v>45139</v>
      </c>
      <c r="B774" s="2">
        <v>45143</v>
      </c>
      <c r="C774" s="1" t="s">
        <v>752</v>
      </c>
      <c r="D774" s="1" t="s">
        <v>3</v>
      </c>
      <c r="E774" s="1" t="s">
        <v>4</v>
      </c>
      <c r="F774" s="1" t="s">
        <v>10</v>
      </c>
    </row>
    <row r="775" spans="1:6" x14ac:dyDescent="0.3">
      <c r="A775" s="37">
        <v>45139</v>
      </c>
      <c r="B775" s="2">
        <v>45143</v>
      </c>
      <c r="C775" s="1" t="s">
        <v>754</v>
      </c>
      <c r="D775" s="1" t="s">
        <v>3</v>
      </c>
      <c r="E775" s="1" t="s">
        <v>1264</v>
      </c>
      <c r="F775" s="1" t="s">
        <v>7</v>
      </c>
    </row>
    <row r="776" spans="1:6" x14ac:dyDescent="0.3">
      <c r="A776" s="37">
        <v>45139</v>
      </c>
      <c r="B776" s="2">
        <v>45143</v>
      </c>
      <c r="C776" s="1" t="s">
        <v>755</v>
      </c>
      <c r="D776" s="1" t="s">
        <v>989</v>
      </c>
      <c r="E776" s="1" t="s">
        <v>1264</v>
      </c>
      <c r="F776" s="1" t="s">
        <v>7</v>
      </c>
    </row>
    <row r="777" spans="1:6" x14ac:dyDescent="0.3">
      <c r="A777" s="37">
        <v>45139</v>
      </c>
      <c r="B777" s="2">
        <v>45143</v>
      </c>
      <c r="C777" s="1" t="s">
        <v>757</v>
      </c>
      <c r="D777" s="1" t="s">
        <v>3</v>
      </c>
      <c r="E777" s="1" t="s">
        <v>27</v>
      </c>
      <c r="F777" s="1" t="s">
        <v>7</v>
      </c>
    </row>
    <row r="778" spans="1:6" x14ac:dyDescent="0.3">
      <c r="A778" s="37">
        <v>45139</v>
      </c>
      <c r="B778" s="2">
        <v>45143</v>
      </c>
      <c r="C778" s="1" t="s">
        <v>758</v>
      </c>
      <c r="D778" s="1" t="s">
        <v>990</v>
      </c>
      <c r="E778" s="1" t="s">
        <v>27</v>
      </c>
      <c r="F778" s="1" t="s">
        <v>10</v>
      </c>
    </row>
    <row r="779" spans="1:6" x14ac:dyDescent="0.3">
      <c r="A779" s="37">
        <v>45139</v>
      </c>
      <c r="B779" s="2">
        <v>45143</v>
      </c>
      <c r="C779" s="1" t="s">
        <v>759</v>
      </c>
      <c r="D779" s="1" t="s">
        <v>989</v>
      </c>
      <c r="E779" s="1" t="s">
        <v>27</v>
      </c>
      <c r="F779" s="1" t="s">
        <v>7</v>
      </c>
    </row>
    <row r="780" spans="1:6" x14ac:dyDescent="0.3">
      <c r="A780" s="37">
        <v>45139</v>
      </c>
      <c r="B780" s="2">
        <v>45143</v>
      </c>
      <c r="C780" s="1" t="s">
        <v>762</v>
      </c>
      <c r="D780" s="1" t="s">
        <v>989</v>
      </c>
      <c r="E780" s="1" t="s">
        <v>27</v>
      </c>
      <c r="F780" s="1" t="s">
        <v>7</v>
      </c>
    </row>
    <row r="781" spans="1:6" x14ac:dyDescent="0.3">
      <c r="A781" s="37">
        <v>45139</v>
      </c>
      <c r="B781" s="2">
        <v>45143</v>
      </c>
      <c r="C781" s="1" t="s">
        <v>763</v>
      </c>
      <c r="D781" s="1" t="s">
        <v>989</v>
      </c>
      <c r="E781" s="1" t="s">
        <v>1264</v>
      </c>
      <c r="F781" s="1" t="s">
        <v>7</v>
      </c>
    </row>
    <row r="782" spans="1:6" x14ac:dyDescent="0.3">
      <c r="A782" s="37">
        <v>45139</v>
      </c>
      <c r="B782" s="2">
        <v>45143</v>
      </c>
      <c r="C782" s="1" t="s">
        <v>765</v>
      </c>
      <c r="D782" s="1" t="s">
        <v>993</v>
      </c>
      <c r="E782" s="1" t="s">
        <v>27</v>
      </c>
      <c r="F782" s="1" t="s">
        <v>7</v>
      </c>
    </row>
    <row r="783" spans="1:6" x14ac:dyDescent="0.3">
      <c r="A783" s="37">
        <v>45139</v>
      </c>
      <c r="B783" s="2">
        <v>45143</v>
      </c>
      <c r="C783" s="1" t="s">
        <v>766</v>
      </c>
      <c r="D783" s="1" t="s">
        <v>993</v>
      </c>
      <c r="E783" s="1" t="s">
        <v>1264</v>
      </c>
      <c r="F783" s="1" t="s">
        <v>7</v>
      </c>
    </row>
    <row r="784" spans="1:6" x14ac:dyDescent="0.3">
      <c r="A784" s="37">
        <v>45139</v>
      </c>
      <c r="B784" s="2">
        <v>45143</v>
      </c>
      <c r="C784" s="1" t="s">
        <v>767</v>
      </c>
      <c r="D784" s="1" t="s">
        <v>989</v>
      </c>
      <c r="E784" s="1" t="s">
        <v>1264</v>
      </c>
      <c r="F784" s="1" t="s">
        <v>10</v>
      </c>
    </row>
    <row r="785" spans="1:6" x14ac:dyDescent="0.3">
      <c r="A785" s="37">
        <v>45139</v>
      </c>
      <c r="B785" s="2">
        <v>45143</v>
      </c>
      <c r="C785" s="1" t="s">
        <v>768</v>
      </c>
      <c r="D785" s="1" t="s">
        <v>993</v>
      </c>
      <c r="E785" s="1" t="s">
        <v>27</v>
      </c>
      <c r="F785" s="1" t="s">
        <v>7</v>
      </c>
    </row>
    <row r="786" spans="1:6" x14ac:dyDescent="0.3">
      <c r="A786" s="37">
        <v>45139</v>
      </c>
      <c r="B786" s="2">
        <v>45143</v>
      </c>
      <c r="C786" s="1" t="s">
        <v>769</v>
      </c>
      <c r="D786" s="1" t="s">
        <v>3</v>
      </c>
      <c r="E786" s="1" t="s">
        <v>27</v>
      </c>
      <c r="F786" s="1" t="s">
        <v>7</v>
      </c>
    </row>
    <row r="787" spans="1:6" x14ac:dyDescent="0.3">
      <c r="A787" s="37">
        <v>45139</v>
      </c>
      <c r="B787" s="2">
        <v>45143</v>
      </c>
      <c r="C787" s="1" t="s">
        <v>770</v>
      </c>
      <c r="D787" s="1" t="s">
        <v>3</v>
      </c>
      <c r="E787" s="1" t="s">
        <v>4</v>
      </c>
      <c r="F787" s="1" t="s">
        <v>7</v>
      </c>
    </row>
    <row r="788" spans="1:6" x14ac:dyDescent="0.3">
      <c r="A788" s="37">
        <v>45139</v>
      </c>
      <c r="B788" s="2">
        <v>45143</v>
      </c>
      <c r="C788" s="1" t="s">
        <v>772</v>
      </c>
      <c r="D788" s="1" t="s">
        <v>989</v>
      </c>
      <c r="E788" s="1" t="s">
        <v>1264</v>
      </c>
      <c r="F788" s="1" t="s">
        <v>7</v>
      </c>
    </row>
    <row r="789" spans="1:6" x14ac:dyDescent="0.3">
      <c r="A789" s="37">
        <v>45139</v>
      </c>
      <c r="B789" s="2">
        <v>45143</v>
      </c>
      <c r="C789" s="1" t="s">
        <v>773</v>
      </c>
      <c r="D789" s="1" t="s">
        <v>989</v>
      </c>
      <c r="E789" s="1" t="s">
        <v>1264</v>
      </c>
      <c r="F789" s="1" t="s">
        <v>7</v>
      </c>
    </row>
    <row r="790" spans="1:6" x14ac:dyDescent="0.3">
      <c r="A790" s="37">
        <v>45139</v>
      </c>
      <c r="B790" s="2">
        <v>45143</v>
      </c>
      <c r="C790" s="1" t="s">
        <v>774</v>
      </c>
      <c r="D790" s="1" t="s">
        <v>990</v>
      </c>
      <c r="E790" s="1" t="s">
        <v>4</v>
      </c>
      <c r="F790" s="1" t="s">
        <v>10</v>
      </c>
    </row>
    <row r="791" spans="1:6" x14ac:dyDescent="0.3">
      <c r="A791" s="37">
        <v>45139</v>
      </c>
      <c r="B791" s="2">
        <v>45143</v>
      </c>
      <c r="C791" s="1" t="s">
        <v>777</v>
      </c>
      <c r="D791" s="1" t="s">
        <v>989</v>
      </c>
      <c r="E791" s="1" t="s">
        <v>27</v>
      </c>
      <c r="F791" s="1" t="s">
        <v>7</v>
      </c>
    </row>
    <row r="792" spans="1:6" x14ac:dyDescent="0.3">
      <c r="A792" s="37">
        <v>45139</v>
      </c>
      <c r="B792" s="2">
        <v>45143</v>
      </c>
      <c r="C792" s="1" t="s">
        <v>779</v>
      </c>
      <c r="D792" s="1" t="s">
        <v>992</v>
      </c>
      <c r="E792" s="1" t="s">
        <v>27</v>
      </c>
      <c r="F792" s="1" t="s">
        <v>7</v>
      </c>
    </row>
    <row r="793" spans="1:6" x14ac:dyDescent="0.3">
      <c r="A793" s="37">
        <v>45139</v>
      </c>
      <c r="B793" s="2">
        <v>45143</v>
      </c>
      <c r="C793" s="1" t="s">
        <v>780</v>
      </c>
      <c r="D793" s="1" t="s">
        <v>992</v>
      </c>
      <c r="E793" s="1" t="s">
        <v>27</v>
      </c>
      <c r="F793" s="1" t="s">
        <v>7</v>
      </c>
    </row>
    <row r="794" spans="1:6" x14ac:dyDescent="0.3">
      <c r="A794" s="37">
        <v>45139</v>
      </c>
      <c r="B794" s="2">
        <v>45143</v>
      </c>
      <c r="C794" s="1" t="s">
        <v>781</v>
      </c>
      <c r="D794" s="1" t="s">
        <v>990</v>
      </c>
      <c r="E794" s="1" t="s">
        <v>1264</v>
      </c>
      <c r="F794" s="1" t="s">
        <v>10</v>
      </c>
    </row>
    <row r="795" spans="1:6" x14ac:dyDescent="0.3">
      <c r="A795" s="37">
        <v>45139</v>
      </c>
      <c r="B795" s="2">
        <v>45143</v>
      </c>
      <c r="C795" s="1" t="s">
        <v>782</v>
      </c>
      <c r="D795" s="1" t="s">
        <v>3</v>
      </c>
      <c r="E795" s="1" t="s">
        <v>27</v>
      </c>
      <c r="F795" s="1" t="s">
        <v>5</v>
      </c>
    </row>
    <row r="796" spans="1:6" x14ac:dyDescent="0.3">
      <c r="A796" s="37">
        <v>45139</v>
      </c>
      <c r="B796" s="2">
        <v>45143</v>
      </c>
      <c r="C796" s="1" t="s">
        <v>783</v>
      </c>
      <c r="D796" s="1" t="s">
        <v>990</v>
      </c>
      <c r="E796" s="1" t="s">
        <v>27</v>
      </c>
      <c r="F796" s="1" t="s">
        <v>10</v>
      </c>
    </row>
    <row r="797" spans="1:6" x14ac:dyDescent="0.3">
      <c r="A797" s="37">
        <v>45139</v>
      </c>
      <c r="B797" s="2">
        <v>45143</v>
      </c>
      <c r="C797" s="1" t="s">
        <v>784</v>
      </c>
      <c r="D797" s="1" t="s">
        <v>989</v>
      </c>
      <c r="E797" s="1" t="s">
        <v>27</v>
      </c>
      <c r="F797" s="1" t="s">
        <v>5</v>
      </c>
    </row>
    <row r="798" spans="1:6" x14ac:dyDescent="0.3">
      <c r="A798" s="37">
        <v>45139</v>
      </c>
      <c r="B798" s="2">
        <v>45143</v>
      </c>
      <c r="C798" s="1" t="s">
        <v>785</v>
      </c>
      <c r="D798" s="1" t="s">
        <v>989</v>
      </c>
      <c r="E798" s="1" t="s">
        <v>27</v>
      </c>
      <c r="F798" s="1" t="s">
        <v>7</v>
      </c>
    </row>
    <row r="799" spans="1:6" x14ac:dyDescent="0.3">
      <c r="A799" s="37">
        <v>45139</v>
      </c>
      <c r="B799" s="2">
        <v>45143</v>
      </c>
      <c r="C799" s="1" t="s">
        <v>787</v>
      </c>
      <c r="D799" s="1" t="s">
        <v>988</v>
      </c>
      <c r="E799" s="1" t="s">
        <v>1264</v>
      </c>
      <c r="F799" s="1" t="s">
        <v>7</v>
      </c>
    </row>
    <row r="800" spans="1:6" x14ac:dyDescent="0.3">
      <c r="A800" s="37">
        <v>45139</v>
      </c>
      <c r="B800" s="2">
        <v>45143</v>
      </c>
      <c r="C800" s="1" t="s">
        <v>788</v>
      </c>
      <c r="D800" s="1" t="s">
        <v>990</v>
      </c>
      <c r="E800" s="1" t="s">
        <v>4</v>
      </c>
      <c r="F800" s="1" t="s">
        <v>5</v>
      </c>
    </row>
    <row r="801" spans="1:6" x14ac:dyDescent="0.3">
      <c r="A801" s="37">
        <v>45139</v>
      </c>
      <c r="B801" s="2">
        <v>45143</v>
      </c>
      <c r="C801" s="1" t="s">
        <v>789</v>
      </c>
      <c r="D801" s="1" t="s">
        <v>989</v>
      </c>
      <c r="E801" s="1" t="s">
        <v>1264</v>
      </c>
      <c r="F801" s="1" t="s">
        <v>7</v>
      </c>
    </row>
    <row r="802" spans="1:6" x14ac:dyDescent="0.3">
      <c r="A802" s="37">
        <v>45139</v>
      </c>
      <c r="B802" s="2">
        <v>45143</v>
      </c>
      <c r="C802" s="1" t="s">
        <v>791</v>
      </c>
      <c r="D802" s="1" t="s">
        <v>988</v>
      </c>
      <c r="E802" s="1" t="s">
        <v>1264</v>
      </c>
      <c r="F802" s="1" t="s">
        <v>7</v>
      </c>
    </row>
    <row r="803" spans="1:6" x14ac:dyDescent="0.3">
      <c r="A803" s="37">
        <v>45139</v>
      </c>
      <c r="B803" s="2">
        <v>45143</v>
      </c>
      <c r="C803" s="1" t="s">
        <v>792</v>
      </c>
      <c r="D803" s="1" t="s">
        <v>3</v>
      </c>
      <c r="E803" s="1" t="s">
        <v>1264</v>
      </c>
      <c r="F803" s="1" t="s">
        <v>5</v>
      </c>
    </row>
    <row r="804" spans="1:6" x14ac:dyDescent="0.3">
      <c r="A804" s="37">
        <v>45139</v>
      </c>
      <c r="B804" s="2">
        <v>45143</v>
      </c>
      <c r="C804" s="1" t="s">
        <v>793</v>
      </c>
      <c r="D804" s="1" t="s">
        <v>989</v>
      </c>
      <c r="E804" s="1" t="s">
        <v>27</v>
      </c>
      <c r="F804" s="1" t="s">
        <v>7</v>
      </c>
    </row>
    <row r="805" spans="1:6" x14ac:dyDescent="0.3">
      <c r="A805" s="37">
        <v>45139</v>
      </c>
      <c r="B805" s="2">
        <v>45143</v>
      </c>
      <c r="C805" s="1" t="s">
        <v>795</v>
      </c>
      <c r="D805" s="1" t="s">
        <v>989</v>
      </c>
      <c r="E805" s="1" t="s">
        <v>4</v>
      </c>
      <c r="F805" s="1" t="s">
        <v>5</v>
      </c>
    </row>
    <row r="806" spans="1:6" x14ac:dyDescent="0.3">
      <c r="A806" s="37">
        <v>45139</v>
      </c>
      <c r="B806" s="2">
        <v>45143</v>
      </c>
      <c r="C806" s="1" t="s">
        <v>796</v>
      </c>
      <c r="D806" s="1" t="s">
        <v>989</v>
      </c>
      <c r="E806" s="1" t="s">
        <v>27</v>
      </c>
      <c r="F806" s="1" t="s">
        <v>7</v>
      </c>
    </row>
    <row r="807" spans="1:6" x14ac:dyDescent="0.3">
      <c r="A807" s="37">
        <v>45139</v>
      </c>
      <c r="B807" s="2">
        <v>45143</v>
      </c>
      <c r="C807" s="1" t="s">
        <v>797</v>
      </c>
      <c r="D807" s="1" t="s">
        <v>993</v>
      </c>
      <c r="E807" s="1" t="s">
        <v>1264</v>
      </c>
      <c r="F807" s="1" t="s">
        <v>7</v>
      </c>
    </row>
    <row r="808" spans="1:6" x14ac:dyDescent="0.3">
      <c r="A808" s="37">
        <v>45139</v>
      </c>
      <c r="B808" s="2">
        <v>45143</v>
      </c>
      <c r="C808" s="1" t="s">
        <v>798</v>
      </c>
      <c r="D808" s="1" t="s">
        <v>989</v>
      </c>
      <c r="E808" s="1" t="s">
        <v>1264</v>
      </c>
      <c r="F808" s="1" t="s">
        <v>7</v>
      </c>
    </row>
    <row r="809" spans="1:6" x14ac:dyDescent="0.3">
      <c r="A809" s="37">
        <v>45139</v>
      </c>
      <c r="B809" s="2">
        <v>45143</v>
      </c>
      <c r="C809" s="1" t="s">
        <v>799</v>
      </c>
      <c r="D809" s="1" t="s">
        <v>993</v>
      </c>
      <c r="E809" s="1" t="s">
        <v>1264</v>
      </c>
      <c r="F809" s="1" t="s">
        <v>7</v>
      </c>
    </row>
    <row r="810" spans="1:6" x14ac:dyDescent="0.3">
      <c r="A810" s="37">
        <v>45139</v>
      </c>
      <c r="B810" s="2">
        <v>45143</v>
      </c>
      <c r="C810" s="1" t="s">
        <v>800</v>
      </c>
      <c r="D810" s="1" t="s">
        <v>990</v>
      </c>
      <c r="E810" s="1" t="s">
        <v>27</v>
      </c>
      <c r="F810" s="1" t="s">
        <v>7</v>
      </c>
    </row>
    <row r="811" spans="1:6" x14ac:dyDescent="0.3">
      <c r="A811" s="37">
        <v>45139</v>
      </c>
      <c r="B811" s="2">
        <v>45143</v>
      </c>
      <c r="C811" s="1" t="s">
        <v>801</v>
      </c>
      <c r="D811" s="1" t="s">
        <v>993</v>
      </c>
      <c r="E811" s="1" t="s">
        <v>27</v>
      </c>
      <c r="F811" s="1" t="s">
        <v>7</v>
      </c>
    </row>
    <row r="812" spans="1:6" x14ac:dyDescent="0.3">
      <c r="A812" s="37">
        <v>45139</v>
      </c>
      <c r="B812" s="2">
        <v>45143</v>
      </c>
      <c r="C812" s="1" t="s">
        <v>803</v>
      </c>
      <c r="D812" s="1" t="s">
        <v>989</v>
      </c>
      <c r="E812" s="1" t="s">
        <v>27</v>
      </c>
      <c r="F812" s="1" t="s">
        <v>7</v>
      </c>
    </row>
    <row r="813" spans="1:6" x14ac:dyDescent="0.3">
      <c r="A813" s="37">
        <v>45139</v>
      </c>
      <c r="B813" s="2">
        <v>45143</v>
      </c>
      <c r="C813" s="1" t="s">
        <v>804</v>
      </c>
      <c r="D813" s="1" t="s">
        <v>989</v>
      </c>
      <c r="E813" s="1" t="s">
        <v>27</v>
      </c>
      <c r="F813" s="1" t="s">
        <v>7</v>
      </c>
    </row>
    <row r="814" spans="1:6" x14ac:dyDescent="0.3">
      <c r="A814" s="37">
        <v>45139</v>
      </c>
      <c r="B814" s="2">
        <v>45143</v>
      </c>
      <c r="C814" s="1" t="s">
        <v>806</v>
      </c>
      <c r="D814" s="1" t="s">
        <v>989</v>
      </c>
      <c r="E814" s="1" t="s">
        <v>1264</v>
      </c>
      <c r="F814" s="1" t="s">
        <v>7</v>
      </c>
    </row>
    <row r="815" spans="1:6" x14ac:dyDescent="0.3">
      <c r="A815" s="37">
        <v>45139</v>
      </c>
      <c r="B815" s="2">
        <v>45143</v>
      </c>
      <c r="C815" s="3" t="s">
        <v>807</v>
      </c>
      <c r="D815" s="1" t="s">
        <v>993</v>
      </c>
      <c r="E815" s="1" t="s">
        <v>27</v>
      </c>
      <c r="F815" s="1" t="s">
        <v>5</v>
      </c>
    </row>
    <row r="816" spans="1:6" x14ac:dyDescent="0.3">
      <c r="A816" s="37">
        <v>45139</v>
      </c>
      <c r="B816" s="2">
        <v>45143</v>
      </c>
      <c r="C816" s="1" t="s">
        <v>808</v>
      </c>
      <c r="D816" s="1" t="s">
        <v>989</v>
      </c>
      <c r="E816" s="1" t="s">
        <v>1264</v>
      </c>
      <c r="F816" s="1" t="s">
        <v>7</v>
      </c>
    </row>
    <row r="817" spans="1:6" x14ac:dyDescent="0.3">
      <c r="A817" s="37">
        <v>45139</v>
      </c>
      <c r="B817" s="2">
        <v>45143</v>
      </c>
      <c r="C817" s="1" t="s">
        <v>814</v>
      </c>
      <c r="D817" s="1" t="s">
        <v>989</v>
      </c>
      <c r="E817" s="1" t="s">
        <v>27</v>
      </c>
      <c r="F817" s="1" t="s">
        <v>7</v>
      </c>
    </row>
    <row r="818" spans="1:6" x14ac:dyDescent="0.3">
      <c r="A818" s="37">
        <v>45139</v>
      </c>
      <c r="B818" s="2">
        <v>45143</v>
      </c>
      <c r="C818" s="1" t="s">
        <v>817</v>
      </c>
      <c r="D818" s="1" t="s">
        <v>993</v>
      </c>
      <c r="E818" s="1" t="s">
        <v>27</v>
      </c>
      <c r="F818" s="1" t="s">
        <v>7</v>
      </c>
    </row>
    <row r="819" spans="1:6" x14ac:dyDescent="0.3">
      <c r="A819" s="37">
        <v>45139</v>
      </c>
      <c r="B819" s="2">
        <v>45143</v>
      </c>
      <c r="C819" s="1" t="s">
        <v>818</v>
      </c>
      <c r="D819" s="1" t="s">
        <v>990</v>
      </c>
      <c r="E819" s="1" t="s">
        <v>27</v>
      </c>
      <c r="F819" s="1" t="s">
        <v>10</v>
      </c>
    </row>
    <row r="820" spans="1:6" x14ac:dyDescent="0.3">
      <c r="A820" s="37">
        <v>45139</v>
      </c>
      <c r="B820" s="2">
        <v>45143</v>
      </c>
      <c r="C820" s="1" t="s">
        <v>819</v>
      </c>
      <c r="D820" s="1" t="s">
        <v>989</v>
      </c>
      <c r="E820" s="1" t="s">
        <v>27</v>
      </c>
      <c r="F820" s="1" t="s">
        <v>7</v>
      </c>
    </row>
    <row r="821" spans="1:6" x14ac:dyDescent="0.3">
      <c r="A821" s="37">
        <v>45139</v>
      </c>
      <c r="B821" s="2">
        <v>45143</v>
      </c>
      <c r="C821" s="1" t="s">
        <v>820</v>
      </c>
      <c r="D821" s="1" t="s">
        <v>993</v>
      </c>
      <c r="E821" s="1" t="s">
        <v>27</v>
      </c>
      <c r="F821" s="1" t="s">
        <v>5</v>
      </c>
    </row>
    <row r="822" spans="1:6" x14ac:dyDescent="0.3">
      <c r="A822" s="37">
        <v>45139</v>
      </c>
      <c r="B822" s="2">
        <v>45143</v>
      </c>
      <c r="C822" s="1" t="s">
        <v>821</v>
      </c>
      <c r="D822" s="1" t="s">
        <v>989</v>
      </c>
      <c r="E822" s="1" t="s">
        <v>27</v>
      </c>
      <c r="F822" s="1" t="s">
        <v>7</v>
      </c>
    </row>
    <row r="823" spans="1:6" x14ac:dyDescent="0.3">
      <c r="A823" s="37">
        <v>45139</v>
      </c>
      <c r="B823" s="2">
        <v>45143</v>
      </c>
      <c r="C823" s="1" t="s">
        <v>822</v>
      </c>
      <c r="D823" s="1" t="s">
        <v>989</v>
      </c>
      <c r="E823" s="1" t="s">
        <v>1264</v>
      </c>
      <c r="F823" s="1" t="s">
        <v>7</v>
      </c>
    </row>
    <row r="824" spans="1:6" x14ac:dyDescent="0.3">
      <c r="A824" s="37">
        <v>45139</v>
      </c>
      <c r="B824" s="2">
        <v>45143</v>
      </c>
      <c r="C824" s="1" t="s">
        <v>825</v>
      </c>
      <c r="D824" s="1" t="s">
        <v>990</v>
      </c>
      <c r="E824" s="1" t="s">
        <v>27</v>
      </c>
      <c r="F824" s="1" t="s">
        <v>7</v>
      </c>
    </row>
    <row r="825" spans="1:6" x14ac:dyDescent="0.3">
      <c r="A825" s="37">
        <v>45139</v>
      </c>
      <c r="B825" s="2">
        <v>45143</v>
      </c>
      <c r="C825" s="1" t="s">
        <v>826</v>
      </c>
      <c r="D825" s="1" t="s">
        <v>989</v>
      </c>
      <c r="E825" s="1" t="s">
        <v>1264</v>
      </c>
      <c r="F825" s="1" t="s">
        <v>7</v>
      </c>
    </row>
    <row r="826" spans="1:6" x14ac:dyDescent="0.3">
      <c r="A826" s="37">
        <v>45139</v>
      </c>
      <c r="B826" s="2">
        <v>45143</v>
      </c>
      <c r="C826" s="1" t="s">
        <v>827</v>
      </c>
      <c r="D826" s="1" t="s">
        <v>989</v>
      </c>
      <c r="E826" s="1" t="s">
        <v>27</v>
      </c>
      <c r="F826" s="1" t="s">
        <v>10</v>
      </c>
    </row>
    <row r="827" spans="1:6" x14ac:dyDescent="0.3">
      <c r="A827" s="37">
        <v>45139</v>
      </c>
      <c r="B827" s="2">
        <v>45143</v>
      </c>
      <c r="C827" s="1" t="s">
        <v>828</v>
      </c>
      <c r="D827" s="1" t="s">
        <v>989</v>
      </c>
      <c r="E827" s="1" t="s">
        <v>27</v>
      </c>
      <c r="F827" s="1" t="s">
        <v>7</v>
      </c>
    </row>
    <row r="828" spans="1:6" x14ac:dyDescent="0.3">
      <c r="A828" s="37">
        <v>45139</v>
      </c>
      <c r="B828" s="2">
        <v>45143</v>
      </c>
      <c r="C828" s="1" t="s">
        <v>829</v>
      </c>
      <c r="D828" s="1" t="s">
        <v>990</v>
      </c>
      <c r="E828" s="1" t="s">
        <v>27</v>
      </c>
      <c r="F828" s="1" t="s">
        <v>10</v>
      </c>
    </row>
    <row r="829" spans="1:6" x14ac:dyDescent="0.3">
      <c r="A829" s="37">
        <v>45139</v>
      </c>
      <c r="B829" s="2">
        <v>45143</v>
      </c>
      <c r="C829" s="1" t="s">
        <v>830</v>
      </c>
      <c r="D829" s="1" t="s">
        <v>989</v>
      </c>
      <c r="E829" s="1" t="s">
        <v>27</v>
      </c>
      <c r="F829" s="1" t="s">
        <v>5</v>
      </c>
    </row>
    <row r="830" spans="1:6" x14ac:dyDescent="0.3">
      <c r="A830" s="37">
        <v>45139</v>
      </c>
      <c r="B830" s="2">
        <v>45143</v>
      </c>
      <c r="C830" s="1" t="s">
        <v>831</v>
      </c>
      <c r="D830" s="1" t="s">
        <v>990</v>
      </c>
      <c r="E830" s="1" t="s">
        <v>27</v>
      </c>
      <c r="F830" s="1" t="s">
        <v>10</v>
      </c>
    </row>
    <row r="831" spans="1:6" x14ac:dyDescent="0.3">
      <c r="A831" s="37">
        <v>45139</v>
      </c>
      <c r="B831" s="2">
        <v>45143</v>
      </c>
      <c r="C831" s="1" t="s">
        <v>836</v>
      </c>
      <c r="D831" s="1" t="s">
        <v>993</v>
      </c>
      <c r="E831" s="1" t="s">
        <v>1264</v>
      </c>
      <c r="F831" s="1" t="s">
        <v>7</v>
      </c>
    </row>
    <row r="832" spans="1:6" x14ac:dyDescent="0.3">
      <c r="A832" s="37">
        <v>45139</v>
      </c>
      <c r="B832" s="2">
        <v>45143</v>
      </c>
      <c r="C832" s="1" t="s">
        <v>837</v>
      </c>
      <c r="D832" s="1" t="s">
        <v>993</v>
      </c>
      <c r="E832" s="1" t="s">
        <v>27</v>
      </c>
      <c r="F832" s="1" t="s">
        <v>7</v>
      </c>
    </row>
    <row r="833" spans="1:6" x14ac:dyDescent="0.3">
      <c r="A833" s="37">
        <v>45139</v>
      </c>
      <c r="B833" s="2">
        <v>45143</v>
      </c>
      <c r="C833" s="1" t="s">
        <v>838</v>
      </c>
      <c r="D833" s="1" t="s">
        <v>990</v>
      </c>
      <c r="E833" s="1" t="s">
        <v>32</v>
      </c>
      <c r="F833" s="1" t="s">
        <v>7</v>
      </c>
    </row>
    <row r="834" spans="1:6" x14ac:dyDescent="0.3">
      <c r="A834" s="37">
        <v>45139</v>
      </c>
      <c r="B834" s="2">
        <v>45143</v>
      </c>
      <c r="C834" s="1" t="s">
        <v>839</v>
      </c>
      <c r="D834" s="1" t="s">
        <v>993</v>
      </c>
      <c r="E834" s="1" t="s">
        <v>1264</v>
      </c>
      <c r="F834" s="1" t="s">
        <v>7</v>
      </c>
    </row>
    <row r="835" spans="1:6" x14ac:dyDescent="0.3">
      <c r="A835" s="37">
        <v>45139</v>
      </c>
      <c r="B835" s="2">
        <v>45143</v>
      </c>
      <c r="C835" s="1" t="s">
        <v>841</v>
      </c>
      <c r="D835" s="1" t="s">
        <v>989</v>
      </c>
      <c r="E835" s="1" t="s">
        <v>27</v>
      </c>
      <c r="F835" s="1" t="s">
        <v>7</v>
      </c>
    </row>
    <row r="836" spans="1:6" x14ac:dyDescent="0.3">
      <c r="A836" s="37">
        <v>45139</v>
      </c>
      <c r="B836" s="2">
        <v>45143</v>
      </c>
      <c r="C836" s="1" t="s">
        <v>842</v>
      </c>
      <c r="D836" s="1" t="s">
        <v>3</v>
      </c>
      <c r="E836" s="1" t="s">
        <v>1264</v>
      </c>
      <c r="F836" s="1" t="s">
        <v>5</v>
      </c>
    </row>
    <row r="837" spans="1:6" x14ac:dyDescent="0.3">
      <c r="A837" s="37">
        <v>45139</v>
      </c>
      <c r="B837" s="2">
        <v>45143</v>
      </c>
      <c r="C837" s="1" t="s">
        <v>849</v>
      </c>
      <c r="D837" s="1" t="s">
        <v>992</v>
      </c>
      <c r="E837" s="1" t="s">
        <v>27</v>
      </c>
      <c r="F837" s="1" t="s">
        <v>5</v>
      </c>
    </row>
    <row r="838" spans="1:6" x14ac:dyDescent="0.3">
      <c r="A838" s="37">
        <v>45139</v>
      </c>
      <c r="B838" s="2">
        <v>45143</v>
      </c>
      <c r="C838" s="1" t="s">
        <v>861</v>
      </c>
      <c r="D838" s="1" t="s">
        <v>989</v>
      </c>
      <c r="E838" s="1" t="s">
        <v>1264</v>
      </c>
      <c r="F838" s="1" t="s">
        <v>7</v>
      </c>
    </row>
    <row r="839" spans="1:6" x14ac:dyDescent="0.3">
      <c r="A839" s="37">
        <v>45139</v>
      </c>
      <c r="B839" s="2">
        <v>45143</v>
      </c>
      <c r="C839" s="1" t="s">
        <v>874</v>
      </c>
      <c r="D839" s="1" t="s">
        <v>989</v>
      </c>
      <c r="E839" s="1" t="s">
        <v>27</v>
      </c>
      <c r="F839" s="1" t="s">
        <v>7</v>
      </c>
    </row>
    <row r="840" spans="1:6" x14ac:dyDescent="0.3">
      <c r="A840" s="37">
        <v>45139</v>
      </c>
      <c r="B840" s="2">
        <v>45143</v>
      </c>
      <c r="C840" s="1" t="s">
        <v>910</v>
      </c>
      <c r="D840" s="1" t="s">
        <v>989</v>
      </c>
      <c r="E840" s="1" t="s">
        <v>27</v>
      </c>
      <c r="F840" s="1" t="s">
        <v>7</v>
      </c>
    </row>
    <row r="841" spans="1:6" x14ac:dyDescent="0.3">
      <c r="A841" s="37">
        <v>45139</v>
      </c>
      <c r="B841" s="2">
        <v>45143</v>
      </c>
      <c r="C841" s="1" t="s">
        <v>922</v>
      </c>
      <c r="D841" s="1" t="s">
        <v>990</v>
      </c>
      <c r="E841" s="1" t="s">
        <v>1264</v>
      </c>
      <c r="F841" s="1" t="s">
        <v>7</v>
      </c>
    </row>
    <row r="842" spans="1:6" x14ac:dyDescent="0.3">
      <c r="A842" s="37">
        <v>45139</v>
      </c>
      <c r="B842" s="2">
        <v>45143</v>
      </c>
      <c r="C842" s="1" t="s">
        <v>924</v>
      </c>
      <c r="D842" s="1" t="s">
        <v>989</v>
      </c>
      <c r="E842" s="1" t="s">
        <v>27</v>
      </c>
      <c r="F842" s="1" t="s">
        <v>7</v>
      </c>
    </row>
    <row r="843" spans="1:6" x14ac:dyDescent="0.3">
      <c r="A843" s="37">
        <v>45139</v>
      </c>
      <c r="B843" s="2">
        <v>45143</v>
      </c>
      <c r="C843" s="1" t="s">
        <v>925</v>
      </c>
      <c r="D843" s="1" t="s">
        <v>989</v>
      </c>
      <c r="E843" s="1" t="s">
        <v>27</v>
      </c>
      <c r="F843" s="1" t="s">
        <v>7</v>
      </c>
    </row>
    <row r="844" spans="1:6" x14ac:dyDescent="0.3">
      <c r="A844" s="37">
        <v>45139</v>
      </c>
      <c r="B844" s="2">
        <v>45143</v>
      </c>
      <c r="C844" s="1" t="s">
        <v>934</v>
      </c>
      <c r="D844" s="1" t="s">
        <v>3</v>
      </c>
      <c r="E844" s="1" t="s">
        <v>27</v>
      </c>
      <c r="F844" s="1" t="s">
        <v>7</v>
      </c>
    </row>
    <row r="845" spans="1:6" x14ac:dyDescent="0.3">
      <c r="A845" s="37">
        <v>45139</v>
      </c>
      <c r="B845" s="2">
        <v>45143</v>
      </c>
      <c r="C845" s="1" t="s">
        <v>939</v>
      </c>
      <c r="D845" s="1" t="s">
        <v>989</v>
      </c>
      <c r="E845" s="1" t="s">
        <v>32</v>
      </c>
      <c r="F845" s="1" t="s">
        <v>7</v>
      </c>
    </row>
    <row r="846" spans="1:6" x14ac:dyDescent="0.3">
      <c r="A846" s="37">
        <v>45139</v>
      </c>
      <c r="B846" s="2">
        <v>45143</v>
      </c>
      <c r="C846" s="1" t="s">
        <v>945</v>
      </c>
      <c r="D846" s="1" t="s">
        <v>989</v>
      </c>
      <c r="E846" s="1" t="s">
        <v>4</v>
      </c>
      <c r="F846" s="1" t="s">
        <v>5</v>
      </c>
    </row>
    <row r="847" spans="1:6" x14ac:dyDescent="0.3">
      <c r="A847" s="37">
        <v>45139</v>
      </c>
      <c r="B847" s="2">
        <v>45143</v>
      </c>
      <c r="C847" s="1" t="s">
        <v>947</v>
      </c>
      <c r="D847" s="1" t="s">
        <v>989</v>
      </c>
      <c r="E847" s="1" t="s">
        <v>27</v>
      </c>
      <c r="F847" s="1" t="s">
        <v>7</v>
      </c>
    </row>
    <row r="848" spans="1:6" x14ac:dyDescent="0.3">
      <c r="A848" s="37">
        <v>45139</v>
      </c>
      <c r="B848" s="2">
        <v>45143</v>
      </c>
      <c r="C848" s="1" t="s">
        <v>949</v>
      </c>
      <c r="D848" s="1" t="s">
        <v>3</v>
      </c>
      <c r="E848" s="1" t="s">
        <v>4</v>
      </c>
      <c r="F848" s="1" t="s">
        <v>7</v>
      </c>
    </row>
    <row r="849" spans="1:6" x14ac:dyDescent="0.3">
      <c r="A849" s="37">
        <v>45139</v>
      </c>
      <c r="B849" s="2">
        <v>45143</v>
      </c>
      <c r="C849" s="1" t="s">
        <v>952</v>
      </c>
      <c r="D849" s="1" t="s">
        <v>989</v>
      </c>
      <c r="E849" s="1" t="s">
        <v>1264</v>
      </c>
      <c r="F849" s="1" t="s">
        <v>7</v>
      </c>
    </row>
    <row r="850" spans="1:6" x14ac:dyDescent="0.3">
      <c r="A850" s="37">
        <v>45139</v>
      </c>
      <c r="B850" s="2">
        <v>45143</v>
      </c>
      <c r="C850" s="1" t="s">
        <v>967</v>
      </c>
      <c r="D850" s="1" t="s">
        <v>990</v>
      </c>
      <c r="E850" s="1" t="s">
        <v>4</v>
      </c>
      <c r="F850" s="1" t="s">
        <v>10</v>
      </c>
    </row>
    <row r="851" spans="1:6" x14ac:dyDescent="0.3">
      <c r="A851" s="37">
        <v>45139</v>
      </c>
      <c r="B851" s="2">
        <v>45143</v>
      </c>
      <c r="C851" s="1" t="s">
        <v>983</v>
      </c>
      <c r="D851" s="1" t="s">
        <v>989</v>
      </c>
      <c r="E851" s="1" t="s">
        <v>1264</v>
      </c>
      <c r="F851" s="1" t="s">
        <v>7</v>
      </c>
    </row>
    <row r="852" spans="1:6" x14ac:dyDescent="0.3">
      <c r="A852" s="37">
        <v>45139</v>
      </c>
      <c r="B852" s="2">
        <v>45144</v>
      </c>
      <c r="C852" s="1" t="s">
        <v>168</v>
      </c>
      <c r="D852" s="1" t="s">
        <v>3</v>
      </c>
      <c r="E852" s="1" t="s">
        <v>4</v>
      </c>
      <c r="F852" s="1" t="s">
        <v>7</v>
      </c>
    </row>
    <row r="853" spans="1:6" x14ac:dyDescent="0.3">
      <c r="A853" s="37">
        <v>45139</v>
      </c>
      <c r="B853" s="2">
        <v>45144</v>
      </c>
      <c r="C853" s="1" t="s">
        <v>843</v>
      </c>
      <c r="D853" s="1" t="s">
        <v>989</v>
      </c>
      <c r="E853" s="1" t="s">
        <v>27</v>
      </c>
      <c r="F853" s="1" t="s">
        <v>7</v>
      </c>
    </row>
    <row r="854" spans="1:6" x14ac:dyDescent="0.3">
      <c r="A854" s="37">
        <v>45139</v>
      </c>
      <c r="B854" s="2">
        <v>45144</v>
      </c>
      <c r="C854" s="1" t="s">
        <v>844</v>
      </c>
      <c r="D854" s="1" t="s">
        <v>993</v>
      </c>
      <c r="E854" s="1" t="s">
        <v>27</v>
      </c>
      <c r="F854" s="1" t="s">
        <v>7</v>
      </c>
    </row>
    <row r="855" spans="1:6" x14ac:dyDescent="0.3">
      <c r="A855" s="37">
        <v>45139</v>
      </c>
      <c r="B855" s="2">
        <v>45144</v>
      </c>
      <c r="C855" s="1" t="s">
        <v>845</v>
      </c>
      <c r="D855" s="1" t="s">
        <v>989</v>
      </c>
      <c r="E855" s="1" t="s">
        <v>27</v>
      </c>
      <c r="F855" s="1" t="s">
        <v>7</v>
      </c>
    </row>
    <row r="856" spans="1:6" x14ac:dyDescent="0.3">
      <c r="A856" s="37">
        <v>45139</v>
      </c>
      <c r="B856" s="2">
        <v>45144</v>
      </c>
      <c r="C856" s="1" t="s">
        <v>846</v>
      </c>
      <c r="D856" s="1" t="s">
        <v>993</v>
      </c>
      <c r="E856" s="1" t="s">
        <v>1264</v>
      </c>
      <c r="F856" s="1" t="s">
        <v>7</v>
      </c>
    </row>
    <row r="857" spans="1:6" x14ac:dyDescent="0.3">
      <c r="A857" s="37">
        <v>45139</v>
      </c>
      <c r="B857" s="2">
        <v>45144</v>
      </c>
      <c r="C857" s="1" t="s">
        <v>848</v>
      </c>
      <c r="D857" s="1" t="s">
        <v>989</v>
      </c>
      <c r="E857" s="1" t="s">
        <v>27</v>
      </c>
      <c r="F857" s="1" t="s">
        <v>5</v>
      </c>
    </row>
    <row r="858" spans="1:6" x14ac:dyDescent="0.3">
      <c r="A858" s="37">
        <v>45139</v>
      </c>
      <c r="B858" s="2">
        <v>45144</v>
      </c>
      <c r="C858" s="1" t="s">
        <v>850</v>
      </c>
      <c r="D858" s="1" t="s">
        <v>993</v>
      </c>
      <c r="E858" s="1" t="s">
        <v>27</v>
      </c>
      <c r="F858" s="1" t="s">
        <v>7</v>
      </c>
    </row>
    <row r="859" spans="1:6" x14ac:dyDescent="0.3">
      <c r="A859" s="37">
        <v>45139</v>
      </c>
      <c r="B859" s="2">
        <v>45144</v>
      </c>
      <c r="C859" s="1" t="s">
        <v>851</v>
      </c>
      <c r="D859" s="1" t="s">
        <v>990</v>
      </c>
      <c r="E859" s="1" t="s">
        <v>1264</v>
      </c>
      <c r="F859" s="1" t="s">
        <v>10</v>
      </c>
    </row>
    <row r="860" spans="1:6" x14ac:dyDescent="0.3">
      <c r="A860" s="37">
        <v>45139</v>
      </c>
      <c r="B860" s="2">
        <v>45144</v>
      </c>
      <c r="C860" s="1" t="s">
        <v>852</v>
      </c>
      <c r="D860" s="1" t="s">
        <v>990</v>
      </c>
      <c r="E860" s="1" t="s">
        <v>32</v>
      </c>
      <c r="F860" s="1" t="s">
        <v>7</v>
      </c>
    </row>
    <row r="861" spans="1:6" x14ac:dyDescent="0.3">
      <c r="A861" s="37">
        <v>45139</v>
      </c>
      <c r="B861" s="2">
        <v>45144</v>
      </c>
      <c r="C861" s="1" t="s">
        <v>853</v>
      </c>
      <c r="D861" s="1" t="s">
        <v>990</v>
      </c>
      <c r="E861" s="1" t="s">
        <v>32</v>
      </c>
      <c r="F861" s="1" t="s">
        <v>7</v>
      </c>
    </row>
    <row r="862" spans="1:6" x14ac:dyDescent="0.3">
      <c r="A862" s="37">
        <v>45139</v>
      </c>
      <c r="B862" s="2">
        <v>45144</v>
      </c>
      <c r="C862" s="1" t="s">
        <v>854</v>
      </c>
      <c r="D862" s="1" t="s">
        <v>990</v>
      </c>
      <c r="E862" s="1" t="s">
        <v>27</v>
      </c>
      <c r="F862" s="1" t="s">
        <v>5</v>
      </c>
    </row>
    <row r="863" spans="1:6" x14ac:dyDescent="0.3">
      <c r="A863" s="37">
        <v>45139</v>
      </c>
      <c r="B863" s="2">
        <v>45144</v>
      </c>
      <c r="C863" s="1" t="s">
        <v>855</v>
      </c>
      <c r="D863" s="1" t="s">
        <v>989</v>
      </c>
      <c r="E863" s="1" t="s">
        <v>27</v>
      </c>
      <c r="F863" s="1" t="s">
        <v>7</v>
      </c>
    </row>
    <row r="864" spans="1:6" x14ac:dyDescent="0.3">
      <c r="A864" s="37">
        <v>45139</v>
      </c>
      <c r="B864" s="2">
        <v>45144</v>
      </c>
      <c r="C864" s="1" t="s">
        <v>856</v>
      </c>
      <c r="D864" s="1" t="s">
        <v>3</v>
      </c>
      <c r="E864" s="1" t="s">
        <v>27</v>
      </c>
      <c r="F864" s="1" t="s">
        <v>5</v>
      </c>
    </row>
    <row r="865" spans="1:6" x14ac:dyDescent="0.3">
      <c r="A865" s="37">
        <v>45139</v>
      </c>
      <c r="B865" s="2">
        <v>45144</v>
      </c>
      <c r="C865" s="1" t="s">
        <v>857</v>
      </c>
      <c r="D865" s="1" t="s">
        <v>993</v>
      </c>
      <c r="E865" s="1" t="s">
        <v>1264</v>
      </c>
      <c r="F865" s="1" t="s">
        <v>7</v>
      </c>
    </row>
    <row r="866" spans="1:6" x14ac:dyDescent="0.3">
      <c r="A866" s="37">
        <v>45139</v>
      </c>
      <c r="B866" s="2">
        <v>45144</v>
      </c>
      <c r="C866" s="1" t="s">
        <v>858</v>
      </c>
      <c r="D866" s="1" t="s">
        <v>989</v>
      </c>
      <c r="E866" s="1" t="s">
        <v>1264</v>
      </c>
      <c r="F866" s="1" t="s">
        <v>7</v>
      </c>
    </row>
    <row r="867" spans="1:6" x14ac:dyDescent="0.3">
      <c r="A867" s="37">
        <v>45139</v>
      </c>
      <c r="B867" s="2">
        <v>45144</v>
      </c>
      <c r="C867" s="1" t="s">
        <v>859</v>
      </c>
      <c r="D867" s="1" t="s">
        <v>990</v>
      </c>
      <c r="E867" s="1" t="s">
        <v>27</v>
      </c>
      <c r="F867" s="1" t="s">
        <v>5</v>
      </c>
    </row>
    <row r="868" spans="1:6" x14ac:dyDescent="0.3">
      <c r="A868" s="37">
        <v>45139</v>
      </c>
      <c r="B868" s="2">
        <v>45144</v>
      </c>
      <c r="C868" s="1" t="s">
        <v>860</v>
      </c>
      <c r="D868" s="1" t="s">
        <v>988</v>
      </c>
      <c r="E868" s="1" t="s">
        <v>1264</v>
      </c>
      <c r="F868" s="1" t="s">
        <v>7</v>
      </c>
    </row>
    <row r="869" spans="1:6" x14ac:dyDescent="0.3">
      <c r="A869" s="37">
        <v>45139</v>
      </c>
      <c r="B869" s="2">
        <v>45144</v>
      </c>
      <c r="C869" s="1" t="s">
        <v>862</v>
      </c>
      <c r="D869" s="1" t="s">
        <v>989</v>
      </c>
      <c r="E869" s="1" t="s">
        <v>27</v>
      </c>
      <c r="F869" s="1" t="s">
        <v>7</v>
      </c>
    </row>
    <row r="870" spans="1:6" x14ac:dyDescent="0.3">
      <c r="A870" s="37">
        <v>45139</v>
      </c>
      <c r="B870" s="2">
        <v>45144</v>
      </c>
      <c r="C870" s="1" t="s">
        <v>863</v>
      </c>
      <c r="D870" s="1" t="s">
        <v>989</v>
      </c>
      <c r="E870" s="1" t="s">
        <v>1264</v>
      </c>
      <c r="F870" s="1" t="s">
        <v>7</v>
      </c>
    </row>
    <row r="871" spans="1:6" x14ac:dyDescent="0.3">
      <c r="A871" s="37">
        <v>45139</v>
      </c>
      <c r="B871" s="2">
        <v>45144</v>
      </c>
      <c r="C871" s="1" t="s">
        <v>864</v>
      </c>
      <c r="D871" s="1" t="s">
        <v>990</v>
      </c>
      <c r="E871" s="1" t="s">
        <v>27</v>
      </c>
      <c r="F871" s="1" t="s">
        <v>10</v>
      </c>
    </row>
    <row r="872" spans="1:6" x14ac:dyDescent="0.3">
      <c r="A872" s="37">
        <v>45139</v>
      </c>
      <c r="B872" s="2">
        <v>45144</v>
      </c>
      <c r="C872" s="1" t="s">
        <v>866</v>
      </c>
      <c r="D872" s="1" t="s">
        <v>989</v>
      </c>
      <c r="E872" s="1" t="s">
        <v>27</v>
      </c>
      <c r="F872" s="1" t="s">
        <v>7</v>
      </c>
    </row>
    <row r="873" spans="1:6" x14ac:dyDescent="0.3">
      <c r="A873" s="37">
        <v>45139</v>
      </c>
      <c r="B873" s="2">
        <v>45144</v>
      </c>
      <c r="C873" s="1" t="s">
        <v>867</v>
      </c>
      <c r="D873" s="1" t="s">
        <v>993</v>
      </c>
      <c r="E873" s="1" t="s">
        <v>27</v>
      </c>
      <c r="F873" s="1" t="s">
        <v>7</v>
      </c>
    </row>
    <row r="874" spans="1:6" x14ac:dyDescent="0.3">
      <c r="A874" s="37">
        <v>45139</v>
      </c>
      <c r="B874" s="2">
        <v>45144</v>
      </c>
      <c r="C874" s="1" t="s">
        <v>868</v>
      </c>
      <c r="D874" s="1" t="s">
        <v>988</v>
      </c>
      <c r="E874" s="1" t="s">
        <v>1264</v>
      </c>
      <c r="F874" s="1" t="s">
        <v>7</v>
      </c>
    </row>
    <row r="875" spans="1:6" x14ac:dyDescent="0.3">
      <c r="A875" s="37">
        <v>45139</v>
      </c>
      <c r="B875" s="2">
        <v>45144</v>
      </c>
      <c r="C875" s="1" t="s">
        <v>869</v>
      </c>
      <c r="D875" s="1" t="s">
        <v>993</v>
      </c>
      <c r="E875" s="1" t="s">
        <v>1264</v>
      </c>
      <c r="F875" s="1" t="s">
        <v>7</v>
      </c>
    </row>
    <row r="876" spans="1:6" x14ac:dyDescent="0.3">
      <c r="A876" s="37">
        <v>45139</v>
      </c>
      <c r="B876" s="2">
        <v>45144</v>
      </c>
      <c r="C876" s="1" t="s">
        <v>870</v>
      </c>
      <c r="D876" s="1" t="s">
        <v>991</v>
      </c>
      <c r="E876" s="1" t="s">
        <v>32</v>
      </c>
      <c r="F876" s="1" t="s">
        <v>7</v>
      </c>
    </row>
    <row r="877" spans="1:6" x14ac:dyDescent="0.3">
      <c r="A877" s="37">
        <v>45139</v>
      </c>
      <c r="B877" s="2">
        <v>45144</v>
      </c>
      <c r="C877" s="1" t="s">
        <v>871</v>
      </c>
      <c r="D877" s="1" t="s">
        <v>3</v>
      </c>
      <c r="E877" s="1" t="s">
        <v>27</v>
      </c>
      <c r="F877" s="1" t="s">
        <v>10</v>
      </c>
    </row>
    <row r="878" spans="1:6" x14ac:dyDescent="0.3">
      <c r="A878" s="37">
        <v>45139</v>
      </c>
      <c r="B878" s="2">
        <v>45144</v>
      </c>
      <c r="C878" s="3" t="s">
        <v>873</v>
      </c>
      <c r="D878" s="1" t="s">
        <v>990</v>
      </c>
      <c r="E878" s="1" t="s">
        <v>27</v>
      </c>
      <c r="F878" s="1" t="s">
        <v>10</v>
      </c>
    </row>
    <row r="879" spans="1:6" x14ac:dyDescent="0.3">
      <c r="A879" s="37">
        <v>45139</v>
      </c>
      <c r="B879" s="2">
        <v>45144</v>
      </c>
      <c r="C879" s="1" t="s">
        <v>875</v>
      </c>
      <c r="D879" s="1" t="s">
        <v>989</v>
      </c>
      <c r="E879" s="1" t="s">
        <v>1264</v>
      </c>
      <c r="F879" s="1" t="s">
        <v>7</v>
      </c>
    </row>
    <row r="880" spans="1:6" x14ac:dyDescent="0.3">
      <c r="A880" s="37">
        <v>45139</v>
      </c>
      <c r="B880" s="2">
        <v>45144</v>
      </c>
      <c r="C880" s="1" t="s">
        <v>876</v>
      </c>
      <c r="D880" s="1" t="s">
        <v>993</v>
      </c>
      <c r="E880" s="1" t="s">
        <v>27</v>
      </c>
      <c r="F880" s="1" t="s">
        <v>7</v>
      </c>
    </row>
    <row r="881" spans="1:6" x14ac:dyDescent="0.3">
      <c r="A881" s="37">
        <v>45139</v>
      </c>
      <c r="B881" s="2">
        <v>45144</v>
      </c>
      <c r="C881" s="1" t="s">
        <v>877</v>
      </c>
      <c r="D881" s="1" t="s">
        <v>989</v>
      </c>
      <c r="E881" s="1" t="s">
        <v>1264</v>
      </c>
      <c r="F881" s="1" t="s">
        <v>7</v>
      </c>
    </row>
    <row r="882" spans="1:6" x14ac:dyDescent="0.3">
      <c r="A882" s="37">
        <v>45139</v>
      </c>
      <c r="B882" s="2">
        <v>45144</v>
      </c>
      <c r="C882" s="1" t="s">
        <v>878</v>
      </c>
      <c r="D882" s="1" t="s">
        <v>990</v>
      </c>
      <c r="E882" s="1" t="s">
        <v>4</v>
      </c>
      <c r="F882" s="1" t="s">
        <v>5</v>
      </c>
    </row>
    <row r="883" spans="1:6" x14ac:dyDescent="0.3">
      <c r="A883" s="37">
        <v>45139</v>
      </c>
      <c r="B883" s="2">
        <v>45144</v>
      </c>
      <c r="C883" s="1" t="s">
        <v>879</v>
      </c>
      <c r="D883" s="1" t="s">
        <v>3</v>
      </c>
      <c r="E883" s="1" t="s">
        <v>4</v>
      </c>
      <c r="F883" s="1" t="s">
        <v>7</v>
      </c>
    </row>
    <row r="884" spans="1:6" x14ac:dyDescent="0.3">
      <c r="A884" s="37">
        <v>45139</v>
      </c>
      <c r="B884" s="2">
        <v>45144</v>
      </c>
      <c r="C884" s="1" t="s">
        <v>880</v>
      </c>
      <c r="D884" s="1" t="s">
        <v>990</v>
      </c>
      <c r="E884" s="1" t="s">
        <v>32</v>
      </c>
      <c r="F884" s="1" t="s">
        <v>5</v>
      </c>
    </row>
    <row r="885" spans="1:6" x14ac:dyDescent="0.3">
      <c r="A885" s="37">
        <v>45139</v>
      </c>
      <c r="B885" s="2">
        <v>45144</v>
      </c>
      <c r="C885" s="1" t="s">
        <v>881</v>
      </c>
      <c r="D885" s="1" t="s">
        <v>989</v>
      </c>
      <c r="E885" s="1" t="s">
        <v>27</v>
      </c>
      <c r="F885" s="1" t="s">
        <v>7</v>
      </c>
    </row>
    <row r="886" spans="1:6" x14ac:dyDescent="0.3">
      <c r="A886" s="37">
        <v>45139</v>
      </c>
      <c r="B886" s="2">
        <v>45144</v>
      </c>
      <c r="C886" s="1" t="s">
        <v>882</v>
      </c>
      <c r="D886" s="1" t="s">
        <v>989</v>
      </c>
      <c r="E886" s="1" t="s">
        <v>32</v>
      </c>
      <c r="F886" s="1" t="s">
        <v>10</v>
      </c>
    </row>
    <row r="887" spans="1:6" x14ac:dyDescent="0.3">
      <c r="A887" s="37">
        <v>45139</v>
      </c>
      <c r="B887" s="2">
        <v>45144</v>
      </c>
      <c r="C887" s="1" t="s">
        <v>883</v>
      </c>
      <c r="D887" s="1" t="s">
        <v>989</v>
      </c>
      <c r="E887" s="1" t="s">
        <v>27</v>
      </c>
      <c r="F887" s="1" t="s">
        <v>7</v>
      </c>
    </row>
    <row r="888" spans="1:6" x14ac:dyDescent="0.3">
      <c r="A888" s="37">
        <v>45139</v>
      </c>
      <c r="B888" s="2">
        <v>45144</v>
      </c>
      <c r="C888" s="1" t="s">
        <v>886</v>
      </c>
      <c r="D888" s="1" t="s">
        <v>989</v>
      </c>
      <c r="E888" s="1" t="s">
        <v>27</v>
      </c>
      <c r="F888" s="1" t="s">
        <v>10</v>
      </c>
    </row>
    <row r="889" spans="1:6" x14ac:dyDescent="0.3">
      <c r="A889" s="37">
        <v>45139</v>
      </c>
      <c r="B889" s="2">
        <v>45144</v>
      </c>
      <c r="C889" s="1" t="s">
        <v>887</v>
      </c>
      <c r="D889" s="1" t="s">
        <v>989</v>
      </c>
      <c r="E889" s="1" t="s">
        <v>1264</v>
      </c>
      <c r="F889" s="1" t="s">
        <v>7</v>
      </c>
    </row>
    <row r="890" spans="1:6" x14ac:dyDescent="0.3">
      <c r="A890" s="37">
        <v>45139</v>
      </c>
      <c r="B890" s="2">
        <v>45144</v>
      </c>
      <c r="C890" s="3" t="s">
        <v>888</v>
      </c>
      <c r="D890" s="1" t="s">
        <v>989</v>
      </c>
      <c r="E890" s="1" t="s">
        <v>27</v>
      </c>
      <c r="F890" s="1" t="s">
        <v>7</v>
      </c>
    </row>
    <row r="891" spans="1:6" x14ac:dyDescent="0.3">
      <c r="A891" s="37">
        <v>45139</v>
      </c>
      <c r="B891" s="2">
        <v>45144</v>
      </c>
      <c r="C891" s="1" t="s">
        <v>889</v>
      </c>
      <c r="D891" s="1" t="s">
        <v>988</v>
      </c>
      <c r="E891" s="1" t="s">
        <v>1264</v>
      </c>
      <c r="F891" s="1" t="s">
        <v>7</v>
      </c>
    </row>
    <row r="892" spans="1:6" x14ac:dyDescent="0.3">
      <c r="A892" s="37">
        <v>45139</v>
      </c>
      <c r="B892" s="2">
        <v>45144</v>
      </c>
      <c r="C892" s="1" t="s">
        <v>890</v>
      </c>
      <c r="D892" s="1" t="s">
        <v>989</v>
      </c>
      <c r="E892" s="1" t="s">
        <v>1264</v>
      </c>
      <c r="F892" s="1" t="s">
        <v>5</v>
      </c>
    </row>
    <row r="893" spans="1:6" x14ac:dyDescent="0.3">
      <c r="A893" s="37">
        <v>45139</v>
      </c>
      <c r="B893" s="2">
        <v>45144</v>
      </c>
      <c r="C893" s="1" t="s">
        <v>891</v>
      </c>
      <c r="D893" s="1" t="s">
        <v>989</v>
      </c>
      <c r="E893" s="1" t="s">
        <v>27</v>
      </c>
      <c r="F893" s="1" t="s">
        <v>7</v>
      </c>
    </row>
    <row r="894" spans="1:6" x14ac:dyDescent="0.3">
      <c r="A894" s="37">
        <v>45139</v>
      </c>
      <c r="B894" s="2">
        <v>45144</v>
      </c>
      <c r="C894" s="1" t="s">
        <v>892</v>
      </c>
      <c r="D894" s="1" t="s">
        <v>989</v>
      </c>
      <c r="E894" s="1" t="s">
        <v>27</v>
      </c>
      <c r="F894" s="1" t="s">
        <v>10</v>
      </c>
    </row>
    <row r="895" spans="1:6" x14ac:dyDescent="0.3">
      <c r="A895" s="37">
        <v>45139</v>
      </c>
      <c r="B895" s="2">
        <v>45144</v>
      </c>
      <c r="C895" s="1" t="s">
        <v>893</v>
      </c>
      <c r="D895" s="1" t="s">
        <v>990</v>
      </c>
      <c r="E895" s="1" t="s">
        <v>27</v>
      </c>
      <c r="F895" s="1" t="s">
        <v>10</v>
      </c>
    </row>
    <row r="896" spans="1:6" x14ac:dyDescent="0.3">
      <c r="A896" s="37">
        <v>45139</v>
      </c>
      <c r="B896" s="2">
        <v>45144</v>
      </c>
      <c r="C896" s="1" t="s">
        <v>894</v>
      </c>
      <c r="D896" s="1" t="s">
        <v>989</v>
      </c>
      <c r="E896" s="1" t="s">
        <v>27</v>
      </c>
      <c r="F896" s="1" t="s">
        <v>10</v>
      </c>
    </row>
    <row r="897" spans="1:6" x14ac:dyDescent="0.3">
      <c r="A897" s="37">
        <v>45139</v>
      </c>
      <c r="B897" s="2">
        <v>45144</v>
      </c>
      <c r="C897" s="1" t="s">
        <v>895</v>
      </c>
      <c r="D897" s="1" t="s">
        <v>989</v>
      </c>
      <c r="E897" s="1" t="s">
        <v>1264</v>
      </c>
      <c r="F897" s="1" t="s">
        <v>7</v>
      </c>
    </row>
    <row r="898" spans="1:6" x14ac:dyDescent="0.3">
      <c r="A898" s="37">
        <v>45139</v>
      </c>
      <c r="B898" s="2">
        <v>45144</v>
      </c>
      <c r="C898" s="1" t="s">
        <v>896</v>
      </c>
      <c r="D898" s="1" t="s">
        <v>989</v>
      </c>
      <c r="E898" s="1" t="s">
        <v>27</v>
      </c>
      <c r="F898" s="1" t="s">
        <v>7</v>
      </c>
    </row>
    <row r="899" spans="1:6" x14ac:dyDescent="0.3">
      <c r="A899" s="37">
        <v>45139</v>
      </c>
      <c r="B899" s="2">
        <v>45144</v>
      </c>
      <c r="C899" s="1" t="s">
        <v>897</v>
      </c>
      <c r="D899" s="1" t="s">
        <v>990</v>
      </c>
      <c r="E899" s="1" t="s">
        <v>27</v>
      </c>
      <c r="F899" s="1" t="s">
        <v>10</v>
      </c>
    </row>
    <row r="900" spans="1:6" x14ac:dyDescent="0.3">
      <c r="A900" s="37">
        <v>45139</v>
      </c>
      <c r="B900" s="2">
        <v>45144</v>
      </c>
      <c r="C900" s="3" t="s">
        <v>898</v>
      </c>
      <c r="D900" s="1" t="s">
        <v>989</v>
      </c>
      <c r="E900" s="1" t="s">
        <v>4</v>
      </c>
      <c r="F900" s="1" t="s">
        <v>10</v>
      </c>
    </row>
    <row r="901" spans="1:6" x14ac:dyDescent="0.3">
      <c r="A901" s="37">
        <v>45139</v>
      </c>
      <c r="B901" s="2">
        <v>45144</v>
      </c>
      <c r="C901" s="1" t="s">
        <v>899</v>
      </c>
      <c r="D901" s="1" t="s">
        <v>989</v>
      </c>
      <c r="E901" s="1" t="s">
        <v>1264</v>
      </c>
      <c r="F901" s="1" t="s">
        <v>5</v>
      </c>
    </row>
    <row r="902" spans="1:6" x14ac:dyDescent="0.3">
      <c r="A902" s="37">
        <v>45139</v>
      </c>
      <c r="B902" s="2">
        <v>45144</v>
      </c>
      <c r="C902" s="1" t="s">
        <v>900</v>
      </c>
      <c r="D902" s="1" t="s">
        <v>989</v>
      </c>
      <c r="E902" s="1" t="s">
        <v>27</v>
      </c>
      <c r="F902" s="1" t="s">
        <v>7</v>
      </c>
    </row>
    <row r="903" spans="1:6" x14ac:dyDescent="0.3">
      <c r="A903" s="37">
        <v>45139</v>
      </c>
      <c r="B903" s="2">
        <v>45144</v>
      </c>
      <c r="C903" s="1" t="s">
        <v>901</v>
      </c>
      <c r="D903" s="1" t="s">
        <v>989</v>
      </c>
      <c r="E903" s="1" t="s">
        <v>27</v>
      </c>
      <c r="F903" s="1" t="s">
        <v>7</v>
      </c>
    </row>
    <row r="904" spans="1:6" x14ac:dyDescent="0.3">
      <c r="A904" s="37">
        <v>45139</v>
      </c>
      <c r="B904" s="2">
        <v>45144</v>
      </c>
      <c r="C904" s="1" t="s">
        <v>902</v>
      </c>
      <c r="D904" s="1" t="s">
        <v>990</v>
      </c>
      <c r="E904" s="1" t="s">
        <v>32</v>
      </c>
      <c r="F904" s="1" t="s">
        <v>10</v>
      </c>
    </row>
    <row r="905" spans="1:6" x14ac:dyDescent="0.3">
      <c r="A905" s="37">
        <v>45139</v>
      </c>
      <c r="B905" s="2">
        <v>45144</v>
      </c>
      <c r="C905" s="1" t="s">
        <v>903</v>
      </c>
      <c r="D905" s="1" t="s">
        <v>989</v>
      </c>
      <c r="E905" s="1" t="s">
        <v>27</v>
      </c>
      <c r="F905" s="1" t="s">
        <v>7</v>
      </c>
    </row>
    <row r="906" spans="1:6" x14ac:dyDescent="0.3">
      <c r="A906" s="37">
        <v>45139</v>
      </c>
      <c r="B906" s="2">
        <v>45144</v>
      </c>
      <c r="C906" s="1" t="s">
        <v>906</v>
      </c>
      <c r="D906" s="1" t="s">
        <v>993</v>
      </c>
      <c r="E906" s="1" t="s">
        <v>27</v>
      </c>
      <c r="F906" s="1" t="s">
        <v>7</v>
      </c>
    </row>
    <row r="907" spans="1:6" x14ac:dyDescent="0.3">
      <c r="A907" s="37">
        <v>45139</v>
      </c>
      <c r="B907" s="2">
        <v>45144</v>
      </c>
      <c r="C907" s="1" t="s">
        <v>907</v>
      </c>
      <c r="D907" s="1" t="s">
        <v>988</v>
      </c>
      <c r="E907" s="1" t="s">
        <v>1264</v>
      </c>
      <c r="F907" s="1" t="s">
        <v>7</v>
      </c>
    </row>
    <row r="908" spans="1:6" x14ac:dyDescent="0.3">
      <c r="A908" s="37">
        <v>45139</v>
      </c>
      <c r="B908" s="2">
        <v>45144</v>
      </c>
      <c r="C908" s="1" t="s">
        <v>908</v>
      </c>
      <c r="D908" s="1" t="s">
        <v>989</v>
      </c>
      <c r="E908" s="1" t="s">
        <v>1264</v>
      </c>
      <c r="F908" s="1" t="s">
        <v>7</v>
      </c>
    </row>
    <row r="909" spans="1:6" x14ac:dyDescent="0.3">
      <c r="A909" s="37">
        <v>45139</v>
      </c>
      <c r="B909" s="2">
        <v>45144</v>
      </c>
      <c r="C909" s="1" t="s">
        <v>909</v>
      </c>
      <c r="D909" s="1" t="s">
        <v>990</v>
      </c>
      <c r="E909" s="1" t="s">
        <v>1264</v>
      </c>
      <c r="F909" s="1" t="s">
        <v>7</v>
      </c>
    </row>
    <row r="910" spans="1:6" x14ac:dyDescent="0.3">
      <c r="A910" s="37">
        <v>45139</v>
      </c>
      <c r="B910" s="2">
        <v>45144</v>
      </c>
      <c r="C910" s="1" t="s">
        <v>911</v>
      </c>
      <c r="D910" s="1" t="s">
        <v>993</v>
      </c>
      <c r="E910" s="1" t="s">
        <v>1264</v>
      </c>
      <c r="F910" s="1" t="s">
        <v>7</v>
      </c>
    </row>
    <row r="911" spans="1:6" x14ac:dyDescent="0.3">
      <c r="A911" s="37">
        <v>45139</v>
      </c>
      <c r="B911" s="2">
        <v>45144</v>
      </c>
      <c r="C911" s="1" t="s">
        <v>914</v>
      </c>
      <c r="D911" s="1" t="s">
        <v>989</v>
      </c>
      <c r="E911" s="1" t="s">
        <v>32</v>
      </c>
      <c r="F911" s="1" t="s">
        <v>7</v>
      </c>
    </row>
    <row r="912" spans="1:6" x14ac:dyDescent="0.3">
      <c r="A912" s="37">
        <v>45139</v>
      </c>
      <c r="B912" s="2">
        <v>45144</v>
      </c>
      <c r="C912" s="1" t="s">
        <v>915</v>
      </c>
      <c r="D912" s="1" t="s">
        <v>989</v>
      </c>
      <c r="E912" s="1" t="s">
        <v>4</v>
      </c>
      <c r="F912" s="1" t="s">
        <v>5</v>
      </c>
    </row>
    <row r="913" spans="1:6" x14ac:dyDescent="0.3">
      <c r="A913" s="37">
        <v>45139</v>
      </c>
      <c r="B913" s="2">
        <v>45144</v>
      </c>
      <c r="C913" s="1" t="s">
        <v>916</v>
      </c>
      <c r="D913" s="1" t="s">
        <v>990</v>
      </c>
      <c r="E913" s="1" t="s">
        <v>27</v>
      </c>
      <c r="F913" s="1" t="s">
        <v>7</v>
      </c>
    </row>
    <row r="914" spans="1:6" x14ac:dyDescent="0.3">
      <c r="A914" s="37">
        <v>45139</v>
      </c>
      <c r="B914" s="2">
        <v>45144</v>
      </c>
      <c r="C914" s="1" t="s">
        <v>918</v>
      </c>
      <c r="D914" s="1" t="s">
        <v>989</v>
      </c>
      <c r="E914" s="1" t="s">
        <v>32</v>
      </c>
      <c r="F914" s="1" t="s">
        <v>10</v>
      </c>
    </row>
    <row r="915" spans="1:6" x14ac:dyDescent="0.3">
      <c r="A915" s="37">
        <v>45139</v>
      </c>
      <c r="B915" s="2">
        <v>45144</v>
      </c>
      <c r="C915" s="1" t="s">
        <v>919</v>
      </c>
      <c r="D915" s="1" t="s">
        <v>990</v>
      </c>
      <c r="E915" s="1" t="s">
        <v>27</v>
      </c>
      <c r="F915" s="1" t="s">
        <v>10</v>
      </c>
    </row>
    <row r="916" spans="1:6" x14ac:dyDescent="0.3">
      <c r="A916" s="37">
        <v>45139</v>
      </c>
      <c r="B916" s="2">
        <v>45144</v>
      </c>
      <c r="C916" s="1" t="s">
        <v>920</v>
      </c>
      <c r="D916" s="1" t="s">
        <v>989</v>
      </c>
      <c r="E916" s="1" t="s">
        <v>1264</v>
      </c>
      <c r="F916" s="1" t="s">
        <v>7</v>
      </c>
    </row>
    <row r="917" spans="1:6" x14ac:dyDescent="0.3">
      <c r="A917" s="37">
        <v>45139</v>
      </c>
      <c r="B917" s="2">
        <v>45144</v>
      </c>
      <c r="C917" s="1" t="s">
        <v>923</v>
      </c>
      <c r="D917" s="1" t="s">
        <v>990</v>
      </c>
      <c r="E917" s="1" t="s">
        <v>27</v>
      </c>
      <c r="F917" s="1" t="s">
        <v>10</v>
      </c>
    </row>
    <row r="918" spans="1:6" x14ac:dyDescent="0.3">
      <c r="A918" s="37">
        <v>45139</v>
      </c>
      <c r="B918" s="2">
        <v>45144</v>
      </c>
      <c r="C918" s="1" t="s">
        <v>926</v>
      </c>
      <c r="D918" s="1" t="s">
        <v>989</v>
      </c>
      <c r="E918" s="1" t="s">
        <v>1264</v>
      </c>
      <c r="F918" s="1" t="s">
        <v>7</v>
      </c>
    </row>
    <row r="919" spans="1:6" x14ac:dyDescent="0.3">
      <c r="A919" s="37">
        <v>45139</v>
      </c>
      <c r="B919" s="2">
        <v>45144</v>
      </c>
      <c r="C919" s="1" t="s">
        <v>927</v>
      </c>
      <c r="D919" s="1" t="s">
        <v>988</v>
      </c>
      <c r="E919" s="1" t="s">
        <v>1264</v>
      </c>
      <c r="F919" s="1" t="s">
        <v>7</v>
      </c>
    </row>
    <row r="920" spans="1:6" x14ac:dyDescent="0.3">
      <c r="A920" s="37">
        <v>45139</v>
      </c>
      <c r="B920" s="2">
        <v>45144</v>
      </c>
      <c r="C920" s="1" t="s">
        <v>928</v>
      </c>
      <c r="D920" s="1" t="s">
        <v>993</v>
      </c>
      <c r="E920" s="1" t="s">
        <v>1264</v>
      </c>
      <c r="F920" s="1" t="s">
        <v>7</v>
      </c>
    </row>
    <row r="921" spans="1:6" x14ac:dyDescent="0.3">
      <c r="A921" s="37">
        <v>45139</v>
      </c>
      <c r="B921" s="2">
        <v>45144</v>
      </c>
      <c r="C921" s="1" t="s">
        <v>929</v>
      </c>
      <c r="D921" s="1" t="s">
        <v>989</v>
      </c>
      <c r="E921" s="1" t="s">
        <v>27</v>
      </c>
      <c r="F921" s="1" t="s">
        <v>7</v>
      </c>
    </row>
    <row r="922" spans="1:6" x14ac:dyDescent="0.3">
      <c r="A922" s="37">
        <v>45139</v>
      </c>
      <c r="B922" s="2">
        <v>45144</v>
      </c>
      <c r="C922" s="1" t="s">
        <v>930</v>
      </c>
      <c r="D922" s="1" t="s">
        <v>992</v>
      </c>
      <c r="E922" s="1" t="s">
        <v>1264</v>
      </c>
      <c r="F922" s="1" t="s">
        <v>7</v>
      </c>
    </row>
    <row r="923" spans="1:6" x14ac:dyDescent="0.3">
      <c r="A923" s="37">
        <v>45139</v>
      </c>
      <c r="B923" s="2">
        <v>45144</v>
      </c>
      <c r="C923" s="1" t="s">
        <v>931</v>
      </c>
      <c r="D923" s="1" t="s">
        <v>991</v>
      </c>
      <c r="E923" s="1" t="s">
        <v>1264</v>
      </c>
      <c r="F923" s="1" t="s">
        <v>7</v>
      </c>
    </row>
    <row r="924" spans="1:6" x14ac:dyDescent="0.3">
      <c r="A924" s="37">
        <v>45139</v>
      </c>
      <c r="B924" s="2">
        <v>45144</v>
      </c>
      <c r="C924" s="1" t="s">
        <v>932</v>
      </c>
      <c r="D924" s="1" t="s">
        <v>990</v>
      </c>
      <c r="E924" s="1" t="s">
        <v>4</v>
      </c>
      <c r="F924" s="1" t="s">
        <v>5</v>
      </c>
    </row>
    <row r="925" spans="1:6" x14ac:dyDescent="0.3">
      <c r="A925" s="37">
        <v>45139</v>
      </c>
      <c r="B925" s="2">
        <v>45144</v>
      </c>
      <c r="C925" s="1" t="s">
        <v>935</v>
      </c>
      <c r="D925" s="1" t="s">
        <v>989</v>
      </c>
      <c r="E925" s="1" t="s">
        <v>1264</v>
      </c>
      <c r="F925" s="1" t="s">
        <v>5</v>
      </c>
    </row>
    <row r="926" spans="1:6" x14ac:dyDescent="0.3">
      <c r="A926" s="37">
        <v>45139</v>
      </c>
      <c r="B926" s="2">
        <v>45144</v>
      </c>
      <c r="C926" s="1" t="s">
        <v>938</v>
      </c>
      <c r="D926" s="1" t="s">
        <v>993</v>
      </c>
      <c r="E926" s="1" t="s">
        <v>27</v>
      </c>
      <c r="F926" s="1" t="s">
        <v>7</v>
      </c>
    </row>
    <row r="927" spans="1:6" x14ac:dyDescent="0.3">
      <c r="A927" s="37">
        <v>45139</v>
      </c>
      <c r="B927" s="2">
        <v>45144</v>
      </c>
      <c r="C927" s="1" t="s">
        <v>940</v>
      </c>
      <c r="D927" s="1" t="s">
        <v>989</v>
      </c>
      <c r="E927" s="1" t="s">
        <v>27</v>
      </c>
      <c r="F927" s="1" t="s">
        <v>7</v>
      </c>
    </row>
    <row r="928" spans="1:6" x14ac:dyDescent="0.3">
      <c r="A928" s="37">
        <v>45139</v>
      </c>
      <c r="B928" s="2">
        <v>45144</v>
      </c>
      <c r="C928" s="1" t="s">
        <v>942</v>
      </c>
      <c r="D928" s="1" t="s">
        <v>989</v>
      </c>
      <c r="E928" s="1" t="s">
        <v>27</v>
      </c>
      <c r="F928" s="1" t="s">
        <v>5</v>
      </c>
    </row>
    <row r="929" spans="1:6" x14ac:dyDescent="0.3">
      <c r="A929" s="37">
        <v>45139</v>
      </c>
      <c r="B929" s="2">
        <v>45144</v>
      </c>
      <c r="C929" s="1" t="s">
        <v>943</v>
      </c>
      <c r="D929" s="1" t="s">
        <v>989</v>
      </c>
      <c r="E929" s="1" t="s">
        <v>27</v>
      </c>
      <c r="F929" s="1" t="s">
        <v>5</v>
      </c>
    </row>
    <row r="930" spans="1:6" x14ac:dyDescent="0.3">
      <c r="A930" s="37">
        <v>45139</v>
      </c>
      <c r="B930" s="2">
        <v>45144</v>
      </c>
      <c r="C930" s="1" t="s">
        <v>944</v>
      </c>
      <c r="D930" s="1" t="s">
        <v>3</v>
      </c>
      <c r="E930" s="1" t="s">
        <v>4</v>
      </c>
      <c r="F930" s="1" t="s">
        <v>5</v>
      </c>
    </row>
    <row r="931" spans="1:6" x14ac:dyDescent="0.3">
      <c r="A931" s="37">
        <v>45139</v>
      </c>
      <c r="B931" s="2">
        <v>45144</v>
      </c>
      <c r="C931" s="1" t="s">
        <v>946</v>
      </c>
      <c r="D931" s="1" t="s">
        <v>993</v>
      </c>
      <c r="E931" s="1" t="s">
        <v>1264</v>
      </c>
      <c r="F931" s="1" t="s">
        <v>7</v>
      </c>
    </row>
    <row r="932" spans="1:6" x14ac:dyDescent="0.3">
      <c r="A932" s="37">
        <v>45139</v>
      </c>
      <c r="B932" s="2">
        <v>45144</v>
      </c>
      <c r="C932" s="1" t="s">
        <v>948</v>
      </c>
      <c r="D932" s="1" t="s">
        <v>990</v>
      </c>
      <c r="E932" s="1" t="s">
        <v>27</v>
      </c>
      <c r="F932" s="1" t="s">
        <v>10</v>
      </c>
    </row>
    <row r="933" spans="1:6" x14ac:dyDescent="0.3">
      <c r="A933" s="37">
        <v>45139</v>
      </c>
      <c r="B933" s="2">
        <v>45144</v>
      </c>
      <c r="C933" s="1" t="s">
        <v>950</v>
      </c>
      <c r="D933" s="1" t="s">
        <v>992</v>
      </c>
      <c r="E933" s="1" t="s">
        <v>1264</v>
      </c>
      <c r="F933" s="1" t="s">
        <v>7</v>
      </c>
    </row>
    <row r="934" spans="1:6" x14ac:dyDescent="0.3">
      <c r="A934" s="37">
        <v>45139</v>
      </c>
      <c r="B934" s="2">
        <v>45144</v>
      </c>
      <c r="C934" s="1" t="s">
        <v>951</v>
      </c>
      <c r="D934" s="1" t="s">
        <v>3</v>
      </c>
      <c r="E934" s="1" t="s">
        <v>27</v>
      </c>
      <c r="F934" s="1" t="s">
        <v>10</v>
      </c>
    </row>
    <row r="935" spans="1:6" x14ac:dyDescent="0.3">
      <c r="A935" s="37">
        <v>45139</v>
      </c>
      <c r="B935" s="2">
        <v>45144</v>
      </c>
      <c r="C935" s="1" t="s">
        <v>953</v>
      </c>
      <c r="D935" s="1" t="s">
        <v>989</v>
      </c>
      <c r="E935" s="1" t="s">
        <v>1264</v>
      </c>
      <c r="F935" s="1" t="s">
        <v>7</v>
      </c>
    </row>
    <row r="936" spans="1:6" x14ac:dyDescent="0.3">
      <c r="A936" s="37">
        <v>45139</v>
      </c>
      <c r="B936" s="2">
        <v>45144</v>
      </c>
      <c r="C936" s="1" t="s">
        <v>954</v>
      </c>
      <c r="D936" s="1" t="s">
        <v>989</v>
      </c>
      <c r="E936" s="1" t="s">
        <v>27</v>
      </c>
      <c r="F936" s="1" t="s">
        <v>7</v>
      </c>
    </row>
    <row r="937" spans="1:6" x14ac:dyDescent="0.3">
      <c r="A937" s="37">
        <v>45139</v>
      </c>
      <c r="B937" s="2">
        <v>45144</v>
      </c>
      <c r="C937" s="1" t="s">
        <v>955</v>
      </c>
      <c r="D937" s="1" t="s">
        <v>990</v>
      </c>
      <c r="E937" s="1" t="s">
        <v>32</v>
      </c>
      <c r="F937" s="1" t="s">
        <v>5</v>
      </c>
    </row>
    <row r="938" spans="1:6" x14ac:dyDescent="0.3">
      <c r="A938" s="37">
        <v>45139</v>
      </c>
      <c r="B938" s="2">
        <v>45144</v>
      </c>
      <c r="C938" s="1" t="s">
        <v>956</v>
      </c>
      <c r="D938" s="1" t="s">
        <v>990</v>
      </c>
      <c r="E938" s="1" t="s">
        <v>27</v>
      </c>
      <c r="F938" s="1" t="s">
        <v>5</v>
      </c>
    </row>
    <row r="939" spans="1:6" x14ac:dyDescent="0.3">
      <c r="A939" s="37">
        <v>45139</v>
      </c>
      <c r="B939" s="2">
        <v>45144</v>
      </c>
      <c r="C939" s="1" t="s">
        <v>957</v>
      </c>
      <c r="D939" s="1" t="s">
        <v>989</v>
      </c>
      <c r="E939" s="1" t="s">
        <v>27</v>
      </c>
      <c r="F939" s="1" t="s">
        <v>7</v>
      </c>
    </row>
    <row r="940" spans="1:6" x14ac:dyDescent="0.3">
      <c r="A940" s="37">
        <v>45139</v>
      </c>
      <c r="B940" s="2">
        <v>45144</v>
      </c>
      <c r="C940" s="1" t="s">
        <v>958</v>
      </c>
      <c r="D940" s="1" t="s">
        <v>989</v>
      </c>
      <c r="E940" s="1" t="s">
        <v>27</v>
      </c>
      <c r="F940" s="1" t="s">
        <v>5</v>
      </c>
    </row>
    <row r="941" spans="1:6" x14ac:dyDescent="0.3">
      <c r="A941" s="37">
        <v>45139</v>
      </c>
      <c r="B941" s="2">
        <v>45144</v>
      </c>
      <c r="C941" s="1" t="s">
        <v>959</v>
      </c>
      <c r="D941" s="1" t="s">
        <v>993</v>
      </c>
      <c r="E941" s="1" t="s">
        <v>1264</v>
      </c>
      <c r="F941" s="1" t="s">
        <v>7</v>
      </c>
    </row>
    <row r="942" spans="1:6" x14ac:dyDescent="0.3">
      <c r="A942" s="37">
        <v>45139</v>
      </c>
      <c r="B942" s="2">
        <v>45144</v>
      </c>
      <c r="C942" s="1" t="s">
        <v>961</v>
      </c>
      <c r="D942" s="1" t="s">
        <v>990</v>
      </c>
      <c r="E942" s="1" t="s">
        <v>32</v>
      </c>
      <c r="F942" s="1" t="s">
        <v>7</v>
      </c>
    </row>
    <row r="943" spans="1:6" x14ac:dyDescent="0.3">
      <c r="A943" s="37">
        <v>45139</v>
      </c>
      <c r="B943" s="2">
        <v>45144</v>
      </c>
      <c r="C943" s="1" t="s">
        <v>962</v>
      </c>
      <c r="D943" s="1" t="s">
        <v>990</v>
      </c>
      <c r="E943" s="1" t="s">
        <v>27</v>
      </c>
      <c r="F943" s="1" t="s">
        <v>10</v>
      </c>
    </row>
    <row r="944" spans="1:6" x14ac:dyDescent="0.3">
      <c r="A944" s="37">
        <v>45139</v>
      </c>
      <c r="B944" s="2">
        <v>45144</v>
      </c>
      <c r="C944" s="1" t="s">
        <v>964</v>
      </c>
      <c r="D944" s="1" t="s">
        <v>989</v>
      </c>
      <c r="E944" s="1" t="s">
        <v>1264</v>
      </c>
      <c r="F944" s="1" t="s">
        <v>5</v>
      </c>
    </row>
    <row r="945" spans="1:6" x14ac:dyDescent="0.3">
      <c r="A945" s="37">
        <v>45139</v>
      </c>
      <c r="B945" s="2">
        <v>45144</v>
      </c>
      <c r="C945" s="1" t="s">
        <v>966</v>
      </c>
      <c r="D945" s="1" t="s">
        <v>989</v>
      </c>
      <c r="E945" s="1" t="s">
        <v>27</v>
      </c>
      <c r="F945" s="1" t="s">
        <v>7</v>
      </c>
    </row>
    <row r="946" spans="1:6" x14ac:dyDescent="0.3">
      <c r="A946" s="37">
        <v>45139</v>
      </c>
      <c r="B946" s="2">
        <v>45144</v>
      </c>
      <c r="C946" s="1" t="s">
        <v>968</v>
      </c>
      <c r="D946" s="1" t="s">
        <v>990</v>
      </c>
      <c r="E946" s="1" t="s">
        <v>27</v>
      </c>
      <c r="F946" s="1" t="s">
        <v>7</v>
      </c>
    </row>
    <row r="947" spans="1:6" x14ac:dyDescent="0.3">
      <c r="A947" s="37">
        <v>45139</v>
      </c>
      <c r="B947" s="2">
        <v>45144</v>
      </c>
      <c r="C947" s="1" t="s">
        <v>969</v>
      </c>
      <c r="D947" s="1" t="s">
        <v>993</v>
      </c>
      <c r="E947" s="1" t="s">
        <v>27</v>
      </c>
      <c r="F947" s="1" t="s">
        <v>7</v>
      </c>
    </row>
    <row r="948" spans="1:6" x14ac:dyDescent="0.3">
      <c r="A948" s="37">
        <v>45139</v>
      </c>
      <c r="B948" s="2">
        <v>45144</v>
      </c>
      <c r="C948" s="1" t="s">
        <v>971</v>
      </c>
      <c r="D948" s="1" t="s">
        <v>989</v>
      </c>
      <c r="E948" s="1" t="s">
        <v>27</v>
      </c>
      <c r="F948" s="1" t="s">
        <v>5</v>
      </c>
    </row>
    <row r="949" spans="1:6" x14ac:dyDescent="0.3">
      <c r="A949" s="37">
        <v>45139</v>
      </c>
      <c r="B949" s="2">
        <v>45144</v>
      </c>
      <c r="C949" s="1" t="s">
        <v>972</v>
      </c>
      <c r="D949" s="1" t="s">
        <v>991</v>
      </c>
      <c r="E949" s="1" t="s">
        <v>27</v>
      </c>
      <c r="F949" s="1" t="s">
        <v>7</v>
      </c>
    </row>
    <row r="950" spans="1:6" x14ac:dyDescent="0.3">
      <c r="A950" s="37">
        <v>45139</v>
      </c>
      <c r="B950" s="2">
        <v>45144</v>
      </c>
      <c r="C950" s="1" t="s">
        <v>973</v>
      </c>
      <c r="D950" s="1" t="s">
        <v>989</v>
      </c>
      <c r="E950" s="1" t="s">
        <v>27</v>
      </c>
      <c r="F950" s="1" t="s">
        <v>7</v>
      </c>
    </row>
    <row r="951" spans="1:6" x14ac:dyDescent="0.3">
      <c r="A951" s="37">
        <v>45139</v>
      </c>
      <c r="B951" s="2">
        <v>45144</v>
      </c>
      <c r="C951" s="1" t="s">
        <v>974</v>
      </c>
      <c r="D951" s="1" t="s">
        <v>989</v>
      </c>
      <c r="E951" s="1" t="s">
        <v>1264</v>
      </c>
      <c r="F951" s="1" t="s">
        <v>7</v>
      </c>
    </row>
    <row r="952" spans="1:6" x14ac:dyDescent="0.3">
      <c r="A952" s="37">
        <v>45139</v>
      </c>
      <c r="B952" s="2">
        <v>45144</v>
      </c>
      <c r="C952" s="1" t="s">
        <v>975</v>
      </c>
      <c r="D952" s="1" t="s">
        <v>3</v>
      </c>
      <c r="E952" s="1" t="s">
        <v>1264</v>
      </c>
      <c r="F952" s="1" t="s">
        <v>5</v>
      </c>
    </row>
    <row r="953" spans="1:6" x14ac:dyDescent="0.3">
      <c r="A953" s="37">
        <v>45139</v>
      </c>
      <c r="B953" s="2">
        <v>45144</v>
      </c>
      <c r="C953" s="1" t="s">
        <v>976</v>
      </c>
      <c r="D953" s="1" t="s">
        <v>3</v>
      </c>
      <c r="E953" s="1" t="s">
        <v>27</v>
      </c>
      <c r="F953" s="1" t="s">
        <v>10</v>
      </c>
    </row>
    <row r="954" spans="1:6" x14ac:dyDescent="0.3">
      <c r="A954" s="37">
        <v>45139</v>
      </c>
      <c r="B954" s="2">
        <v>45144</v>
      </c>
      <c r="C954" s="1" t="s">
        <v>977</v>
      </c>
      <c r="D954" s="1" t="s">
        <v>989</v>
      </c>
      <c r="E954" s="1" t="s">
        <v>27</v>
      </c>
      <c r="F954" s="1" t="s">
        <v>7</v>
      </c>
    </row>
    <row r="955" spans="1:6" x14ac:dyDescent="0.3">
      <c r="A955" s="37">
        <v>45139</v>
      </c>
      <c r="B955" s="2">
        <v>45144</v>
      </c>
      <c r="C955" s="1" t="s">
        <v>978</v>
      </c>
      <c r="D955" s="1" t="s">
        <v>989</v>
      </c>
      <c r="E955" s="1" t="s">
        <v>1264</v>
      </c>
      <c r="F955" s="1" t="s">
        <v>7</v>
      </c>
    </row>
    <row r="956" spans="1:6" x14ac:dyDescent="0.3">
      <c r="A956" s="37">
        <v>45139</v>
      </c>
      <c r="B956" s="2">
        <v>45144</v>
      </c>
      <c r="C956" s="1" t="s">
        <v>979</v>
      </c>
      <c r="D956" s="1" t="s">
        <v>989</v>
      </c>
      <c r="E956" s="1" t="s">
        <v>27</v>
      </c>
      <c r="F956" s="1" t="s">
        <v>7</v>
      </c>
    </row>
    <row r="957" spans="1:6" x14ac:dyDescent="0.3">
      <c r="A957" s="37">
        <v>45139</v>
      </c>
      <c r="B957" s="2">
        <v>45144</v>
      </c>
      <c r="C957" s="1" t="s">
        <v>980</v>
      </c>
      <c r="D957" s="1" t="s">
        <v>991</v>
      </c>
      <c r="E957" s="1" t="s">
        <v>1264</v>
      </c>
      <c r="F957" s="1" t="s">
        <v>7</v>
      </c>
    </row>
    <row r="958" spans="1:6" x14ac:dyDescent="0.3">
      <c r="A958" s="37">
        <v>45139</v>
      </c>
      <c r="B958" s="2">
        <v>45144</v>
      </c>
      <c r="C958" s="1" t="s">
        <v>981</v>
      </c>
      <c r="D958" s="1" t="s">
        <v>989</v>
      </c>
      <c r="E958" s="1" t="s">
        <v>1264</v>
      </c>
      <c r="F958" s="1" t="s">
        <v>7</v>
      </c>
    </row>
    <row r="959" spans="1:6" x14ac:dyDescent="0.3">
      <c r="A959" s="37">
        <v>45139</v>
      </c>
      <c r="B959" s="2">
        <v>45144</v>
      </c>
      <c r="C959" s="1" t="s">
        <v>982</v>
      </c>
      <c r="D959" s="1" t="s">
        <v>988</v>
      </c>
      <c r="E959" s="1" t="s">
        <v>1264</v>
      </c>
      <c r="F959" s="1" t="s">
        <v>7</v>
      </c>
    </row>
    <row r="960" spans="1:6" x14ac:dyDescent="0.3">
      <c r="A960" s="37">
        <v>45139</v>
      </c>
      <c r="B960" s="2">
        <v>45144</v>
      </c>
      <c r="C960" s="1" t="s">
        <v>984</v>
      </c>
      <c r="D960" s="1" t="s">
        <v>989</v>
      </c>
      <c r="E960" s="1" t="s">
        <v>27</v>
      </c>
      <c r="F960" s="1" t="s">
        <v>7</v>
      </c>
    </row>
    <row r="961" spans="1:6" x14ac:dyDescent="0.3">
      <c r="A961" s="37">
        <v>45139</v>
      </c>
      <c r="B961" s="2">
        <v>45144</v>
      </c>
      <c r="C961" s="1" t="s">
        <v>985</v>
      </c>
      <c r="D961" s="1" t="s">
        <v>990</v>
      </c>
      <c r="E961" s="1" t="s">
        <v>27</v>
      </c>
      <c r="F961" s="1" t="s">
        <v>10</v>
      </c>
    </row>
    <row r="962" spans="1:6" x14ac:dyDescent="0.3">
      <c r="A962" s="37">
        <v>45139</v>
      </c>
      <c r="B962" s="2">
        <v>45144</v>
      </c>
      <c r="C962" s="1" t="s">
        <v>986</v>
      </c>
      <c r="D962" s="1" t="s">
        <v>990</v>
      </c>
      <c r="E962" s="1" t="s">
        <v>1264</v>
      </c>
      <c r="F962" s="1" t="s">
        <v>5</v>
      </c>
    </row>
    <row r="963" spans="1:6" x14ac:dyDescent="0.3">
      <c r="A963" s="37">
        <v>45139</v>
      </c>
      <c r="B963" s="2">
        <v>45145</v>
      </c>
      <c r="C963" s="1" t="s">
        <v>19</v>
      </c>
      <c r="D963" s="1" t="s">
        <v>3</v>
      </c>
      <c r="E963" s="1" t="s">
        <v>4</v>
      </c>
      <c r="F963" s="1" t="s">
        <v>7</v>
      </c>
    </row>
    <row r="964" spans="1:6" x14ac:dyDescent="0.3">
      <c r="A964" s="37">
        <v>45139</v>
      </c>
      <c r="B964" s="2">
        <v>45145</v>
      </c>
      <c r="C964" s="1" t="s">
        <v>21</v>
      </c>
      <c r="D964" s="1" t="s">
        <v>3</v>
      </c>
      <c r="E964" s="1" t="s">
        <v>4</v>
      </c>
      <c r="F964" s="1" t="s">
        <v>7</v>
      </c>
    </row>
    <row r="965" spans="1:6" x14ac:dyDescent="0.3">
      <c r="A965" s="37">
        <v>45139</v>
      </c>
      <c r="B965" s="2">
        <v>45145</v>
      </c>
      <c r="C965" s="1" t="s">
        <v>23</v>
      </c>
      <c r="D965" s="1" t="s">
        <v>992</v>
      </c>
      <c r="E965" s="1" t="s">
        <v>4</v>
      </c>
      <c r="F965" s="1" t="s">
        <v>7</v>
      </c>
    </row>
    <row r="966" spans="1:6" x14ac:dyDescent="0.3">
      <c r="A966" s="37">
        <v>45139</v>
      </c>
      <c r="B966" s="2">
        <v>45147</v>
      </c>
      <c r="C966" s="1" t="s">
        <v>6</v>
      </c>
      <c r="D966" s="1" t="s">
        <v>990</v>
      </c>
      <c r="E966" s="1" t="s">
        <v>4</v>
      </c>
      <c r="F966" s="1" t="s">
        <v>7</v>
      </c>
    </row>
    <row r="967" spans="1:6" x14ac:dyDescent="0.3">
      <c r="A967" s="37">
        <v>45139</v>
      </c>
      <c r="B967" s="2">
        <v>45147</v>
      </c>
      <c r="C967" s="1" t="s">
        <v>13</v>
      </c>
      <c r="D967" s="1" t="s">
        <v>989</v>
      </c>
      <c r="E967" s="1" t="s">
        <v>4</v>
      </c>
      <c r="F967" s="1" t="s">
        <v>7</v>
      </c>
    </row>
    <row r="968" spans="1:6" x14ac:dyDescent="0.3">
      <c r="A968" s="37">
        <v>45139</v>
      </c>
      <c r="B968" s="2">
        <v>45149</v>
      </c>
      <c r="C968" s="1" t="s">
        <v>20</v>
      </c>
      <c r="D968" s="1" t="s">
        <v>3</v>
      </c>
      <c r="E968" s="1" t="s">
        <v>4</v>
      </c>
      <c r="F968" s="1" t="s">
        <v>10</v>
      </c>
    </row>
    <row r="969" spans="1:6" x14ac:dyDescent="0.3">
      <c r="A969" s="37">
        <v>45139</v>
      </c>
      <c r="B969" s="2">
        <v>45150</v>
      </c>
      <c r="C969" s="1" t="s">
        <v>9</v>
      </c>
      <c r="D969" s="1" t="s">
        <v>3</v>
      </c>
      <c r="E969" s="1" t="s">
        <v>4</v>
      </c>
      <c r="F969" s="1" t="s">
        <v>5</v>
      </c>
    </row>
    <row r="970" spans="1:6" x14ac:dyDescent="0.3">
      <c r="A970" s="37">
        <v>45139</v>
      </c>
      <c r="B970" s="2">
        <v>45150</v>
      </c>
      <c r="C970" s="1" t="s">
        <v>14</v>
      </c>
      <c r="D970" s="1" t="s">
        <v>989</v>
      </c>
      <c r="E970" s="1" t="s">
        <v>4</v>
      </c>
      <c r="F970" s="1" t="s">
        <v>7</v>
      </c>
    </row>
    <row r="971" spans="1:6" x14ac:dyDescent="0.3">
      <c r="A971" s="37">
        <v>45139</v>
      </c>
      <c r="B971" s="2">
        <v>45150</v>
      </c>
      <c r="C971" s="1" t="s">
        <v>402</v>
      </c>
      <c r="D971" s="1" t="s">
        <v>990</v>
      </c>
      <c r="E971" s="1" t="s">
        <v>4</v>
      </c>
      <c r="F971" s="1" t="s">
        <v>10</v>
      </c>
    </row>
    <row r="972" spans="1:6" x14ac:dyDescent="0.3">
      <c r="A972" s="37">
        <v>45139</v>
      </c>
      <c r="B972" s="2">
        <v>45152</v>
      </c>
      <c r="C972" s="3" t="s">
        <v>16</v>
      </c>
      <c r="D972" s="1" t="s">
        <v>990</v>
      </c>
      <c r="E972" s="1" t="s">
        <v>4</v>
      </c>
      <c r="F972" s="1" t="s">
        <v>7</v>
      </c>
    </row>
    <row r="973" spans="1:6" x14ac:dyDescent="0.3">
      <c r="A973" s="37">
        <v>45139</v>
      </c>
      <c r="B973" s="2">
        <v>45154</v>
      </c>
      <c r="C973" s="3" t="s">
        <v>11</v>
      </c>
      <c r="D973" s="1" t="s">
        <v>3</v>
      </c>
      <c r="E973" s="1" t="s">
        <v>4</v>
      </c>
      <c r="F973" s="1" t="s">
        <v>5</v>
      </c>
    </row>
    <row r="974" spans="1:6" x14ac:dyDescent="0.3">
      <c r="A974" s="37">
        <v>45139</v>
      </c>
      <c r="B974" s="2">
        <v>45154</v>
      </c>
      <c r="C974" s="1" t="s">
        <v>12</v>
      </c>
      <c r="D974" s="1" t="s">
        <v>3</v>
      </c>
      <c r="E974" s="1" t="s">
        <v>4</v>
      </c>
      <c r="F974" s="1" t="s">
        <v>5</v>
      </c>
    </row>
    <row r="975" spans="1:6" x14ac:dyDescent="0.3">
      <c r="A975" s="37">
        <v>45139</v>
      </c>
      <c r="B975" s="2">
        <v>45156</v>
      </c>
      <c r="C975" s="1" t="s">
        <v>15</v>
      </c>
      <c r="D975" s="1" t="s">
        <v>3</v>
      </c>
      <c r="E975" s="1" t="s">
        <v>4</v>
      </c>
      <c r="F975" s="1" t="s">
        <v>5</v>
      </c>
    </row>
    <row r="976" spans="1:6" x14ac:dyDescent="0.3">
      <c r="A976" s="37">
        <v>45139</v>
      </c>
      <c r="B976" s="2">
        <v>45161</v>
      </c>
      <c r="C976" s="1" t="s">
        <v>8</v>
      </c>
      <c r="D976" s="1" t="s">
        <v>3</v>
      </c>
      <c r="E976" s="1" t="s">
        <v>4</v>
      </c>
      <c r="F976" s="1" t="s">
        <v>5</v>
      </c>
    </row>
    <row r="977" spans="1:6" x14ac:dyDescent="0.3">
      <c r="A977" s="37">
        <v>45139</v>
      </c>
      <c r="B977" s="2">
        <v>45168</v>
      </c>
      <c r="C977" s="1" t="s">
        <v>965</v>
      </c>
      <c r="D977" s="1" t="s">
        <v>3</v>
      </c>
      <c r="E977" s="1" t="s">
        <v>4</v>
      </c>
      <c r="F977" s="1" t="s">
        <v>7</v>
      </c>
    </row>
    <row r="978" spans="1:6" x14ac:dyDescent="0.3">
      <c r="A978" s="37">
        <v>45139</v>
      </c>
      <c r="B978" s="2">
        <v>45169</v>
      </c>
      <c r="C978" s="1" t="s">
        <v>18</v>
      </c>
      <c r="D978" s="1" t="s">
        <v>989</v>
      </c>
      <c r="E978" s="1" t="s">
        <v>4</v>
      </c>
      <c r="F978" s="1" t="s">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8315BC-65FE-4C0B-9463-5169F8DBEC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Instructions </vt:lpstr>
      <vt:lpstr>PROJECT - 1</vt:lpstr>
      <vt:lpstr>PROJECT - 2</vt:lpstr>
      <vt:lpstr>PROJECT - 3</vt:lpstr>
      <vt:lpstr>PROJECT - 4</vt:lpstr>
      <vt:lpstr>PROJECT - 5</vt:lpstr>
      <vt:lpstr>PROJECT - 6</vt:lpstr>
      <vt:lpstr>PROJECT - 7</vt:lpstr>
      <vt:lpstr>Dump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Aman.Patel</dc:creator>
  <cp:lastModifiedBy>917022213134</cp:lastModifiedBy>
  <dcterms:created xsi:type="dcterms:W3CDTF">2015-06-05T18:17:20Z</dcterms:created>
  <dcterms:modified xsi:type="dcterms:W3CDTF">2024-03-27T13:22:06Z</dcterms:modified>
</cp:coreProperties>
</file>