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" sheetId="1" r:id="rId4"/>
    <sheet state="visible" name="Diagrama de Gantt" sheetId="2" r:id="rId5"/>
  </sheets>
  <definedNames/>
  <calcPr/>
  <extLst>
    <ext uri="GoogleSheetsCustomDataVersion2">
      <go:sheetsCustomData xmlns:go="http://customooxmlschemas.google.com/" r:id="rId6" roundtripDataChecksum="I1jSIy+kSejTKif3fmXvdKX7FbU7GBCYfCojDj2OeZ4="/>
    </ext>
  </extLst>
</workbook>
</file>

<file path=xl/sharedStrings.xml><?xml version="1.0" encoding="utf-8"?>
<sst xmlns="http://schemas.openxmlformats.org/spreadsheetml/2006/main" count="115" uniqueCount="65">
  <si>
    <t>SISTEMA DE GESTIÓN PUBLICITARIA - PRESUPUESTO</t>
  </si>
  <si>
    <t>Fase</t>
  </si>
  <si>
    <t>Horas (min)</t>
  </si>
  <si>
    <t>Horas (max)</t>
  </si>
  <si>
    <t>Horas (prom)</t>
  </si>
  <si>
    <t>Costo</t>
  </si>
  <si>
    <t>Fecha de Inicio</t>
  </si>
  <si>
    <t>Tárifa (8 hrs)</t>
  </si>
  <si>
    <t>Fecha de Entrega</t>
  </si>
  <si>
    <t>Investigación del Usuario</t>
  </si>
  <si>
    <t>Diseño de encuesta</t>
  </si>
  <si>
    <t>Realizar encuesta</t>
  </si>
  <si>
    <t>Analizar resultados</t>
  </si>
  <si>
    <t>Crear Perfil</t>
  </si>
  <si>
    <t>Conocer el Contexto de Uso</t>
  </si>
  <si>
    <t>Realizar estudio de mercado</t>
  </si>
  <si>
    <t>Analizar resultados del estudio de mercado</t>
  </si>
  <si>
    <t>Definir requerimientos funcionales y no funcionales</t>
  </si>
  <si>
    <t>Realizar diagramas de casos de uso y contexto</t>
  </si>
  <si>
    <t>Realizar documentación</t>
  </si>
  <si>
    <t>Producir Soluciones de Diseño</t>
  </si>
  <si>
    <t>COSTOS TOTALES</t>
  </si>
  <si>
    <t>Definir colores y criterios de diseño</t>
  </si>
  <si>
    <t>Horas</t>
  </si>
  <si>
    <t>Realizar prototipo de Usuario 1 y Usuario 2</t>
  </si>
  <si>
    <t>Pago por hora (Tipo A)</t>
  </si>
  <si>
    <t>Realizar mockups de las interfaces</t>
  </si>
  <si>
    <t>Pago por hora (Tipo B)</t>
  </si>
  <si>
    <t>Definir la conexión de las pantallas</t>
  </si>
  <si>
    <t>Pago por hora (Tipo C)</t>
  </si>
  <si>
    <t>Evaluar Diseño</t>
  </si>
  <si>
    <t>Horas por día</t>
  </si>
  <si>
    <t>Realizar pruebas de unidad e integración</t>
  </si>
  <si>
    <t>Realizar verificación de los requerimientos</t>
  </si>
  <si>
    <t>Tiempo Total (Horas)</t>
  </si>
  <si>
    <t>Validar el diseño y el funcionamiento</t>
  </si>
  <si>
    <t>Tiempo Total (Días)</t>
  </si>
  <si>
    <t>Comparar resultados con el diseño inicial</t>
  </si>
  <si>
    <t>Costo Total</t>
  </si>
  <si>
    <t>SISTEMA DE GESTIÓN PUBLICITARIA - CRONOGRÁMA</t>
  </si>
  <si>
    <t>Cronograma de Proyecto</t>
  </si>
  <si>
    <t>Actividad</t>
  </si>
  <si>
    <t>Semana #1</t>
  </si>
  <si>
    <t>Semana #2</t>
  </si>
  <si>
    <t>Semana #3</t>
  </si>
  <si>
    <t>Semana #4</t>
  </si>
  <si>
    <t>Semana #5</t>
  </si>
  <si>
    <t>Semana #6</t>
  </si>
  <si>
    <t>Semana #7</t>
  </si>
  <si>
    <t>Semana #8</t>
  </si>
  <si>
    <t>17-24 marzo del 2025</t>
  </si>
  <si>
    <t>24-31 marzo del 2025</t>
  </si>
  <si>
    <t>31-marzo - 07 abril del 2025</t>
  </si>
  <si>
    <t>07-14 abril del 2025</t>
  </si>
  <si>
    <t>14-21 abril del 2025</t>
  </si>
  <si>
    <t>21-28 abril del 2025</t>
  </si>
  <si>
    <t>28-05 mayo del 2025</t>
  </si>
  <si>
    <t>05-12 mayo del 2025</t>
  </si>
  <si>
    <t>✅</t>
  </si>
  <si>
    <t>🔎</t>
  </si>
  <si>
    <t>⚠️</t>
  </si>
  <si>
    <t>SIMBOLOGÍA</t>
  </si>
  <si>
    <t>✅ - Completado</t>
  </si>
  <si>
    <t>🔎 - En Revisión (Por el cliente)</t>
  </si>
  <si>
    <t>⚠️ - En Proceso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</si>
</sst>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.00"/>
    <numFmt numFmtId="165" formatCode="_(&quot;$&quot;* #,##0.00_);_(&quot;$&quot;* \(#,##0.00\);_(&quot;$&quot;* &quot;-&quot;??_);_(@_)"/>
  </numFmts>
  <fonts count="18">
    <font>
      <sz val="10.0"/>
      <color rgb="FF000000"/>
      <name val="Verdana"/>
      <scheme val="minor"/>
    </font>
    <font>
      <b/>
      <sz val="24.0"/>
      <color theme="1"/>
      <name val="Calibri"/>
    </font>
    <font>
      <sz val="10.0"/>
      <color theme="1"/>
      <name val="Calibri"/>
    </font>
    <font>
      <b/>
      <sz val="10.0"/>
      <color rgb="FF000000"/>
      <name val="Calibri"/>
    </font>
    <font>
      <b/>
      <sz val="10.0"/>
      <color rgb="FF333333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0.0"/>
      <color theme="1"/>
      <name val="Calibri"/>
    </font>
    <font/>
    <font>
      <sz val="16.0"/>
      <color theme="1"/>
      <name val="Calibri"/>
    </font>
    <font>
      <b/>
      <sz val="14.0"/>
      <color theme="1"/>
      <name val="Calibri"/>
    </font>
    <font>
      <b/>
      <sz val="20.0"/>
      <color theme="1"/>
      <name val="Calibri"/>
    </font>
    <font>
      <sz val="14.0"/>
      <color theme="1"/>
      <name val="Calibri"/>
    </font>
    <font>
      <b/>
      <sz val="10.0"/>
      <color theme="1"/>
      <name val="Verdana"/>
    </font>
    <font>
      <b/>
      <sz val="11.0"/>
      <color theme="1"/>
      <name val="Calibri"/>
    </font>
    <font>
      <sz val="10.0"/>
      <color theme="1"/>
      <name val="Verdana"/>
    </font>
    <font>
      <b/>
      <sz val="11.0"/>
      <color rgb="FFFFFFFF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FBAF6"/>
        <bgColor rgb="FFFFBAF6"/>
      </patternFill>
    </fill>
    <fill>
      <patternFill patternType="solid">
        <fgColor rgb="FFFFFF00"/>
        <bgColor rgb="FFFFFF00"/>
      </patternFill>
    </fill>
    <fill>
      <patternFill patternType="solid">
        <fgColor rgb="FFFFDBFE"/>
        <bgColor rgb="FFFFDBFE"/>
      </patternFill>
    </fill>
    <fill>
      <patternFill patternType="solid">
        <fgColor rgb="FFDADADA"/>
        <bgColor rgb="FFDADADA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7F7F7F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</fills>
  <borders count="24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 style="thin">
        <color rgb="FF808080"/>
      </top>
      <bottom style="thin">
        <color rgb="FF808080"/>
      </bottom>
    </border>
    <border>
      <left/>
      <right/>
      <top style="thin">
        <color rgb="FF808080"/>
      </top>
      <bottom style="medium">
        <color rgb="FF000000"/>
      </bottom>
    </border>
    <border>
      <left/>
      <right/>
      <top/>
      <bottom style="thin">
        <color rgb="FF808080"/>
      </bottom>
    </border>
    <border>
      <left/>
      <right/>
      <top style="thin">
        <color rgb="FF808080"/>
      </top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80808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16" xfId="0" applyAlignment="1" applyBorder="1" applyFont="1" applyNumberFormat="1">
      <alignment horizontal="center" shrinkToFit="0" vertical="center" wrapText="1"/>
    </xf>
    <xf borderId="2" fillId="3" fontId="5" numFmtId="0" xfId="0" applyAlignment="1" applyBorder="1" applyFill="1" applyFont="1">
      <alignment shrinkToFit="0" wrapText="1"/>
    </xf>
    <xf borderId="2" fillId="3" fontId="6" numFmtId="0" xfId="0" applyAlignment="1" applyBorder="1" applyFont="1">
      <alignment shrinkToFit="0" wrapText="1"/>
    </xf>
    <xf borderId="2" fillId="3" fontId="6" numFmtId="164" xfId="0" applyAlignment="1" applyBorder="1" applyFont="1" applyNumberFormat="1">
      <alignment shrinkToFit="0" wrapText="1"/>
    </xf>
    <xf borderId="2" fillId="3" fontId="7" numFmtId="16" xfId="0" applyAlignment="1" applyBorder="1" applyFont="1" applyNumberFormat="1">
      <alignment shrinkToFit="0" wrapText="1"/>
    </xf>
    <xf borderId="2" fillId="3" fontId="7" numFmtId="2" xfId="0" applyAlignment="1" applyBorder="1" applyFont="1" applyNumberFormat="1">
      <alignment shrinkToFit="0" wrapText="1"/>
    </xf>
    <xf borderId="2" fillId="3" fontId="6" numFmtId="16" xfId="0" applyAlignment="1" applyBorder="1" applyFont="1" applyNumberFormat="1">
      <alignment shrinkToFit="0" wrapText="1"/>
    </xf>
    <xf borderId="3" fillId="4" fontId="7" numFmtId="0" xfId="0" applyAlignment="1" applyBorder="1" applyFill="1" applyFont="1">
      <alignment horizontal="left" shrinkToFit="0" wrapText="1"/>
    </xf>
    <xf borderId="3" fillId="4" fontId="7" numFmtId="0" xfId="0" applyAlignment="1" applyBorder="1" applyFont="1">
      <alignment shrinkToFit="0" wrapText="1"/>
    </xf>
    <xf borderId="3" fillId="4" fontId="7" numFmtId="164" xfId="0" applyAlignment="1" applyBorder="1" applyFont="1" applyNumberFormat="1">
      <alignment shrinkToFit="0" wrapText="1"/>
    </xf>
    <xf borderId="3" fillId="4" fontId="7" numFmtId="16" xfId="0" applyAlignment="1" applyBorder="1" applyFont="1" applyNumberFormat="1">
      <alignment shrinkToFit="0" wrapText="1"/>
    </xf>
    <xf borderId="3" fillId="4" fontId="7" numFmtId="2" xfId="0" applyAlignment="1" applyBorder="1" applyFont="1" applyNumberFormat="1">
      <alignment shrinkToFit="0" wrapText="1"/>
    </xf>
    <xf borderId="3" fillId="4" fontId="6" numFmtId="16" xfId="0" applyAlignment="1" applyBorder="1" applyFont="1" applyNumberFormat="1">
      <alignment shrinkToFit="0" wrapText="1"/>
    </xf>
    <xf borderId="4" fillId="5" fontId="5" numFmtId="0" xfId="0" applyAlignment="1" applyBorder="1" applyFill="1" applyFont="1">
      <alignment shrinkToFit="0" wrapText="1"/>
    </xf>
    <xf borderId="4" fillId="5" fontId="6" numFmtId="0" xfId="0" applyAlignment="1" applyBorder="1" applyFont="1">
      <alignment shrinkToFit="0" wrapText="1"/>
    </xf>
    <xf borderId="4" fillId="5" fontId="6" numFmtId="164" xfId="0" applyAlignment="1" applyBorder="1" applyFont="1" applyNumberFormat="1">
      <alignment shrinkToFit="0" wrapText="1"/>
    </xf>
    <xf borderId="4" fillId="5" fontId="7" numFmtId="16" xfId="0" applyAlignment="1" applyBorder="1" applyFont="1" applyNumberFormat="1">
      <alignment horizontal="right" shrinkToFit="0" wrapText="1"/>
    </xf>
    <xf borderId="4" fillId="5" fontId="7" numFmtId="2" xfId="0" applyAlignment="1" applyBorder="1" applyFont="1" applyNumberFormat="1">
      <alignment shrinkToFit="0" wrapText="1"/>
    </xf>
    <xf borderId="4" fillId="5" fontId="6" numFmtId="16" xfId="0" applyAlignment="1" applyBorder="1" applyFont="1" applyNumberFormat="1">
      <alignment shrinkToFit="0" wrapText="1"/>
    </xf>
    <xf borderId="5" fillId="6" fontId="7" numFmtId="0" xfId="0" applyAlignment="1" applyBorder="1" applyFill="1" applyFont="1">
      <alignment horizontal="left" shrinkToFit="0" wrapText="1"/>
    </xf>
    <xf borderId="5" fillId="6" fontId="7" numFmtId="0" xfId="0" applyAlignment="1" applyBorder="1" applyFont="1">
      <alignment shrinkToFit="0" wrapText="1"/>
    </xf>
    <xf borderId="5" fillId="6" fontId="7" numFmtId="164" xfId="0" applyAlignment="1" applyBorder="1" applyFont="1" applyNumberFormat="1">
      <alignment shrinkToFit="0" wrapText="1"/>
    </xf>
    <xf borderId="5" fillId="6" fontId="7" numFmtId="16" xfId="0" applyAlignment="1" applyBorder="1" applyFont="1" applyNumberFormat="1">
      <alignment horizontal="right" shrinkToFit="0" wrapText="1"/>
    </xf>
    <xf borderId="5" fillId="6" fontId="7" numFmtId="2" xfId="0" applyAlignment="1" applyBorder="1" applyFont="1" applyNumberFormat="1">
      <alignment shrinkToFit="0" wrapText="1"/>
    </xf>
    <xf borderId="5" fillId="6" fontId="6" numFmtId="16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3" fillId="6" fontId="7" numFmtId="0" xfId="0" applyAlignment="1" applyBorder="1" applyFont="1">
      <alignment horizontal="left" shrinkToFit="0" wrapText="1"/>
    </xf>
    <xf borderId="3" fillId="6" fontId="7" numFmtId="0" xfId="0" applyAlignment="1" applyBorder="1" applyFont="1">
      <alignment shrinkToFit="0" wrapText="1"/>
    </xf>
    <xf borderId="3" fillId="6" fontId="7" numFmtId="16" xfId="0" applyAlignment="1" applyBorder="1" applyFont="1" applyNumberFormat="1">
      <alignment horizontal="right" shrinkToFit="0" wrapText="1"/>
    </xf>
    <xf borderId="3" fillId="6" fontId="6" numFmtId="16" xfId="0" applyAlignment="1" applyBorder="1" applyFont="1" applyNumberFormat="1">
      <alignment shrinkToFit="0" wrapText="1"/>
    </xf>
    <xf borderId="6" fillId="6" fontId="7" numFmtId="0" xfId="0" applyAlignment="1" applyBorder="1" applyFont="1">
      <alignment horizontal="left" shrinkToFit="0" wrapText="1"/>
    </xf>
    <xf borderId="6" fillId="6" fontId="7" numFmtId="0" xfId="0" applyAlignment="1" applyBorder="1" applyFont="1">
      <alignment shrinkToFit="0" wrapText="1"/>
    </xf>
    <xf borderId="6" fillId="6" fontId="7" numFmtId="16" xfId="0" applyAlignment="1" applyBorder="1" applyFont="1" applyNumberFormat="1">
      <alignment horizontal="right" shrinkToFit="0" wrapText="1"/>
    </xf>
    <xf borderId="6" fillId="6" fontId="6" numFmtId="16" xfId="0" applyAlignment="1" applyBorder="1" applyFont="1" applyNumberFormat="1">
      <alignment shrinkToFit="0" wrapText="1"/>
    </xf>
    <xf borderId="0" fillId="0" fontId="1" numFmtId="0" xfId="0" applyAlignment="1" applyFont="1">
      <alignment horizontal="left" shrinkToFit="0" vertical="center" wrapText="1"/>
    </xf>
    <xf borderId="4" fillId="7" fontId="5" numFmtId="0" xfId="0" applyAlignment="1" applyBorder="1" applyFill="1" applyFont="1">
      <alignment shrinkToFit="0" wrapText="1"/>
    </xf>
    <xf borderId="4" fillId="7" fontId="6" numFmtId="0" xfId="0" applyAlignment="1" applyBorder="1" applyFont="1">
      <alignment shrinkToFit="0" wrapText="1"/>
    </xf>
    <xf borderId="4" fillId="7" fontId="6" numFmtId="164" xfId="0" applyAlignment="1" applyBorder="1" applyFont="1" applyNumberFormat="1">
      <alignment shrinkToFit="0" wrapText="1"/>
    </xf>
    <xf borderId="4" fillId="7" fontId="7" numFmtId="16" xfId="0" applyAlignment="1" applyBorder="1" applyFont="1" applyNumberFormat="1">
      <alignment horizontal="right" shrinkToFit="0" wrapText="1"/>
    </xf>
    <xf borderId="4" fillId="7" fontId="7" numFmtId="2" xfId="0" applyAlignment="1" applyBorder="1" applyFont="1" applyNumberFormat="1">
      <alignment shrinkToFit="0" wrapText="1"/>
    </xf>
    <xf borderId="4" fillId="7" fontId="6" numFmtId="16" xfId="0" applyAlignment="1" applyBorder="1" applyFont="1" applyNumberFormat="1">
      <alignment shrinkToFit="0" wrapText="1"/>
    </xf>
    <xf borderId="7" fillId="8" fontId="1" numFmtId="0" xfId="0" applyAlignment="1" applyBorder="1" applyFill="1" applyFont="1">
      <alignment horizontal="left" shrinkToFit="0" vertical="center" wrapText="1"/>
    </xf>
    <xf borderId="8" fillId="0" fontId="9" numFmtId="0" xfId="0" applyBorder="1" applyFont="1"/>
    <xf borderId="9" fillId="0" fontId="9" numFmtId="0" xfId="0" applyBorder="1" applyFont="1"/>
    <xf borderId="5" fillId="9" fontId="7" numFmtId="0" xfId="0" applyAlignment="1" applyBorder="1" applyFill="1" applyFont="1">
      <alignment horizontal="left" shrinkToFit="0" wrapText="1"/>
    </xf>
    <xf borderId="5" fillId="9" fontId="7" numFmtId="0" xfId="0" applyAlignment="1" applyBorder="1" applyFont="1">
      <alignment shrinkToFit="0" wrapText="1"/>
    </xf>
    <xf borderId="5" fillId="9" fontId="7" numFmtId="164" xfId="0" applyAlignment="1" applyBorder="1" applyFont="1" applyNumberFormat="1">
      <alignment shrinkToFit="0" wrapText="1"/>
    </xf>
    <xf borderId="5" fillId="9" fontId="7" numFmtId="16" xfId="0" applyAlignment="1" applyBorder="1" applyFont="1" applyNumberFormat="1">
      <alignment horizontal="right" shrinkToFit="0" wrapText="1"/>
    </xf>
    <xf borderId="5" fillId="9" fontId="7" numFmtId="2" xfId="0" applyAlignment="1" applyBorder="1" applyFont="1" applyNumberFormat="1">
      <alignment shrinkToFit="0" wrapText="1"/>
    </xf>
    <xf borderId="5" fillId="9" fontId="6" numFmtId="16" xfId="0" applyAlignment="1" applyBorder="1" applyFont="1" applyNumberFormat="1">
      <alignment shrinkToFit="0" wrapText="1"/>
    </xf>
    <xf borderId="2" fillId="10" fontId="6" numFmtId="0" xfId="0" applyAlignment="1" applyBorder="1" applyFill="1" applyFont="1">
      <alignment horizontal="left" shrinkToFit="0" wrapText="1"/>
    </xf>
    <xf borderId="2" fillId="10" fontId="6" numFmtId="0" xfId="0" applyAlignment="1" applyBorder="1" applyFont="1">
      <alignment horizontal="center" shrinkToFit="0" wrapText="1"/>
    </xf>
    <xf borderId="2" fillId="10" fontId="6" numFmtId="4" xfId="0" applyAlignment="1" applyBorder="1" applyFont="1" applyNumberFormat="1">
      <alignment horizontal="left" shrinkToFit="0" wrapText="1"/>
    </xf>
    <xf borderId="3" fillId="9" fontId="7" numFmtId="0" xfId="0" applyAlignment="1" applyBorder="1" applyFont="1">
      <alignment horizontal="left" shrinkToFit="0" wrapText="1"/>
    </xf>
    <xf borderId="3" fillId="9" fontId="7" numFmtId="0" xfId="0" applyAlignment="1" applyBorder="1" applyFont="1">
      <alignment shrinkToFit="0" wrapText="1"/>
    </xf>
    <xf borderId="3" fillId="9" fontId="7" numFmtId="164" xfId="0" applyAlignment="1" applyBorder="1" applyFont="1" applyNumberFormat="1">
      <alignment shrinkToFit="0" wrapText="1"/>
    </xf>
    <xf borderId="3" fillId="9" fontId="7" numFmtId="16" xfId="0" applyAlignment="1" applyBorder="1" applyFont="1" applyNumberFormat="1">
      <alignment horizontal="right" shrinkToFit="0" wrapText="1"/>
    </xf>
    <xf borderId="3" fillId="9" fontId="7" numFmtId="2" xfId="0" applyAlignment="1" applyBorder="1" applyFont="1" applyNumberFormat="1">
      <alignment shrinkToFit="0" wrapText="1"/>
    </xf>
    <xf borderId="3" fillId="9" fontId="6" numFmtId="16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7" numFmtId="165" xfId="0" applyAlignment="1" applyFont="1" applyNumberFormat="1">
      <alignment shrinkToFit="0" wrapText="1"/>
    </xf>
    <xf borderId="0" fillId="0" fontId="7" numFmtId="0" xfId="0" applyAlignment="1" applyFont="1">
      <alignment shrinkToFit="0" wrapText="1"/>
    </xf>
    <xf borderId="4" fillId="11" fontId="5" numFmtId="0" xfId="0" applyAlignment="1" applyBorder="1" applyFill="1" applyFont="1">
      <alignment shrinkToFit="0" wrapText="1"/>
    </xf>
    <xf borderId="4" fillId="11" fontId="6" numFmtId="0" xfId="0" applyAlignment="1" applyBorder="1" applyFont="1">
      <alignment shrinkToFit="0" wrapText="1"/>
    </xf>
    <xf borderId="4" fillId="11" fontId="6" numFmtId="164" xfId="0" applyAlignment="1" applyBorder="1" applyFont="1" applyNumberFormat="1">
      <alignment shrinkToFit="0" wrapText="1"/>
    </xf>
    <xf borderId="4" fillId="11" fontId="7" numFmtId="16" xfId="0" applyAlignment="1" applyBorder="1" applyFont="1" applyNumberFormat="1">
      <alignment horizontal="right" shrinkToFit="0" wrapText="1"/>
    </xf>
    <xf borderId="4" fillId="11" fontId="7" numFmtId="2" xfId="0" applyAlignment="1" applyBorder="1" applyFont="1" applyNumberFormat="1">
      <alignment shrinkToFit="0" wrapText="1"/>
    </xf>
    <xf borderId="4" fillId="11" fontId="6" numFmtId="16" xfId="0" applyAlignment="1" applyBorder="1" applyFont="1" applyNumberFormat="1">
      <alignment shrinkToFit="0" wrapText="1"/>
    </xf>
    <xf borderId="0" fillId="0" fontId="7" numFmtId="37" xfId="0" applyAlignment="1" applyFont="1" applyNumberFormat="1">
      <alignment shrinkToFit="0" wrapText="1"/>
    </xf>
    <xf borderId="5" fillId="12" fontId="7" numFmtId="0" xfId="0" applyAlignment="1" applyBorder="1" applyFill="1" applyFont="1">
      <alignment horizontal="left" shrinkToFit="0" wrapText="1"/>
    </xf>
    <xf borderId="5" fillId="12" fontId="7" numFmtId="0" xfId="0" applyAlignment="1" applyBorder="1" applyFont="1">
      <alignment shrinkToFit="0" wrapText="1"/>
    </xf>
    <xf borderId="5" fillId="12" fontId="7" numFmtId="164" xfId="0" applyAlignment="1" applyBorder="1" applyFont="1" applyNumberFormat="1">
      <alignment shrinkToFit="0" wrapText="1"/>
    </xf>
    <xf borderId="5" fillId="12" fontId="7" numFmtId="16" xfId="0" applyAlignment="1" applyBorder="1" applyFont="1" applyNumberFormat="1">
      <alignment horizontal="right" shrinkToFit="0" wrapText="1"/>
    </xf>
    <xf borderId="5" fillId="12" fontId="7" numFmtId="2" xfId="0" applyAlignment="1" applyBorder="1" applyFont="1" applyNumberFormat="1">
      <alignment shrinkToFit="0" wrapText="1"/>
    </xf>
    <xf borderId="5" fillId="12" fontId="6" numFmtId="16" xfId="0" applyAlignment="1" applyBorder="1" applyFont="1" applyNumberFormat="1">
      <alignment shrinkToFit="0" wrapText="1"/>
    </xf>
    <xf borderId="3" fillId="12" fontId="7" numFmtId="0" xfId="0" applyAlignment="1" applyBorder="1" applyFont="1">
      <alignment horizontal="left" shrinkToFit="0" wrapText="1"/>
    </xf>
    <xf borderId="3" fillId="12" fontId="7" numFmtId="0" xfId="0" applyAlignment="1" applyBorder="1" applyFont="1">
      <alignment shrinkToFit="0" wrapText="1"/>
    </xf>
    <xf borderId="3" fillId="12" fontId="7" numFmtId="164" xfId="0" applyAlignment="1" applyBorder="1" applyFont="1" applyNumberFormat="1">
      <alignment shrinkToFit="0" wrapText="1"/>
    </xf>
    <xf borderId="3" fillId="12" fontId="7" numFmtId="16" xfId="0" applyAlignment="1" applyBorder="1" applyFont="1" applyNumberFormat="1">
      <alignment horizontal="right" shrinkToFit="0" wrapText="1"/>
    </xf>
    <xf borderId="3" fillId="12" fontId="7" numFmtId="2" xfId="0" applyAlignment="1" applyBorder="1" applyFont="1" applyNumberFormat="1">
      <alignment shrinkToFit="0" wrapText="1"/>
    </xf>
    <xf borderId="3" fillId="12" fontId="6" numFmtId="16" xfId="0" applyAlignment="1" applyBorder="1" applyFont="1" applyNumberFormat="1">
      <alignment shrinkToFit="0" wrapText="1"/>
    </xf>
    <xf borderId="10" fillId="13" fontId="5" numFmtId="0" xfId="0" applyAlignment="1" applyBorder="1" applyFill="1" applyFont="1">
      <alignment shrinkToFit="0" wrapText="1"/>
    </xf>
    <xf borderId="11" fillId="13" fontId="10" numFmtId="0" xfId="0" applyAlignment="1" applyBorder="1" applyFont="1">
      <alignment shrinkToFit="0" wrapText="1"/>
    </xf>
    <xf borderId="12" fillId="13" fontId="11" numFmtId="0" xfId="0" applyAlignment="1" applyBorder="1" applyFont="1">
      <alignment shrinkToFit="0" wrapText="1"/>
    </xf>
    <xf borderId="12" fillId="13" fontId="11" numFmtId="2" xfId="0" applyAlignment="1" applyBorder="1" applyFont="1" applyNumberFormat="1">
      <alignment shrinkToFit="0" wrapText="1"/>
    </xf>
    <xf borderId="13" fillId="12" fontId="7" numFmtId="0" xfId="0" applyAlignment="1" applyBorder="1" applyFont="1">
      <alignment horizontal="left" shrinkToFit="0" wrapText="1"/>
    </xf>
    <xf borderId="13" fillId="12" fontId="7" numFmtId="0" xfId="0" applyAlignment="1" applyBorder="1" applyFont="1">
      <alignment shrinkToFit="0" wrapText="1"/>
    </xf>
    <xf borderId="13" fillId="12" fontId="7" numFmtId="164" xfId="0" applyAlignment="1" applyBorder="1" applyFont="1" applyNumberFormat="1">
      <alignment shrinkToFit="0" wrapText="1"/>
    </xf>
    <xf borderId="13" fillId="12" fontId="7" numFmtId="16" xfId="0" applyAlignment="1" applyBorder="1" applyFont="1" applyNumberFormat="1">
      <alignment horizontal="right" shrinkToFit="0" wrapText="1"/>
    </xf>
    <xf borderId="13" fillId="12" fontId="7" numFmtId="2" xfId="0" applyAlignment="1" applyBorder="1" applyFont="1" applyNumberFormat="1">
      <alignment shrinkToFit="0" wrapText="1"/>
    </xf>
    <xf borderId="13" fillId="12" fontId="6" numFmtId="16" xfId="0" applyAlignment="1" applyBorder="1" applyFont="1" applyNumberFormat="1">
      <alignment shrinkToFit="0" wrapText="1"/>
    </xf>
    <xf borderId="10" fillId="13" fontId="12" numFmtId="0" xfId="0" applyAlignment="1" applyBorder="1" applyFont="1">
      <alignment shrinkToFit="0" wrapText="1"/>
    </xf>
    <xf borderId="12" fillId="13" fontId="11" numFmtId="164" xfId="0" applyAlignment="1" applyBorder="1" applyFont="1" applyNumberFormat="1">
      <alignment shrinkToFit="0" wrapText="1"/>
    </xf>
    <xf borderId="0" fillId="0" fontId="7" numFmtId="16" xfId="0" applyAlignment="1" applyFont="1" applyNumberFormat="1">
      <alignment shrinkToFit="0" wrapText="1"/>
    </xf>
    <xf borderId="0" fillId="0" fontId="7" numFmtId="2" xfId="0" applyAlignment="1" applyFont="1" applyNumberFormat="1">
      <alignment shrinkToFit="0" wrapText="1"/>
    </xf>
    <xf borderId="0" fillId="0" fontId="6" numFmtId="16" xfId="0" applyAlignment="1" applyFont="1" applyNumberFormat="1">
      <alignment shrinkToFit="0" wrapText="1"/>
    </xf>
    <xf borderId="0" fillId="0" fontId="8" numFmtId="16" xfId="0" applyAlignment="1" applyFont="1" applyNumberFormat="1">
      <alignment horizontal="center" shrinkToFit="0" wrapText="1"/>
    </xf>
    <xf borderId="0" fillId="0" fontId="2" numFmtId="16" xfId="0" applyAlignment="1" applyFont="1" applyNumberFormat="1">
      <alignment shrinkToFit="0" wrapText="1"/>
    </xf>
    <xf borderId="0" fillId="0" fontId="11" numFmtId="16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8" numFmtId="16" xfId="0" applyAlignment="1" applyFont="1" applyNumberFormat="1">
      <alignment shrinkToFit="0" wrapText="1"/>
    </xf>
    <xf borderId="14" fillId="14" fontId="11" numFmtId="0" xfId="0" applyAlignment="1" applyBorder="1" applyFill="1" applyFont="1">
      <alignment horizontal="center"/>
    </xf>
    <xf borderId="15" fillId="0" fontId="9" numFmtId="0" xfId="0" applyBorder="1" applyFont="1"/>
    <xf borderId="16" fillId="0" fontId="9" numFmtId="0" xfId="0" applyBorder="1" applyFont="1"/>
    <xf borderId="17" fillId="15" fontId="14" numFmtId="0" xfId="0" applyAlignment="1" applyBorder="1" applyFill="1" applyFont="1">
      <alignment horizontal="center" vertical="center"/>
    </xf>
    <xf borderId="14" fillId="0" fontId="15" numFmtId="0" xfId="0" applyAlignment="1" applyBorder="1" applyFont="1">
      <alignment horizontal="center"/>
    </xf>
    <xf borderId="18" fillId="0" fontId="16" numFmtId="0" xfId="0" applyBorder="1" applyFont="1"/>
    <xf borderId="19" fillId="0" fontId="9" numFmtId="0" xfId="0" applyBorder="1" applyFont="1"/>
    <xf borderId="20" fillId="3" fontId="15" numFmtId="0" xfId="0" applyAlignment="1" applyBorder="1" applyFont="1">
      <alignment horizontal="left"/>
    </xf>
    <xf borderId="21" fillId="0" fontId="9" numFmtId="0" xfId="0" applyBorder="1" applyFont="1"/>
    <xf borderId="22" fillId="0" fontId="9" numFmtId="0" xfId="0" applyBorder="1" applyFont="1"/>
    <xf borderId="23" fillId="4" fontId="15" numFmtId="0" xfId="0" applyBorder="1" applyFont="1"/>
    <xf borderId="23" fillId="16" fontId="16" numFmtId="0" xfId="0" applyAlignment="1" applyBorder="1" applyFill="1" applyFont="1">
      <alignment horizontal="center" readingOrder="0" vertical="center"/>
    </xf>
    <xf borderId="19" fillId="0" fontId="16" numFmtId="0" xfId="0" applyBorder="1" applyFont="1"/>
    <xf borderId="18" fillId="4" fontId="15" numFmtId="0" xfId="0" applyBorder="1" applyFont="1"/>
    <xf borderId="20" fillId="5" fontId="15" numFmtId="0" xfId="0" applyAlignment="1" applyBorder="1" applyFont="1">
      <alignment horizontal="left"/>
    </xf>
    <xf borderId="23" fillId="6" fontId="15" numFmtId="0" xfId="0" applyBorder="1" applyFont="1"/>
    <xf borderId="18" fillId="6" fontId="15" numFmtId="0" xfId="0" applyBorder="1" applyFont="1"/>
    <xf borderId="20" fillId="7" fontId="15" numFmtId="0" xfId="0" applyAlignment="1" applyBorder="1" applyFont="1">
      <alignment horizontal="left"/>
    </xf>
    <xf borderId="23" fillId="9" fontId="15" numFmtId="0" xfId="0" applyBorder="1" applyFont="1"/>
    <xf borderId="18" fillId="9" fontId="15" numFmtId="0" xfId="0" applyBorder="1" applyFont="1"/>
    <xf borderId="20" fillId="11" fontId="15" numFmtId="0" xfId="0" applyAlignment="1" applyBorder="1" applyFont="1">
      <alignment horizontal="left"/>
    </xf>
    <xf borderId="23" fillId="12" fontId="15" numFmtId="0" xfId="0" applyBorder="1" applyFont="1"/>
    <xf borderId="18" fillId="12" fontId="15" numFmtId="0" xfId="0" applyBorder="1" applyFont="1"/>
    <xf borderId="18" fillId="17" fontId="16" numFmtId="0" xfId="0" applyAlignment="1" applyBorder="1" applyFill="1" applyFont="1">
      <alignment horizontal="center" readingOrder="0" vertical="center"/>
    </xf>
    <xf borderId="18" fillId="18" fontId="16" numFmtId="0" xfId="0" applyAlignment="1" applyBorder="1" applyFill="1" applyFont="1">
      <alignment horizontal="center" readingOrder="0" vertical="center"/>
    </xf>
    <xf borderId="23" fillId="19" fontId="17" numFmtId="0" xfId="0" applyAlignment="1" applyBorder="1" applyFill="1" applyFont="1">
      <alignment horizontal="center" readingOrder="0"/>
    </xf>
    <xf borderId="23" fillId="17" fontId="16" numFmtId="0" xfId="0" applyAlignment="1" applyBorder="1" applyFont="1">
      <alignment horizontal="center" readingOrder="0" vertical="center"/>
    </xf>
    <xf borderId="23" fillId="18" fontId="1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8.78"/>
    <col customWidth="1" min="2" max="2" width="11.78"/>
    <col customWidth="1" min="3" max="3" width="12.0"/>
    <col customWidth="1" min="4" max="4" width="14.0"/>
    <col customWidth="1" min="5" max="5" width="15.33"/>
    <col customWidth="1" min="6" max="6" width="16.78"/>
    <col customWidth="1" min="7" max="7" width="20.11"/>
    <col customWidth="1" min="8" max="8" width="14.0"/>
    <col customWidth="1" min="9" max="10" width="11.0"/>
    <col customWidth="1" min="11" max="11" width="29.11"/>
    <col customWidth="1" min="12" max="13" width="11.0"/>
    <col customWidth="1" min="14" max="14" width="20.78"/>
    <col customWidth="1" min="15" max="15" width="15.78"/>
    <col customWidth="1" min="16" max="26" width="11.0"/>
  </cols>
  <sheetData>
    <row r="1" ht="74.25" customHeight="1">
      <c r="A1" s="1" t="s">
        <v>0</v>
      </c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5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9.0" customHeight="1">
      <c r="A3" s="6" t="s">
        <v>9</v>
      </c>
      <c r="B3" s="7">
        <f t="shared" ref="B3:C3" si="1">SUM(B4:B8)</f>
        <v>36</v>
      </c>
      <c r="C3" s="7">
        <f t="shared" si="1"/>
        <v>66</v>
      </c>
      <c r="D3" s="7">
        <f t="shared" ref="D3:D24" si="2">(B3+C3)/2</f>
        <v>51</v>
      </c>
      <c r="E3" s="8">
        <f>SUM(E4:E8)</f>
        <v>8160</v>
      </c>
      <c r="F3" s="9">
        <v>45733.0</v>
      </c>
      <c r="G3" s="10">
        <f t="shared" ref="G3:G24" si="3">D3/$O$20</f>
        <v>6.375</v>
      </c>
      <c r="H3" s="11">
        <f>WORKDAY(F3,G3)</f>
        <v>45741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75" customHeight="1">
      <c r="A4" s="12" t="s">
        <v>10</v>
      </c>
      <c r="B4" s="13">
        <v>8.0</v>
      </c>
      <c r="C4" s="13">
        <v>16.0</v>
      </c>
      <c r="D4" s="13">
        <f t="shared" si="2"/>
        <v>12</v>
      </c>
      <c r="E4" s="14">
        <f t="shared" ref="E4:E8" si="4">$O$17*D4</f>
        <v>1920</v>
      </c>
      <c r="F4" s="15"/>
      <c r="G4" s="16">
        <f t="shared" si="3"/>
        <v>1.5</v>
      </c>
      <c r="H4" s="1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75" customHeight="1">
      <c r="A5" s="12" t="s">
        <v>11</v>
      </c>
      <c r="B5" s="13">
        <v>20.0</v>
      </c>
      <c r="C5" s="13">
        <v>30.0</v>
      </c>
      <c r="D5" s="13">
        <f t="shared" si="2"/>
        <v>25</v>
      </c>
      <c r="E5" s="14">
        <f t="shared" si="4"/>
        <v>4000</v>
      </c>
      <c r="F5" s="15"/>
      <c r="G5" s="16">
        <f t="shared" si="3"/>
        <v>3.125</v>
      </c>
      <c r="H5" s="1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75" customHeight="1">
      <c r="A6" s="12" t="s">
        <v>12</v>
      </c>
      <c r="B6" s="13">
        <v>4.0</v>
      </c>
      <c r="C6" s="13">
        <v>12.0</v>
      </c>
      <c r="D6" s="13">
        <f t="shared" si="2"/>
        <v>8</v>
      </c>
      <c r="E6" s="14">
        <f t="shared" si="4"/>
        <v>1280</v>
      </c>
      <c r="F6" s="15"/>
      <c r="G6" s="16">
        <f t="shared" si="3"/>
        <v>1</v>
      </c>
      <c r="H6" s="1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75" customHeight="1">
      <c r="A7" s="12" t="s">
        <v>13</v>
      </c>
      <c r="B7" s="13">
        <v>2.0</v>
      </c>
      <c r="C7" s="13">
        <v>4.0</v>
      </c>
      <c r="D7" s="13">
        <f t="shared" si="2"/>
        <v>3</v>
      </c>
      <c r="E7" s="14">
        <f t="shared" si="4"/>
        <v>480</v>
      </c>
      <c r="F7" s="15"/>
      <c r="G7" s="16">
        <f t="shared" si="3"/>
        <v>0.375</v>
      </c>
      <c r="H7" s="1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75" customHeight="1">
      <c r="A8" s="12" t="s">
        <v>13</v>
      </c>
      <c r="B8" s="13">
        <v>2.0</v>
      </c>
      <c r="C8" s="13">
        <v>4.0</v>
      </c>
      <c r="D8" s="13">
        <f t="shared" si="2"/>
        <v>3</v>
      </c>
      <c r="E8" s="14">
        <f t="shared" si="4"/>
        <v>480</v>
      </c>
      <c r="F8" s="15"/>
      <c r="G8" s="16">
        <f t="shared" si="3"/>
        <v>0.375</v>
      </c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0" customHeight="1">
      <c r="A9" s="18" t="s">
        <v>14</v>
      </c>
      <c r="B9" s="19">
        <f t="shared" ref="B9:C9" si="5">SUM(B10:B14)</f>
        <v>76</v>
      </c>
      <c r="C9" s="19">
        <f t="shared" si="5"/>
        <v>145</v>
      </c>
      <c r="D9" s="19">
        <f t="shared" si="2"/>
        <v>110.5</v>
      </c>
      <c r="E9" s="20">
        <f>SUM(E10:E14)</f>
        <v>17680</v>
      </c>
      <c r="F9" s="21">
        <f>WORKDAY(F3,G3)</f>
        <v>45741</v>
      </c>
      <c r="G9" s="22">
        <f t="shared" si="3"/>
        <v>13.8125</v>
      </c>
      <c r="H9" s="23">
        <f>WORKDAY(F9,G9)</f>
        <v>45758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75" customHeight="1">
      <c r="A10" s="24" t="s">
        <v>15</v>
      </c>
      <c r="B10" s="25">
        <v>16.0</v>
      </c>
      <c r="C10" s="25">
        <v>36.0</v>
      </c>
      <c r="D10" s="25">
        <f t="shared" si="2"/>
        <v>26</v>
      </c>
      <c r="E10" s="26">
        <f t="shared" ref="E10:E14" si="6">$O$17*D10</f>
        <v>4160</v>
      </c>
      <c r="F10" s="27"/>
      <c r="G10" s="28">
        <f t="shared" si="3"/>
        <v>3.25</v>
      </c>
      <c r="H10" s="29"/>
      <c r="I10" s="2"/>
      <c r="J10" s="2"/>
      <c r="K10" s="3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9.75" customHeight="1">
      <c r="A11" s="31" t="s">
        <v>16</v>
      </c>
      <c r="B11" s="32">
        <v>12.0</v>
      </c>
      <c r="C11" s="32">
        <v>20.0</v>
      </c>
      <c r="D11" s="32">
        <f t="shared" si="2"/>
        <v>16</v>
      </c>
      <c r="E11" s="26">
        <f t="shared" si="6"/>
        <v>2560</v>
      </c>
      <c r="F11" s="33"/>
      <c r="G11" s="28">
        <f t="shared" si="3"/>
        <v>2</v>
      </c>
      <c r="H11" s="3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9.75" customHeight="1">
      <c r="A12" s="35" t="s">
        <v>17</v>
      </c>
      <c r="B12" s="36">
        <v>12.0</v>
      </c>
      <c r="C12" s="36">
        <v>29.0</v>
      </c>
      <c r="D12" s="32">
        <f t="shared" si="2"/>
        <v>20.5</v>
      </c>
      <c r="E12" s="26">
        <f t="shared" si="6"/>
        <v>3280</v>
      </c>
      <c r="F12" s="37"/>
      <c r="G12" s="28">
        <f t="shared" si="3"/>
        <v>2.5625</v>
      </c>
      <c r="H12" s="3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9.75" customHeight="1">
      <c r="A13" s="35" t="s">
        <v>18</v>
      </c>
      <c r="B13" s="36">
        <v>8.0</v>
      </c>
      <c r="C13" s="36">
        <v>20.0</v>
      </c>
      <c r="D13" s="32">
        <f t="shared" si="2"/>
        <v>14</v>
      </c>
      <c r="E13" s="26">
        <f t="shared" si="6"/>
        <v>2240</v>
      </c>
      <c r="F13" s="37"/>
      <c r="G13" s="28">
        <f t="shared" si="3"/>
        <v>1.75</v>
      </c>
      <c r="H13" s="3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9.75" customHeight="1">
      <c r="A14" s="35" t="s">
        <v>19</v>
      </c>
      <c r="B14" s="36">
        <v>28.0</v>
      </c>
      <c r="C14" s="36">
        <v>40.0</v>
      </c>
      <c r="D14" s="32">
        <f t="shared" si="2"/>
        <v>34</v>
      </c>
      <c r="E14" s="26">
        <f t="shared" si="6"/>
        <v>5440</v>
      </c>
      <c r="F14" s="37"/>
      <c r="G14" s="28">
        <f t="shared" si="3"/>
        <v>4.25</v>
      </c>
      <c r="H14" s="38"/>
      <c r="I14" s="2"/>
      <c r="J14" s="2"/>
      <c r="K14" s="2"/>
      <c r="L14" s="2"/>
      <c r="M14" s="2"/>
      <c r="N14" s="2"/>
      <c r="O14" s="2"/>
      <c r="P14" s="39"/>
      <c r="Q14" s="39"/>
      <c r="R14" s="39"/>
      <c r="S14" s="2"/>
      <c r="T14" s="2"/>
      <c r="U14" s="2"/>
      <c r="V14" s="2"/>
      <c r="W14" s="2"/>
      <c r="X14" s="2"/>
      <c r="Y14" s="2"/>
      <c r="Z14" s="2"/>
    </row>
    <row r="15" ht="39.0" customHeight="1">
      <c r="A15" s="40" t="s">
        <v>20</v>
      </c>
      <c r="B15" s="41">
        <f t="shared" ref="B15:C15" si="7">SUM(B16:B19)</f>
        <v>68</v>
      </c>
      <c r="C15" s="41">
        <f t="shared" si="7"/>
        <v>88</v>
      </c>
      <c r="D15" s="41">
        <f t="shared" si="2"/>
        <v>78</v>
      </c>
      <c r="E15" s="42">
        <f>SUM(E16:E19)</f>
        <v>12480</v>
      </c>
      <c r="F15" s="43">
        <f>WORKDAY(F9,G9)</f>
        <v>45758</v>
      </c>
      <c r="G15" s="44">
        <f t="shared" si="3"/>
        <v>9.75</v>
      </c>
      <c r="H15" s="45">
        <f>WORKDAY(F15,G15)</f>
        <v>45771</v>
      </c>
      <c r="I15" s="2"/>
      <c r="J15" s="2"/>
      <c r="K15" s="46" t="s">
        <v>21</v>
      </c>
      <c r="L15" s="47"/>
      <c r="M15" s="47"/>
      <c r="N15" s="47"/>
      <c r="O15" s="48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75" customHeight="1">
      <c r="A16" s="49" t="s">
        <v>22</v>
      </c>
      <c r="B16" s="50">
        <v>4.0</v>
      </c>
      <c r="C16" s="50">
        <v>8.0</v>
      </c>
      <c r="D16" s="50">
        <f t="shared" si="2"/>
        <v>6</v>
      </c>
      <c r="E16" s="51">
        <f t="shared" ref="E16:E19" si="9">$O$17*D16</f>
        <v>960</v>
      </c>
      <c r="F16" s="52"/>
      <c r="G16" s="53">
        <f t="shared" si="3"/>
        <v>0.75</v>
      </c>
      <c r="H16" s="54"/>
      <c r="I16" s="2"/>
      <c r="J16" s="2"/>
      <c r="K16" s="55" t="s">
        <v>23</v>
      </c>
      <c r="L16" s="56">
        <f t="shared" ref="L16:N16" si="8">SUM(B3,B9,B15,B20)</f>
        <v>226</v>
      </c>
      <c r="M16" s="56">
        <f t="shared" si="8"/>
        <v>379</v>
      </c>
      <c r="N16" s="56">
        <f t="shared" si="8"/>
        <v>302.5</v>
      </c>
      <c r="O16" s="5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9.75" customHeight="1">
      <c r="A17" s="58" t="s">
        <v>24</v>
      </c>
      <c r="B17" s="59">
        <v>16.0</v>
      </c>
      <c r="C17" s="59">
        <v>20.0</v>
      </c>
      <c r="D17" s="59">
        <f t="shared" si="2"/>
        <v>18</v>
      </c>
      <c r="E17" s="60">
        <f t="shared" si="9"/>
        <v>2880</v>
      </c>
      <c r="F17" s="61"/>
      <c r="G17" s="62">
        <f t="shared" si="3"/>
        <v>2.25</v>
      </c>
      <c r="H17" s="63"/>
      <c r="I17" s="2"/>
      <c r="J17" s="2"/>
      <c r="K17" s="64" t="s">
        <v>25</v>
      </c>
      <c r="L17" s="64"/>
      <c r="M17" s="64"/>
      <c r="N17" s="64"/>
      <c r="O17" s="65">
        <v>160.0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75" customHeight="1">
      <c r="A18" s="58" t="s">
        <v>26</v>
      </c>
      <c r="B18" s="59">
        <v>32.0</v>
      </c>
      <c r="C18" s="59">
        <v>40.0</v>
      </c>
      <c r="D18" s="59">
        <f t="shared" si="2"/>
        <v>36</v>
      </c>
      <c r="E18" s="60">
        <f t="shared" si="9"/>
        <v>5760</v>
      </c>
      <c r="F18" s="61"/>
      <c r="G18" s="62">
        <f t="shared" si="3"/>
        <v>4.5</v>
      </c>
      <c r="H18" s="63"/>
      <c r="I18" s="2"/>
      <c r="J18" s="2"/>
      <c r="K18" s="64" t="s">
        <v>27</v>
      </c>
      <c r="L18" s="66"/>
      <c r="M18" s="66"/>
      <c r="N18" s="66"/>
      <c r="O18" s="65">
        <v>120.0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9.75" customHeight="1">
      <c r="A19" s="58" t="s">
        <v>28</v>
      </c>
      <c r="B19" s="59">
        <v>16.0</v>
      </c>
      <c r="C19" s="59">
        <v>20.0</v>
      </c>
      <c r="D19" s="59">
        <f t="shared" si="2"/>
        <v>18</v>
      </c>
      <c r="E19" s="60">
        <f t="shared" si="9"/>
        <v>2880</v>
      </c>
      <c r="F19" s="61"/>
      <c r="G19" s="62">
        <f t="shared" si="3"/>
        <v>2.25</v>
      </c>
      <c r="H19" s="63"/>
      <c r="I19" s="2"/>
      <c r="J19" s="2"/>
      <c r="K19" s="64" t="s">
        <v>29</v>
      </c>
      <c r="L19" s="66"/>
      <c r="M19" s="66"/>
      <c r="N19" s="66"/>
      <c r="O19" s="65">
        <v>80.0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9.0" customHeight="1">
      <c r="A20" s="67" t="s">
        <v>30</v>
      </c>
      <c r="B20" s="68">
        <f t="shared" ref="B20:C20" si="10">SUM(B21:B24)</f>
        <v>46</v>
      </c>
      <c r="C20" s="68">
        <f t="shared" si="10"/>
        <v>80</v>
      </c>
      <c r="D20" s="68">
        <f t="shared" si="2"/>
        <v>63</v>
      </c>
      <c r="E20" s="69">
        <f>SUM(E21:E24)</f>
        <v>10080</v>
      </c>
      <c r="F20" s="70">
        <f> WORKDAY(F15,G15)</f>
        <v>45771</v>
      </c>
      <c r="G20" s="71">
        <f t="shared" si="3"/>
        <v>7.875</v>
      </c>
      <c r="H20" s="72">
        <f>WORKDAY(F20,G20)</f>
        <v>45782</v>
      </c>
      <c r="I20" s="2"/>
      <c r="J20" s="2"/>
      <c r="K20" s="64" t="s">
        <v>31</v>
      </c>
      <c r="L20" s="66"/>
      <c r="M20" s="66"/>
      <c r="N20" s="66"/>
      <c r="O20" s="73">
        <v>8.0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9.75" customHeight="1">
      <c r="A21" s="74" t="s">
        <v>32</v>
      </c>
      <c r="B21" s="75">
        <v>14.0</v>
      </c>
      <c r="C21" s="75">
        <v>24.0</v>
      </c>
      <c r="D21" s="75">
        <f t="shared" si="2"/>
        <v>19</v>
      </c>
      <c r="E21" s="76">
        <f t="shared" ref="E21:E24" si="11">$O$17*D21</f>
        <v>3040</v>
      </c>
      <c r="F21" s="77"/>
      <c r="G21" s="78">
        <f t="shared" si="3"/>
        <v>2.375</v>
      </c>
      <c r="H21" s="7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9.75" customHeight="1">
      <c r="A22" s="80" t="s">
        <v>33</v>
      </c>
      <c r="B22" s="81">
        <v>14.0</v>
      </c>
      <c r="C22" s="81">
        <v>24.0</v>
      </c>
      <c r="D22" s="75">
        <f t="shared" si="2"/>
        <v>19</v>
      </c>
      <c r="E22" s="82">
        <f t="shared" si="11"/>
        <v>3040</v>
      </c>
      <c r="F22" s="83"/>
      <c r="G22" s="84">
        <f t="shared" si="3"/>
        <v>2.375</v>
      </c>
      <c r="H22" s="85"/>
      <c r="I22" s="2"/>
      <c r="J22" s="2"/>
      <c r="K22" s="86" t="s">
        <v>34</v>
      </c>
      <c r="L22" s="87"/>
      <c r="M22" s="87"/>
      <c r="N22" s="87"/>
      <c r="O22" s="88">
        <f>N16</f>
        <v>302.5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9.75" customHeight="1">
      <c r="A23" s="80" t="s">
        <v>35</v>
      </c>
      <c r="B23" s="81">
        <v>14.0</v>
      </c>
      <c r="C23" s="81">
        <v>24.0</v>
      </c>
      <c r="D23" s="75">
        <f t="shared" si="2"/>
        <v>19</v>
      </c>
      <c r="E23" s="82">
        <f t="shared" si="11"/>
        <v>3040</v>
      </c>
      <c r="F23" s="83"/>
      <c r="G23" s="84">
        <f t="shared" si="3"/>
        <v>2.375</v>
      </c>
      <c r="H23" s="85"/>
      <c r="I23" s="2"/>
      <c r="J23" s="2"/>
      <c r="K23" s="86" t="s">
        <v>36</v>
      </c>
      <c r="L23" s="87"/>
      <c r="M23" s="87"/>
      <c r="N23" s="87"/>
      <c r="O23" s="89">
        <f>SUM(G20,G15,G9,G3)</f>
        <v>37.8125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9.75" customHeight="1">
      <c r="A24" s="90" t="s">
        <v>37</v>
      </c>
      <c r="B24" s="91">
        <v>4.0</v>
      </c>
      <c r="C24" s="91">
        <v>8.0</v>
      </c>
      <c r="D24" s="91">
        <f t="shared" si="2"/>
        <v>6</v>
      </c>
      <c r="E24" s="92">
        <f t="shared" si="11"/>
        <v>960</v>
      </c>
      <c r="F24" s="93"/>
      <c r="G24" s="94">
        <f t="shared" si="3"/>
        <v>0.75</v>
      </c>
      <c r="H24" s="95"/>
      <c r="I24" s="2"/>
      <c r="J24" s="2"/>
      <c r="K24" s="96" t="s">
        <v>38</v>
      </c>
      <c r="L24" s="87"/>
      <c r="M24" s="87"/>
      <c r="N24" s="87"/>
      <c r="O24" s="97">
        <f>SUM(E20,E15,E9,E3)</f>
        <v>48400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7.25" customHeight="1">
      <c r="A25" s="2"/>
      <c r="B25" s="2"/>
      <c r="C25" s="2"/>
      <c r="D25" s="2"/>
      <c r="E25" s="2"/>
      <c r="F25" s="98"/>
      <c r="G25" s="99"/>
      <c r="H25" s="10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2"/>
      <c r="B26" s="2"/>
      <c r="C26" s="2"/>
      <c r="D26" s="2"/>
      <c r="E26" s="2"/>
      <c r="F26" s="98"/>
      <c r="G26" s="99"/>
      <c r="H26" s="10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98"/>
      <c r="G27" s="66"/>
      <c r="H27" s="10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98"/>
      <c r="G28" s="66"/>
      <c r="H28" s="10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98"/>
      <c r="G29" s="66"/>
      <c r="H29" s="10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101"/>
      <c r="D30" s="2"/>
      <c r="E30" s="2"/>
      <c r="F30" s="98"/>
      <c r="G30" s="66"/>
      <c r="H30" s="10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102"/>
      <c r="G31" s="2"/>
      <c r="H31" s="10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102"/>
      <c r="G32" s="104"/>
      <c r="H32" s="10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102"/>
      <c r="G33" s="2"/>
      <c r="H33" s="10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102"/>
      <c r="G34" s="2"/>
      <c r="H34" s="10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102"/>
      <c r="G35" s="2"/>
      <c r="H35" s="10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102"/>
      <c r="G36" s="2"/>
      <c r="H36" s="10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102"/>
      <c r="G37" s="2"/>
      <c r="H37" s="10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102"/>
      <c r="G38" s="2"/>
      <c r="H38" s="10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102"/>
      <c r="G39" s="2"/>
      <c r="H39" s="10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102"/>
      <c r="G40" s="2"/>
      <c r="H40" s="10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102"/>
      <c r="G41" s="2"/>
      <c r="H41" s="10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102"/>
      <c r="G42" s="2"/>
      <c r="H42" s="10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102"/>
      <c r="G43" s="2"/>
      <c r="H43" s="10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102"/>
      <c r="G44" s="2"/>
      <c r="H44" s="10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102"/>
      <c r="G45" s="2"/>
      <c r="H45" s="10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102"/>
      <c r="G46" s="2"/>
      <c r="H46" s="10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48.0" customHeight="1">
      <c r="A47" s="2"/>
      <c r="B47" s="2"/>
      <c r="C47" s="2"/>
      <c r="D47" s="2"/>
      <c r="E47" s="2"/>
      <c r="F47" s="102"/>
      <c r="G47" s="2"/>
      <c r="H47" s="10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40.5" customHeight="1">
      <c r="A48" s="2"/>
      <c r="B48" s="2"/>
      <c r="C48" s="2"/>
      <c r="D48" s="2"/>
      <c r="E48" s="2"/>
      <c r="F48" s="102"/>
      <c r="G48" s="2"/>
      <c r="H48" s="10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102"/>
      <c r="G49" s="2"/>
      <c r="H49" s="10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102"/>
      <c r="G50" s="2"/>
      <c r="H50" s="10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102"/>
      <c r="G51" s="2"/>
      <c r="H51" s="10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102"/>
      <c r="G52" s="2"/>
      <c r="H52" s="10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102"/>
      <c r="G53" s="2"/>
      <c r="H53" s="10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102"/>
      <c r="G54" s="2"/>
      <c r="H54" s="10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102"/>
      <c r="G55" s="2"/>
      <c r="H55" s="10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102"/>
      <c r="G56" s="2"/>
      <c r="H56" s="10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102"/>
      <c r="G57" s="2"/>
      <c r="H57" s="10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102"/>
      <c r="G58" s="2"/>
      <c r="H58" s="10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102"/>
      <c r="G59" s="2"/>
      <c r="H59" s="10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102"/>
      <c r="G60" s="2"/>
      <c r="H60" s="10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102"/>
      <c r="G61" s="2"/>
      <c r="H61" s="10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102"/>
      <c r="G62" s="2"/>
      <c r="H62" s="10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102"/>
      <c r="G63" s="2"/>
      <c r="H63" s="10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102"/>
      <c r="G64" s="2"/>
      <c r="H64" s="10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102"/>
      <c r="G65" s="2"/>
      <c r="H65" s="10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102"/>
      <c r="G66" s="2"/>
      <c r="H66" s="10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102"/>
      <c r="G67" s="2"/>
      <c r="H67" s="10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102"/>
      <c r="G68" s="2"/>
      <c r="H68" s="10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102"/>
      <c r="G69" s="2"/>
      <c r="H69" s="10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102"/>
      <c r="G70" s="2"/>
      <c r="H70" s="10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102"/>
      <c r="G71" s="2"/>
      <c r="H71" s="10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102"/>
      <c r="G72" s="2"/>
      <c r="H72" s="10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102"/>
      <c r="G73" s="2"/>
      <c r="H73" s="10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102"/>
      <c r="G74" s="2"/>
      <c r="H74" s="10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102"/>
      <c r="G75" s="2"/>
      <c r="H75" s="10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102"/>
      <c r="G76" s="2"/>
      <c r="H76" s="10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102"/>
      <c r="G77" s="2"/>
      <c r="H77" s="10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102"/>
      <c r="G78" s="2"/>
      <c r="H78" s="10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102"/>
      <c r="G79" s="2"/>
      <c r="H79" s="10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102"/>
      <c r="G80" s="2"/>
      <c r="H80" s="10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102"/>
      <c r="G81" s="2"/>
      <c r="H81" s="10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102"/>
      <c r="G82" s="2"/>
      <c r="H82" s="10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102"/>
      <c r="G83" s="2"/>
      <c r="H83" s="10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102"/>
      <c r="G84" s="2"/>
      <c r="H84" s="10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102"/>
      <c r="G85" s="2"/>
      <c r="H85" s="10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102"/>
      <c r="G86" s="2"/>
      <c r="H86" s="10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102"/>
      <c r="G87" s="2"/>
      <c r="H87" s="10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102"/>
      <c r="G88" s="2"/>
      <c r="H88" s="10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102"/>
      <c r="G89" s="2"/>
      <c r="H89" s="10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102"/>
      <c r="G90" s="2"/>
      <c r="H90" s="10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102"/>
      <c r="G91" s="2"/>
      <c r="H91" s="10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102"/>
      <c r="G92" s="2"/>
      <c r="H92" s="10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102"/>
      <c r="G93" s="2"/>
      <c r="H93" s="10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102"/>
      <c r="G94" s="2"/>
      <c r="H94" s="10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102"/>
      <c r="G95" s="2"/>
      <c r="H95" s="10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102"/>
      <c r="G96" s="2"/>
      <c r="H96" s="10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102"/>
      <c r="G97" s="2"/>
      <c r="H97" s="10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102"/>
      <c r="G98" s="2"/>
      <c r="H98" s="10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102"/>
      <c r="G99" s="2"/>
      <c r="H99" s="10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102"/>
      <c r="G100" s="2"/>
      <c r="H100" s="10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102"/>
      <c r="G101" s="2"/>
      <c r="H101" s="10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102"/>
      <c r="G102" s="2"/>
      <c r="H102" s="10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102"/>
      <c r="G103" s="2"/>
      <c r="H103" s="10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102"/>
      <c r="G104" s="2"/>
      <c r="H104" s="10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102"/>
      <c r="G105" s="2"/>
      <c r="H105" s="10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102"/>
      <c r="G106" s="2"/>
      <c r="H106" s="10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102"/>
      <c r="G107" s="2"/>
      <c r="H107" s="10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102"/>
      <c r="G108" s="2"/>
      <c r="H108" s="10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102"/>
      <c r="G109" s="2"/>
      <c r="H109" s="10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102"/>
      <c r="G110" s="2"/>
      <c r="H110" s="10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102"/>
      <c r="G111" s="2"/>
      <c r="H111" s="10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102"/>
      <c r="G112" s="2"/>
      <c r="H112" s="10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102"/>
      <c r="G113" s="2"/>
      <c r="H113" s="10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102"/>
      <c r="G114" s="2"/>
      <c r="H114" s="10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102"/>
      <c r="G115" s="2"/>
      <c r="H115" s="10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102"/>
      <c r="G116" s="2"/>
      <c r="H116" s="10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102"/>
      <c r="G117" s="2"/>
      <c r="H117" s="10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102"/>
      <c r="G118" s="2"/>
      <c r="H118" s="10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102"/>
      <c r="G119" s="2"/>
      <c r="H119" s="10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102"/>
      <c r="G120" s="2"/>
      <c r="H120" s="10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102"/>
      <c r="G121" s="2"/>
      <c r="H121" s="10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102"/>
      <c r="G122" s="2"/>
      <c r="H122" s="10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102"/>
      <c r="G123" s="2"/>
      <c r="H123" s="10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102"/>
      <c r="G124" s="2"/>
      <c r="H124" s="10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102"/>
      <c r="G125" s="2"/>
      <c r="H125" s="10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102"/>
      <c r="G126" s="2"/>
      <c r="H126" s="10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102"/>
      <c r="G127" s="2"/>
      <c r="H127" s="10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102"/>
      <c r="G128" s="2"/>
      <c r="H128" s="10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102"/>
      <c r="G129" s="2"/>
      <c r="H129" s="10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102"/>
      <c r="G130" s="2"/>
      <c r="H130" s="10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102"/>
      <c r="G131" s="2"/>
      <c r="H131" s="10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102"/>
      <c r="G132" s="2"/>
      <c r="H132" s="10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102"/>
      <c r="G133" s="2"/>
      <c r="H133" s="10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102"/>
      <c r="G134" s="2"/>
      <c r="H134" s="10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102"/>
      <c r="G135" s="2"/>
      <c r="H135" s="10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102"/>
      <c r="G136" s="2"/>
      <c r="H136" s="10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102"/>
      <c r="G137" s="2"/>
      <c r="H137" s="10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102"/>
      <c r="G138" s="2"/>
      <c r="H138" s="10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102"/>
      <c r="G139" s="2"/>
      <c r="H139" s="10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102"/>
      <c r="G140" s="2"/>
      <c r="H140" s="10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102"/>
      <c r="G141" s="2"/>
      <c r="H141" s="10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102"/>
      <c r="G142" s="2"/>
      <c r="H142" s="10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102"/>
      <c r="G143" s="2"/>
      <c r="H143" s="10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102"/>
      <c r="G144" s="2"/>
      <c r="H144" s="10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102"/>
      <c r="G145" s="2"/>
      <c r="H145" s="10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102"/>
      <c r="G146" s="2"/>
      <c r="H146" s="10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102"/>
      <c r="G147" s="2"/>
      <c r="H147" s="10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102"/>
      <c r="G148" s="2"/>
      <c r="H148" s="10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102"/>
      <c r="G149" s="2"/>
      <c r="H149" s="10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102"/>
      <c r="G150" s="2"/>
      <c r="H150" s="10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102"/>
      <c r="G151" s="2"/>
      <c r="H151" s="10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102"/>
      <c r="G152" s="2"/>
      <c r="H152" s="10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102"/>
      <c r="G153" s="2"/>
      <c r="H153" s="10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102"/>
      <c r="G154" s="2"/>
      <c r="H154" s="10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102"/>
      <c r="G155" s="2"/>
      <c r="H155" s="10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102"/>
      <c r="G156" s="2"/>
      <c r="H156" s="10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102"/>
      <c r="G157" s="2"/>
      <c r="H157" s="10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102"/>
      <c r="G158" s="2"/>
      <c r="H158" s="10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102"/>
      <c r="G159" s="2"/>
      <c r="H159" s="10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102"/>
      <c r="G160" s="2"/>
      <c r="H160" s="10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102"/>
      <c r="G161" s="2"/>
      <c r="H161" s="10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102"/>
      <c r="G162" s="2"/>
      <c r="H162" s="10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102"/>
      <c r="G163" s="2"/>
      <c r="H163" s="10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102"/>
      <c r="G164" s="2"/>
      <c r="H164" s="10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102"/>
      <c r="G165" s="2"/>
      <c r="H165" s="10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102"/>
      <c r="G166" s="2"/>
      <c r="H166" s="10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102"/>
      <c r="G167" s="2"/>
      <c r="H167" s="10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102"/>
      <c r="G168" s="2"/>
      <c r="H168" s="10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102"/>
      <c r="G169" s="2"/>
      <c r="H169" s="10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102"/>
      <c r="G170" s="2"/>
      <c r="H170" s="10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102"/>
      <c r="G171" s="2"/>
      <c r="H171" s="10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102"/>
      <c r="G172" s="2"/>
      <c r="H172" s="10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102"/>
      <c r="G173" s="2"/>
      <c r="H173" s="10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102"/>
      <c r="G174" s="2"/>
      <c r="H174" s="10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102"/>
      <c r="G175" s="2"/>
      <c r="H175" s="10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102"/>
      <c r="G176" s="2"/>
      <c r="H176" s="10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102"/>
      <c r="G177" s="2"/>
      <c r="H177" s="10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102"/>
      <c r="G178" s="2"/>
      <c r="H178" s="10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102"/>
      <c r="G179" s="2"/>
      <c r="H179" s="10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102"/>
      <c r="G180" s="2"/>
      <c r="H180" s="10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102"/>
      <c r="G181" s="2"/>
      <c r="H181" s="10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102"/>
      <c r="G182" s="2"/>
      <c r="H182" s="10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102"/>
      <c r="G183" s="2"/>
      <c r="H183" s="10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102"/>
      <c r="G184" s="2"/>
      <c r="H184" s="10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102"/>
      <c r="G185" s="2"/>
      <c r="H185" s="10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102"/>
      <c r="G186" s="2"/>
      <c r="H186" s="10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102"/>
      <c r="G187" s="2"/>
      <c r="H187" s="10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102"/>
      <c r="G188" s="2"/>
      <c r="H188" s="10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102"/>
      <c r="G189" s="2"/>
      <c r="H189" s="10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102"/>
      <c r="G190" s="2"/>
      <c r="H190" s="10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102"/>
      <c r="G191" s="2"/>
      <c r="H191" s="10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102"/>
      <c r="G192" s="2"/>
      <c r="H192" s="10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102"/>
      <c r="G193" s="2"/>
      <c r="H193" s="10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102"/>
      <c r="G194" s="2"/>
      <c r="H194" s="10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102"/>
      <c r="G195" s="2"/>
      <c r="H195" s="10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102"/>
      <c r="G196" s="2"/>
      <c r="H196" s="10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102"/>
      <c r="G197" s="2"/>
      <c r="H197" s="10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102"/>
      <c r="G198" s="2"/>
      <c r="H198" s="10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102"/>
      <c r="G199" s="2"/>
      <c r="H199" s="10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102"/>
      <c r="G200" s="2"/>
      <c r="H200" s="10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102"/>
      <c r="G201" s="2"/>
      <c r="H201" s="10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102"/>
      <c r="G202" s="2"/>
      <c r="H202" s="10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102"/>
      <c r="G203" s="2"/>
      <c r="H203" s="10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102"/>
      <c r="G204" s="2"/>
      <c r="H204" s="10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102"/>
      <c r="G205" s="2"/>
      <c r="H205" s="10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102"/>
      <c r="G206" s="2"/>
      <c r="H206" s="10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102"/>
      <c r="G207" s="2"/>
      <c r="H207" s="10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102"/>
      <c r="G208" s="2"/>
      <c r="H208" s="10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102"/>
      <c r="G209" s="2"/>
      <c r="H209" s="10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102"/>
      <c r="G210" s="2"/>
      <c r="H210" s="10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102"/>
      <c r="G211" s="2"/>
      <c r="H211" s="10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102"/>
      <c r="G212" s="2"/>
      <c r="H212" s="10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102"/>
      <c r="G213" s="2"/>
      <c r="H213" s="10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102"/>
      <c r="G214" s="2"/>
      <c r="H214" s="10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102"/>
      <c r="G215" s="2"/>
      <c r="H215" s="10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102"/>
      <c r="G216" s="2"/>
      <c r="H216" s="10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102"/>
      <c r="G217" s="2"/>
      <c r="H217" s="10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102"/>
      <c r="G218" s="2"/>
      <c r="H218" s="10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102"/>
      <c r="G219" s="2"/>
      <c r="H219" s="10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102"/>
      <c r="G220" s="2"/>
      <c r="H220" s="10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102"/>
      <c r="G221" s="2"/>
      <c r="H221" s="10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102"/>
      <c r="G222" s="2"/>
      <c r="H222" s="10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102"/>
      <c r="G223" s="2"/>
      <c r="H223" s="10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102"/>
      <c r="G224" s="2"/>
      <c r="H224" s="10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102"/>
      <c r="G225" s="2"/>
      <c r="H225" s="10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102"/>
      <c r="G226" s="2"/>
      <c r="H226" s="10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102"/>
      <c r="G227" s="2"/>
      <c r="H227" s="10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102"/>
      <c r="G228" s="2"/>
      <c r="H228" s="10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102"/>
      <c r="G229" s="2"/>
      <c r="H229" s="10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102"/>
      <c r="G230" s="2"/>
      <c r="H230" s="10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102"/>
      <c r="G231" s="2"/>
      <c r="H231" s="10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102"/>
      <c r="G232" s="2"/>
      <c r="H232" s="10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102"/>
      <c r="G233" s="2"/>
      <c r="H233" s="10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102"/>
      <c r="G234" s="2"/>
      <c r="H234" s="10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102"/>
      <c r="G235" s="2"/>
      <c r="H235" s="10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102"/>
      <c r="G236" s="2"/>
      <c r="H236" s="10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102"/>
      <c r="G237" s="2"/>
      <c r="H237" s="10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102"/>
      <c r="G238" s="2"/>
      <c r="H238" s="10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102"/>
      <c r="G239" s="2"/>
      <c r="H239" s="10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102"/>
      <c r="G240" s="2"/>
      <c r="H240" s="10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102"/>
      <c r="G241" s="2"/>
      <c r="H241" s="10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102"/>
      <c r="G242" s="2"/>
      <c r="H242" s="10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102"/>
      <c r="G243" s="2"/>
      <c r="H243" s="10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102"/>
      <c r="G244" s="2"/>
      <c r="H244" s="10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102"/>
      <c r="G245" s="2"/>
      <c r="H245" s="10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102"/>
      <c r="G246" s="2"/>
      <c r="H246" s="10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102"/>
      <c r="G247" s="2"/>
      <c r="H247" s="10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102"/>
      <c r="G248" s="2"/>
      <c r="H248" s="10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102"/>
      <c r="G249" s="2"/>
      <c r="H249" s="10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102"/>
      <c r="G250" s="2"/>
      <c r="H250" s="10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102"/>
      <c r="G251" s="2"/>
      <c r="H251" s="10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102"/>
      <c r="G252" s="2"/>
      <c r="H252" s="10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102"/>
      <c r="G253" s="2"/>
      <c r="H253" s="10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102"/>
      <c r="G254" s="2"/>
      <c r="H254" s="10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102"/>
      <c r="G255" s="2"/>
      <c r="H255" s="10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102"/>
      <c r="G256" s="2"/>
      <c r="H256" s="10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102"/>
      <c r="G257" s="2"/>
      <c r="H257" s="10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102"/>
      <c r="G258" s="2"/>
      <c r="H258" s="10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102"/>
      <c r="G259" s="2"/>
      <c r="H259" s="10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102"/>
      <c r="G260" s="2"/>
      <c r="H260" s="10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102"/>
      <c r="G261" s="2"/>
      <c r="H261" s="10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102"/>
      <c r="G262" s="2"/>
      <c r="H262" s="10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102"/>
      <c r="G263" s="2"/>
      <c r="H263" s="10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102"/>
      <c r="G264" s="2"/>
      <c r="H264" s="10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102"/>
      <c r="G265" s="2"/>
      <c r="H265" s="10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102"/>
      <c r="G266" s="2"/>
      <c r="H266" s="10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102"/>
      <c r="G267" s="2"/>
      <c r="H267" s="10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102"/>
      <c r="G268" s="2"/>
      <c r="H268" s="10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102"/>
      <c r="G269" s="2"/>
      <c r="H269" s="10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102"/>
      <c r="G270" s="2"/>
      <c r="H270" s="10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102"/>
      <c r="G271" s="2"/>
      <c r="H271" s="10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102"/>
      <c r="G272" s="2"/>
      <c r="H272" s="10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102"/>
      <c r="G273" s="2"/>
      <c r="H273" s="10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102"/>
      <c r="G274" s="2"/>
      <c r="H274" s="10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102"/>
      <c r="G275" s="2"/>
      <c r="H275" s="10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102"/>
      <c r="G276" s="2"/>
      <c r="H276" s="10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102"/>
      <c r="G277" s="2"/>
      <c r="H277" s="10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102"/>
      <c r="G278" s="2"/>
      <c r="H278" s="10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102"/>
      <c r="G279" s="2"/>
      <c r="H279" s="10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102"/>
      <c r="G280" s="2"/>
      <c r="H280" s="10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102"/>
      <c r="G281" s="2"/>
      <c r="H281" s="10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102"/>
      <c r="G282" s="2"/>
      <c r="H282" s="10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102"/>
      <c r="G283" s="2"/>
      <c r="H283" s="10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102"/>
      <c r="G284" s="2"/>
      <c r="H284" s="10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102"/>
      <c r="G285" s="2"/>
      <c r="H285" s="10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102"/>
      <c r="G286" s="2"/>
      <c r="H286" s="10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102"/>
      <c r="G287" s="2"/>
      <c r="H287" s="10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102"/>
      <c r="G288" s="2"/>
      <c r="H288" s="10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102"/>
      <c r="G289" s="2"/>
      <c r="H289" s="10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102"/>
      <c r="G290" s="2"/>
      <c r="H290" s="10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102"/>
      <c r="G291" s="2"/>
      <c r="H291" s="10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102"/>
      <c r="G292" s="2"/>
      <c r="H292" s="10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102"/>
      <c r="G293" s="2"/>
      <c r="H293" s="10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102"/>
      <c r="G294" s="2"/>
      <c r="H294" s="10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102"/>
      <c r="G295" s="2"/>
      <c r="H295" s="10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102"/>
      <c r="G296" s="2"/>
      <c r="H296" s="10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102"/>
      <c r="G297" s="2"/>
      <c r="H297" s="10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102"/>
      <c r="G298" s="2"/>
      <c r="H298" s="10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102"/>
      <c r="G299" s="2"/>
      <c r="H299" s="10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102"/>
      <c r="G300" s="2"/>
      <c r="H300" s="10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102"/>
      <c r="G301" s="2"/>
      <c r="H301" s="10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102"/>
      <c r="G302" s="2"/>
      <c r="H302" s="10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102"/>
      <c r="G303" s="2"/>
      <c r="H303" s="10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102"/>
      <c r="G304" s="2"/>
      <c r="H304" s="10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102"/>
      <c r="G305" s="2"/>
      <c r="H305" s="10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102"/>
      <c r="G306" s="2"/>
      <c r="H306" s="10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102"/>
      <c r="G307" s="2"/>
      <c r="H307" s="10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102"/>
      <c r="G308" s="2"/>
      <c r="H308" s="10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102"/>
      <c r="G309" s="2"/>
      <c r="H309" s="10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102"/>
      <c r="G310" s="2"/>
      <c r="H310" s="10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102"/>
      <c r="G311" s="2"/>
      <c r="H311" s="10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102"/>
      <c r="G312" s="2"/>
      <c r="H312" s="10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102"/>
      <c r="G313" s="2"/>
      <c r="H313" s="10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102"/>
      <c r="G314" s="2"/>
      <c r="H314" s="10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102"/>
      <c r="G315" s="2"/>
      <c r="H315" s="10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102"/>
      <c r="G316" s="2"/>
      <c r="H316" s="10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102"/>
      <c r="G317" s="2"/>
      <c r="H317" s="10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102"/>
      <c r="G318" s="2"/>
      <c r="H318" s="10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102"/>
      <c r="G319" s="2"/>
      <c r="H319" s="10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102"/>
      <c r="G320" s="2"/>
      <c r="H320" s="10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102"/>
      <c r="G321" s="2"/>
      <c r="H321" s="10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102"/>
      <c r="G322" s="2"/>
      <c r="H322" s="10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102"/>
      <c r="G323" s="2"/>
      <c r="H323" s="10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102"/>
      <c r="G324" s="2"/>
      <c r="H324" s="10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102"/>
      <c r="G325" s="2"/>
      <c r="H325" s="10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102"/>
      <c r="G326" s="2"/>
      <c r="H326" s="10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102"/>
      <c r="G327" s="2"/>
      <c r="H327" s="10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102"/>
      <c r="G328" s="2"/>
      <c r="H328" s="10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102"/>
      <c r="G329" s="2"/>
      <c r="H329" s="10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102"/>
      <c r="G330" s="2"/>
      <c r="H330" s="10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102"/>
      <c r="G331" s="2"/>
      <c r="H331" s="10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102"/>
      <c r="G332" s="2"/>
      <c r="H332" s="10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102"/>
      <c r="G333" s="2"/>
      <c r="H333" s="10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102"/>
      <c r="G334" s="2"/>
      <c r="H334" s="10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102"/>
      <c r="G335" s="2"/>
      <c r="H335" s="10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102"/>
      <c r="G336" s="2"/>
      <c r="H336" s="10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102"/>
      <c r="G337" s="2"/>
      <c r="H337" s="10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102"/>
      <c r="G338" s="2"/>
      <c r="H338" s="10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102"/>
      <c r="G339" s="2"/>
      <c r="H339" s="10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102"/>
      <c r="G340" s="2"/>
      <c r="H340" s="10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102"/>
      <c r="G341" s="2"/>
      <c r="H341" s="10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102"/>
      <c r="G342" s="2"/>
      <c r="H342" s="10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102"/>
      <c r="G343" s="2"/>
      <c r="H343" s="10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102"/>
      <c r="G344" s="2"/>
      <c r="H344" s="10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102"/>
      <c r="G345" s="2"/>
      <c r="H345" s="10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102"/>
      <c r="G346" s="2"/>
      <c r="H346" s="10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102"/>
      <c r="G347" s="2"/>
      <c r="H347" s="10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102"/>
      <c r="G348" s="2"/>
      <c r="H348" s="10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102"/>
      <c r="G349" s="2"/>
      <c r="H349" s="10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102"/>
      <c r="G350" s="2"/>
      <c r="H350" s="10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102"/>
      <c r="G351" s="2"/>
      <c r="H351" s="10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102"/>
      <c r="G352" s="2"/>
      <c r="H352" s="10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102"/>
      <c r="G353" s="2"/>
      <c r="H353" s="10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102"/>
      <c r="G354" s="2"/>
      <c r="H354" s="10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102"/>
      <c r="G355" s="2"/>
      <c r="H355" s="10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102"/>
      <c r="G356" s="2"/>
      <c r="H356" s="10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102"/>
      <c r="G357" s="2"/>
      <c r="H357" s="10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102"/>
      <c r="G358" s="2"/>
      <c r="H358" s="10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102"/>
      <c r="G359" s="2"/>
      <c r="H359" s="10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102"/>
      <c r="G360" s="2"/>
      <c r="H360" s="10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102"/>
      <c r="G361" s="2"/>
      <c r="H361" s="10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102"/>
      <c r="G362" s="2"/>
      <c r="H362" s="10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102"/>
      <c r="G363" s="2"/>
      <c r="H363" s="10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102"/>
      <c r="G364" s="2"/>
      <c r="H364" s="10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102"/>
      <c r="G365" s="2"/>
      <c r="H365" s="10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102"/>
      <c r="G366" s="2"/>
      <c r="H366" s="10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102"/>
      <c r="G367" s="2"/>
      <c r="H367" s="10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102"/>
      <c r="G368" s="2"/>
      <c r="H368" s="10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102"/>
      <c r="G369" s="2"/>
      <c r="H369" s="10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102"/>
      <c r="G370" s="2"/>
      <c r="H370" s="10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102"/>
      <c r="G371" s="2"/>
      <c r="H371" s="10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102"/>
      <c r="G372" s="2"/>
      <c r="H372" s="10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102"/>
      <c r="G373" s="2"/>
      <c r="H373" s="10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102"/>
      <c r="G374" s="2"/>
      <c r="H374" s="10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102"/>
      <c r="G375" s="2"/>
      <c r="H375" s="10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102"/>
      <c r="G376" s="2"/>
      <c r="H376" s="10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102"/>
      <c r="G377" s="2"/>
      <c r="H377" s="10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102"/>
      <c r="G378" s="2"/>
      <c r="H378" s="10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102"/>
      <c r="G379" s="2"/>
      <c r="H379" s="10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102"/>
      <c r="G380" s="2"/>
      <c r="H380" s="10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102"/>
      <c r="G381" s="2"/>
      <c r="H381" s="10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102"/>
      <c r="G382" s="2"/>
      <c r="H382" s="10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102"/>
      <c r="G383" s="2"/>
      <c r="H383" s="10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102"/>
      <c r="G384" s="2"/>
      <c r="H384" s="10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102"/>
      <c r="G385" s="2"/>
      <c r="H385" s="10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102"/>
      <c r="G386" s="2"/>
      <c r="H386" s="10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102"/>
      <c r="G387" s="2"/>
      <c r="H387" s="10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102"/>
      <c r="G388" s="2"/>
      <c r="H388" s="10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102"/>
      <c r="G389" s="2"/>
      <c r="H389" s="10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102"/>
      <c r="G390" s="2"/>
      <c r="H390" s="10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102"/>
      <c r="G391" s="2"/>
      <c r="H391" s="10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102"/>
      <c r="G392" s="2"/>
      <c r="H392" s="10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102"/>
      <c r="G393" s="2"/>
      <c r="H393" s="10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102"/>
      <c r="G394" s="2"/>
      <c r="H394" s="10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102"/>
      <c r="G395" s="2"/>
      <c r="H395" s="10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102"/>
      <c r="G396" s="2"/>
      <c r="H396" s="10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102"/>
      <c r="G397" s="2"/>
      <c r="H397" s="10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102"/>
      <c r="G398" s="2"/>
      <c r="H398" s="10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102"/>
      <c r="G399" s="2"/>
      <c r="H399" s="10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102"/>
      <c r="G400" s="2"/>
      <c r="H400" s="10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102"/>
      <c r="G401" s="2"/>
      <c r="H401" s="10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102"/>
      <c r="G402" s="2"/>
      <c r="H402" s="10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102"/>
      <c r="G403" s="2"/>
      <c r="H403" s="10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102"/>
      <c r="G404" s="2"/>
      <c r="H404" s="10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102"/>
      <c r="G405" s="2"/>
      <c r="H405" s="10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102"/>
      <c r="G406" s="2"/>
      <c r="H406" s="10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102"/>
      <c r="G407" s="2"/>
      <c r="H407" s="10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102"/>
      <c r="G408" s="2"/>
      <c r="H408" s="10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102"/>
      <c r="G409" s="2"/>
      <c r="H409" s="10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102"/>
      <c r="G410" s="2"/>
      <c r="H410" s="10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102"/>
      <c r="G411" s="2"/>
      <c r="H411" s="10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102"/>
      <c r="G412" s="2"/>
      <c r="H412" s="10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102"/>
      <c r="G413" s="2"/>
      <c r="H413" s="10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102"/>
      <c r="G414" s="2"/>
      <c r="H414" s="10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102"/>
      <c r="G415" s="2"/>
      <c r="H415" s="10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102"/>
      <c r="G416" s="2"/>
      <c r="H416" s="10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102"/>
      <c r="G417" s="2"/>
      <c r="H417" s="10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102"/>
      <c r="G418" s="2"/>
      <c r="H418" s="10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102"/>
      <c r="G419" s="2"/>
      <c r="H419" s="10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102"/>
      <c r="G420" s="2"/>
      <c r="H420" s="10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102"/>
      <c r="G421" s="2"/>
      <c r="H421" s="10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102"/>
      <c r="G422" s="2"/>
      <c r="H422" s="10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102"/>
      <c r="G423" s="2"/>
      <c r="H423" s="10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102"/>
      <c r="G424" s="2"/>
      <c r="H424" s="10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102"/>
      <c r="G425" s="2"/>
      <c r="H425" s="10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102"/>
      <c r="G426" s="2"/>
      <c r="H426" s="10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102"/>
      <c r="G427" s="2"/>
      <c r="H427" s="10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102"/>
      <c r="G428" s="2"/>
      <c r="H428" s="10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102"/>
      <c r="G429" s="2"/>
      <c r="H429" s="10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102"/>
      <c r="G430" s="2"/>
      <c r="H430" s="10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102"/>
      <c r="G431" s="2"/>
      <c r="H431" s="10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102"/>
      <c r="G432" s="2"/>
      <c r="H432" s="10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102"/>
      <c r="G433" s="2"/>
      <c r="H433" s="10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102"/>
      <c r="G434" s="2"/>
      <c r="H434" s="10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102"/>
      <c r="G435" s="2"/>
      <c r="H435" s="10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102"/>
      <c r="G436" s="2"/>
      <c r="H436" s="10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102"/>
      <c r="G437" s="2"/>
      <c r="H437" s="10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102"/>
      <c r="G438" s="2"/>
      <c r="H438" s="10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102"/>
      <c r="G439" s="2"/>
      <c r="H439" s="10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102"/>
      <c r="G440" s="2"/>
      <c r="H440" s="10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102"/>
      <c r="G441" s="2"/>
      <c r="H441" s="10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102"/>
      <c r="G442" s="2"/>
      <c r="H442" s="10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102"/>
      <c r="G443" s="2"/>
      <c r="H443" s="10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102"/>
      <c r="G444" s="2"/>
      <c r="H444" s="10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102"/>
      <c r="G445" s="2"/>
      <c r="H445" s="10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102"/>
      <c r="G446" s="2"/>
      <c r="H446" s="10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102"/>
      <c r="G447" s="2"/>
      <c r="H447" s="10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102"/>
      <c r="G448" s="2"/>
      <c r="H448" s="10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102"/>
      <c r="G449" s="2"/>
      <c r="H449" s="10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102"/>
      <c r="G450" s="2"/>
      <c r="H450" s="10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102"/>
      <c r="G451" s="2"/>
      <c r="H451" s="10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102"/>
      <c r="G452" s="2"/>
      <c r="H452" s="10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102"/>
      <c r="G453" s="2"/>
      <c r="H453" s="10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102"/>
      <c r="G454" s="2"/>
      <c r="H454" s="10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102"/>
      <c r="G455" s="2"/>
      <c r="H455" s="10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102"/>
      <c r="G456" s="2"/>
      <c r="H456" s="10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102"/>
      <c r="G457" s="2"/>
      <c r="H457" s="10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102"/>
      <c r="G458" s="2"/>
      <c r="H458" s="10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102"/>
      <c r="G459" s="2"/>
      <c r="H459" s="10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102"/>
      <c r="G460" s="2"/>
      <c r="H460" s="10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102"/>
      <c r="G461" s="2"/>
      <c r="H461" s="10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102"/>
      <c r="G462" s="2"/>
      <c r="H462" s="10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102"/>
      <c r="G463" s="2"/>
      <c r="H463" s="10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102"/>
      <c r="G464" s="2"/>
      <c r="H464" s="10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102"/>
      <c r="G465" s="2"/>
      <c r="H465" s="10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102"/>
      <c r="G466" s="2"/>
      <c r="H466" s="10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102"/>
      <c r="G467" s="2"/>
      <c r="H467" s="10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102"/>
      <c r="G468" s="2"/>
      <c r="H468" s="10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102"/>
      <c r="G469" s="2"/>
      <c r="H469" s="10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102"/>
      <c r="G470" s="2"/>
      <c r="H470" s="10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102"/>
      <c r="G471" s="2"/>
      <c r="H471" s="10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102"/>
      <c r="G472" s="2"/>
      <c r="H472" s="10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102"/>
      <c r="G473" s="2"/>
      <c r="H473" s="10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102"/>
      <c r="G474" s="2"/>
      <c r="H474" s="10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102"/>
      <c r="G475" s="2"/>
      <c r="H475" s="10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102"/>
      <c r="G476" s="2"/>
      <c r="H476" s="10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102"/>
      <c r="G477" s="2"/>
      <c r="H477" s="10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102"/>
      <c r="G478" s="2"/>
      <c r="H478" s="10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102"/>
      <c r="G479" s="2"/>
      <c r="H479" s="10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102"/>
      <c r="G480" s="2"/>
      <c r="H480" s="10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102"/>
      <c r="G481" s="2"/>
      <c r="H481" s="10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102"/>
      <c r="G482" s="2"/>
      <c r="H482" s="10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102"/>
      <c r="G483" s="2"/>
      <c r="H483" s="10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102"/>
      <c r="G484" s="2"/>
      <c r="H484" s="10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102"/>
      <c r="G485" s="2"/>
      <c r="H485" s="10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102"/>
      <c r="G486" s="2"/>
      <c r="H486" s="10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102"/>
      <c r="G487" s="2"/>
      <c r="H487" s="10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102"/>
      <c r="G488" s="2"/>
      <c r="H488" s="10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102"/>
      <c r="G489" s="2"/>
      <c r="H489" s="10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102"/>
      <c r="G490" s="2"/>
      <c r="H490" s="10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102"/>
      <c r="G491" s="2"/>
      <c r="H491" s="10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102"/>
      <c r="G492" s="2"/>
      <c r="H492" s="10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102"/>
      <c r="G493" s="2"/>
      <c r="H493" s="10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102"/>
      <c r="G494" s="2"/>
      <c r="H494" s="10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102"/>
      <c r="G495" s="2"/>
      <c r="H495" s="10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102"/>
      <c r="G496" s="2"/>
      <c r="H496" s="10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102"/>
      <c r="G497" s="2"/>
      <c r="H497" s="10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102"/>
      <c r="G498" s="2"/>
      <c r="H498" s="10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102"/>
      <c r="G499" s="2"/>
      <c r="H499" s="10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102"/>
      <c r="G500" s="2"/>
      <c r="H500" s="10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102"/>
      <c r="G501" s="2"/>
      <c r="H501" s="10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102"/>
      <c r="G502" s="2"/>
      <c r="H502" s="10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102"/>
      <c r="G503" s="2"/>
      <c r="H503" s="10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102"/>
      <c r="G504" s="2"/>
      <c r="H504" s="10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102"/>
      <c r="G505" s="2"/>
      <c r="H505" s="10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102"/>
      <c r="G506" s="2"/>
      <c r="H506" s="10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102"/>
      <c r="G507" s="2"/>
      <c r="H507" s="10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102"/>
      <c r="G508" s="2"/>
      <c r="H508" s="10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102"/>
      <c r="G509" s="2"/>
      <c r="H509" s="10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102"/>
      <c r="G510" s="2"/>
      <c r="H510" s="10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102"/>
      <c r="G511" s="2"/>
      <c r="H511" s="10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102"/>
      <c r="G512" s="2"/>
      <c r="H512" s="10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102"/>
      <c r="G513" s="2"/>
      <c r="H513" s="10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102"/>
      <c r="G514" s="2"/>
      <c r="H514" s="10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102"/>
      <c r="G515" s="2"/>
      <c r="H515" s="10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102"/>
      <c r="G516" s="2"/>
      <c r="H516" s="10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102"/>
      <c r="G517" s="2"/>
      <c r="H517" s="10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102"/>
      <c r="G518" s="2"/>
      <c r="H518" s="10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102"/>
      <c r="G519" s="2"/>
      <c r="H519" s="10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102"/>
      <c r="G520" s="2"/>
      <c r="H520" s="10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102"/>
      <c r="G521" s="2"/>
      <c r="H521" s="10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102"/>
      <c r="G522" s="2"/>
      <c r="H522" s="10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102"/>
      <c r="G523" s="2"/>
      <c r="H523" s="10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102"/>
      <c r="G524" s="2"/>
      <c r="H524" s="10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102"/>
      <c r="G525" s="2"/>
      <c r="H525" s="10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102"/>
      <c r="G526" s="2"/>
      <c r="H526" s="10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102"/>
      <c r="G527" s="2"/>
      <c r="H527" s="10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102"/>
      <c r="G528" s="2"/>
      <c r="H528" s="10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102"/>
      <c r="G529" s="2"/>
      <c r="H529" s="10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102"/>
      <c r="G530" s="2"/>
      <c r="H530" s="10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102"/>
      <c r="G531" s="2"/>
      <c r="H531" s="10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102"/>
      <c r="G532" s="2"/>
      <c r="H532" s="10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102"/>
      <c r="G533" s="2"/>
      <c r="H533" s="10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102"/>
      <c r="G534" s="2"/>
      <c r="H534" s="10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102"/>
      <c r="G535" s="2"/>
      <c r="H535" s="10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102"/>
      <c r="G536" s="2"/>
      <c r="H536" s="10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102"/>
      <c r="G537" s="2"/>
      <c r="H537" s="10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102"/>
      <c r="G538" s="2"/>
      <c r="H538" s="10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102"/>
      <c r="G539" s="2"/>
      <c r="H539" s="10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102"/>
      <c r="G540" s="2"/>
      <c r="H540" s="10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102"/>
      <c r="G541" s="2"/>
      <c r="H541" s="10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102"/>
      <c r="G542" s="2"/>
      <c r="H542" s="10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102"/>
      <c r="G543" s="2"/>
      <c r="H543" s="10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102"/>
      <c r="G544" s="2"/>
      <c r="H544" s="10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102"/>
      <c r="G545" s="2"/>
      <c r="H545" s="10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102"/>
      <c r="G546" s="2"/>
      <c r="H546" s="10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102"/>
      <c r="G547" s="2"/>
      <c r="H547" s="10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102"/>
      <c r="G548" s="2"/>
      <c r="H548" s="10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102"/>
      <c r="G549" s="2"/>
      <c r="H549" s="10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102"/>
      <c r="G550" s="2"/>
      <c r="H550" s="10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102"/>
      <c r="G551" s="2"/>
      <c r="H551" s="10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102"/>
      <c r="G552" s="2"/>
      <c r="H552" s="10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102"/>
      <c r="G553" s="2"/>
      <c r="H553" s="10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102"/>
      <c r="G554" s="2"/>
      <c r="H554" s="10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102"/>
      <c r="G555" s="2"/>
      <c r="H555" s="10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102"/>
      <c r="G556" s="2"/>
      <c r="H556" s="10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102"/>
      <c r="G557" s="2"/>
      <c r="H557" s="10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102"/>
      <c r="G558" s="2"/>
      <c r="H558" s="10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102"/>
      <c r="G559" s="2"/>
      <c r="H559" s="10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102"/>
      <c r="G560" s="2"/>
      <c r="H560" s="10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102"/>
      <c r="G561" s="2"/>
      <c r="H561" s="10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102"/>
      <c r="G562" s="2"/>
      <c r="H562" s="10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102"/>
      <c r="G563" s="2"/>
      <c r="H563" s="10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102"/>
      <c r="G564" s="2"/>
      <c r="H564" s="10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102"/>
      <c r="G565" s="2"/>
      <c r="H565" s="10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102"/>
      <c r="G566" s="2"/>
      <c r="H566" s="10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102"/>
      <c r="G567" s="2"/>
      <c r="H567" s="10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102"/>
      <c r="G568" s="2"/>
      <c r="H568" s="10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102"/>
      <c r="G569" s="2"/>
      <c r="H569" s="10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102"/>
      <c r="G570" s="2"/>
      <c r="H570" s="10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102"/>
      <c r="G571" s="2"/>
      <c r="H571" s="10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102"/>
      <c r="G572" s="2"/>
      <c r="H572" s="10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102"/>
      <c r="G573" s="2"/>
      <c r="H573" s="10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102"/>
      <c r="G574" s="2"/>
      <c r="H574" s="10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102"/>
      <c r="G575" s="2"/>
      <c r="H575" s="10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102"/>
      <c r="G576" s="2"/>
      <c r="H576" s="10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102"/>
      <c r="G577" s="2"/>
      <c r="H577" s="10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102"/>
      <c r="G578" s="2"/>
      <c r="H578" s="10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102"/>
      <c r="G579" s="2"/>
      <c r="H579" s="10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102"/>
      <c r="G580" s="2"/>
      <c r="H580" s="10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102"/>
      <c r="G581" s="2"/>
      <c r="H581" s="10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102"/>
      <c r="G582" s="2"/>
      <c r="H582" s="10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102"/>
      <c r="G583" s="2"/>
      <c r="H583" s="10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102"/>
      <c r="G584" s="2"/>
      <c r="H584" s="10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102"/>
      <c r="G585" s="2"/>
      <c r="H585" s="10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102"/>
      <c r="G586" s="2"/>
      <c r="H586" s="10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102"/>
      <c r="G587" s="2"/>
      <c r="H587" s="10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102"/>
      <c r="G588" s="2"/>
      <c r="H588" s="10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102"/>
      <c r="G589" s="2"/>
      <c r="H589" s="10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102"/>
      <c r="G590" s="2"/>
      <c r="H590" s="10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102"/>
      <c r="G591" s="2"/>
      <c r="H591" s="10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102"/>
      <c r="G592" s="2"/>
      <c r="H592" s="10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102"/>
      <c r="G593" s="2"/>
      <c r="H593" s="10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102"/>
      <c r="G594" s="2"/>
      <c r="H594" s="10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102"/>
      <c r="G595" s="2"/>
      <c r="H595" s="10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102"/>
      <c r="G596" s="2"/>
      <c r="H596" s="10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102"/>
      <c r="G597" s="2"/>
      <c r="H597" s="10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102"/>
      <c r="G598" s="2"/>
      <c r="H598" s="10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102"/>
      <c r="G599" s="2"/>
      <c r="H599" s="10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102"/>
      <c r="G600" s="2"/>
      <c r="H600" s="10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102"/>
      <c r="G601" s="2"/>
      <c r="H601" s="10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102"/>
      <c r="G602" s="2"/>
      <c r="H602" s="10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102"/>
      <c r="G603" s="2"/>
      <c r="H603" s="10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102"/>
      <c r="G604" s="2"/>
      <c r="H604" s="10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102"/>
      <c r="G605" s="2"/>
      <c r="H605" s="10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102"/>
      <c r="G606" s="2"/>
      <c r="H606" s="10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102"/>
      <c r="G607" s="2"/>
      <c r="H607" s="10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102"/>
      <c r="G608" s="2"/>
      <c r="H608" s="10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102"/>
      <c r="G609" s="2"/>
      <c r="H609" s="10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102"/>
      <c r="G610" s="2"/>
      <c r="H610" s="10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102"/>
      <c r="G611" s="2"/>
      <c r="H611" s="10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102"/>
      <c r="G612" s="2"/>
      <c r="H612" s="10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102"/>
      <c r="G613" s="2"/>
      <c r="H613" s="10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102"/>
      <c r="G614" s="2"/>
      <c r="H614" s="10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102"/>
      <c r="G615" s="2"/>
      <c r="H615" s="10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102"/>
      <c r="G616" s="2"/>
      <c r="H616" s="10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102"/>
      <c r="G617" s="2"/>
      <c r="H617" s="10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102"/>
      <c r="G618" s="2"/>
      <c r="H618" s="10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102"/>
      <c r="G619" s="2"/>
      <c r="H619" s="10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102"/>
      <c r="G620" s="2"/>
      <c r="H620" s="10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102"/>
      <c r="G621" s="2"/>
      <c r="H621" s="10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102"/>
      <c r="G622" s="2"/>
      <c r="H622" s="10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102"/>
      <c r="G623" s="2"/>
      <c r="H623" s="10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102"/>
      <c r="G624" s="2"/>
      <c r="H624" s="10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102"/>
      <c r="G625" s="2"/>
      <c r="H625" s="10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102"/>
      <c r="G626" s="2"/>
      <c r="H626" s="10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102"/>
      <c r="G627" s="2"/>
      <c r="H627" s="10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102"/>
      <c r="G628" s="2"/>
      <c r="H628" s="10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102"/>
      <c r="G629" s="2"/>
      <c r="H629" s="10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102"/>
      <c r="G630" s="2"/>
      <c r="H630" s="10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102"/>
      <c r="G631" s="2"/>
      <c r="H631" s="10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102"/>
      <c r="G632" s="2"/>
      <c r="H632" s="10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102"/>
      <c r="G633" s="2"/>
      <c r="H633" s="10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102"/>
      <c r="G634" s="2"/>
      <c r="H634" s="10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102"/>
      <c r="G635" s="2"/>
      <c r="H635" s="10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102"/>
      <c r="G636" s="2"/>
      <c r="H636" s="10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102"/>
      <c r="G637" s="2"/>
      <c r="H637" s="10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102"/>
      <c r="G638" s="2"/>
      <c r="H638" s="10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102"/>
      <c r="G639" s="2"/>
      <c r="H639" s="10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102"/>
      <c r="G640" s="2"/>
      <c r="H640" s="10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102"/>
      <c r="G641" s="2"/>
      <c r="H641" s="10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102"/>
      <c r="G642" s="2"/>
      <c r="H642" s="10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102"/>
      <c r="G643" s="2"/>
      <c r="H643" s="10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102"/>
      <c r="G644" s="2"/>
      <c r="H644" s="10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102"/>
      <c r="G645" s="2"/>
      <c r="H645" s="10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102"/>
      <c r="G646" s="2"/>
      <c r="H646" s="10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102"/>
      <c r="G647" s="2"/>
      <c r="H647" s="10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102"/>
      <c r="G648" s="2"/>
      <c r="H648" s="10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102"/>
      <c r="G649" s="2"/>
      <c r="H649" s="10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102"/>
      <c r="G650" s="2"/>
      <c r="H650" s="10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102"/>
      <c r="G651" s="2"/>
      <c r="H651" s="10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102"/>
      <c r="G652" s="2"/>
      <c r="H652" s="10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102"/>
      <c r="G653" s="2"/>
      <c r="H653" s="10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102"/>
      <c r="G654" s="2"/>
      <c r="H654" s="10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102"/>
      <c r="G655" s="2"/>
      <c r="H655" s="10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102"/>
      <c r="G656" s="2"/>
      <c r="H656" s="10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102"/>
      <c r="G657" s="2"/>
      <c r="H657" s="10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102"/>
      <c r="G658" s="2"/>
      <c r="H658" s="10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102"/>
      <c r="G659" s="2"/>
      <c r="H659" s="10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102"/>
      <c r="G660" s="2"/>
      <c r="H660" s="10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102"/>
      <c r="G661" s="2"/>
      <c r="H661" s="10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102"/>
      <c r="G662" s="2"/>
      <c r="H662" s="10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102"/>
      <c r="G663" s="2"/>
      <c r="H663" s="10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102"/>
      <c r="G664" s="2"/>
      <c r="H664" s="10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102"/>
      <c r="G665" s="2"/>
      <c r="H665" s="10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102"/>
      <c r="G666" s="2"/>
      <c r="H666" s="10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102"/>
      <c r="G667" s="2"/>
      <c r="H667" s="10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102"/>
      <c r="G668" s="2"/>
      <c r="H668" s="10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102"/>
      <c r="G669" s="2"/>
      <c r="H669" s="10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102"/>
      <c r="G670" s="2"/>
      <c r="H670" s="10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102"/>
      <c r="G671" s="2"/>
      <c r="H671" s="10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102"/>
      <c r="G672" s="2"/>
      <c r="H672" s="10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102"/>
      <c r="G673" s="2"/>
      <c r="H673" s="10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102"/>
      <c r="G674" s="2"/>
      <c r="H674" s="10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102"/>
      <c r="G675" s="2"/>
      <c r="H675" s="10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102"/>
      <c r="G676" s="2"/>
      <c r="H676" s="10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102"/>
      <c r="G677" s="2"/>
      <c r="H677" s="10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102"/>
      <c r="G678" s="2"/>
      <c r="H678" s="10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102"/>
      <c r="G679" s="2"/>
      <c r="H679" s="10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102"/>
      <c r="G680" s="2"/>
      <c r="H680" s="10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102"/>
      <c r="G681" s="2"/>
      <c r="H681" s="10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102"/>
      <c r="G682" s="2"/>
      <c r="H682" s="10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102"/>
      <c r="G683" s="2"/>
      <c r="H683" s="10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102"/>
      <c r="G684" s="2"/>
      <c r="H684" s="10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102"/>
      <c r="G685" s="2"/>
      <c r="H685" s="10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102"/>
      <c r="G686" s="2"/>
      <c r="H686" s="10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102"/>
      <c r="G687" s="2"/>
      <c r="H687" s="10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102"/>
      <c r="G688" s="2"/>
      <c r="H688" s="10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102"/>
      <c r="G689" s="2"/>
      <c r="H689" s="10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102"/>
      <c r="G690" s="2"/>
      <c r="H690" s="10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102"/>
      <c r="G691" s="2"/>
      <c r="H691" s="10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102"/>
      <c r="G692" s="2"/>
      <c r="H692" s="10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102"/>
      <c r="G693" s="2"/>
      <c r="H693" s="10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102"/>
      <c r="G694" s="2"/>
      <c r="H694" s="10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102"/>
      <c r="G695" s="2"/>
      <c r="H695" s="10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102"/>
      <c r="G696" s="2"/>
      <c r="H696" s="10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102"/>
      <c r="G697" s="2"/>
      <c r="H697" s="10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102"/>
      <c r="G698" s="2"/>
      <c r="H698" s="10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102"/>
      <c r="G699" s="2"/>
      <c r="H699" s="10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102"/>
      <c r="G700" s="2"/>
      <c r="H700" s="10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102"/>
      <c r="G701" s="2"/>
      <c r="H701" s="10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102"/>
      <c r="G702" s="2"/>
      <c r="H702" s="10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102"/>
      <c r="G703" s="2"/>
      <c r="H703" s="10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102"/>
      <c r="G704" s="2"/>
      <c r="H704" s="10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102"/>
      <c r="G705" s="2"/>
      <c r="H705" s="10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102"/>
      <c r="G706" s="2"/>
      <c r="H706" s="10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102"/>
      <c r="G707" s="2"/>
      <c r="H707" s="10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102"/>
      <c r="G708" s="2"/>
      <c r="H708" s="10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102"/>
      <c r="G709" s="2"/>
      <c r="H709" s="10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102"/>
      <c r="G710" s="2"/>
      <c r="H710" s="10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102"/>
      <c r="G711" s="2"/>
      <c r="H711" s="10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102"/>
      <c r="G712" s="2"/>
      <c r="H712" s="10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102"/>
      <c r="G713" s="2"/>
      <c r="H713" s="10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102"/>
      <c r="G714" s="2"/>
      <c r="H714" s="10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102"/>
      <c r="G715" s="2"/>
      <c r="H715" s="10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102"/>
      <c r="G716" s="2"/>
      <c r="H716" s="10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102"/>
      <c r="G717" s="2"/>
      <c r="H717" s="10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102"/>
      <c r="G718" s="2"/>
      <c r="H718" s="10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102"/>
      <c r="G719" s="2"/>
      <c r="H719" s="10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102"/>
      <c r="G720" s="2"/>
      <c r="H720" s="10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102"/>
      <c r="G721" s="2"/>
      <c r="H721" s="10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102"/>
      <c r="G722" s="2"/>
      <c r="H722" s="10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102"/>
      <c r="G723" s="2"/>
      <c r="H723" s="10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102"/>
      <c r="G724" s="2"/>
      <c r="H724" s="10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102"/>
      <c r="G725" s="2"/>
      <c r="H725" s="10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102"/>
      <c r="G726" s="2"/>
      <c r="H726" s="10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102"/>
      <c r="G727" s="2"/>
      <c r="H727" s="10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102"/>
      <c r="G728" s="2"/>
      <c r="H728" s="10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102"/>
      <c r="G729" s="2"/>
      <c r="H729" s="10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102"/>
      <c r="G730" s="2"/>
      <c r="H730" s="10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102"/>
      <c r="G731" s="2"/>
      <c r="H731" s="10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102"/>
      <c r="G732" s="2"/>
      <c r="H732" s="10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102"/>
      <c r="G733" s="2"/>
      <c r="H733" s="10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102"/>
      <c r="G734" s="2"/>
      <c r="H734" s="10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102"/>
      <c r="G735" s="2"/>
      <c r="H735" s="10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102"/>
      <c r="G736" s="2"/>
      <c r="H736" s="10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102"/>
      <c r="G737" s="2"/>
      <c r="H737" s="10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102"/>
      <c r="G738" s="2"/>
      <c r="H738" s="10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102"/>
      <c r="G739" s="2"/>
      <c r="H739" s="10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102"/>
      <c r="G740" s="2"/>
      <c r="H740" s="10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102"/>
      <c r="G741" s="2"/>
      <c r="H741" s="10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102"/>
      <c r="G742" s="2"/>
      <c r="H742" s="10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102"/>
      <c r="G743" s="2"/>
      <c r="H743" s="10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102"/>
      <c r="G744" s="2"/>
      <c r="H744" s="10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102"/>
      <c r="G745" s="2"/>
      <c r="H745" s="10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102"/>
      <c r="G746" s="2"/>
      <c r="H746" s="10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102"/>
      <c r="G747" s="2"/>
      <c r="H747" s="10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102"/>
      <c r="G748" s="2"/>
      <c r="H748" s="10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102"/>
      <c r="G749" s="2"/>
      <c r="H749" s="10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102"/>
      <c r="G750" s="2"/>
      <c r="H750" s="10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102"/>
      <c r="G751" s="2"/>
      <c r="H751" s="10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102"/>
      <c r="G752" s="2"/>
      <c r="H752" s="10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102"/>
      <c r="G753" s="2"/>
      <c r="H753" s="10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102"/>
      <c r="G754" s="2"/>
      <c r="H754" s="10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102"/>
      <c r="G755" s="2"/>
      <c r="H755" s="10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102"/>
      <c r="G756" s="2"/>
      <c r="H756" s="10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102"/>
      <c r="G757" s="2"/>
      <c r="H757" s="10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102"/>
      <c r="G758" s="2"/>
      <c r="H758" s="10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102"/>
      <c r="G759" s="2"/>
      <c r="H759" s="10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102"/>
      <c r="G760" s="2"/>
      <c r="H760" s="10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102"/>
      <c r="G761" s="2"/>
      <c r="H761" s="10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102"/>
      <c r="G762" s="2"/>
      <c r="H762" s="10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102"/>
      <c r="G763" s="2"/>
      <c r="H763" s="10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102"/>
      <c r="G764" s="2"/>
      <c r="H764" s="10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102"/>
      <c r="G765" s="2"/>
      <c r="H765" s="10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102"/>
      <c r="G766" s="2"/>
      <c r="H766" s="10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102"/>
      <c r="G767" s="2"/>
      <c r="H767" s="10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102"/>
      <c r="G768" s="2"/>
      <c r="H768" s="10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102"/>
      <c r="G769" s="2"/>
      <c r="H769" s="10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102"/>
      <c r="G770" s="2"/>
      <c r="H770" s="10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102"/>
      <c r="G771" s="2"/>
      <c r="H771" s="10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102"/>
      <c r="G772" s="2"/>
      <c r="H772" s="10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102"/>
      <c r="G773" s="2"/>
      <c r="H773" s="10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102"/>
      <c r="G774" s="2"/>
      <c r="H774" s="10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102"/>
      <c r="G775" s="2"/>
      <c r="H775" s="10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102"/>
      <c r="G776" s="2"/>
      <c r="H776" s="10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102"/>
      <c r="G777" s="2"/>
      <c r="H777" s="10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102"/>
      <c r="G778" s="2"/>
      <c r="H778" s="10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102"/>
      <c r="G779" s="2"/>
      <c r="H779" s="10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102"/>
      <c r="G780" s="2"/>
      <c r="H780" s="10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102"/>
      <c r="G781" s="2"/>
      <c r="H781" s="10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102"/>
      <c r="G782" s="2"/>
      <c r="H782" s="10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102"/>
      <c r="G783" s="2"/>
      <c r="H783" s="10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102"/>
      <c r="G784" s="2"/>
      <c r="H784" s="10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102"/>
      <c r="G785" s="2"/>
      <c r="H785" s="10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102"/>
      <c r="G786" s="2"/>
      <c r="H786" s="10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102"/>
      <c r="G787" s="2"/>
      <c r="H787" s="10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102"/>
      <c r="G788" s="2"/>
      <c r="H788" s="10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102"/>
      <c r="G789" s="2"/>
      <c r="H789" s="10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102"/>
      <c r="G790" s="2"/>
      <c r="H790" s="10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102"/>
      <c r="G791" s="2"/>
      <c r="H791" s="10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102"/>
      <c r="G792" s="2"/>
      <c r="H792" s="10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102"/>
      <c r="G793" s="2"/>
      <c r="H793" s="10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102"/>
      <c r="G794" s="2"/>
      <c r="H794" s="10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102"/>
      <c r="G795" s="2"/>
      <c r="H795" s="10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102"/>
      <c r="G796" s="2"/>
      <c r="H796" s="10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102"/>
      <c r="G797" s="2"/>
      <c r="H797" s="10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102"/>
      <c r="G798" s="2"/>
      <c r="H798" s="10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102"/>
      <c r="G799" s="2"/>
      <c r="H799" s="10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102"/>
      <c r="G800" s="2"/>
      <c r="H800" s="10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102"/>
      <c r="G801" s="2"/>
      <c r="H801" s="10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102"/>
      <c r="G802" s="2"/>
      <c r="H802" s="10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102"/>
      <c r="G803" s="2"/>
      <c r="H803" s="10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102"/>
      <c r="G804" s="2"/>
      <c r="H804" s="10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102"/>
      <c r="G805" s="2"/>
      <c r="H805" s="10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102"/>
      <c r="G806" s="2"/>
      <c r="H806" s="10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102"/>
      <c r="G807" s="2"/>
      <c r="H807" s="10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102"/>
      <c r="G808" s="2"/>
      <c r="H808" s="10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102"/>
      <c r="G809" s="2"/>
      <c r="H809" s="10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102"/>
      <c r="G810" s="2"/>
      <c r="H810" s="10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102"/>
      <c r="G811" s="2"/>
      <c r="H811" s="10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102"/>
      <c r="G812" s="2"/>
      <c r="H812" s="10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102"/>
      <c r="G813" s="2"/>
      <c r="H813" s="10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102"/>
      <c r="G814" s="2"/>
      <c r="H814" s="10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102"/>
      <c r="G815" s="2"/>
      <c r="H815" s="10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102"/>
      <c r="G816" s="2"/>
      <c r="H816" s="10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102"/>
      <c r="G817" s="2"/>
      <c r="H817" s="10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102"/>
      <c r="G818" s="2"/>
      <c r="H818" s="10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102"/>
      <c r="G819" s="2"/>
      <c r="H819" s="10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102"/>
      <c r="G820" s="2"/>
      <c r="H820" s="10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102"/>
      <c r="G821" s="2"/>
      <c r="H821" s="10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102"/>
      <c r="G822" s="2"/>
      <c r="H822" s="10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102"/>
      <c r="G823" s="2"/>
      <c r="H823" s="10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102"/>
      <c r="G824" s="2"/>
      <c r="H824" s="10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102"/>
      <c r="G825" s="2"/>
      <c r="H825" s="10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102"/>
      <c r="G826" s="2"/>
      <c r="H826" s="10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102"/>
      <c r="G827" s="2"/>
      <c r="H827" s="10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102"/>
      <c r="G828" s="2"/>
      <c r="H828" s="10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102"/>
      <c r="G829" s="2"/>
      <c r="H829" s="10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102"/>
      <c r="G830" s="2"/>
      <c r="H830" s="10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102"/>
      <c r="G831" s="2"/>
      <c r="H831" s="10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102"/>
      <c r="G832" s="2"/>
      <c r="H832" s="10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102"/>
      <c r="G833" s="2"/>
      <c r="H833" s="10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102"/>
      <c r="G834" s="2"/>
      <c r="H834" s="10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102"/>
      <c r="G835" s="2"/>
      <c r="H835" s="10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102"/>
      <c r="G836" s="2"/>
      <c r="H836" s="10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102"/>
      <c r="G837" s="2"/>
      <c r="H837" s="10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102"/>
      <c r="G838" s="2"/>
      <c r="H838" s="10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102"/>
      <c r="G839" s="2"/>
      <c r="H839" s="10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102"/>
      <c r="G840" s="2"/>
      <c r="H840" s="10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102"/>
      <c r="G841" s="2"/>
      <c r="H841" s="10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102"/>
      <c r="G842" s="2"/>
      <c r="H842" s="10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102"/>
      <c r="G843" s="2"/>
      <c r="H843" s="10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102"/>
      <c r="G844" s="2"/>
      <c r="H844" s="10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102"/>
      <c r="G845" s="2"/>
      <c r="H845" s="10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102"/>
      <c r="G846" s="2"/>
      <c r="H846" s="10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102"/>
      <c r="G847" s="2"/>
      <c r="H847" s="10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102"/>
      <c r="G848" s="2"/>
      <c r="H848" s="10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102"/>
      <c r="G849" s="2"/>
      <c r="H849" s="10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102"/>
      <c r="G850" s="2"/>
      <c r="H850" s="10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102"/>
      <c r="G851" s="2"/>
      <c r="H851" s="10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102"/>
      <c r="G852" s="2"/>
      <c r="H852" s="10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102"/>
      <c r="G853" s="2"/>
      <c r="H853" s="10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102"/>
      <c r="G854" s="2"/>
      <c r="H854" s="10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102"/>
      <c r="G855" s="2"/>
      <c r="H855" s="10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102"/>
      <c r="G856" s="2"/>
      <c r="H856" s="10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102"/>
      <c r="G857" s="2"/>
      <c r="H857" s="10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102"/>
      <c r="G858" s="2"/>
      <c r="H858" s="10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102"/>
      <c r="G859" s="2"/>
      <c r="H859" s="10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102"/>
      <c r="G860" s="2"/>
      <c r="H860" s="10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102"/>
      <c r="G861" s="2"/>
      <c r="H861" s="10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102"/>
      <c r="G862" s="2"/>
      <c r="H862" s="10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102"/>
      <c r="G863" s="2"/>
      <c r="H863" s="10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102"/>
      <c r="G864" s="2"/>
      <c r="H864" s="10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102"/>
      <c r="G865" s="2"/>
      <c r="H865" s="10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102"/>
      <c r="G866" s="2"/>
      <c r="H866" s="10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102"/>
      <c r="G867" s="2"/>
      <c r="H867" s="10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102"/>
      <c r="G868" s="2"/>
      <c r="H868" s="10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102"/>
      <c r="G869" s="2"/>
      <c r="H869" s="10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102"/>
      <c r="G870" s="2"/>
      <c r="H870" s="10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102"/>
      <c r="G871" s="2"/>
      <c r="H871" s="10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102"/>
      <c r="G872" s="2"/>
      <c r="H872" s="10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102"/>
      <c r="G873" s="2"/>
      <c r="H873" s="10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102"/>
      <c r="G874" s="2"/>
      <c r="H874" s="10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102"/>
      <c r="G875" s="2"/>
      <c r="H875" s="10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102"/>
      <c r="G876" s="2"/>
      <c r="H876" s="10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102"/>
      <c r="G877" s="2"/>
      <c r="H877" s="10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102"/>
      <c r="G878" s="2"/>
      <c r="H878" s="10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102"/>
      <c r="G879" s="2"/>
      <c r="H879" s="10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102"/>
      <c r="G880" s="2"/>
      <c r="H880" s="10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102"/>
      <c r="G881" s="2"/>
      <c r="H881" s="10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102"/>
      <c r="G882" s="2"/>
      <c r="H882" s="10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102"/>
      <c r="G883" s="2"/>
      <c r="H883" s="10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102"/>
      <c r="G884" s="2"/>
      <c r="H884" s="10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102"/>
      <c r="G885" s="2"/>
      <c r="H885" s="10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102"/>
      <c r="G886" s="2"/>
      <c r="H886" s="10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102"/>
      <c r="G887" s="2"/>
      <c r="H887" s="10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102"/>
      <c r="G888" s="2"/>
      <c r="H888" s="10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102"/>
      <c r="G889" s="2"/>
      <c r="H889" s="10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102"/>
      <c r="G890" s="2"/>
      <c r="H890" s="10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102"/>
      <c r="G891" s="2"/>
      <c r="H891" s="10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102"/>
      <c r="G892" s="2"/>
      <c r="H892" s="10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102"/>
      <c r="G893" s="2"/>
      <c r="H893" s="10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102"/>
      <c r="G894" s="2"/>
      <c r="H894" s="10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102"/>
      <c r="G895" s="2"/>
      <c r="H895" s="10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102"/>
      <c r="G896" s="2"/>
      <c r="H896" s="10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102"/>
      <c r="G897" s="2"/>
      <c r="H897" s="10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102"/>
      <c r="G898" s="2"/>
      <c r="H898" s="10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102"/>
      <c r="G899" s="2"/>
      <c r="H899" s="10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102"/>
      <c r="G900" s="2"/>
      <c r="H900" s="10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102"/>
      <c r="G901" s="2"/>
      <c r="H901" s="10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102"/>
      <c r="G902" s="2"/>
      <c r="H902" s="10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102"/>
      <c r="G903" s="2"/>
      <c r="H903" s="10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102"/>
      <c r="G904" s="2"/>
      <c r="H904" s="10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102"/>
      <c r="G905" s="2"/>
      <c r="H905" s="10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102"/>
      <c r="G906" s="2"/>
      <c r="H906" s="10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102"/>
      <c r="G907" s="2"/>
      <c r="H907" s="10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102"/>
      <c r="G908" s="2"/>
      <c r="H908" s="10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102"/>
      <c r="G909" s="2"/>
      <c r="H909" s="10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102"/>
      <c r="G910" s="2"/>
      <c r="H910" s="10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102"/>
      <c r="G911" s="2"/>
      <c r="H911" s="10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102"/>
      <c r="G912" s="2"/>
      <c r="H912" s="10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102"/>
      <c r="G913" s="2"/>
      <c r="H913" s="10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102"/>
      <c r="G914" s="2"/>
      <c r="H914" s="10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102"/>
      <c r="G915" s="2"/>
      <c r="H915" s="10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102"/>
      <c r="G916" s="2"/>
      <c r="H916" s="10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102"/>
      <c r="G917" s="2"/>
      <c r="H917" s="10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102"/>
      <c r="G918" s="2"/>
      <c r="H918" s="10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102"/>
      <c r="G919" s="2"/>
      <c r="H919" s="10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102"/>
      <c r="G920" s="2"/>
      <c r="H920" s="10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102"/>
      <c r="G921" s="2"/>
      <c r="H921" s="10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102"/>
      <c r="G922" s="2"/>
      <c r="H922" s="10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102"/>
      <c r="G923" s="2"/>
      <c r="H923" s="10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102"/>
      <c r="G924" s="2"/>
      <c r="H924" s="10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102"/>
      <c r="G925" s="2"/>
      <c r="H925" s="10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102"/>
      <c r="G926" s="2"/>
      <c r="H926" s="10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102"/>
      <c r="G927" s="2"/>
      <c r="H927" s="10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102"/>
      <c r="G928" s="2"/>
      <c r="H928" s="10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102"/>
      <c r="G929" s="2"/>
      <c r="H929" s="10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102"/>
      <c r="G930" s="2"/>
      <c r="H930" s="10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102"/>
      <c r="G931" s="2"/>
      <c r="H931" s="10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102"/>
      <c r="G932" s="2"/>
      <c r="H932" s="10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102"/>
      <c r="G933" s="2"/>
      <c r="H933" s="10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102"/>
      <c r="G934" s="2"/>
      <c r="H934" s="10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102"/>
      <c r="G935" s="2"/>
      <c r="H935" s="10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102"/>
      <c r="G936" s="2"/>
      <c r="H936" s="10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102"/>
      <c r="G937" s="2"/>
      <c r="H937" s="10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102"/>
      <c r="G938" s="2"/>
      <c r="H938" s="10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102"/>
      <c r="G939" s="2"/>
      <c r="H939" s="10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102"/>
      <c r="G940" s="2"/>
      <c r="H940" s="10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102"/>
      <c r="G941" s="2"/>
      <c r="H941" s="10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102"/>
      <c r="G942" s="2"/>
      <c r="H942" s="10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102"/>
      <c r="G943" s="2"/>
      <c r="H943" s="10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102"/>
      <c r="G944" s="2"/>
      <c r="H944" s="10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102"/>
      <c r="G945" s="2"/>
      <c r="H945" s="10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102"/>
      <c r="G946" s="2"/>
      <c r="H946" s="10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102"/>
      <c r="G947" s="2"/>
      <c r="H947" s="10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102"/>
      <c r="G948" s="2"/>
      <c r="H948" s="10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102"/>
      <c r="G949" s="2"/>
      <c r="H949" s="10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102"/>
      <c r="G950" s="2"/>
      <c r="H950" s="10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102"/>
      <c r="G951" s="2"/>
      <c r="H951" s="10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102"/>
      <c r="G952" s="2"/>
      <c r="H952" s="10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102"/>
      <c r="G953" s="2"/>
      <c r="H953" s="10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102"/>
      <c r="G954" s="2"/>
      <c r="H954" s="10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102"/>
      <c r="G955" s="2"/>
      <c r="H955" s="10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102"/>
      <c r="G956" s="2"/>
      <c r="H956" s="10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102"/>
      <c r="G957" s="2"/>
      <c r="H957" s="10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102"/>
      <c r="G958" s="2"/>
      <c r="H958" s="10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102"/>
      <c r="G959" s="2"/>
      <c r="H959" s="10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102"/>
      <c r="G960" s="2"/>
      <c r="H960" s="10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102"/>
      <c r="G961" s="2"/>
      <c r="H961" s="10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102"/>
      <c r="G962" s="2"/>
      <c r="H962" s="10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102"/>
      <c r="G963" s="2"/>
      <c r="H963" s="10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102"/>
      <c r="G964" s="2"/>
      <c r="H964" s="10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102"/>
      <c r="G965" s="2"/>
      <c r="H965" s="10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102"/>
      <c r="G966" s="2"/>
      <c r="H966" s="10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102"/>
      <c r="G967" s="2"/>
      <c r="H967" s="10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102"/>
      <c r="G968" s="2"/>
      <c r="H968" s="10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102"/>
      <c r="G969" s="2"/>
      <c r="H969" s="10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102"/>
      <c r="G970" s="2"/>
      <c r="H970" s="10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102"/>
      <c r="G971" s="2"/>
      <c r="H971" s="10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102"/>
      <c r="G972" s="2"/>
      <c r="H972" s="10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102"/>
      <c r="G973" s="2"/>
      <c r="H973" s="10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102"/>
      <c r="G974" s="2"/>
      <c r="H974" s="10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102"/>
      <c r="G975" s="2"/>
      <c r="H975" s="10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102"/>
      <c r="G976" s="2"/>
      <c r="H976" s="10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102"/>
      <c r="G977" s="2"/>
      <c r="H977" s="10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102"/>
      <c r="G978" s="2"/>
      <c r="H978" s="10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102"/>
      <c r="G979" s="2"/>
      <c r="H979" s="10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102"/>
      <c r="G980" s="2"/>
      <c r="H980" s="10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102"/>
      <c r="G981" s="2"/>
      <c r="H981" s="10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102"/>
      <c r="G982" s="2"/>
      <c r="H982" s="10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102"/>
      <c r="G983" s="2"/>
      <c r="H983" s="10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102"/>
      <c r="G984" s="2"/>
      <c r="H984" s="10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102"/>
      <c r="G985" s="2"/>
      <c r="H985" s="10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102"/>
      <c r="G986" s="2"/>
      <c r="H986" s="10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102"/>
      <c r="G987" s="2"/>
      <c r="H987" s="10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102"/>
      <c r="G988" s="2"/>
      <c r="H988" s="10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102"/>
      <c r="G989" s="2"/>
      <c r="H989" s="10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102"/>
      <c r="G990" s="2"/>
      <c r="H990" s="10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102"/>
      <c r="G991" s="2"/>
      <c r="H991" s="10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102"/>
      <c r="G992" s="2"/>
      <c r="H992" s="10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102"/>
      <c r="G993" s="2"/>
      <c r="H993" s="10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102"/>
      <c r="G994" s="2"/>
      <c r="H994" s="10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102"/>
      <c r="G995" s="2"/>
      <c r="H995" s="10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102"/>
      <c r="G996" s="2"/>
      <c r="H996" s="10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102"/>
      <c r="G997" s="2"/>
      <c r="H997" s="10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102"/>
      <c r="G998" s="2"/>
      <c r="H998" s="10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102"/>
      <c r="G999" s="2"/>
      <c r="H999" s="10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102"/>
      <c r="G1000" s="2"/>
      <c r="H1000" s="10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H1"/>
    <mergeCell ref="K15:O15"/>
    <mergeCell ref="A30:C30"/>
  </mergeCells>
  <printOptions/>
  <pageMargins bottom="1.0" footer="0.0" header="0.0" left="0.75" right="0.75" top="1.0"/>
  <pageSetup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1.0"/>
    <col customWidth="1" min="2" max="26" width="10.56"/>
  </cols>
  <sheetData>
    <row r="1" ht="61.5" customHeight="1">
      <c r="A1" s="1" t="s">
        <v>39</v>
      </c>
    </row>
    <row r="2" ht="19.5" customHeight="1">
      <c r="A2" s="106" t="s">
        <v>40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8"/>
    </row>
    <row r="3" ht="19.5" customHeight="1">
      <c r="A3" s="109" t="s">
        <v>41</v>
      </c>
      <c r="B3" s="110" t="s">
        <v>42</v>
      </c>
      <c r="C3" s="108"/>
      <c r="D3" s="110" t="s">
        <v>43</v>
      </c>
      <c r="E3" s="108"/>
      <c r="F3" s="110" t="s">
        <v>44</v>
      </c>
      <c r="G3" s="108"/>
      <c r="H3" s="110" t="s">
        <v>45</v>
      </c>
      <c r="I3" s="108"/>
      <c r="J3" s="110" t="s">
        <v>46</v>
      </c>
      <c r="K3" s="108"/>
      <c r="L3" s="110" t="s">
        <v>47</v>
      </c>
      <c r="M3" s="108"/>
      <c r="N3" s="110" t="s">
        <v>48</v>
      </c>
      <c r="O3" s="108"/>
      <c r="P3" s="110" t="s">
        <v>49</v>
      </c>
      <c r="Q3" s="108"/>
      <c r="R3" s="111"/>
    </row>
    <row r="4" ht="19.5" customHeight="1">
      <c r="A4" s="112"/>
      <c r="B4" s="110" t="s">
        <v>50</v>
      </c>
      <c r="C4" s="108"/>
      <c r="D4" s="110" t="s">
        <v>51</v>
      </c>
      <c r="E4" s="108"/>
      <c r="F4" s="110" t="s">
        <v>52</v>
      </c>
      <c r="G4" s="108"/>
      <c r="H4" s="110" t="s">
        <v>53</v>
      </c>
      <c r="I4" s="108"/>
      <c r="J4" s="110" t="s">
        <v>54</v>
      </c>
      <c r="K4" s="108"/>
      <c r="L4" s="110" t="s">
        <v>55</v>
      </c>
      <c r="M4" s="108"/>
      <c r="N4" s="110" t="s">
        <v>56</v>
      </c>
      <c r="O4" s="108"/>
      <c r="P4" s="110" t="s">
        <v>57</v>
      </c>
      <c r="Q4" s="108"/>
      <c r="R4" s="111"/>
    </row>
    <row r="5" ht="19.5" customHeight="1">
      <c r="A5" s="113" t="s">
        <v>9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5"/>
      <c r="R5" s="111"/>
    </row>
    <row r="6" ht="19.5" customHeight="1">
      <c r="A6" s="116" t="s">
        <v>10</v>
      </c>
      <c r="B6" s="117" t="s">
        <v>58</v>
      </c>
      <c r="C6" s="117" t="s">
        <v>58</v>
      </c>
      <c r="D6" s="117" t="s">
        <v>58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1"/>
    </row>
    <row r="7" ht="19.5" customHeight="1">
      <c r="A7" s="119" t="s">
        <v>11</v>
      </c>
      <c r="B7" s="111"/>
      <c r="C7" s="111"/>
      <c r="D7" s="117" t="s">
        <v>58</v>
      </c>
      <c r="E7" s="117" t="s">
        <v>58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ht="19.5" customHeight="1">
      <c r="A8" s="119" t="s">
        <v>12</v>
      </c>
      <c r="B8" s="111"/>
      <c r="C8" s="111"/>
      <c r="D8" s="111"/>
      <c r="E8" s="117" t="s">
        <v>58</v>
      </c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</row>
    <row r="9" ht="19.5" customHeight="1">
      <c r="A9" s="119" t="s">
        <v>13</v>
      </c>
      <c r="B9" s="111"/>
      <c r="C9" s="111"/>
      <c r="D9" s="111"/>
      <c r="E9" s="111"/>
      <c r="F9" s="117" t="s">
        <v>58</v>
      </c>
      <c r="G9" s="117" t="s">
        <v>58</v>
      </c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</row>
    <row r="10" ht="19.5" customHeight="1">
      <c r="A10" s="120" t="s">
        <v>14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5"/>
      <c r="R10" s="111"/>
    </row>
    <row r="11" ht="19.5" customHeight="1">
      <c r="A11" s="121" t="s">
        <v>15</v>
      </c>
      <c r="B11" s="118"/>
      <c r="C11" s="118"/>
      <c r="D11" s="118"/>
      <c r="E11" s="118"/>
      <c r="F11" s="117" t="s">
        <v>58</v>
      </c>
      <c r="G11" s="117" t="s">
        <v>58</v>
      </c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1"/>
    </row>
    <row r="12" ht="19.5" customHeight="1">
      <c r="A12" s="122" t="s">
        <v>16</v>
      </c>
      <c r="B12" s="111"/>
      <c r="C12" s="111"/>
      <c r="D12" s="111"/>
      <c r="E12" s="111"/>
      <c r="F12" s="111"/>
      <c r="G12" s="111"/>
      <c r="H12" s="117" t="s">
        <v>58</v>
      </c>
      <c r="I12" s="117" t="s">
        <v>58</v>
      </c>
      <c r="J12" s="111"/>
      <c r="K12" s="111"/>
      <c r="L12" s="111"/>
      <c r="M12" s="111"/>
      <c r="N12" s="111"/>
      <c r="O12" s="111"/>
      <c r="P12" s="111"/>
      <c r="Q12" s="111"/>
      <c r="R12" s="111"/>
    </row>
    <row r="13" ht="19.5" customHeight="1">
      <c r="A13" s="122" t="s">
        <v>17</v>
      </c>
      <c r="B13" s="111"/>
      <c r="C13" s="111"/>
      <c r="D13" s="111"/>
      <c r="E13" s="111"/>
      <c r="F13" s="111"/>
      <c r="G13" s="111"/>
      <c r="H13" s="117" t="s">
        <v>58</v>
      </c>
      <c r="I13" s="117" t="s">
        <v>58</v>
      </c>
      <c r="J13" s="111"/>
      <c r="K13" s="111"/>
      <c r="L13" s="111"/>
      <c r="M13" s="111"/>
      <c r="N13" s="111"/>
      <c r="O13" s="111"/>
      <c r="P13" s="111"/>
      <c r="Q13" s="111"/>
      <c r="R13" s="111"/>
    </row>
    <row r="14" ht="19.5" customHeight="1">
      <c r="A14" s="122" t="s">
        <v>18</v>
      </c>
      <c r="B14" s="111"/>
      <c r="C14" s="111"/>
      <c r="D14" s="111"/>
      <c r="E14" s="111"/>
      <c r="F14" s="111"/>
      <c r="G14" s="111"/>
      <c r="H14" s="111"/>
      <c r="I14" s="117" t="s">
        <v>58</v>
      </c>
      <c r="J14" s="117" t="s">
        <v>58</v>
      </c>
      <c r="K14" s="117" t="s">
        <v>58</v>
      </c>
      <c r="L14" s="111"/>
      <c r="M14" s="111"/>
      <c r="N14" s="111"/>
      <c r="O14" s="111"/>
      <c r="P14" s="111"/>
      <c r="Q14" s="111"/>
      <c r="R14" s="111"/>
    </row>
    <row r="15" ht="19.5" customHeight="1">
      <c r="A15" s="122" t="s">
        <v>19</v>
      </c>
      <c r="B15" s="111"/>
      <c r="C15" s="111"/>
      <c r="D15" s="111"/>
      <c r="E15" s="111"/>
      <c r="F15" s="111"/>
      <c r="G15" s="111"/>
      <c r="H15" s="111"/>
      <c r="I15" s="111"/>
      <c r="J15" s="117" t="s">
        <v>58</v>
      </c>
      <c r="K15" s="117" t="s">
        <v>58</v>
      </c>
      <c r="L15" s="111"/>
      <c r="M15" s="111"/>
      <c r="N15" s="111"/>
      <c r="O15" s="111"/>
      <c r="P15" s="111"/>
      <c r="Q15" s="111"/>
      <c r="R15" s="111"/>
    </row>
    <row r="16" ht="19.5" customHeight="1">
      <c r="A16" s="123" t="s">
        <v>20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5"/>
      <c r="R16" s="111"/>
    </row>
    <row r="17" ht="19.5" customHeight="1">
      <c r="A17" s="124" t="s">
        <v>22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7" t="s">
        <v>58</v>
      </c>
      <c r="M17" s="118"/>
      <c r="N17" s="118"/>
      <c r="O17" s="118"/>
      <c r="P17" s="118"/>
      <c r="Q17" s="118"/>
      <c r="R17" s="111"/>
    </row>
    <row r="18" ht="19.5" customHeight="1">
      <c r="A18" s="125" t="s">
        <v>24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7" t="s">
        <v>58</v>
      </c>
      <c r="M18" s="117" t="s">
        <v>58</v>
      </c>
      <c r="N18" s="118"/>
      <c r="O18" s="111"/>
      <c r="P18" s="111"/>
      <c r="Q18" s="111"/>
      <c r="R18" s="111"/>
    </row>
    <row r="19" ht="19.5" customHeight="1">
      <c r="A19" s="125" t="s">
        <v>26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7" t="s">
        <v>58</v>
      </c>
      <c r="M19" s="117" t="s">
        <v>58</v>
      </c>
      <c r="N19" s="111"/>
      <c r="O19" s="111"/>
      <c r="P19" s="111"/>
      <c r="Q19" s="111"/>
      <c r="R19" s="111"/>
    </row>
    <row r="20" ht="19.5" customHeight="1">
      <c r="A20" s="125" t="s">
        <v>28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7" t="s">
        <v>58</v>
      </c>
      <c r="O20" s="117" t="s">
        <v>58</v>
      </c>
      <c r="P20" s="111"/>
      <c r="Q20" s="111"/>
      <c r="R20" s="111"/>
    </row>
    <row r="21" ht="19.5" customHeight="1">
      <c r="A21" s="126" t="s">
        <v>30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5"/>
      <c r="R21" s="111"/>
    </row>
    <row r="22" ht="19.5" customHeight="1">
      <c r="A22" s="127" t="s">
        <v>32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7" t="s">
        <v>58</v>
      </c>
      <c r="Q22" s="118"/>
      <c r="R22" s="111"/>
    </row>
    <row r="23" ht="19.5" customHeight="1">
      <c r="A23" s="128" t="s">
        <v>33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7" t="s">
        <v>58</v>
      </c>
      <c r="Q23" s="117" t="s">
        <v>58</v>
      </c>
      <c r="R23" s="111"/>
    </row>
    <row r="24" ht="19.5" customHeight="1">
      <c r="A24" s="128" t="s">
        <v>35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29" t="s">
        <v>59</v>
      </c>
      <c r="R24" s="111"/>
    </row>
    <row r="25" ht="19.5" customHeight="1">
      <c r="A25" s="128" t="s">
        <v>37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30" t="s">
        <v>60</v>
      </c>
      <c r="R25" s="111"/>
    </row>
    <row r="26" ht="12.75" customHeight="1"/>
    <row r="27" ht="12.75" customHeight="1">
      <c r="A27" s="131" t="s">
        <v>61</v>
      </c>
    </row>
    <row r="28" ht="12.75" customHeight="1">
      <c r="A28" s="117" t="s">
        <v>62</v>
      </c>
    </row>
    <row r="29" ht="12.75" customHeight="1">
      <c r="A29" s="132" t="s">
        <v>63</v>
      </c>
    </row>
    <row r="30" ht="12.75" customHeight="1">
      <c r="A30" s="133" t="s">
        <v>64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3">
    <mergeCell ref="J3:K3"/>
    <mergeCell ref="L3:M3"/>
    <mergeCell ref="N3:O3"/>
    <mergeCell ref="P3:Q3"/>
    <mergeCell ref="B4:C4"/>
    <mergeCell ref="D4:E4"/>
    <mergeCell ref="F4:G4"/>
    <mergeCell ref="H4:I4"/>
    <mergeCell ref="J4:K4"/>
    <mergeCell ref="L4:M4"/>
    <mergeCell ref="N4:O4"/>
    <mergeCell ref="P4:Q4"/>
    <mergeCell ref="A5:Q5"/>
    <mergeCell ref="A10:Q10"/>
    <mergeCell ref="A16:Q16"/>
    <mergeCell ref="A21:Q21"/>
    <mergeCell ref="A1:R1"/>
    <mergeCell ref="A2:R2"/>
    <mergeCell ref="A3:A4"/>
    <mergeCell ref="B3:C3"/>
    <mergeCell ref="D3:E3"/>
    <mergeCell ref="F3:G3"/>
    <mergeCell ref="H3:I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2004-10-18T12:57:04Z</dcterms:created>
  <dc:creator>MAURO ARIF KUH ESQUIVEL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0x0101003ECC363EB943114FA8C4C185C5BE6E54</vt:lpwstr>
  </property>
</Properties>
</file>