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vhabarugira\Desktop\Questionnaire\2023 Establishment Census report\"/>
    </mc:Choice>
  </mc:AlternateContent>
  <bookViews>
    <workbookView xWindow="0" yWindow="0" windowWidth="23040" windowHeight="10452" tabRatio="875" firstSheet="17" activeTab="20"/>
  </bookViews>
  <sheets>
    <sheet name="Contents" sheetId="1" r:id="rId1"/>
    <sheet name="Table 2.1.1" sheetId="2" r:id="rId2"/>
    <sheet name="Table 2.1. 2" sheetId="3" r:id="rId3"/>
    <sheet name="Table 2.1. 3" sheetId="4" r:id="rId4"/>
    <sheet name="Table 2.1.4" sheetId="5" r:id="rId5"/>
    <sheet name="Table 2.1. 5" sheetId="6" r:id="rId6"/>
    <sheet name="Table 2.1.6" sheetId="7" r:id="rId7"/>
    <sheet name="Table 2.1. 7" sheetId="8" r:id="rId8"/>
    <sheet name="Table 2.2. 1" sheetId="9" r:id="rId9"/>
    <sheet name="Table 2.2. 2" sheetId="10" r:id="rId10"/>
    <sheet name="Table 2.3.1" sheetId="11" r:id="rId11"/>
    <sheet name="Table 2.3. 2" sheetId="12" r:id="rId12"/>
    <sheet name="Table 2.4. 1" sheetId="13" r:id="rId13"/>
    <sheet name="Table 2.4. 2 " sheetId="14" r:id="rId14"/>
    <sheet name="Table 2.4. 3" sheetId="15" r:id="rId15"/>
    <sheet name="Table 2.4. 4" sheetId="16" r:id="rId16"/>
    <sheet name="Table 2.4. 5" sheetId="17" r:id="rId17"/>
    <sheet name="Table 2.4. 6" sheetId="18" r:id="rId18"/>
    <sheet name="Table 2.4. 7" sheetId="19" r:id="rId19"/>
    <sheet name="Table 2.4. 8" sheetId="20" r:id="rId20"/>
    <sheet name="Table 3. 2" sheetId="21" r:id="rId21"/>
    <sheet name="Table 3. 3" sheetId="32" r:id="rId22"/>
    <sheet name="Table 3. 4" sheetId="22" r:id="rId23"/>
    <sheet name="Table 3. 5" sheetId="23" r:id="rId24"/>
    <sheet name="Table 3. 6" sheetId="24" r:id="rId25"/>
    <sheet name="Table 3. 7" sheetId="25" r:id="rId26"/>
    <sheet name="Table 3. 8" sheetId="26" r:id="rId27"/>
    <sheet name="Table 3. 9" sheetId="27" r:id="rId28"/>
    <sheet name="Table 3. 10" sheetId="28" r:id="rId29"/>
    <sheet name="Table 3. 11" sheetId="29" r:id="rId30"/>
    <sheet name="Table 3. 12" sheetId="30" r:id="rId31"/>
    <sheet name="Table 3. 13" sheetId="31" r:id="rId32"/>
    <sheet name="Table 3. 14" sheetId="33" r:id="rId33"/>
    <sheet name="Table 3. 15" sheetId="34" r:id="rId34"/>
    <sheet name="Table 3. 16" sheetId="35" r:id="rId35"/>
    <sheet name="Table 3. 17" sheetId="36" r:id="rId36"/>
    <sheet name="Table 3. 18" sheetId="37" r:id="rId37"/>
    <sheet name="Table 3. 19" sheetId="38" r:id="rId38"/>
    <sheet name="Table 3. 20" sheetId="39" r:id="rId39"/>
    <sheet name="Table 3. 21" sheetId="40" r:id="rId40"/>
    <sheet name="Table 4. 1" sheetId="41" r:id="rId41"/>
    <sheet name="Table 4. 2" sheetId="42" r:id="rId42"/>
    <sheet name="Table 4. 3" sheetId="43" r:id="rId43"/>
    <sheet name="Table 4. 4" sheetId="44" r:id="rId44"/>
    <sheet name="Table 4. 5" sheetId="45" r:id="rId45"/>
    <sheet name="Table 4. 6" sheetId="46" r:id="rId46"/>
    <sheet name="Table 4.7" sheetId="47" r:id="rId47"/>
    <sheet name="Table 4. 8A" sheetId="48" r:id="rId48"/>
    <sheet name="Table 4. 8B" sheetId="49" r:id="rId49"/>
    <sheet name="Table 4. 9" sheetId="50" r:id="rId50"/>
    <sheet name="Table 4. 10A " sheetId="51" r:id="rId51"/>
    <sheet name="Table 4. 10B" sheetId="52" r:id="rId52"/>
    <sheet name="Table 4. 11" sheetId="53" r:id="rId53"/>
    <sheet name="Table 4. 12" sheetId="54" r:id="rId54"/>
    <sheet name="Table 4. 13" sheetId="55" r:id="rId55"/>
    <sheet name="Table 4. 14 " sheetId="56" r:id="rId56"/>
    <sheet name="Table 4. 15" sheetId="57" r:id="rId57"/>
    <sheet name="Table 4. 16" sheetId="58" r:id="rId58"/>
    <sheet name="Table 4. 17" sheetId="59" r:id="rId59"/>
    <sheet name="Table 4. 18" sheetId="60" r:id="rId60"/>
    <sheet name="Table 4. 19" sheetId="61" r:id="rId61"/>
    <sheet name="Table 4. 20" sheetId="62" r:id="rId62"/>
    <sheet name="Table 4. 21" sheetId="63" r:id="rId63"/>
    <sheet name="Table 4. 22" sheetId="64" r:id="rId64"/>
    <sheet name="Table 4. 23" sheetId="65" r:id="rId65"/>
    <sheet name="Table 4. 24A" sheetId="66" r:id="rId66"/>
    <sheet name="Table 4. 24B" sheetId="67" r:id="rId67"/>
    <sheet name="Table 4. 25" sheetId="68" r:id="rId68"/>
    <sheet name="Table 4.26A" sheetId="69" r:id="rId69"/>
    <sheet name="Table 4. 26B " sheetId="70" r:id="rId70"/>
    <sheet name="Table 4.27" sheetId="71" r:id="rId71"/>
    <sheet name="Table 4. 28A" sheetId="72" r:id="rId72"/>
    <sheet name="Table 4. 28B" sheetId="73" r:id="rId73"/>
    <sheet name="Table 4.29" sheetId="74" r:id="rId74"/>
    <sheet name="Table 4. 30" sheetId="75" r:id="rId75"/>
    <sheet name="Table 4.31" sheetId="76" r:id="rId76"/>
    <sheet name="Table 4. 32" sheetId="77" r:id="rId77"/>
    <sheet name="Table 4. 33" sheetId="78" r:id="rId78"/>
    <sheet name="Table 4.33B" sheetId="79" r:id="rId79"/>
    <sheet name="Table 4. 34" sheetId="80" r:id="rId80"/>
    <sheet name="Table 4. 35A" sheetId="81" r:id="rId81"/>
    <sheet name="Table 4. 35B" sheetId="82" r:id="rId82"/>
    <sheet name="Table 4. 36" sheetId="83" r:id="rId83"/>
    <sheet name="Table 4. 37" sheetId="84" r:id="rId84"/>
    <sheet name="Table 4. 38" sheetId="85" r:id="rId85"/>
    <sheet name="Table 4.39 " sheetId="86" r:id="rId86"/>
    <sheet name="Table 4.40" sheetId="87" r:id="rId87"/>
    <sheet name="Table 4. 41" sheetId="88" r:id="rId88"/>
    <sheet name="Table 4.42" sheetId="89" r:id="rId89"/>
    <sheet name="Table 4. 43" sheetId="90" r:id="rId90"/>
    <sheet name="Table 4. 44" sheetId="91" r:id="rId91"/>
    <sheet name="Table 4. 45" sheetId="92" r:id="rId92"/>
    <sheet name="Table 4. 46" sheetId="93" r:id="rId93"/>
    <sheet name="Table 4.47" sheetId="94" r:id="rId94"/>
    <sheet name="Table 4.48" sheetId="95" r:id="rId95"/>
    <sheet name="Table 4.49" sheetId="96" r:id="rId96"/>
    <sheet name="Table 4.50" sheetId="97" r:id="rId97"/>
  </sheets>
  <externalReferences>
    <externalReference r:id="rId98"/>
  </externalReferences>
  <definedNames>
    <definedName name="_ftn1" localSheetId="29">'Table 3. 11'!#REF!</definedName>
    <definedName name="_ftnref1" localSheetId="29">'Table 3. 11'!$A$12</definedName>
    <definedName name="_Toc167353920" localSheetId="1">'Table 2.1.1'!$A$1</definedName>
    <definedName name="_Toc167353924" localSheetId="5">'Table 2.1. 5'!$A$1</definedName>
  </definedNames>
  <calcPr calcId="162913" iterate="1" iterateCount="1000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38" l="1"/>
  <c r="H5" i="14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4" i="14"/>
  <c r="D39" i="37" l="1"/>
  <c r="C39" i="37"/>
  <c r="B33" i="37"/>
  <c r="B34" i="37"/>
  <c r="B35" i="37"/>
  <c r="B36" i="37"/>
  <c r="B37" i="37"/>
  <c r="B38" i="37"/>
  <c r="B39" i="37"/>
  <c r="B32" i="37"/>
  <c r="B18" i="37"/>
  <c r="B10" i="37"/>
  <c r="B11" i="37"/>
  <c r="B12" i="37"/>
  <c r="B13" i="37"/>
  <c r="B14" i="37"/>
  <c r="B15" i="37"/>
  <c r="B16" i="37"/>
  <c r="B19" i="37"/>
  <c r="B20" i="37"/>
  <c r="B21" i="37"/>
  <c r="B22" i="37"/>
  <c r="B23" i="37"/>
  <c r="B24" i="37"/>
  <c r="B26" i="37"/>
  <c r="B27" i="37"/>
  <c r="B28" i="37"/>
  <c r="B29" i="37"/>
  <c r="B30" i="37"/>
  <c r="B9" i="37"/>
  <c r="D8" i="37"/>
  <c r="B6" i="37"/>
  <c r="B7" i="37"/>
  <c r="B5" i="37"/>
  <c r="C8" i="37"/>
  <c r="H6" i="36"/>
  <c r="H7" i="36"/>
  <c r="H8" i="36"/>
  <c r="H9" i="36"/>
  <c r="H10" i="36"/>
  <c r="H11" i="36"/>
  <c r="H12" i="36"/>
  <c r="H13" i="36"/>
  <c r="H14" i="36"/>
  <c r="H15" i="36"/>
  <c r="H16" i="36"/>
  <c r="H17" i="36"/>
  <c r="H18" i="36"/>
  <c r="H19" i="36"/>
  <c r="H20" i="36"/>
  <c r="H21" i="36"/>
  <c r="H22" i="36"/>
  <c r="H23" i="36"/>
  <c r="H5" i="36"/>
  <c r="G6" i="36"/>
  <c r="G7" i="36"/>
  <c r="G8" i="36"/>
  <c r="G9" i="36"/>
  <c r="G10" i="36"/>
  <c r="G11" i="36"/>
  <c r="G12" i="36"/>
  <c r="G13" i="36"/>
  <c r="G14" i="36"/>
  <c r="G15" i="36"/>
  <c r="G16" i="36"/>
  <c r="G17" i="36"/>
  <c r="G18" i="36"/>
  <c r="G19" i="36"/>
  <c r="G20" i="36"/>
  <c r="G21" i="36"/>
  <c r="G22" i="36"/>
  <c r="G23" i="36"/>
  <c r="G5" i="36"/>
  <c r="F6" i="18"/>
  <c r="F7" i="18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5" i="18"/>
  <c r="E24" i="18"/>
  <c r="F24" i="18" s="1"/>
  <c r="C24" i="11"/>
  <c r="D24" i="11"/>
  <c r="C7" i="4"/>
  <c r="C5" i="4"/>
  <c r="C6" i="4"/>
  <c r="C9" i="4"/>
  <c r="C11" i="4"/>
  <c r="C12" i="4"/>
  <c r="C13" i="4"/>
  <c r="C14" i="4"/>
  <c r="C15" i="4"/>
  <c r="C16" i="4"/>
  <c r="C19" i="4"/>
  <c r="C20" i="4"/>
  <c r="C21" i="4"/>
  <c r="C4" i="4"/>
  <c r="B5" i="4"/>
  <c r="B6" i="4"/>
  <c r="B7" i="4"/>
  <c r="B9" i="4"/>
  <c r="B11" i="4"/>
  <c r="B12" i="4"/>
  <c r="B13" i="4"/>
  <c r="B14" i="4"/>
  <c r="B15" i="4"/>
  <c r="B16" i="4"/>
  <c r="B19" i="4"/>
  <c r="B20" i="4"/>
  <c r="B21" i="4"/>
  <c r="B4" i="4"/>
  <c r="N23" i="38" l="1"/>
  <c r="I6" i="38"/>
  <c r="I7" i="38"/>
  <c r="I8" i="38"/>
  <c r="I9" i="38"/>
  <c r="I10" i="38"/>
  <c r="I11" i="38"/>
  <c r="I12" i="38"/>
  <c r="I13" i="38"/>
  <c r="I14" i="38"/>
  <c r="I15" i="38"/>
  <c r="I16" i="38"/>
  <c r="I17" i="38"/>
  <c r="I18" i="38"/>
  <c r="I19" i="38"/>
  <c r="I20" i="38"/>
  <c r="I21" i="38"/>
  <c r="I23" i="38"/>
  <c r="N6" i="38"/>
  <c r="N7" i="38"/>
  <c r="N8" i="38"/>
  <c r="N9" i="38"/>
  <c r="N10" i="38"/>
  <c r="N11" i="38"/>
  <c r="N12" i="38"/>
  <c r="N13" i="38"/>
  <c r="N14" i="38"/>
  <c r="N15" i="38"/>
  <c r="N16" i="38"/>
  <c r="N17" i="38"/>
  <c r="N18" i="38"/>
  <c r="N19" i="38"/>
  <c r="N20" i="38"/>
  <c r="N21" i="38"/>
  <c r="N5" i="38"/>
  <c r="C31" i="37"/>
  <c r="D31" i="37"/>
  <c r="C25" i="37"/>
  <c r="D25" i="37"/>
  <c r="C17" i="37"/>
  <c r="D17" i="37"/>
  <c r="B8" i="37"/>
  <c r="E6" i="36"/>
  <c r="E7" i="36"/>
  <c r="E8" i="36"/>
  <c r="E9" i="36"/>
  <c r="E10" i="36"/>
  <c r="E11" i="36"/>
  <c r="E12" i="36"/>
  <c r="E13" i="36"/>
  <c r="E14" i="36"/>
  <c r="E15" i="36"/>
  <c r="E16" i="36"/>
  <c r="E17" i="36"/>
  <c r="E18" i="36"/>
  <c r="E19" i="36"/>
  <c r="E20" i="36"/>
  <c r="E21" i="36"/>
  <c r="E22" i="36"/>
  <c r="E23" i="36"/>
  <c r="E5" i="36"/>
  <c r="B6" i="72"/>
  <c r="B7" i="72"/>
  <c r="B8" i="72"/>
  <c r="B9" i="72"/>
  <c r="B10" i="72"/>
  <c r="B11" i="72"/>
  <c r="B12" i="72"/>
  <c r="B13" i="72"/>
  <c r="B14" i="72"/>
  <c r="B15" i="72"/>
  <c r="B5" i="72"/>
  <c r="B6" i="59"/>
  <c r="B7" i="59"/>
  <c r="B9" i="59"/>
  <c r="B10" i="59"/>
  <c r="B11" i="59"/>
  <c r="B12" i="59"/>
  <c r="B13" i="59"/>
  <c r="B14" i="59"/>
  <c r="B15" i="59"/>
  <c r="B16" i="59"/>
  <c r="B18" i="59"/>
  <c r="B19" i="59"/>
  <c r="B20" i="59"/>
  <c r="B21" i="59"/>
  <c r="B22" i="59"/>
  <c r="B23" i="59"/>
  <c r="B24" i="59"/>
  <c r="B26" i="59"/>
  <c r="B27" i="59"/>
  <c r="B28" i="59"/>
  <c r="B29" i="59"/>
  <c r="B30" i="59"/>
  <c r="B32" i="59"/>
  <c r="B33" i="59"/>
  <c r="B34" i="59"/>
  <c r="B35" i="59"/>
  <c r="B36" i="59"/>
  <c r="B37" i="59"/>
  <c r="B38" i="59"/>
  <c r="B40" i="59"/>
  <c r="B5" i="59"/>
  <c r="D8" i="59"/>
  <c r="E8" i="59"/>
  <c r="F8" i="59"/>
  <c r="C8" i="59"/>
  <c r="B8" i="59" s="1"/>
  <c r="D17" i="59"/>
  <c r="E17" i="59"/>
  <c r="F17" i="59"/>
  <c r="C17" i="59"/>
  <c r="B17" i="59" s="1"/>
  <c r="D25" i="59"/>
  <c r="E25" i="59"/>
  <c r="F25" i="59"/>
  <c r="C25" i="59"/>
  <c r="B25" i="59" s="1"/>
  <c r="D31" i="59"/>
  <c r="E31" i="59"/>
  <c r="F31" i="59"/>
  <c r="C31" i="59"/>
  <c r="B31" i="59" s="1"/>
  <c r="D39" i="59"/>
  <c r="E39" i="59"/>
  <c r="F39" i="59"/>
  <c r="C39" i="59"/>
  <c r="B39" i="59" s="1"/>
  <c r="C8" i="52"/>
  <c r="D8" i="52"/>
  <c r="E8" i="52"/>
  <c r="F8" i="52"/>
  <c r="G8" i="52"/>
  <c r="H8" i="52"/>
  <c r="B8" i="52"/>
  <c r="D39" i="43"/>
  <c r="C38" i="43"/>
  <c r="D38" i="43"/>
  <c r="E38" i="43"/>
  <c r="E39" i="43" s="1"/>
  <c r="F38" i="43"/>
  <c r="F39" i="43" s="1"/>
  <c r="G38" i="43"/>
  <c r="G39" i="43" s="1"/>
  <c r="H38" i="43"/>
  <c r="C30" i="43"/>
  <c r="C39" i="43" s="1"/>
  <c r="D30" i="43"/>
  <c r="E30" i="43"/>
  <c r="F30" i="43"/>
  <c r="G30" i="43"/>
  <c r="H30" i="43"/>
  <c r="C24" i="43"/>
  <c r="D24" i="43"/>
  <c r="E24" i="43"/>
  <c r="F24" i="43"/>
  <c r="G24" i="43"/>
  <c r="H24" i="43"/>
  <c r="C16" i="43"/>
  <c r="D16" i="43"/>
  <c r="E16" i="43"/>
  <c r="F16" i="43"/>
  <c r="G16" i="43"/>
  <c r="H16" i="43"/>
  <c r="H39" i="43" s="1"/>
  <c r="B31" i="43"/>
  <c r="B32" i="43"/>
  <c r="B8" i="43"/>
  <c r="B16" i="43" s="1"/>
  <c r="B9" i="43"/>
  <c r="B10" i="43"/>
  <c r="B11" i="43"/>
  <c r="B12" i="43"/>
  <c r="B13" i="43"/>
  <c r="B14" i="43"/>
  <c r="B15" i="43"/>
  <c r="B17" i="43"/>
  <c r="B24" i="43" s="1"/>
  <c r="B18" i="43"/>
  <c r="B19" i="43"/>
  <c r="B20" i="43"/>
  <c r="B21" i="43"/>
  <c r="B22" i="43"/>
  <c r="B23" i="43"/>
  <c r="B25" i="43"/>
  <c r="B30" i="43" s="1"/>
  <c r="B26" i="43"/>
  <c r="B27" i="43"/>
  <c r="B28" i="43"/>
  <c r="B29" i="43"/>
  <c r="B33" i="43"/>
  <c r="B38" i="43" s="1"/>
  <c r="B34" i="43"/>
  <c r="B35" i="43"/>
  <c r="B36" i="43"/>
  <c r="B37" i="43"/>
  <c r="B7" i="43"/>
  <c r="B5" i="43"/>
  <c r="B6" i="43"/>
  <c r="B4" i="43"/>
  <c r="C7" i="43"/>
  <c r="D7" i="43"/>
  <c r="E7" i="43"/>
  <c r="F7" i="43"/>
  <c r="G7" i="43"/>
  <c r="H7" i="43"/>
  <c r="E6" i="31"/>
  <c r="F6" i="31"/>
  <c r="G6" i="31"/>
  <c r="E7" i="31"/>
  <c r="F7" i="31"/>
  <c r="G7" i="31"/>
  <c r="E8" i="31"/>
  <c r="F8" i="31"/>
  <c r="G8" i="31"/>
  <c r="E9" i="31"/>
  <c r="F9" i="31"/>
  <c r="G9" i="31"/>
  <c r="E10" i="31"/>
  <c r="F10" i="31"/>
  <c r="G10" i="31"/>
  <c r="E11" i="31"/>
  <c r="F11" i="31"/>
  <c r="G11" i="31"/>
  <c r="E12" i="31"/>
  <c r="F12" i="31"/>
  <c r="G12" i="31"/>
  <c r="G5" i="31"/>
  <c r="F5" i="31"/>
  <c r="E5" i="31"/>
  <c r="D10" i="8"/>
  <c r="C23" i="4"/>
  <c r="B23" i="4"/>
  <c r="B39" i="43" l="1"/>
  <c r="F17" i="37"/>
  <c r="B17" i="37"/>
  <c r="B25" i="37"/>
  <c r="B31" i="37"/>
  <c r="D40" i="37"/>
  <c r="G17" i="37" s="1"/>
  <c r="C40" i="37"/>
  <c r="F31" i="37"/>
  <c r="F25" i="37"/>
  <c r="G31" i="37" l="1"/>
  <c r="F13" i="37"/>
  <c r="F22" i="37"/>
  <c r="F32" i="37"/>
  <c r="F40" i="37"/>
  <c r="F8" i="37"/>
  <c r="F14" i="37"/>
  <c r="F23" i="37"/>
  <c r="F33" i="37"/>
  <c r="F5" i="37"/>
  <c r="F7" i="37"/>
  <c r="F16" i="37"/>
  <c r="F26" i="37"/>
  <c r="F35" i="37"/>
  <c r="F9" i="37"/>
  <c r="F18" i="37"/>
  <c r="F27" i="37"/>
  <c r="F36" i="37"/>
  <c r="B40" i="37"/>
  <c r="F6" i="37"/>
  <c r="F15" i="37"/>
  <c r="F24" i="37"/>
  <c r="F34" i="37"/>
  <c r="F10" i="37"/>
  <c r="F19" i="37"/>
  <c r="F28" i="37"/>
  <c r="F37" i="37"/>
  <c r="F11" i="37"/>
  <c r="F20" i="37"/>
  <c r="F29" i="37"/>
  <c r="F38" i="37"/>
  <c r="F12" i="37"/>
  <c r="F21" i="37"/>
  <c r="F30" i="37"/>
  <c r="F39" i="37"/>
  <c r="G7" i="37"/>
  <c r="G15" i="37"/>
  <c r="G23" i="37"/>
  <c r="G32" i="37"/>
  <c r="G40" i="37"/>
  <c r="G27" i="37"/>
  <c r="G8" i="37"/>
  <c r="G16" i="37"/>
  <c r="G24" i="37"/>
  <c r="G33" i="37"/>
  <c r="G5" i="37"/>
  <c r="G18" i="37"/>
  <c r="G26" i="37"/>
  <c r="G35" i="37"/>
  <c r="G11" i="37"/>
  <c r="G36" i="37"/>
  <c r="G9" i="37"/>
  <c r="G34" i="37"/>
  <c r="G10" i="37"/>
  <c r="G19" i="37"/>
  <c r="G12" i="37"/>
  <c r="G20" i="37"/>
  <c r="G28" i="37"/>
  <c r="G37" i="37"/>
  <c r="G13" i="37"/>
  <c r="G21" i="37"/>
  <c r="G29" i="37"/>
  <c r="G38" i="37"/>
  <c r="G6" i="37"/>
  <c r="G14" i="37"/>
  <c r="G22" i="37"/>
  <c r="G30" i="37"/>
  <c r="G39" i="37"/>
  <c r="E31" i="37"/>
  <c r="G25" i="37"/>
  <c r="E12" i="37" l="1"/>
  <c r="E13" i="37"/>
  <c r="E22" i="37"/>
  <c r="E30" i="37"/>
  <c r="E40" i="37"/>
  <c r="E7" i="37"/>
  <c r="E14" i="37"/>
  <c r="E23" i="37"/>
  <c r="E32" i="37"/>
  <c r="E6" i="37"/>
  <c r="E16" i="37"/>
  <c r="E34" i="37"/>
  <c r="E18" i="37"/>
  <c r="E26" i="37"/>
  <c r="E35" i="37"/>
  <c r="E5" i="37"/>
  <c r="E15" i="37"/>
  <c r="E24" i="37"/>
  <c r="E33" i="37"/>
  <c r="E9" i="37"/>
  <c r="E19" i="37"/>
  <c r="E27" i="37"/>
  <c r="E36" i="37"/>
  <c r="E10" i="37"/>
  <c r="E20" i="37"/>
  <c r="E28" i="37"/>
  <c r="E37" i="37"/>
  <c r="E11" i="37"/>
  <c r="E21" i="37"/>
  <c r="E29" i="37"/>
  <c r="E38" i="37"/>
  <c r="E8" i="37"/>
  <c r="E39" i="37"/>
  <c r="E25" i="37"/>
  <c r="E17" i="37"/>
  <c r="I5" i="2" l="1"/>
  <c r="I6" i="2"/>
  <c r="I7" i="2"/>
  <c r="I8" i="2"/>
  <c r="I9" i="2"/>
  <c r="I10" i="2"/>
</calcChain>
</file>

<file path=xl/sharedStrings.xml><?xml version="1.0" encoding="utf-8"?>
<sst xmlns="http://schemas.openxmlformats.org/spreadsheetml/2006/main" count="2346" uniqueCount="456">
  <si>
    <t>Table of content</t>
  </si>
  <si>
    <t>Table 2.1. 1: Distribution (Number and %) and change of establishments by institutional sector</t>
  </si>
  <si>
    <t xml:space="preserve">Institutional sector </t>
  </si>
  <si>
    <t>Count</t>
  </si>
  <si>
    <t>Percentage</t>
  </si>
  <si>
    <t>Private sector</t>
  </si>
  <si>
    <t>Cooperative</t>
  </si>
  <si>
    <t>Public sector</t>
  </si>
  <si>
    <t>Public Private Partnership (PPP)</t>
  </si>
  <si>
    <t>NGO (Rwanda)</t>
  </si>
  <si>
    <t>NGO(International)</t>
  </si>
  <si>
    <t>Total</t>
  </si>
  <si>
    <t>Table 2.1. 2: Change in establishments and enterprises between 2014 and 2023 by establishment type</t>
  </si>
  <si>
    <t xml:space="preserve">Establishment type </t>
  </si>
  <si>
    <t xml:space="preserve">% change by Ets. Type (2020-2023) </t>
  </si>
  <si>
    <t>Head office</t>
  </si>
  <si>
    <t>Singe unit</t>
  </si>
  <si>
    <t>Total Enterprises</t>
  </si>
  <si>
    <t>Branch</t>
  </si>
  <si>
    <t>Sub-branch</t>
  </si>
  <si>
    <t>Total branches</t>
  </si>
  <si>
    <t>Total Establishment</t>
  </si>
  <si>
    <t>Table 2.1. 3: Distribution of establishments (Number and %) by economic activity</t>
  </si>
  <si>
    <t>ECONOMIC ACTIVITY ( ISIC level I)</t>
  </si>
  <si>
    <t>COUNT</t>
  </si>
  <si>
    <t>PERCENT</t>
  </si>
  <si>
    <t>Agriculture, forestry and fishing</t>
  </si>
  <si>
    <t>Mining and quarrying</t>
  </si>
  <si>
    <t>Manufacturing</t>
  </si>
  <si>
    <t>Electricity, gas, steam and air conditioning supply</t>
  </si>
  <si>
    <t>Water supply, sewage, waste management and remediation activities</t>
  </si>
  <si>
    <t>Construction</t>
  </si>
  <si>
    <t>Whole sale and retail trade; repair of motor vehicles and motorcycles</t>
  </si>
  <si>
    <t>Transportation and storage</t>
  </si>
  <si>
    <t>Accommodation and food service activities</t>
  </si>
  <si>
    <t>Information and communication</t>
  </si>
  <si>
    <t>Financial and insurance activities</t>
  </si>
  <si>
    <t>Real estate activities</t>
  </si>
  <si>
    <t>Professional, scientific and technical activities</t>
  </si>
  <si>
    <t>Administrative and support services activities</t>
  </si>
  <si>
    <t>Public administration and defense compulsory social security</t>
  </si>
  <si>
    <t>Education</t>
  </si>
  <si>
    <t>Human health and social work activities</t>
  </si>
  <si>
    <t>Arts, entertainment and recreation</t>
  </si>
  <si>
    <t>Other services activities</t>
  </si>
  <si>
    <t>2.1.4. Spatial distribution of establishments and change between 2020 and 2023</t>
  </si>
  <si>
    <t>District/ Province</t>
  </si>
  <si>
    <t>Counts</t>
  </si>
  <si>
    <t>Nyarugenge</t>
  </si>
  <si>
    <t>Gasabo</t>
  </si>
  <si>
    <t>Kicukiro</t>
  </si>
  <si>
    <t xml:space="preserve">City of Kigali </t>
  </si>
  <si>
    <t>Nyanza</t>
  </si>
  <si>
    <t>Gisagara</t>
  </si>
  <si>
    <t>Nyaruguru</t>
  </si>
  <si>
    <t>Huye</t>
  </si>
  <si>
    <t>Nyamagabe</t>
  </si>
  <si>
    <t>Ruhango</t>
  </si>
  <si>
    <t>Muhanga</t>
  </si>
  <si>
    <t>Kamonyi</t>
  </si>
  <si>
    <t>South Province</t>
  </si>
  <si>
    <t>Karongi</t>
  </si>
  <si>
    <t>Rutsiro</t>
  </si>
  <si>
    <t>Rubavu</t>
  </si>
  <si>
    <t>Nyabihu</t>
  </si>
  <si>
    <t>Ngororero</t>
  </si>
  <si>
    <t>Rusizi</t>
  </si>
  <si>
    <t>Nyamasheke</t>
  </si>
  <si>
    <t>West Province</t>
  </si>
  <si>
    <t>Rulindo</t>
  </si>
  <si>
    <t>Gakenke</t>
  </si>
  <si>
    <t>Musanze</t>
  </si>
  <si>
    <t>Burera</t>
  </si>
  <si>
    <t>Gicumbi</t>
  </si>
  <si>
    <t>North Province</t>
  </si>
  <si>
    <t>Rwamagana</t>
  </si>
  <si>
    <t>Nyagatare</t>
  </si>
  <si>
    <t>Gatsibo</t>
  </si>
  <si>
    <t>Kayonza</t>
  </si>
  <si>
    <t>Kirehe</t>
  </si>
  <si>
    <t>Ngoma</t>
  </si>
  <si>
    <t>Bugesera</t>
  </si>
  <si>
    <t>East Province</t>
  </si>
  <si>
    <t>Rwanda</t>
  </si>
  <si>
    <t>Table 2.1. 5: Distribution of enterprises (Number and %) by size based on the     number of workers</t>
  </si>
  <si>
    <t xml:space="preserve">Size </t>
  </si>
  <si>
    <t>Micro(1-3)</t>
  </si>
  <si>
    <t>Small (4-30)</t>
  </si>
  <si>
    <t>Medium(31-100)</t>
  </si>
  <si>
    <t>Large(100+)</t>
  </si>
  <si>
    <t>Table 2.1.4. Spatial distribution of establishments and change between 2020 and 2023</t>
  </si>
  <si>
    <t>Table 2.1. 6: Distribution of establishment in Private and mixed sector by Legal status</t>
  </si>
  <si>
    <t>Legal status</t>
  </si>
  <si>
    <t xml:space="preserve">Count </t>
  </si>
  <si>
    <t>Sole proprietorship</t>
  </si>
  <si>
    <t>Limited by shares</t>
  </si>
  <si>
    <t>Limited by guarantee</t>
  </si>
  <si>
    <t>Limited by shares and by guarantee</t>
  </si>
  <si>
    <t>Unlimited</t>
  </si>
  <si>
    <t>None</t>
  </si>
  <si>
    <t>Table 2.1. 7: Level of registration of enterprises registered at different administrative and public/private authorities</t>
  </si>
  <si>
    <t>REGISTRATION LEVEL</t>
  </si>
  <si>
    <t>Registered</t>
  </si>
  <si>
    <t>Percent</t>
  </si>
  <si>
    <t>Sector</t>
  </si>
  <si>
    <t>District</t>
  </si>
  <si>
    <t xml:space="preserve">Rwanda cooperative Agency (RCA) </t>
  </si>
  <si>
    <t>Private sector Federation (PSF)</t>
  </si>
  <si>
    <t>Rwanda Governance Board (RGB)</t>
  </si>
  <si>
    <t>Social Security Board (RSSB)</t>
  </si>
  <si>
    <t>Rwanda Development Board (RDB)</t>
  </si>
  <si>
    <t>Rwanda Revenue Authority (RRA)</t>
  </si>
  <si>
    <t>Directorate of Immigration and Emigration(DGIE)</t>
  </si>
  <si>
    <t>Table 2.2. 1: Distribution of workers by district and by sex at the national level</t>
  </si>
  <si>
    <t xml:space="preserve">Total </t>
  </si>
  <si>
    <t xml:space="preserve">Male </t>
  </si>
  <si>
    <t>Female</t>
  </si>
  <si>
    <t>Table 2.2. 2: Distribution of workers by sex within each district and province</t>
  </si>
  <si>
    <t>Table 2.3. 1: Distribution of workers by economic activities and by sex</t>
  </si>
  <si>
    <r>
      <t> </t>
    </r>
    <r>
      <rPr>
        <b/>
        <sz val="11"/>
        <color rgb="FF000000"/>
        <rFont val="Cambria"/>
        <family val="1"/>
      </rPr>
      <t>Economic Activities (ISIC level I)</t>
    </r>
  </si>
  <si>
    <t>Public administration and defense; compulsory social security</t>
  </si>
  <si>
    <t>Table 2.3. 2: Distribution of workers (counts and percentages) by sex and by economic activities</t>
  </si>
  <si>
    <r>
      <t> </t>
    </r>
    <r>
      <rPr>
        <b/>
        <sz val="11"/>
        <color rgb="FF000000"/>
        <rFont val="Cambria"/>
        <family val="1"/>
      </rPr>
      <t>Economic Activities</t>
    </r>
  </si>
  <si>
    <t>Table 2.4. 1: Change of all establishments and business oriented establishments from 2014 to 2023 by residence (rural/urban)</t>
  </si>
  <si>
    <t>Year</t>
  </si>
  <si>
    <t>All establishments</t>
  </si>
  <si>
    <t>Business oriented establishments</t>
  </si>
  <si>
    <t>Urban</t>
  </si>
  <si>
    <t>Rural</t>
  </si>
  <si>
    <t>% increase</t>
  </si>
  <si>
    <t>Table 2.4. 2: Change of private establishments and business oriented mixed establishments from 2014 to 2023 by economic activity</t>
  </si>
  <si>
    <t>Economic Activity (ISIC level I)</t>
  </si>
  <si>
    <t>% change (2020-2023)</t>
  </si>
  <si>
    <t>Public Administration And Defence; Compulsory Social Security</t>
  </si>
  <si>
    <t>Not stated</t>
  </si>
  <si>
    <t xml:space="preserve">            -   </t>
  </si>
  <si>
    <t xml:space="preserve"> -  </t>
  </si>
  <si>
    <t xml:space="preserve">         -    </t>
  </si>
  <si>
    <t>Table 2.4. 3 : Change of private establishments and business oriented public and private partnership by economic activity according to location areas from 2014 to 2020</t>
  </si>
  <si>
    <t>Table 2.4. 4: Change of private establishments and business oriented public and private partnership by district and province from 2014 to 2023</t>
  </si>
  <si>
    <t>District/Province</t>
  </si>
  <si>
    <t xml:space="preserve">% change </t>
  </si>
  <si>
    <t>(2020-2023)</t>
  </si>
  <si>
    <t>Table 2.4. 5: Change of private enterprises and public business oriented enterprises by size categories from 2014 to 2023</t>
  </si>
  <si>
    <t>Micro (1-3)</t>
  </si>
  <si>
    <t>Medium (31-100)</t>
  </si>
  <si>
    <t>Large (100+)</t>
  </si>
  <si>
    <t>Table 2.4. 6: Employment opportunities change in private establishments and business oriented public and private partnership by economic activity from 2014 to 2023</t>
  </si>
  <si>
    <t xml:space="preserve">Not stated </t>
  </si>
  <si>
    <t> -</t>
  </si>
  <si>
    <t>Table 2.4. 7: Employment opportunities change in private enterprises and public business oriented enterprise by size categories from 2014 to 2023</t>
  </si>
  <si>
    <t>Size</t>
  </si>
  <si>
    <t>Small(4-30)</t>
  </si>
  <si>
    <t>Table 2.4. 8: Employment opportunities change in private establishments and business oriented public and private partnership by establishments’ location areas from 2014 to 2023</t>
  </si>
  <si>
    <t>Location</t>
  </si>
  <si>
    <t>Yes</t>
  </si>
  <si>
    <t>No</t>
  </si>
  <si>
    <t>Table 3. 2: Prevalence of Formal/informal enterprises according to formality status</t>
  </si>
  <si>
    <t>Institutional sector</t>
  </si>
  <si>
    <t xml:space="preserve">Formal </t>
  </si>
  <si>
    <t>Informal</t>
  </si>
  <si>
    <t>Public Private Partnership</t>
  </si>
  <si>
    <t>Table 3. 4: Distribution of enterprises into formal and informal by size</t>
  </si>
  <si>
    <t>Table 3. 3: Prevalence of formal/informal enterprises according to institutional sector</t>
  </si>
  <si>
    <t>Formal</t>
  </si>
  <si>
    <t>Table 3. 5: Prevalence of Formal/informal enterprises by size</t>
  </si>
  <si>
    <t>Table 3. 6: Distribution of formal or informal enterprises by economic activity</t>
  </si>
  <si>
    <t xml:space="preserve">Economic Activity </t>
  </si>
  <si>
    <t>Table 3. 7: Prevalence of formal/informal enterprises by economic activity</t>
  </si>
  <si>
    <t xml:space="preserve">Table 3. 8: Distribution of Formal/Informal enterprises by location (Urban/Rural) </t>
  </si>
  <si>
    <t>Residence type</t>
  </si>
  <si>
    <t xml:space="preserve">Urban </t>
  </si>
  <si>
    <t xml:space="preserve">Rural </t>
  </si>
  <si>
    <t>Table 3. 9: Prevalence of Formal/informal enterprises by urban/rural residence</t>
  </si>
  <si>
    <t>Table 3. 10: Distribution of formal and informal enterprises by District and by Province</t>
  </si>
  <si>
    <t>DISTRICT/Province</t>
  </si>
  <si>
    <t>Kigali City</t>
  </si>
  <si>
    <t>Table 3. 11: Distribution of formal/informal enterprises according to year of starting operations in Rwanda</t>
  </si>
  <si>
    <t xml:space="preserve">Year of starting </t>
  </si>
  <si>
    <t xml:space="preserve">Percentage </t>
  </si>
  <si>
    <t xml:space="preserve">Informal </t>
  </si>
  <si>
    <t>Before 1970</t>
  </si>
  <si>
    <t>1970 -1999</t>
  </si>
  <si>
    <t>2000 - 2011</t>
  </si>
  <si>
    <t>2012 - 2014</t>
  </si>
  <si>
    <t>2015 - 2017</t>
  </si>
  <si>
    <t>2018 - 2020</t>
  </si>
  <si>
    <t>2021 - 2023</t>
  </si>
  <si>
    <t>2024[1]</t>
  </si>
  <si>
    <t>Table 3. 12: Prevalence of formal and informal enterprises according to the year of starting operations</t>
  </si>
  <si>
    <t>Table 3. 13: Distribution of formal and informal enterprises in private and public partnership by employed capital</t>
  </si>
  <si>
    <t>Employed capital</t>
  </si>
  <si>
    <t>Less than 300.000</t>
  </si>
  <si>
    <t>300.000 - &lt;12.000.000</t>
  </si>
  <si>
    <t>50 million - &lt; 400 mi</t>
  </si>
  <si>
    <t>Above 1 billion</t>
  </si>
  <si>
    <t>Table 3. 14: Prevalence of formal and informal enterprises in private and public private partnership by employed capital</t>
  </si>
  <si>
    <t>12 million - &lt;20 million</t>
  </si>
  <si>
    <t>20 million - &lt; 50 million</t>
  </si>
  <si>
    <t>50 million - &lt; 400 million</t>
  </si>
  <si>
    <t>400 million - &lt; 1billion</t>
  </si>
  <si>
    <t>Table 3. 15: Distribution of formal and informal enterprises in private and public private partnership which started operation in or before 2023 according to Turnover category in 2023</t>
  </si>
  <si>
    <t xml:space="preserve">Turnover </t>
  </si>
  <si>
    <t>Table 3. 16: Prevalence of formal and informal enterprises in private and public private partnership which started operation in or before 2023 by level of turnover in 2023</t>
  </si>
  <si>
    <t>Table 3. 17: Distribution of formal and informal employment by economic activity</t>
  </si>
  <si>
    <t xml:space="preserve">Economic activity </t>
  </si>
  <si>
    <t>(ISIC level I)</t>
  </si>
  <si>
    <t>Electricity gas steam and air conditioning supply</t>
  </si>
  <si>
    <t>Water supply; sewerage, waste management and remediation activities</t>
  </si>
  <si>
    <t>Wholesale and retail trade; repair of motor vehicles and motorcycles</t>
  </si>
  <si>
    <t>Administrative and support service activities</t>
  </si>
  <si>
    <t>Other service activities</t>
  </si>
  <si>
    <t>Table 3. 18: Distribution of formal and informal employment by district and province</t>
  </si>
  <si>
    <t xml:space="preserve"> Nyarugenge</t>
  </si>
  <si>
    <t xml:space="preserve"> Gasabo</t>
  </si>
  <si>
    <t xml:space="preserve"> Kicukiro</t>
  </si>
  <si>
    <t xml:space="preserve"> Nyanza</t>
  </si>
  <si>
    <t xml:space="preserve"> Gisagara</t>
  </si>
  <si>
    <t xml:space="preserve"> Nyaruguru</t>
  </si>
  <si>
    <t xml:space="preserve"> Huye</t>
  </si>
  <si>
    <t xml:space="preserve"> Nyamagabe</t>
  </si>
  <si>
    <t xml:space="preserve"> Ruhango</t>
  </si>
  <si>
    <t xml:space="preserve"> Muhanga</t>
  </si>
  <si>
    <t xml:space="preserve"> Kamonyi</t>
  </si>
  <si>
    <t xml:space="preserve"> Karongi</t>
  </si>
  <si>
    <t xml:space="preserve"> Rutsiro</t>
  </si>
  <si>
    <t xml:space="preserve"> Rubavu</t>
  </si>
  <si>
    <t xml:space="preserve"> Nyabihu</t>
  </si>
  <si>
    <t xml:space="preserve"> Ngororero</t>
  </si>
  <si>
    <t xml:space="preserve"> Rusizi</t>
  </si>
  <si>
    <t xml:space="preserve"> Nyamasheke</t>
  </si>
  <si>
    <t xml:space="preserve"> Rulindo</t>
  </si>
  <si>
    <t xml:space="preserve"> Gakenke</t>
  </si>
  <si>
    <t xml:space="preserve"> Musanze</t>
  </si>
  <si>
    <t xml:space="preserve"> Burera</t>
  </si>
  <si>
    <t xml:space="preserve"> Gicumbi</t>
  </si>
  <si>
    <t xml:space="preserve"> Rwamagana</t>
  </si>
  <si>
    <t xml:space="preserve"> Nyagatare</t>
  </si>
  <si>
    <t xml:space="preserve"> Gatsibo</t>
  </si>
  <si>
    <t xml:space="preserve"> Kayonza</t>
  </si>
  <si>
    <t xml:space="preserve"> Kirehe</t>
  </si>
  <si>
    <t xml:space="preserve"> Ngoma</t>
  </si>
  <si>
    <t xml:space="preserve"> Bugesera</t>
  </si>
  <si>
    <t xml:space="preserve">Table 3. 19: Change of private enterprises and business-oriented public and private partnerships in formal and informal between 2017 and 2023 </t>
  </si>
  <si>
    <t xml:space="preserve">% change (2020-2023) </t>
  </si>
  <si>
    <t>Table 3. 20: Prevalence of formal/informal enterprises by economic activity</t>
  </si>
  <si>
    <t xml:space="preserve">Economic Activity  </t>
  </si>
  <si>
    <t>(ISIC level  I)</t>
  </si>
  <si>
    <t xml:space="preserve">Counts </t>
  </si>
  <si>
    <t>Table 3. 21: Distribution of formal and informal by size of enterprises</t>
  </si>
  <si>
    <t>Enterprise size</t>
  </si>
  <si>
    <t>Table 4. 1: Distribution of establishments by institutional sector and urban/rural areas</t>
  </si>
  <si>
    <t>Urban/Rural</t>
  </si>
  <si>
    <t>Table 4. 2: Distribution of establishments by economic activity and institutional sector</t>
  </si>
  <si>
    <t>Economic Activity</t>
  </si>
  <si>
    <t>NGO  (Rwanda)</t>
  </si>
  <si>
    <t xml:space="preserve">NGO </t>
  </si>
  <si>
    <t>(International)</t>
  </si>
  <si>
    <t>Agriculture forestry and fishing</t>
  </si>
  <si>
    <t>Electricity gas stream and air conditioning supply</t>
  </si>
  <si>
    <t>Water supply, gas and remediation services</t>
  </si>
  <si>
    <t>Accommodation and food services activities</t>
  </si>
  <si>
    <t>Administrative and support activities</t>
  </si>
  <si>
    <t>Public administration and defence; compulsory social security</t>
  </si>
  <si>
    <t>Other services</t>
  </si>
  <si>
    <t>Table 4. 3: Distribution of establishments by institutional sector and district/province</t>
  </si>
  <si>
    <t>NGO (International)</t>
  </si>
  <si>
    <t>Table 4. 4: Distribution of enterprises by institutional sector and by size</t>
  </si>
  <si>
    <t>Size based on workers</t>
  </si>
  <si>
    <t>Table 4. 5: Distribution of business-oriented establishments which started operations in Rwanda before 2023 by institution sector and level of annual turnover in 2023</t>
  </si>
  <si>
    <t>Institution sector</t>
  </si>
  <si>
    <t>Annual turnover in 2023</t>
  </si>
  <si>
    <t>Table 4. 6: Distribution of business-oriented enterprises by institutional sector and employed capital</t>
  </si>
  <si>
    <t>Table 4.7: Distribution of enterprises by institutional sector and registration status</t>
  </si>
  <si>
    <t>(Rwanda)</t>
  </si>
  <si>
    <t>NGO</t>
  </si>
  <si>
    <t>Rwanda cooperative Agency (RCA) only Cooperative</t>
  </si>
  <si>
    <t>- </t>
  </si>
  <si>
    <t>Rwanda Governance Board (RGB) only NGO</t>
  </si>
  <si>
    <t xml:space="preserve"> Rwanda Development Board (RDB)</t>
  </si>
  <si>
    <t>Directorate of Immigration and Emigration</t>
  </si>
  <si>
    <t>Table 4. 8A: Distribution of establishments by institutional sector and whether they buy or sell goods abroad or not</t>
  </si>
  <si>
    <t>Did you have any transaction of goods with a foreign country during the past 12 months</t>
  </si>
  <si>
    <t>Yes, Export</t>
  </si>
  <si>
    <t>Yes, Import</t>
  </si>
  <si>
    <t>Yes, Export and Import</t>
  </si>
  <si>
    <t>Table 4. 8B: Distribution of establishments by institutional sector and whether they buy or sell service abroad or not.</t>
  </si>
  <si>
    <t>Did you have any transaction of services with a foreign country during the past 12 months</t>
  </si>
  <si>
    <t>Table 4. 9: Distribution of establishments by institutional sector and sex of manager</t>
  </si>
  <si>
    <t xml:space="preserve"> Sex of manager</t>
  </si>
  <si>
    <t>Male</t>
  </si>
  <si>
    <t>Table 4. 10A: Distribution of establishments by institutional sector and age of manager</t>
  </si>
  <si>
    <t>Age group of manager</t>
  </si>
  <si>
    <t>15-24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</si>
  <si>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</si>
  <si>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</si>
  <si>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</si>
  <si>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</si>
  <si>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</si>
  <si>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</si>
  <si>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</si>
  <si>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</si>
  <si>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 +</t>
  </si>
  <si>
    <t>Table 4. 10B: Distribution of establishments by institutional sector and age of manager</t>
  </si>
  <si>
    <t>16-30</t>
  </si>
  <si>
    <t>31 +</t>
  </si>
  <si>
    <t xml:space="preserve"> Total  </t>
  </si>
  <si>
    <t>Table 4. 11: Distribution of establishments by institutional sector and maintaining regular account status</t>
  </si>
  <si>
    <t xml:space="preserve"> Does the establishment maintain regular account</t>
  </si>
  <si>
    <t>Table 4. 12: Distribution of establishments by institutional sector and year of starting operations</t>
  </si>
  <si>
    <t>Year of starting operations</t>
  </si>
  <si>
    <t>Below 1970</t>
  </si>
  <si>
    <t>1970-1972</t>
  </si>
  <si>
    <t>1973-1975</t>
  </si>
  <si>
    <t>1976-1978</t>
  </si>
  <si>
    <t>1979-1981</t>
  </si>
  <si>
    <t>1982-1984</t>
  </si>
  <si>
    <t>1985-1987</t>
  </si>
  <si>
    <t>1988-1990</t>
  </si>
  <si>
    <t>1991-1993</t>
  </si>
  <si>
    <t>1994-1996</t>
  </si>
  <si>
    <t>1997-1999</t>
  </si>
  <si>
    <t>2000-2002</t>
  </si>
  <si>
    <t>2003-2005</t>
  </si>
  <si>
    <t>2006-2008</t>
  </si>
  <si>
    <t>2009-2011</t>
  </si>
  <si>
    <t>2012-2014</t>
  </si>
  <si>
    <t>2015-2017</t>
  </si>
  <si>
    <t>2018-2020</t>
  </si>
  <si>
    <t>2021-2023</t>
  </si>
  <si>
    <t>Table 4. 13: Distribution of establishments by institutional sector and establishment type</t>
  </si>
  <si>
    <t>Establishment type</t>
  </si>
  <si>
    <t>Single unit establishment</t>
  </si>
  <si>
    <t>Sub branch</t>
  </si>
  <si>
    <t>Table 4. 14: Distribution of private business-oriented establishments by legal status and owners’ nationality</t>
  </si>
  <si>
    <t>Rwandan</t>
  </si>
  <si>
    <t>East African Community</t>
  </si>
  <si>
    <t>Other African countries</t>
  </si>
  <si>
    <t>Europe</t>
  </si>
  <si>
    <t>America</t>
  </si>
  <si>
    <t>Asia</t>
  </si>
  <si>
    <t>Oceania</t>
  </si>
  <si>
    <t>Joint (Rwandan + EAC)</t>
  </si>
  <si>
    <t>Joint (Rwandan + Other African countries)</t>
  </si>
  <si>
    <t>Joint (Rwandan + Other rest of world)</t>
  </si>
  <si>
    <t>Joint (more than one non Rwandan)</t>
  </si>
  <si>
    <t>Table 4. 15: Distribution of business –oriented establishments which started operation in or before 2016 by legal status and annual turnover</t>
  </si>
  <si>
    <t xml:space="preserve"> Annual total turnover in 2023</t>
  </si>
  <si>
    <t>Table 4. 16: Distribution of enterprises by size and location areas</t>
  </si>
  <si>
    <t>Establishment size</t>
  </si>
  <si>
    <t>Urban/rural areas</t>
  </si>
  <si>
    <t>Table 4. 17: Distribution of enterprise by District and size</t>
  </si>
  <si>
    <t xml:space="preserve">  Kamonyi</t>
  </si>
  <si>
    <t>Table 4. 18: Distribution of enterprises by economic activity and size</t>
  </si>
  <si>
    <t>Economic activity</t>
  </si>
  <si>
    <t>Table 4. 19: Distribution of private business - oriented enterprises by owners’ nationality and size</t>
  </si>
  <si>
    <t>Ownership nationality</t>
  </si>
  <si>
    <t>Rwandan Only</t>
  </si>
  <si>
    <t>Joint and Foreigners</t>
  </si>
  <si>
    <t>Table 4. 20: Distribution of business-oriented enterprises by legal status and size</t>
  </si>
  <si>
    <r>
      <t>Legal status</t>
    </r>
    <r>
      <rPr>
        <sz val="11"/>
        <color rgb="FF000000"/>
        <rFont val="Cambria"/>
        <family val="1"/>
      </rPr>
      <t> </t>
    </r>
  </si>
  <si>
    <t>Table 4. 21: Distribution of business oriented enterprises, which started before 2016 by size and annual turnover category</t>
  </si>
  <si>
    <t>Annual turnover</t>
  </si>
  <si>
    <t>Table 4. 22: Distribution of business-oriented enterprises by size and employed capital</t>
  </si>
  <si>
    <t>Size based on number of workers</t>
  </si>
  <si>
    <t>Table 4. 23: Distribution of establishments by registration status at different levels and size</t>
  </si>
  <si>
    <t>Level of registration</t>
  </si>
  <si>
    <t>Table 4. 24A: Distribution of enterprises by size and whether they buy or sell good abroad</t>
  </si>
  <si>
    <t xml:space="preserve">Did you have any transaction of goods with a foreign country </t>
  </si>
  <si>
    <t>Table 4. 24B: Distribution of enterprises by size and whether they buy or sell services abroad</t>
  </si>
  <si>
    <t>Table 4. 25: Distribution of enterprises by size and by sex of manager</t>
  </si>
  <si>
    <t xml:space="preserve"> Sex  of manager </t>
  </si>
  <si>
    <t>Table 4.26A: Distribution of enterprises by size and age of manager</t>
  </si>
  <si>
    <t>Age of manager</t>
  </si>
  <si>
    <t>Table 4. 26B: Distribution of enterprises by size and age of manager</t>
  </si>
  <si>
    <t>Micro</t>
  </si>
  <si>
    <t>(1-3)</t>
  </si>
  <si>
    <t>Small</t>
  </si>
  <si>
    <t>(4-30)</t>
  </si>
  <si>
    <t xml:space="preserve">Medium </t>
  </si>
  <si>
    <t>(31-100)</t>
  </si>
  <si>
    <t>Large</t>
  </si>
  <si>
    <t>(100+)</t>
  </si>
  <si>
    <t>15 and below</t>
  </si>
  <si>
    <t xml:space="preserve">                    -   </t>
  </si>
  <si>
    <t xml:space="preserve">                               -   </t>
  </si>
  <si>
    <t xml:space="preserve">                     -   </t>
  </si>
  <si>
    <t>Table 4.27: Distribution of sole proprietor enterprises by sex of owner and size</t>
  </si>
  <si>
    <t>Sex of owner</t>
  </si>
  <si>
    <t>Table 4. 28A: Distribution of sole proprietor enterprises by age of owner and size</t>
  </si>
  <si>
    <t>Age of owner</t>
  </si>
  <si>
    <t>Table 4. 28B: Distribution of sole proprietor enterprises by age of owner and size</t>
  </si>
  <si>
    <t>Table 4.29: Distribution of enterprises by year of starting operations and by size</t>
  </si>
  <si>
    <t>Table 4. 30: Distribution of enterprises by size and maintaining regular account status</t>
  </si>
  <si>
    <t>Does the establishment maintain regular accounts?</t>
  </si>
  <si>
    <t>Table 4.31: Distribution of enterprises by size and establishment type</t>
  </si>
  <si>
    <t>Table 4. 32: Distribution of establishments by economic activity and by sex of manager</t>
  </si>
  <si>
    <t>Manager sex</t>
  </si>
  <si>
    <t>Table 4. 33: Distribution of establishments by economic activity and age of manager</t>
  </si>
  <si>
    <t xml:space="preserve"> Age group of manager </t>
  </si>
  <si>
    <t xml:space="preserve"> Total </t>
  </si>
  <si>
    <t xml:space="preserve"> 15-24 </t>
  </si>
  <si>
    <t xml:space="preserve"> 25-29 </t>
  </si>
  <si>
    <t xml:space="preserve"> 30-34 </t>
  </si>
  <si>
    <t xml:space="preserve"> 35-39 </t>
  </si>
  <si>
    <t xml:space="preserve"> 40-44 </t>
  </si>
  <si>
    <t xml:space="preserve"> 45-49 </t>
  </si>
  <si>
    <t xml:space="preserve"> 50-54 </t>
  </si>
  <si>
    <t xml:space="preserve"> 55-59 </t>
  </si>
  <si>
    <t xml:space="preserve"> 60-64 </t>
  </si>
  <si>
    <t xml:space="preserve"> 65 + </t>
  </si>
  <si>
    <t>Table 4.33B: Distribution of establishments by economic activity and age of manager</t>
  </si>
  <si>
    <t>Table 4. 34: Distribution of sole proprietor establishments by economic activity and sex of owner</t>
  </si>
  <si>
    <t xml:space="preserve">Sex of owner </t>
  </si>
  <si>
    <t>Table 4. 35A: Distribution of sole proprietorship establishments by economic activity and age of the owner</t>
  </si>
  <si>
    <t xml:space="preserve"> Age group of owner</t>
  </si>
  <si>
    <t>31-99</t>
  </si>
  <si>
    <t>65-99</t>
  </si>
  <si>
    <t>Agriculture, Forestry and Fishing</t>
  </si>
  <si>
    <t>Mining And Quarrying</t>
  </si>
  <si>
    <t>Wholesale And Retail Trade; Repair Of Motor Vehicles And Motorcycles</t>
  </si>
  <si>
    <t>Transportation And Storage</t>
  </si>
  <si>
    <t>Accommodation And Food Service Activities</t>
  </si>
  <si>
    <t>Information And Communication</t>
  </si>
  <si>
    <t>Financial And Insurance Activities</t>
  </si>
  <si>
    <t>Real Estate Activities</t>
  </si>
  <si>
    <t>Professional, Scientific And Technical Activities</t>
  </si>
  <si>
    <t>Administrative And Support Service Activities</t>
  </si>
  <si>
    <t>Human Health And Social Work Activities</t>
  </si>
  <si>
    <t>Arts, Entertainment And Recreation</t>
  </si>
  <si>
    <t>Other Service Activities</t>
  </si>
  <si>
    <t>Table 4. 35B: Distribution of sole proprietor establishments by economic activity and age of owner</t>
  </si>
  <si>
    <t>Table 4. 36: Distribution of private business – oriented establishments by economic activity or and owners’ nationality</t>
  </si>
  <si>
    <t>Nationality of owners recoded</t>
  </si>
  <si>
    <t>Table 4. 37: Distribution of private business – oriented establishments by economic activity or and by legal status</t>
  </si>
  <si>
    <t>Table 4. 38: Distribution of business-oriented establishments, which started before 2016 by economic activity and by annual turnover category</t>
  </si>
  <si>
    <t>Annual total turnover</t>
  </si>
  <si>
    <t>Table 4.39: Distribution of business-oriented establishments by economic activity and employed capital</t>
  </si>
  <si>
    <t>Current employed capital</t>
  </si>
  <si>
    <t>Table 4.40: Employment by Nationality and institutional sector</t>
  </si>
  <si>
    <t>Nationality</t>
  </si>
  <si>
    <t>Foreigners</t>
  </si>
  <si>
    <t>Table 4. 41: Number of Employees by sex and by institutional sector</t>
  </si>
  <si>
    <t>Sex</t>
  </si>
  <si>
    <t>Both sexes</t>
  </si>
  <si>
    <t>Table 4.42: Employment by Nationality and economic activity</t>
  </si>
  <si>
    <t xml:space="preserve">Rwandan </t>
  </si>
  <si>
    <t xml:space="preserve">Foreigner </t>
  </si>
  <si>
    <t>Table 4. 43: Number of employees by economic activity and by sex</t>
  </si>
  <si>
    <t>Table 4. 44: Employment by district and nationality</t>
  </si>
  <si>
    <t>Table 4. 45: Number of employees by District and by sex</t>
  </si>
  <si>
    <t>Table 4. 46: Number of Employees by Establishment’s year of starting operation and by sex</t>
  </si>
  <si>
    <t>Table 4.47: Employment opportunities change in private establishments and business oriented public and private partnership by economic activity from 2014 to 2023</t>
  </si>
  <si>
    <t>Table 4.48: Employment opportunities change in private establishments and business oriented public and private partnership by district from 2014 to 2023</t>
  </si>
  <si>
    <t>Table 4.49: Distribution of employees in enterprises by district and by location in 2020 and 2023</t>
  </si>
  <si>
    <t>Table 4.50: Distribution of enterprises by district and by location in 2020 and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</si>
</sst>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_-* #,##0_-;\-* #,##0_-;_-* &quot;-&quot;_-;_-@_-"/>
    <numFmt numFmtId="165" formatCode="_-* #,##0.00_-;\-* #,##0.00_-;_-* &quot;-&quot;_-;_-@_-"/>
    <numFmt numFmtId="166" formatCode="0.0"/>
    <numFmt numFmtId="167" formatCode="0.0%"/>
    <numFmt numFmtId="168" formatCode="_-* #,##0.0_-;\-* #,##0.0_-;_-* &quot;-&quot;_-;_-@_-"/>
  </numFmts>
  <fonts count="24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theme="1"/>
      <name val="Cambria"/>
      <family val="1"/>
    </font>
    <font>
      <u/>
      <sz val="11"/>
      <color theme="10"/>
      <name val="Cambria"/>
      <family val="1"/>
    </font>
    <font>
      <sz val="12"/>
      <color theme="1"/>
      <name val="Cambria"/>
      <family val="1"/>
    </font>
    <font>
      <u/>
      <sz val="12"/>
      <color theme="10"/>
      <name val="Cambria"/>
      <family val="1"/>
    </font>
    <font>
      <b/>
      <sz val="12"/>
      <color theme="1"/>
      <name val="Cambria"/>
      <family val="1"/>
    </font>
    <font>
      <sz val="10"/>
      <color theme="1"/>
      <name val="Calibri"/>
      <family val="2"/>
    </font>
    <font>
      <b/>
      <sz val="11"/>
      <color rgb="FF000000"/>
      <name val="Cambria"/>
      <family val="1"/>
    </font>
    <font>
      <sz val="11"/>
      <color rgb="FF000000"/>
      <name val="Cambria"/>
      <family val="1"/>
    </font>
    <font>
      <sz val="12"/>
      <color rgb="FF000000"/>
      <name val="Cambria"/>
      <family val="1"/>
    </font>
    <font>
      <b/>
      <sz val="12"/>
      <color rgb="FF000000"/>
      <name val="Cambria"/>
      <family val="1"/>
    </font>
    <font>
      <b/>
      <sz val="10"/>
      <color rgb="FF000000"/>
      <name val="Cambria"/>
      <family val="1"/>
    </font>
    <font>
      <sz val="10"/>
      <color rgb="FF000000"/>
      <name val="Cambria"/>
      <family val="1"/>
    </font>
    <font>
      <b/>
      <sz val="11"/>
      <color theme="1"/>
      <name val="Cambria"/>
      <family val="1"/>
    </font>
    <font>
      <sz val="10"/>
      <color theme="1"/>
      <name val="Cambria"/>
      <family val="1"/>
    </font>
    <font>
      <sz val="12"/>
      <color rgb="FF000000"/>
      <name val="Calibri"/>
      <family val="2"/>
    </font>
    <font>
      <b/>
      <sz val="9"/>
      <color rgb="FF000000"/>
      <name val="Cambria"/>
      <family val="1"/>
    </font>
    <font>
      <sz val="10"/>
      <color rgb="FF000000"/>
      <name val="Calibri"/>
      <family val="2"/>
    </font>
    <font>
      <sz val="12"/>
      <color theme="1"/>
      <name val="Calibri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164" fontId="22" fillId="0" borderId="0" applyFont="0" applyFill="0" applyBorder="0" applyAlignment="0" applyProtection="0"/>
    <xf numFmtId="9" fontId="22" fillId="0" borderId="0" applyFont="0" applyFill="0" applyBorder="0" applyAlignment="0" applyProtection="0"/>
  </cellStyleXfs>
  <cellXfs count="291">
    <xf numFmtId="0" fontId="0" fillId="0" borderId="0" xfId="0"/>
    <xf numFmtId="0" fontId="3" fillId="0" borderId="0" xfId="1" applyFont="1"/>
    <xf numFmtId="0" fontId="4" fillId="0" borderId="0" xfId="0" applyFont="1"/>
    <xf numFmtId="0" fontId="5" fillId="0" borderId="0" xfId="1" applyFont="1"/>
    <xf numFmtId="0" fontId="6" fillId="0" borderId="0" xfId="0" applyFont="1"/>
    <xf numFmtId="3" fontId="0" fillId="0" borderId="0" xfId="0" applyNumberFormat="1"/>
    <xf numFmtId="3" fontId="9" fillId="0" borderId="2" xfId="0" applyNumberFormat="1" applyFont="1" applyBorder="1" applyAlignment="1">
      <alignment horizontal="right" vertical="center"/>
    </xf>
    <xf numFmtId="0" fontId="9" fillId="0" borderId="2" xfId="0" applyFont="1" applyBorder="1" applyAlignment="1">
      <alignment horizontal="right" vertical="center"/>
    </xf>
    <xf numFmtId="0" fontId="8" fillId="0" borderId="3" xfId="0" applyFont="1" applyBorder="1" applyAlignment="1">
      <alignment horizontal="justify" vertical="center" wrapText="1"/>
    </xf>
    <xf numFmtId="3" fontId="8" fillId="0" borderId="2" xfId="0" applyNumberFormat="1" applyFont="1" applyBorder="1" applyAlignment="1">
      <alignment horizontal="right" vertical="center"/>
    </xf>
    <xf numFmtId="0" fontId="8" fillId="2" borderId="4" xfId="0" applyFont="1" applyFill="1" applyBorder="1" applyAlignment="1">
      <alignment horizontal="justify" vertical="center"/>
    </xf>
    <xf numFmtId="0" fontId="8" fillId="2" borderId="4" xfId="0" applyFont="1" applyFill="1" applyBorder="1" applyAlignment="1">
      <alignment horizontal="right" vertical="center" wrapText="1"/>
    </xf>
    <xf numFmtId="0" fontId="8" fillId="2" borderId="4" xfId="0" applyFont="1" applyFill="1" applyBorder="1" applyAlignment="1">
      <alignment horizontal="justify" vertical="center" wrapText="1"/>
    </xf>
    <xf numFmtId="0" fontId="9" fillId="0" borderId="4" xfId="0" applyFont="1" applyBorder="1" applyAlignment="1">
      <alignment horizontal="justify" vertical="center"/>
    </xf>
    <xf numFmtId="0" fontId="9" fillId="0" borderId="4" xfId="0" applyFont="1" applyBorder="1" applyAlignment="1">
      <alignment horizontal="right" vertical="center" wrapText="1"/>
    </xf>
    <xf numFmtId="3" fontId="9" fillId="0" borderId="4" xfId="0" applyNumberFormat="1" applyFont="1" applyBorder="1" applyAlignment="1">
      <alignment horizontal="right" vertical="center" wrapText="1"/>
    </xf>
    <xf numFmtId="0" fontId="8" fillId="2" borderId="4" xfId="0" applyFont="1" applyFill="1" applyBorder="1" applyAlignment="1">
      <alignment horizontal="left" vertical="center" indent="1"/>
    </xf>
    <xf numFmtId="3" fontId="8" fillId="2" borderId="4" xfId="0" applyNumberFormat="1" applyFont="1" applyFill="1" applyBorder="1" applyAlignment="1">
      <alignment horizontal="right" vertical="center" wrapText="1"/>
    </xf>
    <xf numFmtId="0" fontId="8" fillId="2" borderId="4" xfId="0" applyFont="1" applyFill="1" applyBorder="1" applyAlignment="1">
      <alignment vertical="center"/>
    </xf>
    <xf numFmtId="0" fontId="8" fillId="2" borderId="4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/>
    </xf>
    <xf numFmtId="3" fontId="9" fillId="0" borderId="4" xfId="0" applyNumberFormat="1" applyFont="1" applyBorder="1" applyAlignment="1">
      <alignment horizontal="right" vertical="center"/>
    </xf>
    <xf numFmtId="0" fontId="9" fillId="0" borderId="4" xfId="0" applyFont="1" applyBorder="1" applyAlignment="1">
      <alignment horizontal="right" vertical="center"/>
    </xf>
    <xf numFmtId="0" fontId="9" fillId="0" borderId="4" xfId="0" applyFont="1" applyBorder="1" applyAlignment="1">
      <alignment vertical="center"/>
    </xf>
    <xf numFmtId="0" fontId="8" fillId="0" borderId="4" xfId="0" applyFont="1" applyBorder="1" applyAlignment="1">
      <alignment horizontal="justify" vertical="center" wrapText="1"/>
    </xf>
    <xf numFmtId="3" fontId="8" fillId="0" borderId="4" xfId="0" applyNumberFormat="1" applyFont="1" applyBorder="1" applyAlignment="1">
      <alignment horizontal="right" vertical="center" wrapText="1"/>
    </xf>
    <xf numFmtId="0" fontId="8" fillId="0" borderId="4" xfId="0" applyFont="1" applyBorder="1" applyAlignment="1">
      <alignment horizontal="right" vertical="center" wrapText="1"/>
    </xf>
    <xf numFmtId="3" fontId="8" fillId="0" borderId="4" xfId="0" applyNumberFormat="1" applyFont="1" applyBorder="1" applyAlignment="1">
      <alignment horizontal="right" vertical="center"/>
    </xf>
    <xf numFmtId="0" fontId="8" fillId="0" borderId="4" xfId="0" applyFont="1" applyBorder="1" applyAlignment="1">
      <alignment horizontal="right" vertical="center"/>
    </xf>
    <xf numFmtId="0" fontId="8" fillId="2" borderId="4" xfId="0" applyFont="1" applyFill="1" applyBorder="1" applyAlignment="1">
      <alignment vertical="center" wrapText="1"/>
    </xf>
    <xf numFmtId="0" fontId="10" fillId="0" borderId="4" xfId="0" applyFont="1" applyBorder="1" applyAlignment="1">
      <alignment vertical="center" wrapText="1"/>
    </xf>
    <xf numFmtId="0" fontId="11" fillId="0" borderId="4" xfId="0" applyFont="1" applyBorder="1" applyAlignment="1">
      <alignment vertical="center" wrapText="1"/>
    </xf>
    <xf numFmtId="0" fontId="8" fillId="3" borderId="4" xfId="0" applyFont="1" applyFill="1" applyBorder="1" applyAlignment="1">
      <alignment vertical="center" wrapText="1"/>
    </xf>
    <xf numFmtId="0" fontId="8" fillId="3" borderId="4" xfId="0" applyFont="1" applyFill="1" applyBorder="1" applyAlignment="1">
      <alignment horizontal="center" vertical="center"/>
    </xf>
    <xf numFmtId="0" fontId="9" fillId="0" borderId="4" xfId="0" applyFont="1" applyBorder="1" applyAlignment="1">
      <alignment vertical="center" wrapText="1"/>
    </xf>
    <xf numFmtId="0" fontId="8" fillId="4" borderId="4" xfId="0" applyFont="1" applyFill="1" applyBorder="1" applyAlignment="1">
      <alignment vertical="center" wrapText="1"/>
    </xf>
    <xf numFmtId="3" fontId="8" fillId="4" borderId="4" xfId="0" applyNumberFormat="1" applyFont="1" applyFill="1" applyBorder="1" applyAlignment="1">
      <alignment horizontal="right" vertical="center" wrapText="1"/>
    </xf>
    <xf numFmtId="0" fontId="8" fillId="4" borderId="4" xfId="0" applyFont="1" applyFill="1" applyBorder="1" applyAlignment="1">
      <alignment horizontal="right" vertical="center" wrapText="1"/>
    </xf>
    <xf numFmtId="0" fontId="11" fillId="2" borderId="4" xfId="0" applyFont="1" applyFill="1" applyBorder="1" applyAlignment="1">
      <alignment horizontal="justify" vertical="center" wrapText="1"/>
    </xf>
    <xf numFmtId="0" fontId="11" fillId="2" borderId="4" xfId="0" applyFont="1" applyFill="1" applyBorder="1" applyAlignment="1">
      <alignment horizontal="justify" vertical="center"/>
    </xf>
    <xf numFmtId="0" fontId="10" fillId="0" borderId="4" xfId="0" applyFont="1" applyBorder="1" applyAlignment="1">
      <alignment horizontal="justify" vertical="center" wrapText="1"/>
    </xf>
    <xf numFmtId="3" fontId="10" fillId="0" borderId="4" xfId="0" applyNumberFormat="1" applyFont="1" applyBorder="1" applyAlignment="1">
      <alignment horizontal="right" vertical="center"/>
    </xf>
    <xf numFmtId="0" fontId="10" fillId="0" borderId="4" xfId="0" applyFont="1" applyBorder="1" applyAlignment="1">
      <alignment horizontal="right" vertical="center"/>
    </xf>
    <xf numFmtId="0" fontId="11" fillId="0" borderId="4" xfId="0" applyFont="1" applyBorder="1" applyAlignment="1">
      <alignment horizontal="justify" vertical="center" wrapText="1"/>
    </xf>
    <xf numFmtId="3" fontId="11" fillId="0" borderId="4" xfId="0" applyNumberFormat="1" applyFont="1" applyBorder="1" applyAlignment="1">
      <alignment horizontal="right" vertical="center"/>
    </xf>
    <xf numFmtId="0" fontId="11" fillId="0" borderId="4" xfId="0" applyFont="1" applyBorder="1" applyAlignment="1">
      <alignment horizontal="right" vertical="center"/>
    </xf>
    <xf numFmtId="0" fontId="11" fillId="2" borderId="4" xfId="0" applyFont="1" applyFill="1" applyBorder="1" applyAlignment="1">
      <alignment horizontal="right" vertical="center"/>
    </xf>
    <xf numFmtId="0" fontId="8" fillId="2" borderId="4" xfId="0" applyFont="1" applyFill="1" applyBorder="1" applyAlignment="1">
      <alignment horizontal="right" vertical="center"/>
    </xf>
    <xf numFmtId="0" fontId="7" fillId="0" borderId="0" xfId="0" applyFont="1"/>
    <xf numFmtId="0" fontId="7" fillId="0" borderId="0" xfId="0" applyFont="1" applyAlignment="1">
      <alignment vertical="center" wrapText="1"/>
    </xf>
    <xf numFmtId="0" fontId="9" fillId="0" borderId="3" xfId="0" applyFont="1" applyBorder="1" applyAlignment="1">
      <alignment horizontal="justify" vertical="center" wrapText="1"/>
    </xf>
    <xf numFmtId="0" fontId="9" fillId="0" borderId="4" xfId="0" applyFont="1" applyBorder="1" applyAlignment="1">
      <alignment horizontal="justify" vertical="center" wrapText="1"/>
    </xf>
    <xf numFmtId="3" fontId="8" fillId="2" borderId="4" xfId="0" applyNumberFormat="1" applyFont="1" applyFill="1" applyBorder="1" applyAlignment="1">
      <alignment horizontal="right" vertical="center"/>
    </xf>
    <xf numFmtId="0" fontId="8" fillId="5" borderId="4" xfId="0" applyFont="1" applyFill="1" applyBorder="1" applyAlignment="1">
      <alignment horizontal="right" vertical="center" wrapText="1"/>
    </xf>
    <xf numFmtId="0" fontId="8" fillId="6" borderId="4" xfId="0" applyFont="1" applyFill="1" applyBorder="1" applyAlignment="1">
      <alignment horizontal="justify" vertical="center" wrapText="1"/>
    </xf>
    <xf numFmtId="3" fontId="8" fillId="6" borderId="4" xfId="0" applyNumberFormat="1" applyFont="1" applyFill="1" applyBorder="1" applyAlignment="1">
      <alignment horizontal="right" vertical="center"/>
    </xf>
    <xf numFmtId="0" fontId="8" fillId="5" borderId="4" xfId="0" applyFont="1" applyFill="1" applyBorder="1" applyAlignment="1">
      <alignment horizontal="right" vertical="center"/>
    </xf>
    <xf numFmtId="0" fontId="8" fillId="4" borderId="4" xfId="0" applyFont="1" applyFill="1" applyBorder="1" applyAlignment="1">
      <alignment horizontal="justify" vertical="center" wrapText="1"/>
    </xf>
    <xf numFmtId="0" fontId="9" fillId="2" borderId="4" xfId="0" applyFont="1" applyFill="1" applyBorder="1" applyAlignment="1">
      <alignment vertical="center"/>
    </xf>
    <xf numFmtId="0" fontId="8" fillId="0" borderId="4" xfId="0" applyFont="1" applyBorder="1" applyAlignment="1">
      <alignment vertical="center"/>
    </xf>
    <xf numFmtId="3" fontId="8" fillId="0" borderId="4" xfId="0" applyNumberFormat="1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10" fontId="8" fillId="0" borderId="4" xfId="0" applyNumberFormat="1" applyFont="1" applyBorder="1" applyAlignment="1">
      <alignment horizontal="right" vertical="center"/>
    </xf>
    <xf numFmtId="0" fontId="12" fillId="2" borderId="4" xfId="0" applyFont="1" applyFill="1" applyBorder="1" applyAlignment="1">
      <alignment horizontal="justify" vertical="center" wrapText="1"/>
    </xf>
    <xf numFmtId="0" fontId="12" fillId="2" borderId="4" xfId="0" applyFont="1" applyFill="1" applyBorder="1" applyAlignment="1">
      <alignment horizontal="right" vertical="center" wrapText="1"/>
    </xf>
    <xf numFmtId="0" fontId="12" fillId="2" borderId="4" xfId="0" applyFont="1" applyFill="1" applyBorder="1" applyAlignment="1">
      <alignment horizontal="right" vertical="center"/>
    </xf>
    <xf numFmtId="0" fontId="12" fillId="2" borderId="4" xfId="0" applyFont="1" applyFill="1" applyBorder="1" applyAlignment="1">
      <alignment vertical="center" wrapText="1"/>
    </xf>
    <xf numFmtId="0" fontId="12" fillId="2" borderId="4" xfId="0" applyFont="1" applyFill="1" applyBorder="1" applyAlignment="1">
      <alignment horizontal="center" vertical="center" wrapText="1"/>
    </xf>
    <xf numFmtId="0" fontId="12" fillId="2" borderId="4" xfId="0" applyFont="1" applyFill="1" applyBorder="1" applyAlignment="1">
      <alignment horizontal="right" vertical="center" wrapText="1" indent="1"/>
    </xf>
    <xf numFmtId="0" fontId="12" fillId="2" borderId="4" xfId="0" applyFont="1" applyFill="1" applyBorder="1" applyAlignment="1">
      <alignment horizontal="right" vertical="center" indent="1"/>
    </xf>
    <xf numFmtId="0" fontId="12" fillId="2" borderId="4" xfId="0" applyFont="1" applyFill="1" applyBorder="1" applyAlignment="1">
      <alignment horizontal="left" vertical="center" wrapText="1" indent="1"/>
    </xf>
    <xf numFmtId="0" fontId="13" fillId="0" borderId="4" xfId="0" applyFont="1" applyBorder="1" applyAlignment="1">
      <alignment vertical="center" wrapText="1"/>
    </xf>
    <xf numFmtId="0" fontId="13" fillId="0" borderId="4" xfId="0" applyFont="1" applyBorder="1" applyAlignment="1">
      <alignment horizontal="right" vertical="center"/>
    </xf>
    <xf numFmtId="3" fontId="13" fillId="0" borderId="4" xfId="0" applyNumberFormat="1" applyFont="1" applyBorder="1" applyAlignment="1">
      <alignment horizontal="right" vertical="center"/>
    </xf>
    <xf numFmtId="0" fontId="12" fillId="0" borderId="4" xfId="0" applyFont="1" applyBorder="1" applyAlignment="1">
      <alignment vertical="center" wrapText="1"/>
    </xf>
    <xf numFmtId="3" fontId="12" fillId="0" borderId="4" xfId="0" applyNumberFormat="1" applyFont="1" applyBorder="1" applyAlignment="1">
      <alignment horizontal="right" vertical="center"/>
    </xf>
    <xf numFmtId="0" fontId="12" fillId="0" borderId="4" xfId="0" applyFont="1" applyBorder="1" applyAlignment="1">
      <alignment horizontal="right" vertical="center"/>
    </xf>
    <xf numFmtId="0" fontId="14" fillId="0" borderId="0" xfId="0" applyFont="1"/>
    <xf numFmtId="0" fontId="12" fillId="2" borderId="4" xfId="0" applyFont="1" applyFill="1" applyBorder="1" applyAlignment="1">
      <alignment horizontal="center" vertical="center"/>
    </xf>
    <xf numFmtId="0" fontId="15" fillId="0" borderId="4" xfId="0" applyFont="1" applyBorder="1" applyAlignment="1">
      <alignment horizontal="justify" vertical="center" wrapText="1"/>
    </xf>
    <xf numFmtId="3" fontId="15" fillId="0" borderId="4" xfId="0" applyNumberFormat="1" applyFont="1" applyBorder="1" applyAlignment="1">
      <alignment horizontal="right" vertical="center"/>
    </xf>
    <xf numFmtId="0" fontId="15" fillId="0" borderId="4" xfId="0" applyFont="1" applyBorder="1" applyAlignment="1">
      <alignment horizontal="right" vertical="center"/>
    </xf>
    <xf numFmtId="3" fontId="12" fillId="2" borderId="4" xfId="0" applyNumberFormat="1" applyFont="1" applyFill="1" applyBorder="1" applyAlignment="1">
      <alignment horizontal="right" vertical="center"/>
    </xf>
    <xf numFmtId="0" fontId="12" fillId="5" borderId="4" xfId="0" applyFont="1" applyFill="1" applyBorder="1" applyAlignment="1">
      <alignment horizontal="right" vertical="center"/>
    </xf>
    <xf numFmtId="0" fontId="12" fillId="4" borderId="4" xfId="0" applyFont="1" applyFill="1" applyBorder="1" applyAlignment="1">
      <alignment horizontal="justify" vertical="center" wrapText="1"/>
    </xf>
    <xf numFmtId="3" fontId="12" fillId="4" borderId="4" xfId="0" applyNumberFormat="1" applyFont="1" applyFill="1" applyBorder="1" applyAlignment="1">
      <alignment horizontal="right" vertical="center"/>
    </xf>
    <xf numFmtId="0" fontId="12" fillId="4" borderId="4" xfId="0" applyFont="1" applyFill="1" applyBorder="1" applyAlignment="1">
      <alignment horizontal="right" vertical="center"/>
    </xf>
    <xf numFmtId="0" fontId="12" fillId="2" borderId="7" xfId="0" applyFont="1" applyFill="1" applyBorder="1" applyAlignment="1">
      <alignment horizontal="right" vertical="center" wrapText="1"/>
    </xf>
    <xf numFmtId="0" fontId="2" fillId="0" borderId="4" xfId="0" applyFont="1" applyBorder="1" applyAlignment="1">
      <alignment horizontal="justify" vertical="center"/>
    </xf>
    <xf numFmtId="3" fontId="2" fillId="0" borderId="4" xfId="0" applyNumberFormat="1" applyFont="1" applyBorder="1" applyAlignment="1">
      <alignment horizontal="right" vertical="center"/>
    </xf>
    <xf numFmtId="0" fontId="2" fillId="0" borderId="4" xfId="0" applyFont="1" applyBorder="1" applyAlignment="1">
      <alignment horizontal="right" vertical="center"/>
    </xf>
    <xf numFmtId="0" fontId="14" fillId="0" borderId="4" xfId="0" applyFont="1" applyBorder="1" applyAlignment="1">
      <alignment horizontal="justify" vertical="center"/>
    </xf>
    <xf numFmtId="3" fontId="14" fillId="0" borderId="4" xfId="0" applyNumberFormat="1" applyFont="1" applyBorder="1" applyAlignment="1">
      <alignment horizontal="right" vertical="center"/>
    </xf>
    <xf numFmtId="0" fontId="14" fillId="0" borderId="4" xfId="0" applyFont="1" applyBorder="1" applyAlignment="1">
      <alignment horizontal="right" vertical="center"/>
    </xf>
    <xf numFmtId="0" fontId="12" fillId="2" borderId="2" xfId="0" applyFont="1" applyFill="1" applyBorder="1" applyAlignment="1">
      <alignment horizontal="justify" vertical="center" wrapText="1"/>
    </xf>
    <xf numFmtId="0" fontId="8" fillId="0" borderId="4" xfId="0" applyFont="1" applyBorder="1" applyAlignment="1">
      <alignment horizontal="justify" vertical="center"/>
    </xf>
    <xf numFmtId="0" fontId="11" fillId="2" borderId="4" xfId="0" applyFont="1" applyFill="1" applyBorder="1" applyAlignment="1">
      <alignment horizontal="center" vertical="center"/>
    </xf>
    <xf numFmtId="0" fontId="10" fillId="0" borderId="4" xfId="0" applyFont="1" applyBorder="1" applyAlignment="1">
      <alignment horizontal="justify" vertical="center"/>
    </xf>
    <xf numFmtId="0" fontId="11" fillId="0" borderId="4" xfId="0" applyFont="1" applyBorder="1" applyAlignment="1">
      <alignment horizontal="justify" vertical="center"/>
    </xf>
    <xf numFmtId="0" fontId="10" fillId="0" borderId="4" xfId="0" applyFont="1" applyBorder="1" applyAlignment="1">
      <alignment vertical="center"/>
    </xf>
    <xf numFmtId="0" fontId="11" fillId="0" borderId="4" xfId="0" applyFont="1" applyBorder="1" applyAlignment="1">
      <alignment vertical="center"/>
    </xf>
    <xf numFmtId="0" fontId="11" fillId="2" borderId="4" xfId="0" applyFont="1" applyFill="1" applyBorder="1" applyAlignment="1">
      <alignment vertical="center"/>
    </xf>
    <xf numFmtId="0" fontId="11" fillId="2" borderId="4" xfId="0" applyFont="1" applyFill="1" applyBorder="1" applyAlignment="1">
      <alignment vertical="center" wrapText="1"/>
    </xf>
    <xf numFmtId="0" fontId="8" fillId="0" borderId="4" xfId="0" applyFont="1" applyBorder="1" applyAlignment="1">
      <alignment vertical="center" wrapText="1"/>
    </xf>
    <xf numFmtId="0" fontId="11" fillId="6" borderId="4" xfId="0" applyFont="1" applyFill="1" applyBorder="1" applyAlignment="1">
      <alignment vertical="center" wrapText="1"/>
    </xf>
    <xf numFmtId="3" fontId="11" fillId="6" borderId="4" xfId="0" applyNumberFormat="1" applyFont="1" applyFill="1" applyBorder="1" applyAlignment="1">
      <alignment horizontal="right" vertical="center"/>
    </xf>
    <xf numFmtId="0" fontId="11" fillId="6" borderId="4" xfId="0" applyFont="1" applyFill="1" applyBorder="1" applyAlignment="1">
      <alignment horizontal="right" vertical="center"/>
    </xf>
    <xf numFmtId="0" fontId="16" fillId="0" borderId="4" xfId="0" applyFont="1" applyBorder="1" applyAlignment="1">
      <alignment horizontal="right" vertical="center"/>
    </xf>
    <xf numFmtId="3" fontId="16" fillId="0" borderId="4" xfId="0" applyNumberFormat="1" applyFont="1" applyBorder="1" applyAlignment="1">
      <alignment horizontal="right" vertical="center"/>
    </xf>
    <xf numFmtId="0" fontId="11" fillId="4" borderId="4" xfId="0" applyFont="1" applyFill="1" applyBorder="1" applyAlignment="1">
      <alignment vertical="center" wrapText="1"/>
    </xf>
    <xf numFmtId="3" fontId="11" fillId="4" borderId="4" xfId="0" applyNumberFormat="1" applyFont="1" applyFill="1" applyBorder="1" applyAlignment="1">
      <alignment horizontal="right" vertical="center"/>
    </xf>
    <xf numFmtId="0" fontId="11" fillId="4" borderId="4" xfId="0" applyFont="1" applyFill="1" applyBorder="1" applyAlignment="1">
      <alignment horizontal="right" vertical="center"/>
    </xf>
    <xf numFmtId="0" fontId="1" fillId="0" borderId="0" xfId="1" applyAlignment="1">
      <alignment vertical="center"/>
    </xf>
    <xf numFmtId="0" fontId="10" fillId="0" borderId="4" xfId="0" applyFont="1" applyBorder="1" applyAlignment="1">
      <alignment horizontal="right" vertical="center" wrapText="1"/>
    </xf>
    <xf numFmtId="3" fontId="10" fillId="0" borderId="4" xfId="0" applyNumberFormat="1" applyFont="1" applyBorder="1" applyAlignment="1">
      <alignment horizontal="right" vertical="center" wrapText="1"/>
    </xf>
    <xf numFmtId="0" fontId="1" fillId="0" borderId="4" xfId="1" applyBorder="1" applyAlignment="1">
      <alignment vertical="center" wrapText="1"/>
    </xf>
    <xf numFmtId="3" fontId="11" fillId="0" borderId="4" xfId="0" applyNumberFormat="1" applyFont="1" applyBorder="1" applyAlignment="1">
      <alignment horizontal="right" vertical="center" wrapText="1"/>
    </xf>
    <xf numFmtId="0" fontId="11" fillId="0" borderId="4" xfId="0" applyFont="1" applyBorder="1" applyAlignment="1">
      <alignment horizontal="right" vertical="center" wrapText="1"/>
    </xf>
    <xf numFmtId="0" fontId="11" fillId="2" borderId="4" xfId="0" applyFont="1" applyFill="1" applyBorder="1" applyAlignment="1">
      <alignment horizontal="center" vertical="center" wrapText="1"/>
    </xf>
    <xf numFmtId="3" fontId="11" fillId="2" borderId="4" xfId="0" applyNumberFormat="1" applyFont="1" applyFill="1" applyBorder="1" applyAlignment="1">
      <alignment horizontal="right" vertical="center" wrapText="1"/>
    </xf>
    <xf numFmtId="3" fontId="11" fillId="6" borderId="4" xfId="0" applyNumberFormat="1" applyFont="1" applyFill="1" applyBorder="1" applyAlignment="1">
      <alignment horizontal="right" vertical="center" wrapText="1"/>
    </xf>
    <xf numFmtId="0" fontId="13" fillId="0" borderId="4" xfId="0" applyFont="1" applyBorder="1" applyAlignment="1">
      <alignment horizontal="justify" vertical="center" wrapText="1"/>
    </xf>
    <xf numFmtId="0" fontId="13" fillId="0" borderId="4" xfId="0" applyFont="1" applyBorder="1" applyAlignment="1">
      <alignment horizontal="right" vertical="center" wrapText="1"/>
    </xf>
    <xf numFmtId="3" fontId="13" fillId="0" borderId="4" xfId="0" applyNumberFormat="1" applyFont="1" applyBorder="1" applyAlignment="1">
      <alignment horizontal="right" vertical="center" wrapText="1"/>
    </xf>
    <xf numFmtId="0" fontId="13" fillId="0" borderId="4" xfId="0" applyFont="1" applyBorder="1" applyAlignment="1">
      <alignment vertical="center"/>
    </xf>
    <xf numFmtId="0" fontId="7" fillId="0" borderId="4" xfId="0" applyFont="1" applyBorder="1"/>
    <xf numFmtId="0" fontId="18" fillId="0" borderId="4" xfId="0" applyFont="1" applyBorder="1" applyAlignment="1">
      <alignment vertical="center"/>
    </xf>
    <xf numFmtId="0" fontId="18" fillId="0" borderId="4" xfId="0" applyFont="1" applyBorder="1" applyAlignment="1">
      <alignment vertical="center" wrapText="1"/>
    </xf>
    <xf numFmtId="0" fontId="12" fillId="0" borderId="4" xfId="0" applyFont="1" applyBorder="1" applyAlignment="1">
      <alignment horizontal="justify" vertical="center" wrapText="1"/>
    </xf>
    <xf numFmtId="3" fontId="12" fillId="0" borderId="4" xfId="0" applyNumberFormat="1" applyFont="1" applyBorder="1" applyAlignment="1">
      <alignment horizontal="right" vertical="center" wrapText="1"/>
    </xf>
    <xf numFmtId="0" fontId="12" fillId="0" borderId="4" xfId="0" applyFont="1" applyBorder="1" applyAlignment="1">
      <alignment horizontal="right" vertical="center" wrapText="1"/>
    </xf>
    <xf numFmtId="0" fontId="8" fillId="4" borderId="4" xfId="0" applyFont="1" applyFill="1" applyBorder="1" applyAlignment="1">
      <alignment horizontal="justify" vertical="center"/>
    </xf>
    <xf numFmtId="3" fontId="8" fillId="4" borderId="4" xfId="0" applyNumberFormat="1" applyFont="1" applyFill="1" applyBorder="1" applyAlignment="1">
      <alignment horizontal="right" vertical="center"/>
    </xf>
    <xf numFmtId="0" fontId="12" fillId="2" borderId="4" xfId="0" applyFont="1" applyFill="1" applyBorder="1" applyAlignment="1">
      <alignment vertical="center"/>
    </xf>
    <xf numFmtId="0" fontId="12" fillId="0" borderId="4" xfId="0" applyFont="1" applyBorder="1" applyAlignment="1">
      <alignment vertical="center"/>
    </xf>
    <xf numFmtId="3" fontId="7" fillId="0" borderId="0" xfId="0" applyNumberFormat="1" applyFont="1" applyAlignment="1">
      <alignment vertical="center" wrapText="1"/>
    </xf>
    <xf numFmtId="0" fontId="6" fillId="0" borderId="0" xfId="0" applyFont="1" applyAlignment="1">
      <alignment horizontal="left" vertical="center" indent="9"/>
    </xf>
    <xf numFmtId="0" fontId="9" fillId="0" borderId="4" xfId="0" applyFont="1" applyBorder="1" applyAlignment="1">
      <alignment horizontal="left" vertical="top"/>
    </xf>
    <xf numFmtId="3" fontId="13" fillId="0" borderId="4" xfId="0" applyNumberFormat="1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3" fontId="12" fillId="0" borderId="4" xfId="0" applyNumberFormat="1" applyFont="1" applyBorder="1" applyAlignment="1">
      <alignment horizontal="center" vertical="center"/>
    </xf>
    <xf numFmtId="0" fontId="13" fillId="0" borderId="4" xfId="0" applyFont="1" applyBorder="1" applyAlignment="1">
      <alignment horizontal="left" vertical="center" indent="1"/>
    </xf>
    <xf numFmtId="0" fontId="12" fillId="4" borderId="4" xfId="0" applyFont="1" applyFill="1" applyBorder="1" applyAlignment="1">
      <alignment vertical="center"/>
    </xf>
    <xf numFmtId="3" fontId="9" fillId="2" borderId="4" xfId="0" applyNumberFormat="1" applyFont="1" applyFill="1" applyBorder="1" applyAlignment="1">
      <alignment horizontal="right" vertical="center"/>
    </xf>
    <xf numFmtId="0" fontId="9" fillId="2" borderId="4" xfId="0" applyFont="1" applyFill="1" applyBorder="1" applyAlignment="1">
      <alignment horizontal="right" vertical="center"/>
    </xf>
    <xf numFmtId="0" fontId="6" fillId="0" borderId="0" xfId="0" applyFont="1" applyAlignment="1">
      <alignment vertical="center"/>
    </xf>
    <xf numFmtId="0" fontId="9" fillId="0" borderId="4" xfId="0" applyFont="1" applyBorder="1" applyAlignment="1">
      <alignment horizontal="left" vertical="center"/>
    </xf>
    <xf numFmtId="0" fontId="9" fillId="0" borderId="4" xfId="0" applyFont="1" applyBorder="1" applyAlignment="1">
      <alignment horizontal="left" vertical="center" indent="1"/>
    </xf>
    <xf numFmtId="3" fontId="9" fillId="0" borderId="4" xfId="0" applyNumberFormat="1" applyFont="1" applyBorder="1" applyAlignment="1">
      <alignment horizontal="right" vertical="center" indent="1"/>
    </xf>
    <xf numFmtId="0" fontId="9" fillId="0" borderId="4" xfId="0" applyFont="1" applyBorder="1" applyAlignment="1">
      <alignment horizontal="right" vertical="center" indent="1"/>
    </xf>
    <xf numFmtId="0" fontId="8" fillId="4" borderId="4" xfId="0" applyFont="1" applyFill="1" applyBorder="1" applyAlignment="1">
      <alignment vertical="center"/>
    </xf>
    <xf numFmtId="0" fontId="8" fillId="2" borderId="4" xfId="0" applyFont="1" applyFill="1" applyBorder="1" applyAlignment="1">
      <alignment horizontal="right" vertical="center" indent="1"/>
    </xf>
    <xf numFmtId="0" fontId="8" fillId="4" borderId="4" xfId="0" applyFont="1" applyFill="1" applyBorder="1" applyAlignment="1">
      <alignment horizontal="right" vertical="center" indent="1"/>
    </xf>
    <xf numFmtId="3" fontId="11" fillId="4" borderId="4" xfId="0" applyNumberFormat="1" applyFont="1" applyFill="1" applyBorder="1" applyAlignment="1">
      <alignment horizontal="right" vertical="center" wrapText="1"/>
    </xf>
    <xf numFmtId="0" fontId="11" fillId="2" borderId="4" xfId="0" applyFont="1" applyFill="1" applyBorder="1" applyAlignment="1">
      <alignment vertical="top" wrapText="1"/>
    </xf>
    <xf numFmtId="0" fontId="21" fillId="0" borderId="4" xfId="0" applyFont="1" applyBorder="1" applyAlignment="1">
      <alignment vertical="center"/>
    </xf>
    <xf numFmtId="3" fontId="21" fillId="0" borderId="4" xfId="0" applyNumberFormat="1" applyFont="1" applyBorder="1" applyAlignment="1">
      <alignment horizontal="right" vertical="center"/>
    </xf>
    <xf numFmtId="0" fontId="21" fillId="0" borderId="4" xfId="0" applyFont="1" applyBorder="1" applyAlignment="1">
      <alignment horizontal="right" vertical="center"/>
    </xf>
    <xf numFmtId="0" fontId="11" fillId="7" borderId="4" xfId="0" applyFont="1" applyFill="1" applyBorder="1" applyAlignment="1">
      <alignment horizontal="right" vertical="center"/>
    </xf>
    <xf numFmtId="0" fontId="20" fillId="7" borderId="4" xfId="0" applyFont="1" applyFill="1" applyBorder="1" applyAlignment="1">
      <alignment horizontal="right" vertical="center"/>
    </xf>
    <xf numFmtId="0" fontId="20" fillId="7" borderId="4" xfId="0" applyFont="1" applyFill="1" applyBorder="1" applyAlignment="1">
      <alignment vertical="center"/>
    </xf>
    <xf numFmtId="3" fontId="20" fillId="7" borderId="4" xfId="0" applyNumberFormat="1" applyFont="1" applyFill="1" applyBorder="1" applyAlignment="1">
      <alignment horizontal="right" vertical="center"/>
    </xf>
    <xf numFmtId="0" fontId="10" fillId="8" borderId="4" xfId="0" applyFont="1" applyFill="1" applyBorder="1" applyAlignment="1">
      <alignment vertical="center"/>
    </xf>
    <xf numFmtId="0" fontId="10" fillId="8" borderId="4" xfId="0" applyFont="1" applyFill="1" applyBorder="1" applyAlignment="1">
      <alignment horizontal="justify" vertical="center" wrapText="1"/>
    </xf>
    <xf numFmtId="0" fontId="11" fillId="8" borderId="4" xfId="0" applyFont="1" applyFill="1" applyBorder="1" applyAlignment="1">
      <alignment vertical="center"/>
    </xf>
    <xf numFmtId="0" fontId="10" fillId="8" borderId="4" xfId="0" applyFont="1" applyFill="1" applyBorder="1" applyAlignment="1">
      <alignment vertical="center" wrapText="1"/>
    </xf>
    <xf numFmtId="0" fontId="11" fillId="7" borderId="4" xfId="0" applyFont="1" applyFill="1" applyBorder="1" applyAlignment="1">
      <alignment vertical="center"/>
    </xf>
    <xf numFmtId="3" fontId="11" fillId="7" borderId="4" xfId="0" applyNumberFormat="1" applyFont="1" applyFill="1" applyBorder="1" applyAlignment="1">
      <alignment horizontal="right" vertical="center"/>
    </xf>
    <xf numFmtId="164" fontId="9" fillId="0" borderId="4" xfId="2" applyFont="1" applyBorder="1" applyAlignment="1">
      <alignment horizontal="right" vertical="center"/>
    </xf>
    <xf numFmtId="164" fontId="8" fillId="0" borderId="4" xfId="2" applyFont="1" applyBorder="1" applyAlignment="1">
      <alignment horizontal="right" vertical="center"/>
    </xf>
    <xf numFmtId="0" fontId="8" fillId="2" borderId="4" xfId="0" applyFont="1" applyFill="1" applyBorder="1" applyAlignment="1">
      <alignment horizontal="justify" vertical="center" textRotation="90" wrapText="1"/>
    </xf>
    <xf numFmtId="0" fontId="8" fillId="2" borderId="4" xfId="0" applyFont="1" applyFill="1" applyBorder="1" applyAlignment="1">
      <alignment horizontal="justify" vertical="center" textRotation="90"/>
    </xf>
    <xf numFmtId="164" fontId="9" fillId="0" borderId="4" xfId="2" applyFont="1" applyBorder="1" applyAlignment="1">
      <alignment horizontal="right" vertical="center" wrapText="1"/>
    </xf>
    <xf numFmtId="165" fontId="9" fillId="0" borderId="4" xfId="2" applyNumberFormat="1" applyFont="1" applyBorder="1" applyAlignment="1">
      <alignment horizontal="right" vertical="center"/>
    </xf>
    <xf numFmtId="164" fontId="8" fillId="0" borderId="4" xfId="2" applyFont="1" applyBorder="1" applyAlignment="1">
      <alignment horizontal="right" vertical="center" wrapText="1"/>
    </xf>
    <xf numFmtId="166" fontId="9" fillId="0" borderId="4" xfId="0" applyNumberFormat="1" applyFont="1" applyBorder="1" applyAlignment="1">
      <alignment horizontal="right" vertical="center"/>
    </xf>
    <xf numFmtId="166" fontId="8" fillId="0" borderId="4" xfId="0" applyNumberFormat="1" applyFont="1" applyBorder="1" applyAlignment="1">
      <alignment horizontal="right" vertical="center"/>
    </xf>
    <xf numFmtId="164" fontId="0" fillId="0" borderId="0" xfId="2" applyFont="1"/>
    <xf numFmtId="164" fontId="8" fillId="2" borderId="4" xfId="2" applyFont="1" applyFill="1" applyBorder="1" applyAlignment="1">
      <alignment horizontal="right" vertical="center" wrapText="1"/>
    </xf>
    <xf numFmtId="164" fontId="9" fillId="2" borderId="4" xfId="2" applyFont="1" applyFill="1" applyBorder="1" applyAlignment="1">
      <alignment horizontal="right" vertical="center" wrapText="1"/>
    </xf>
    <xf numFmtId="164" fontId="8" fillId="4" borderId="4" xfId="2" applyFont="1" applyFill="1" applyBorder="1" applyAlignment="1">
      <alignment horizontal="right" vertical="center"/>
    </xf>
    <xf numFmtId="164" fontId="0" fillId="0" borderId="4" xfId="2" applyFont="1" applyBorder="1"/>
    <xf numFmtId="164" fontId="23" fillId="0" borderId="4" xfId="2" applyFont="1" applyBorder="1"/>
    <xf numFmtId="0" fontId="12" fillId="2" borderId="4" xfId="0" applyFont="1" applyFill="1" applyBorder="1" applyAlignment="1">
      <alignment horizontal="left" vertical="center" textRotation="90"/>
    </xf>
    <xf numFmtId="0" fontId="12" fillId="2" borderId="4" xfId="0" applyFont="1" applyFill="1" applyBorder="1" applyAlignment="1">
      <alignment horizontal="left" vertical="center" textRotation="90" wrapText="1"/>
    </xf>
    <xf numFmtId="164" fontId="13" fillId="0" borderId="4" xfId="2" applyFont="1" applyBorder="1" applyAlignment="1">
      <alignment horizontal="center" vertical="center"/>
    </xf>
    <xf numFmtId="164" fontId="13" fillId="0" borderId="4" xfId="2" applyFont="1" applyBorder="1" applyAlignment="1">
      <alignment horizontal="right" vertical="center"/>
    </xf>
    <xf numFmtId="164" fontId="12" fillId="0" borderId="4" xfId="2" applyFont="1" applyBorder="1" applyAlignment="1">
      <alignment horizontal="center" vertical="center"/>
    </xf>
    <xf numFmtId="164" fontId="12" fillId="0" borderId="4" xfId="2" applyFont="1" applyBorder="1" applyAlignment="1">
      <alignment horizontal="right" vertical="center"/>
    </xf>
    <xf numFmtId="0" fontId="8" fillId="0" borderId="9" xfId="0" applyFont="1" applyBorder="1" applyAlignment="1">
      <alignment horizontal="right" vertical="center"/>
    </xf>
    <xf numFmtId="164" fontId="8" fillId="0" borderId="4" xfId="2" applyFont="1" applyBorder="1" applyAlignment="1">
      <alignment horizontal="center" vertical="center"/>
    </xf>
    <xf numFmtId="164" fontId="9" fillId="0" borderId="4" xfId="2" applyFont="1" applyBorder="1" applyAlignment="1">
      <alignment vertical="center"/>
    </xf>
    <xf numFmtId="164" fontId="8" fillId="0" borderId="4" xfId="2" applyFont="1" applyBorder="1" applyAlignment="1">
      <alignment vertical="center"/>
    </xf>
    <xf numFmtId="0" fontId="23" fillId="0" borderId="0" xfId="0" applyFont="1"/>
    <xf numFmtId="164" fontId="10" fillId="0" borderId="4" xfId="2" applyFont="1" applyBorder="1" applyAlignment="1">
      <alignment horizontal="right" vertical="center"/>
    </xf>
    <xf numFmtId="164" fontId="19" fillId="0" borderId="4" xfId="2" applyFont="1" applyBorder="1" applyAlignment="1">
      <alignment vertical="center" wrapText="1"/>
    </xf>
    <xf numFmtId="164" fontId="10" fillId="0" borderId="4" xfId="2" applyFont="1" applyBorder="1" applyAlignment="1">
      <alignment vertical="center"/>
    </xf>
    <xf numFmtId="164" fontId="11" fillId="0" borderId="4" xfId="2" applyFont="1" applyBorder="1" applyAlignment="1">
      <alignment horizontal="right" vertical="center" textRotation="90"/>
    </xf>
    <xf numFmtId="164" fontId="11" fillId="0" borderId="4" xfId="2" applyFont="1" applyBorder="1" applyAlignment="1">
      <alignment vertical="center" textRotation="90"/>
    </xf>
    <xf numFmtId="164" fontId="11" fillId="0" borderId="4" xfId="2" applyFont="1" applyBorder="1" applyAlignment="1">
      <alignment vertical="center" textRotation="90" wrapText="1"/>
    </xf>
    <xf numFmtId="164" fontId="8" fillId="0" borderId="4" xfId="2" applyFont="1" applyBorder="1" applyAlignment="1">
      <alignment vertical="center" wrapText="1"/>
    </xf>
    <xf numFmtId="167" fontId="0" fillId="0" borderId="0" xfId="3" applyNumberFormat="1" applyFont="1"/>
    <xf numFmtId="166" fontId="9" fillId="0" borderId="4" xfId="0" applyNumberFormat="1" applyFont="1" applyBorder="1" applyAlignment="1">
      <alignment horizontal="right" vertical="center" wrapText="1"/>
    </xf>
    <xf numFmtId="166" fontId="10" fillId="0" borderId="4" xfId="0" applyNumberFormat="1" applyFont="1" applyBorder="1" applyAlignment="1">
      <alignment horizontal="right" vertical="center" wrapText="1"/>
    </xf>
    <xf numFmtId="3" fontId="18" fillId="0" borderId="4" xfId="0" applyNumberFormat="1" applyFont="1" applyBorder="1" applyAlignment="1">
      <alignment horizontal="right" vertical="center"/>
    </xf>
    <xf numFmtId="3" fontId="18" fillId="0" borderId="4" xfId="0" applyNumberFormat="1" applyFont="1" applyBorder="1" applyAlignment="1">
      <alignment vertical="center"/>
    </xf>
    <xf numFmtId="166" fontId="13" fillId="0" borderId="4" xfId="0" applyNumberFormat="1" applyFont="1" applyBorder="1" applyAlignment="1">
      <alignment horizontal="right" vertical="center" wrapText="1"/>
    </xf>
    <xf numFmtId="0" fontId="9" fillId="0" borderId="0" xfId="0" applyFont="1"/>
    <xf numFmtId="168" fontId="9" fillId="0" borderId="4" xfId="2" applyNumberFormat="1" applyFont="1" applyBorder="1" applyAlignment="1">
      <alignment horizontal="right" vertical="center"/>
    </xf>
    <xf numFmtId="1" fontId="9" fillId="0" borderId="4" xfId="2" applyNumberFormat="1" applyFont="1" applyBorder="1" applyAlignment="1">
      <alignment horizontal="right" vertical="center"/>
    </xf>
    <xf numFmtId="164" fontId="9" fillId="0" borderId="4" xfId="0" applyNumberFormat="1" applyFont="1" applyBorder="1" applyAlignment="1">
      <alignment horizontal="right" vertical="center"/>
    </xf>
    <xf numFmtId="166" fontId="9" fillId="0" borderId="4" xfId="0" applyNumberFormat="1" applyFont="1" applyBorder="1" applyAlignment="1">
      <alignment horizontal="center" vertical="center"/>
    </xf>
    <xf numFmtId="1" fontId="9" fillId="0" borderId="4" xfId="0" applyNumberFormat="1" applyFont="1" applyBorder="1" applyAlignment="1">
      <alignment horizontal="center" vertical="center"/>
    </xf>
    <xf numFmtId="166" fontId="13" fillId="0" borderId="4" xfId="0" applyNumberFormat="1" applyFont="1" applyBorder="1" applyAlignment="1">
      <alignment horizontal="right" vertical="center"/>
    </xf>
    <xf numFmtId="166" fontId="12" fillId="0" borderId="4" xfId="0" applyNumberFormat="1" applyFont="1" applyBorder="1" applyAlignment="1">
      <alignment horizontal="right" vertical="center"/>
    </xf>
    <xf numFmtId="166" fontId="9" fillId="0" borderId="2" xfId="0" applyNumberFormat="1" applyFont="1" applyBorder="1" applyAlignment="1">
      <alignment horizontal="right" vertical="center"/>
    </xf>
    <xf numFmtId="166" fontId="8" fillId="0" borderId="2" xfId="0" applyNumberFormat="1" applyFont="1" applyBorder="1" applyAlignment="1">
      <alignment horizontal="right" vertical="center"/>
    </xf>
    <xf numFmtId="166" fontId="0" fillId="0" borderId="0" xfId="0" applyNumberFormat="1"/>
    <xf numFmtId="1" fontId="0" fillId="0" borderId="0" xfId="0" applyNumberFormat="1"/>
    <xf numFmtId="164" fontId="9" fillId="0" borderId="4" xfId="2" applyFont="1" applyBorder="1" applyAlignment="1">
      <alignment horizontal="center" vertical="center"/>
    </xf>
    <xf numFmtId="166" fontId="8" fillId="0" borderId="4" xfId="0" applyNumberFormat="1" applyFont="1" applyBorder="1" applyAlignment="1">
      <alignment horizontal="right" vertical="center" wrapText="1"/>
    </xf>
    <xf numFmtId="166" fontId="10" fillId="10" borderId="4" xfId="0" applyNumberFormat="1" applyFont="1" applyFill="1" applyBorder="1" applyAlignment="1">
      <alignment horizontal="right" vertical="center" wrapText="1"/>
    </xf>
    <xf numFmtId="166" fontId="10" fillId="11" borderId="4" xfId="0" applyNumberFormat="1" applyFont="1" applyFill="1" applyBorder="1" applyAlignment="1">
      <alignment horizontal="right" vertical="center" wrapText="1"/>
    </xf>
    <xf numFmtId="166" fontId="10" fillId="7" borderId="4" xfId="0" applyNumberFormat="1" applyFont="1" applyFill="1" applyBorder="1" applyAlignment="1">
      <alignment horizontal="right" vertical="center" wrapText="1"/>
    </xf>
    <xf numFmtId="0" fontId="8" fillId="2" borderId="4" xfId="0" applyFont="1" applyFill="1" applyBorder="1" applyAlignment="1">
      <alignment horizontal="justify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vertical="center"/>
    </xf>
    <xf numFmtId="0" fontId="9" fillId="0" borderId="5" xfId="0" applyFont="1" applyBorder="1" applyAlignment="1">
      <alignment horizontal="right" vertical="center" wrapText="1"/>
    </xf>
    <xf numFmtId="0" fontId="9" fillId="0" borderId="6" xfId="0" applyFont="1" applyBorder="1" applyAlignment="1">
      <alignment horizontal="right" vertical="center" wrapText="1"/>
    </xf>
    <xf numFmtId="0" fontId="8" fillId="5" borderId="5" xfId="0" applyFont="1" applyFill="1" applyBorder="1" applyAlignment="1">
      <alignment horizontal="right" vertical="center" wrapText="1"/>
    </xf>
    <xf numFmtId="0" fontId="8" fillId="5" borderId="6" xfId="0" applyFont="1" applyFill="1" applyBorder="1" applyAlignment="1">
      <alignment horizontal="right" vertical="center" wrapText="1"/>
    </xf>
    <xf numFmtId="0" fontId="0" fillId="0" borderId="4" xfId="0" applyBorder="1" applyAlignment="1">
      <alignment horizontal="center" vertical="center"/>
    </xf>
    <xf numFmtId="0" fontId="8" fillId="2" borderId="5" xfId="0" applyFont="1" applyFill="1" applyBorder="1" applyAlignment="1">
      <alignment horizontal="justify" vertical="center" wrapText="1"/>
    </xf>
    <xf numFmtId="0" fontId="8" fillId="2" borderId="6" xfId="0" applyFont="1" applyFill="1" applyBorder="1" applyAlignment="1">
      <alignment horizontal="justify" vertical="center" wrapText="1"/>
    </xf>
    <xf numFmtId="0" fontId="8" fillId="2" borderId="4" xfId="0" applyFont="1" applyFill="1" applyBorder="1" applyAlignment="1">
      <alignment horizontal="justify" vertical="center"/>
    </xf>
    <xf numFmtId="0" fontId="9" fillId="2" borderId="4" xfId="0" applyFont="1" applyFill="1" applyBorder="1" applyAlignment="1">
      <alignment vertical="center"/>
    </xf>
    <xf numFmtId="0" fontId="12" fillId="2" borderId="4" xfId="0" applyFont="1" applyFill="1" applyBorder="1" applyAlignment="1">
      <alignment vertical="center" wrapText="1"/>
    </xf>
    <xf numFmtId="0" fontId="12" fillId="2" borderId="4" xfId="0" applyFont="1" applyFill="1" applyBorder="1" applyAlignment="1">
      <alignment horizontal="center" vertical="center" wrapText="1"/>
    </xf>
    <xf numFmtId="0" fontId="12" fillId="2" borderId="4" xfId="0" applyFont="1" applyFill="1" applyBorder="1" applyAlignment="1">
      <alignment horizontal="justify" vertical="center" wrapText="1"/>
    </xf>
    <xf numFmtId="0" fontId="12" fillId="2" borderId="4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justify" vertical="center" wrapText="1"/>
    </xf>
    <xf numFmtId="0" fontId="8" fillId="2" borderId="3" xfId="0" applyFont="1" applyFill="1" applyBorder="1" applyAlignment="1">
      <alignment horizontal="justify" vertical="center" wrapText="1"/>
    </xf>
    <xf numFmtId="0" fontId="11" fillId="2" borderId="4" xfId="0" applyFont="1" applyFill="1" applyBorder="1" applyAlignment="1">
      <alignment horizontal="justify" vertical="center"/>
    </xf>
    <xf numFmtId="0" fontId="11" fillId="2" borderId="4" xfId="0" applyFont="1" applyFill="1" applyBorder="1" applyAlignment="1">
      <alignment horizontal="center" vertical="center"/>
    </xf>
    <xf numFmtId="0" fontId="11" fillId="0" borderId="4" xfId="0" applyFont="1" applyBorder="1" applyAlignment="1">
      <alignment vertical="center"/>
    </xf>
    <xf numFmtId="0" fontId="11" fillId="0" borderId="4" xfId="0" applyFont="1" applyBorder="1" applyAlignment="1">
      <alignment horizontal="center" vertical="center"/>
    </xf>
    <xf numFmtId="0" fontId="11" fillId="2" borderId="4" xfId="0" applyFont="1" applyFill="1" applyBorder="1" applyAlignment="1">
      <alignment vertical="center"/>
    </xf>
    <xf numFmtId="0" fontId="11" fillId="2" borderId="4" xfId="0" applyFont="1" applyFill="1" applyBorder="1" applyAlignment="1">
      <alignment vertical="center" wrapText="1"/>
    </xf>
    <xf numFmtId="0" fontId="8" fillId="2" borderId="4" xfId="0" applyFont="1" applyFill="1" applyBorder="1" applyAlignment="1">
      <alignment vertical="center" wrapText="1"/>
    </xf>
    <xf numFmtId="0" fontId="11" fillId="2" borderId="4" xfId="0" applyFont="1" applyFill="1" applyBorder="1" applyAlignment="1">
      <alignment horizontal="right" vertical="center"/>
    </xf>
    <xf numFmtId="0" fontId="8" fillId="0" borderId="4" xfId="0" applyFont="1" applyBorder="1" applyAlignment="1">
      <alignment vertical="center"/>
    </xf>
    <xf numFmtId="0" fontId="8" fillId="0" borderId="4" xfId="0" applyFont="1" applyBorder="1" applyAlignment="1">
      <alignment horizontal="center" vertical="center"/>
    </xf>
    <xf numFmtId="0" fontId="8" fillId="0" borderId="4" xfId="0" applyFont="1" applyBorder="1" applyAlignment="1">
      <alignment horizontal="justify" vertical="center"/>
    </xf>
    <xf numFmtId="0" fontId="8" fillId="0" borderId="4" xfId="0" applyFont="1" applyBorder="1" applyAlignment="1">
      <alignment horizontal="right" vertical="center"/>
    </xf>
    <xf numFmtId="0" fontId="11" fillId="2" borderId="4" xfId="0" applyFont="1" applyFill="1" applyBorder="1" applyAlignment="1">
      <alignment horizontal="justify" vertical="center" wrapText="1"/>
    </xf>
    <xf numFmtId="0" fontId="11" fillId="2" borderId="4" xfId="0" applyFont="1" applyFill="1" applyBorder="1" applyAlignment="1">
      <alignment horizontal="center" vertical="center" wrapText="1"/>
    </xf>
    <xf numFmtId="166" fontId="9" fillId="0" borderId="4" xfId="0" applyNumberFormat="1" applyFont="1" applyBorder="1" applyAlignment="1">
      <alignment horizontal="right" vertical="center" wrapText="1"/>
    </xf>
    <xf numFmtId="166" fontId="8" fillId="0" borderId="4" xfId="0" applyNumberFormat="1" applyFont="1" applyBorder="1" applyAlignment="1">
      <alignment horizontal="right" vertical="center" wrapText="1"/>
    </xf>
    <xf numFmtId="0" fontId="0" fillId="0" borderId="4" xfId="0" applyBorder="1" applyAlignment="1">
      <alignment horizontal="center" vertical="center" wrapText="1"/>
    </xf>
    <xf numFmtId="0" fontId="13" fillId="0" borderId="4" xfId="0" applyFont="1" applyBorder="1" applyAlignment="1">
      <alignment horizontal="right" vertical="center" wrapText="1"/>
    </xf>
    <xf numFmtId="0" fontId="17" fillId="2" borderId="4" xfId="0" applyFont="1" applyFill="1" applyBorder="1" applyAlignment="1">
      <alignment horizontal="center" vertical="center" wrapText="1"/>
    </xf>
    <xf numFmtId="0" fontId="12" fillId="2" borderId="4" xfId="0" applyFont="1" applyFill="1" applyBorder="1" applyAlignment="1">
      <alignment horizontal="right" vertical="center" wrapText="1"/>
    </xf>
    <xf numFmtId="3" fontId="13" fillId="0" borderId="4" xfId="0" applyNumberFormat="1" applyFont="1" applyBorder="1" applyAlignment="1">
      <alignment horizontal="right" vertical="center" wrapText="1"/>
    </xf>
    <xf numFmtId="0" fontId="17" fillId="2" borderId="5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3" fontId="12" fillId="0" borderId="4" xfId="0" applyNumberFormat="1" applyFont="1" applyBorder="1" applyAlignment="1">
      <alignment horizontal="right" vertical="center" wrapText="1"/>
    </xf>
    <xf numFmtId="0" fontId="12" fillId="2" borderId="4" xfId="0" applyFont="1" applyFill="1" applyBorder="1" applyAlignment="1">
      <alignment vertical="center"/>
    </xf>
    <xf numFmtId="0" fontId="13" fillId="0" borderId="4" xfId="0" applyFont="1" applyBorder="1" applyAlignment="1">
      <alignment vertical="center" wrapText="1"/>
    </xf>
    <xf numFmtId="0" fontId="13" fillId="0" borderId="4" xfId="0" applyFont="1" applyBorder="1" applyAlignment="1">
      <alignment vertical="center"/>
    </xf>
    <xf numFmtId="0" fontId="13" fillId="9" borderId="4" xfId="0" applyFont="1" applyFill="1" applyBorder="1" applyAlignment="1">
      <alignment vertical="center" wrapText="1"/>
    </xf>
    <xf numFmtId="0" fontId="12" fillId="0" borderId="4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/>
    </xf>
    <xf numFmtId="0" fontId="11" fillId="2" borderId="5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9" fillId="0" borderId="4" xfId="0" applyFont="1" applyBorder="1" applyAlignment="1">
      <alignment vertical="center" wrapText="1"/>
    </xf>
    <xf numFmtId="0" fontId="9" fillId="0" borderId="4" xfId="0" applyFont="1" applyBorder="1" applyAlignment="1">
      <alignment vertical="center"/>
    </xf>
    <xf numFmtId="0" fontId="8" fillId="0" borderId="4" xfId="0" applyFont="1" applyBorder="1" applyAlignment="1">
      <alignment horizontal="center" vertical="center" wrapText="1"/>
    </xf>
    <xf numFmtId="0" fontId="8" fillId="0" borderId="4" xfId="0" applyFont="1" applyBorder="1" applyAlignment="1">
      <alignment vertical="center" wrapText="1"/>
    </xf>
    <xf numFmtId="164" fontId="8" fillId="0" borderId="4" xfId="2" applyFont="1" applyBorder="1" applyAlignment="1">
      <alignment vertical="center"/>
    </xf>
    <xf numFmtId="164" fontId="8" fillId="0" borderId="4" xfId="2" applyFont="1" applyBorder="1" applyAlignment="1">
      <alignment horizontal="center" vertical="center"/>
    </xf>
    <xf numFmtId="164" fontId="11" fillId="0" borderId="4" xfId="2" applyFont="1" applyBorder="1" applyAlignment="1">
      <alignment vertical="center"/>
    </xf>
    <xf numFmtId="164" fontId="11" fillId="0" borderId="4" xfId="2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11" fillId="7" borderId="4" xfId="0" applyFont="1" applyFill="1" applyBorder="1" applyAlignment="1">
      <alignment horizontal="right" vertical="center"/>
    </xf>
    <xf numFmtId="0" fontId="20" fillId="7" borderId="4" xfId="0" applyFont="1" applyFill="1" applyBorder="1" applyAlignment="1">
      <alignment horizontal="center" vertical="center"/>
    </xf>
    <xf numFmtId="0" fontId="11" fillId="7" borderId="4" xfId="0" applyFont="1" applyFill="1" applyBorder="1" applyAlignment="1">
      <alignment vertical="center"/>
    </xf>
    <xf numFmtId="0" fontId="11" fillId="7" borderId="4" xfId="0" applyFont="1" applyFill="1" applyBorder="1" applyAlignment="1">
      <alignment horizontal="center" vertical="center"/>
    </xf>
  </cellXfs>
  <cellStyles count="4">
    <cellStyle name="Comma [0]" xfId="2" builtinId="6"/>
    <cellStyle name="Hyperlink" xfId="1" builtinId="8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calcChain" Target="calcChain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theme" Target="theme/theme1.xml"/><Relationship Id="rId10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externalLink" Target="externalLinks/externalLink1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%20Nsengiyumva/Downloads/Fwd%20Final%20Tables/EC2024ReportTabl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2024ReportTables"/>
    </sheetNames>
    <sheetDataSet>
      <sheetData sheetId="0">
        <row r="18">
          <cell r="A18" t="str">
            <v>Agriculture, Forestry and Fishing</v>
          </cell>
          <cell r="B18">
            <v>705</v>
          </cell>
          <cell r="C18">
            <v>0.3</v>
          </cell>
        </row>
        <row r="19">
          <cell r="A19" t="str">
            <v>Mining And Quarrying</v>
          </cell>
          <cell r="B19">
            <v>295</v>
          </cell>
          <cell r="C19">
            <v>0.1</v>
          </cell>
        </row>
        <row r="20">
          <cell r="A20" t="str">
            <v>Manufacturing</v>
          </cell>
          <cell r="B20">
            <v>17817</v>
          </cell>
          <cell r="C20">
            <v>6.6</v>
          </cell>
        </row>
        <row r="21">
          <cell r="A21" t="str">
            <v>Electricity, gas, steam and air conditioning supply</v>
          </cell>
          <cell r="B21">
            <v>76</v>
          </cell>
          <cell r="C21">
            <v>0</v>
          </cell>
        </row>
        <row r="22">
          <cell r="A22" t="str">
            <v>Water supply; sewerage, waste management and remediation activities</v>
          </cell>
          <cell r="B22">
            <v>1939</v>
          </cell>
          <cell r="C22">
            <v>0.7</v>
          </cell>
        </row>
        <row r="23">
          <cell r="A23" t="str">
            <v>Construction</v>
          </cell>
          <cell r="B23">
            <v>197</v>
          </cell>
          <cell r="C23">
            <v>0.1</v>
          </cell>
        </row>
        <row r="24">
          <cell r="A24" t="str">
            <v>Wholesale And Retail Trade; Repair Of Motor Vehicles And Motorcycles</v>
          </cell>
          <cell r="B24">
            <v>144671</v>
          </cell>
          <cell r="C24">
            <v>53.7</v>
          </cell>
        </row>
        <row r="25">
          <cell r="A25" t="str">
            <v>Transportation And Storage</v>
          </cell>
          <cell r="B25">
            <v>707</v>
          </cell>
          <cell r="C25">
            <v>0.3</v>
          </cell>
        </row>
        <row r="26">
          <cell r="A26" t="str">
            <v>Accommodation And Food Service Activities</v>
          </cell>
          <cell r="B26">
            <v>61923</v>
          </cell>
          <cell r="C26">
            <v>23</v>
          </cell>
        </row>
        <row r="27">
          <cell r="A27" t="str">
            <v>Information And Communication</v>
          </cell>
          <cell r="B27">
            <v>2512</v>
          </cell>
          <cell r="C27">
            <v>0.9</v>
          </cell>
        </row>
        <row r="28">
          <cell r="A28" t="str">
            <v>Financial And Insurance Activities</v>
          </cell>
          <cell r="B28">
            <v>4067</v>
          </cell>
          <cell r="C28">
            <v>1.5</v>
          </cell>
        </row>
        <row r="29">
          <cell r="A29" t="str">
            <v>Real Estate Activities</v>
          </cell>
          <cell r="B29">
            <v>132</v>
          </cell>
          <cell r="C29">
            <v>0</v>
          </cell>
        </row>
        <row r="30">
          <cell r="A30" t="str">
            <v>Professional, Scientific And Technical Activities</v>
          </cell>
          <cell r="B30">
            <v>1853</v>
          </cell>
          <cell r="C30">
            <v>0.7</v>
          </cell>
        </row>
        <row r="31">
          <cell r="A31" t="str">
            <v>Administrative And Support Service Activities</v>
          </cell>
          <cell r="B31">
            <v>1552</v>
          </cell>
          <cell r="C31">
            <v>0.6</v>
          </cell>
        </row>
        <row r="32">
          <cell r="A32" t="str">
            <v>Public Administration And Defence; Compulsory Social Security</v>
          </cell>
          <cell r="B32">
            <v>130</v>
          </cell>
          <cell r="C32">
            <v>0</v>
          </cell>
        </row>
        <row r="33">
          <cell r="A33" t="str">
            <v>Education</v>
          </cell>
          <cell r="B33">
            <v>5451</v>
          </cell>
          <cell r="C33">
            <v>2</v>
          </cell>
        </row>
        <row r="34">
          <cell r="A34" t="str">
            <v>Human Health And Social Work Activities</v>
          </cell>
          <cell r="B34">
            <v>1850</v>
          </cell>
          <cell r="C34">
            <v>0.7</v>
          </cell>
        </row>
        <row r="35">
          <cell r="A35" t="str">
            <v>Arts, Entertainment And Recreation</v>
          </cell>
          <cell r="B35">
            <v>500</v>
          </cell>
          <cell r="C35">
            <v>0.2</v>
          </cell>
        </row>
        <row r="36">
          <cell r="A36" t="str">
            <v>Other Service Activities</v>
          </cell>
          <cell r="B36">
            <v>22949</v>
          </cell>
          <cell r="C36">
            <v>8.5</v>
          </cell>
        </row>
        <row r="37">
          <cell r="A37" t="str">
            <v>Total</v>
          </cell>
          <cell r="B37">
            <v>269326</v>
          </cell>
          <cell r="C37">
            <v>100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7"/>
  <sheetViews>
    <sheetView topLeftCell="A11" zoomScaleNormal="100" workbookViewId="0">
      <selection activeCell="A28" sqref="A28"/>
    </sheetView>
  </sheetViews>
  <sheetFormatPr defaultColWidth="8.69921875" defaultRowHeight="15"/>
  <cols>
    <col min="1" max="1" width="75.3984375" style="2" bestFit="1" customWidth="1"/>
    <col min="2" max="16384" width="8.69921875" style="2"/>
  </cols>
  <sheetData>
    <row r="1" spans="1:1">
      <c r="A1" s="2" t="s">
        <v>0</v>
      </c>
    </row>
    <row r="3" spans="1:1">
      <c r="A3" s="3" t="s">
        <v>1</v>
      </c>
    </row>
    <row r="4" spans="1:1">
      <c r="A4" s="3" t="s">
        <v>12</v>
      </c>
    </row>
    <row r="5" spans="1:1">
      <c r="A5" s="3" t="s">
        <v>22</v>
      </c>
    </row>
    <row r="6" spans="1:1">
      <c r="A6" s="3" t="s">
        <v>45</v>
      </c>
    </row>
    <row r="7" spans="1:1">
      <c r="A7" s="3" t="s">
        <v>84</v>
      </c>
    </row>
    <row r="8" spans="1:1">
      <c r="A8" s="3" t="s">
        <v>91</v>
      </c>
    </row>
    <row r="9" spans="1:1">
      <c r="A9" s="3" t="s">
        <v>100</v>
      </c>
    </row>
    <row r="10" spans="1:1">
      <c r="A10" s="3" t="s">
        <v>113</v>
      </c>
    </row>
    <row r="11" spans="1:1">
      <c r="A11" s="3" t="s">
        <v>117</v>
      </c>
    </row>
    <row r="12" spans="1:1">
      <c r="A12" s="3" t="s">
        <v>118</v>
      </c>
    </row>
    <row r="13" spans="1:1">
      <c r="A13" s="1" t="s">
        <v>121</v>
      </c>
    </row>
    <row r="14" spans="1:1">
      <c r="A14" s="3" t="s">
        <v>123</v>
      </c>
    </row>
    <row r="15" spans="1:1">
      <c r="A15" s="3" t="s">
        <v>130</v>
      </c>
    </row>
    <row r="16" spans="1:1">
      <c r="A16" s="3" t="s">
        <v>138</v>
      </c>
    </row>
    <row r="17" spans="1:1">
      <c r="A17" s="3" t="s">
        <v>139</v>
      </c>
    </row>
    <row r="18" spans="1:1">
      <c r="A18" s="3" t="s">
        <v>143</v>
      </c>
    </row>
    <row r="19" spans="1:1">
      <c r="A19" s="3" t="s">
        <v>147</v>
      </c>
    </row>
    <row r="20" spans="1:1">
      <c r="A20" s="3" t="s">
        <v>150</v>
      </c>
    </row>
    <row r="21" spans="1:1">
      <c r="A21" s="3" t="s">
        <v>153</v>
      </c>
    </row>
    <row r="22" spans="1:1">
      <c r="A22" s="3" t="s">
        <v>157</v>
      </c>
    </row>
    <row r="23" spans="1:1">
      <c r="A23" s="3" t="s">
        <v>163</v>
      </c>
    </row>
    <row r="24" spans="1:1">
      <c r="A24" s="3" t="s">
        <v>162</v>
      </c>
    </row>
    <row r="25" spans="1:1">
      <c r="A25" s="3" t="s">
        <v>165</v>
      </c>
    </row>
    <row r="26" spans="1:1">
      <c r="A26" s="3" t="s">
        <v>166</v>
      </c>
    </row>
    <row r="27" spans="1:1">
      <c r="A27" s="3" t="s">
        <v>168</v>
      </c>
    </row>
    <row r="28" spans="1:1">
      <c r="A28" s="3" t="s">
        <v>169</v>
      </c>
    </row>
    <row r="29" spans="1:1">
      <c r="A29" s="3" t="s">
        <v>173</v>
      </c>
    </row>
    <row r="30" spans="1:1">
      <c r="A30" s="3" t="s">
        <v>174</v>
      </c>
    </row>
    <row r="31" spans="1:1">
      <c r="A31" s="3" t="s">
        <v>177</v>
      </c>
    </row>
    <row r="32" spans="1:1">
      <c r="A32" s="3" t="s">
        <v>189</v>
      </c>
    </row>
    <row r="33" spans="1:1">
      <c r="A33" s="3" t="s">
        <v>190</v>
      </c>
    </row>
    <row r="34" spans="1:1">
      <c r="A34" s="3" t="s">
        <v>196</v>
      </c>
    </row>
    <row r="35" spans="1:1">
      <c r="A35" s="3" t="s">
        <v>201</v>
      </c>
    </row>
    <row r="36" spans="1:1">
      <c r="A36" s="3" t="s">
        <v>203</v>
      </c>
    </row>
    <row r="37" spans="1:1">
      <c r="A37" s="3" t="s">
        <v>204</v>
      </c>
    </row>
    <row r="38" spans="1:1">
      <c r="A38" s="3" t="s">
        <v>212</v>
      </c>
    </row>
    <row r="39" spans="1:1">
      <c r="A39" s="3" t="s">
        <v>243</v>
      </c>
    </row>
    <row r="40" spans="1:1">
      <c r="A40" s="3" t="s">
        <v>245</v>
      </c>
    </row>
    <row r="41" spans="1:1">
      <c r="A41" s="3" t="s">
        <v>249</v>
      </c>
    </row>
    <row r="42" spans="1:1">
      <c r="A42" s="3" t="s">
        <v>251</v>
      </c>
    </row>
    <row r="43" spans="1:1">
      <c r="A43" s="3" t="s">
        <v>253</v>
      </c>
    </row>
    <row r="44" spans="1:1">
      <c r="A44" s="3" t="s">
        <v>265</v>
      </c>
    </row>
    <row r="45" spans="1:1">
      <c r="A45" s="3" t="s">
        <v>267</v>
      </c>
    </row>
    <row r="46" spans="1:1">
      <c r="A46" s="3" t="s">
        <v>269</v>
      </c>
    </row>
    <row r="47" spans="1:1">
      <c r="A47" s="3" t="s">
        <v>272</v>
      </c>
    </row>
    <row r="48" spans="1:1">
      <c r="A48" s="3" t="s">
        <v>273</v>
      </c>
    </row>
    <row r="49" spans="1:1">
      <c r="A49" s="3" t="s">
        <v>281</v>
      </c>
    </row>
    <row r="50" spans="1:1">
      <c r="A50" s="3" t="s">
        <v>286</v>
      </c>
    </row>
    <row r="51" spans="1:1">
      <c r="A51" s="3" t="s">
        <v>288</v>
      </c>
    </row>
    <row r="52" spans="1:1">
      <c r="A52" s="3" t="s">
        <v>291</v>
      </c>
    </row>
    <row r="53" spans="1:1">
      <c r="A53" s="3" t="s">
        <v>303</v>
      </c>
    </row>
    <row r="54" spans="1:1">
      <c r="A54" s="3" t="s">
        <v>307</v>
      </c>
    </row>
    <row r="55" spans="1:1">
      <c r="A55" s="3" t="s">
        <v>309</v>
      </c>
    </row>
    <row r="56" spans="1:1">
      <c r="A56" s="3" t="s">
        <v>330</v>
      </c>
    </row>
    <row r="57" spans="1:1">
      <c r="A57" s="3" t="s">
        <v>334</v>
      </c>
    </row>
    <row r="58" spans="1:1">
      <c r="A58" s="3" t="s">
        <v>346</v>
      </c>
    </row>
    <row r="59" spans="1:1">
      <c r="A59" s="3" t="s">
        <v>348</v>
      </c>
    </row>
    <row r="60" spans="1:1">
      <c r="A60" s="3" t="s">
        <v>351</v>
      </c>
    </row>
    <row r="61" spans="1:1">
      <c r="A61" s="3" t="s">
        <v>353</v>
      </c>
    </row>
    <row r="62" spans="1:1">
      <c r="A62" s="3" t="s">
        <v>355</v>
      </c>
    </row>
    <row r="63" spans="1:1">
      <c r="A63" s="3" t="s">
        <v>359</v>
      </c>
    </row>
    <row r="64" spans="1:1">
      <c r="A64" s="3" t="s">
        <v>361</v>
      </c>
    </row>
    <row r="65" spans="1:1">
      <c r="A65" s="3" t="s">
        <v>363</v>
      </c>
    </row>
    <row r="66" spans="1:1">
      <c r="A66" s="3" t="s">
        <v>365</v>
      </c>
    </row>
    <row r="67" spans="1:1">
      <c r="A67" s="3" t="s">
        <v>367</v>
      </c>
    </row>
    <row r="68" spans="1:1">
      <c r="A68" s="3" t="s">
        <v>369</v>
      </c>
    </row>
    <row r="69" spans="1:1">
      <c r="A69" s="3" t="s">
        <v>370</v>
      </c>
    </row>
    <row r="70" spans="1:1">
      <c r="A70" s="3" t="s">
        <v>372</v>
      </c>
    </row>
    <row r="71" spans="1:1">
      <c r="A71" s="3" t="s">
        <v>374</v>
      </c>
    </row>
    <row r="72" spans="1:1">
      <c r="A72" s="3" t="s">
        <v>387</v>
      </c>
    </row>
    <row r="73" spans="1:1">
      <c r="A73" s="3" t="s">
        <v>389</v>
      </c>
    </row>
    <row r="74" spans="1:1">
      <c r="A74" s="3" t="s">
        <v>391</v>
      </c>
    </row>
    <row r="75" spans="1:1">
      <c r="A75" s="3" t="s">
        <v>392</v>
      </c>
    </row>
    <row r="76" spans="1:1">
      <c r="A76" s="3" t="s">
        <v>393</v>
      </c>
    </row>
    <row r="77" spans="1:1">
      <c r="A77" s="3" t="s">
        <v>395</v>
      </c>
    </row>
    <row r="78" spans="1:1">
      <c r="A78" s="3" t="s">
        <v>396</v>
      </c>
    </row>
    <row r="79" spans="1:1">
      <c r="A79" s="3" t="s">
        <v>398</v>
      </c>
    </row>
    <row r="80" spans="1:1">
      <c r="A80" s="3" t="s">
        <v>411</v>
      </c>
    </row>
    <row r="81" spans="1:1">
      <c r="A81" s="3" t="s">
        <v>412</v>
      </c>
    </row>
    <row r="82" spans="1:1">
      <c r="A82" s="3" t="s">
        <v>414</v>
      </c>
    </row>
    <row r="83" spans="1:1">
      <c r="A83" s="3" t="s">
        <v>431</v>
      </c>
    </row>
    <row r="84" spans="1:1">
      <c r="A84" s="3" t="s">
        <v>432</v>
      </c>
    </row>
    <row r="85" spans="1:1">
      <c r="A85" s="3" t="s">
        <v>434</v>
      </c>
    </row>
    <row r="86" spans="1:1">
      <c r="A86" s="3" t="s">
        <v>437</v>
      </c>
    </row>
    <row r="87" spans="1:1">
      <c r="A87" s="3" t="s">
        <v>439</v>
      </c>
    </row>
    <row r="88" spans="1:1">
      <c r="A88" s="3" t="s">
        <v>442</v>
      </c>
    </row>
    <row r="89" spans="1:1">
      <c r="A89" s="3" t="s">
        <v>445</v>
      </c>
    </row>
    <row r="90" spans="1:1">
      <c r="A90" s="3" t="s">
        <v>448</v>
      </c>
    </row>
    <row r="91" spans="1:1">
      <c r="A91" s="3" t="s">
        <v>449</v>
      </c>
    </row>
    <row r="92" spans="1:1">
      <c r="A92" s="3" t="s">
        <v>450</v>
      </c>
    </row>
    <row r="93" spans="1:1">
      <c r="A93" s="3" t="s">
        <v>451</v>
      </c>
    </row>
    <row r="94" spans="1:1">
      <c r="A94" s="3" t="s">
        <v>452</v>
      </c>
    </row>
    <row r="95" spans="1:1">
      <c r="A95" s="3" t="s">
        <v>453</v>
      </c>
    </row>
    <row r="96" spans="1:1">
      <c r="A96" s="3" t="s">
        <v>454</v>
      </c>
    </row>
    <row r="97" spans="1:1">
      <c r="A97" s="3" t="s">
        <v>455</v>
      </c>
    </row>
  </sheetData>
  <hyperlinks>
    <hyperlink ref="A3" location="'Table 2.1.1'!A1" display="Table 2.1. 1: Distribution (Number and %) and change of establishments by institutional sector"/>
    <hyperlink ref="A4" location="'Table 2.1. 2'!A1" display="Table 2.1. 2: Change in establishments and enterprises between 2014 and 2023 by establishment type"/>
    <hyperlink ref="A5" location="'Table 2.1. 3'!A1" display="Table 2.1. 3: Distribution of establishments (Number and %) by economic activity"/>
    <hyperlink ref="A6" location="'Table 2.1.4'!A1" display="2.1.4. Spatial distribution of establishments and change between 2020 and 2023"/>
    <hyperlink ref="A7" location="'Table 2.1. 5'!A1" display="Table 2.1. 5: Distribution of enterprises (Number and %) by size based on the     number of workers"/>
    <hyperlink ref="A8" location="'Table 2.1.6'!A1" display="Table 2.1. 6: Distribution of establishment in Private and mixed sector by Legal status"/>
    <hyperlink ref="A9" location="Sheet8!A1" display="Table 2.1. 7: Level of registration of enterprises registered at different administrative and public/private authorities"/>
    <hyperlink ref="A10" location="'Table 2.2. 1'!A1" display="Table 2.2. 1: Distribution of workers by district and by sex at the national level"/>
    <hyperlink ref="A11" location="'Table 2.2. 2'!A1" display="Table 2.2. 2: Distribution of workers by sex within each district and province"/>
    <hyperlink ref="A12" location="'Table 2.3.1'!A1" display="Table 2.3. 1: Distribution of workers by economic activities and by sex"/>
    <hyperlink ref="A13" location="'Table 2.3. 2'!A1" display="Table 2.3. 2: Distribution of workers (counts and percentages) by sex and by economic activities"/>
    <hyperlink ref="A14" location="'Table 2.4. 1'!A1" display="Table 2.4. 1: Change of all establishments and business oriented establishments from 2014 to 2023 by residence (rural/urban)"/>
    <hyperlink ref="A15" location="'Table 2.4. 2 '!A1" display="Table 2.4. 2: Change of private establishments and business oriented mixed establishments from 2014 to 2023 by economic activity"/>
    <hyperlink ref="A16" location="'Table 2.4. 3'!A1" display="Table 2.4. 3 : Change of private establishments and business oriented public and private partnership by economic activity according to location areas from 2014 to 2020"/>
    <hyperlink ref="A17" location="'Table 2.4. 4'!A1" display="Table 2.4. 4: Change of private establishments and business oriented public and private partnership by district and province from 2014 to 2023"/>
    <hyperlink ref="A18" location="'Table 2.4. 5'!A1" display="Table 2.4. 5: Change of private enterprises and public business oriented enterprises by size categories from 2014 to 2023"/>
    <hyperlink ref="A19" location="'Table 2.4. 6'!A1" display="Table 2.4. 6: Employment opportunities change in private establishments and business oriented public and private partnership by economic activity from 2014 to 2023"/>
    <hyperlink ref="A20" location="'Table 2.4. 7'!A1" display="Table 2.4. 7: Employment opportunities change in private enterprises and public business oriented enterprise by size categories from 2014 to 2023"/>
    <hyperlink ref="A21" location="'Table 2.4. 8'!A1" display="Table 2.4. 8: Employment opportunities change in private establishments and business oriented public and private partnership by establishments’ location areas from 2014 to 2023"/>
    <hyperlink ref="A22" location="'Table 3. 2'!A1" display="Table 3. 2: Prevalence of Formal/informal enterprises according to formality status"/>
    <hyperlink ref="A24" location="'Table 3. 4'!A1" display="Table 3. 4: Distribution of enterprises into formal and informal by size"/>
    <hyperlink ref="A23" location="'Table 3. 3'!A1" display="Table 3. 3: Prevalence of formal/informal enterprises according to institutional sector"/>
    <hyperlink ref="A25" location="'Table 3. 5'!A1" display="Table 3. 5: Prevalence of Formal/informal enterprises by size"/>
    <hyperlink ref="A26" location="'Table 3. 6'!A1" display="Table 3. 6: Distribution of formal or informal enterprises by economic activity"/>
    <hyperlink ref="A27" location="'Table 3. 7'!A1" display="Table 3. 7: Prevalence of formal/informal enterprises by economic activity"/>
    <hyperlink ref="A28" location="'Table 3. 8'!A1" display="Table 3. 8: Distribution of Formal/Informal enterprises by location (Urban/Rural) "/>
    <hyperlink ref="A29" location="'Table 3. 9'!A1" display="Table 3. 9: Prevalence of Formal/informal enterprises by urban/rural residence"/>
    <hyperlink ref="A30" location="'Table 3. 10'!A1" display="Table 3. 10: Distribution of formal and informal enterprises by District and by Province"/>
    <hyperlink ref="A31" location="'Table 3. 11'!A1" display="Table 3. 11: Distribution of formal/informal enterprises according to year of starting operations in Rwanda"/>
    <hyperlink ref="A32" location="'Table 3. 12'!A1" display="Table 3. 12: Prevalence of formal and informal enterprises according to the year of starting operations"/>
    <hyperlink ref="A33" location="'Table 3. 13'!A1" display="Table 3. 13: Distribution of formal and informal enterprises in private and public partnership by employed capital"/>
    <hyperlink ref="A34" location="'Table 3. 14'!A1" display="Table 3. 14: Prevalence of formal and informal enterprises in private and public private partnership by employed capital"/>
    <hyperlink ref="A35" location="'Table 3. 15'!A1" display="Table 3. 15: Distribution of formal and informal enterprises in private and public private partnership which started operation in or before 2023 according to Turnover category in 2023"/>
    <hyperlink ref="A36" location="'Table 3. 16'!A1" display="Table 3. 16: Prevalence of formal and informal enterprises in private and public private partnership which started operation in or before 2023 by level of turnover in 2023"/>
    <hyperlink ref="A37" location="'Table 3. 17'!A1" display="Table 3. 17: Distribution of formal and informal employment by economic activity"/>
    <hyperlink ref="A38" location="'Table 3. 18'!A1" display="Table 3. 18: Distribution of formal and informal employment by district and province"/>
    <hyperlink ref="A39" location="'Table 3. 19'!A1" display="Table 3. 19: Change of private enterprises and business-oriented public and private partnerships in formal and informal between 2017 and 2023 "/>
    <hyperlink ref="A40" location="'Table 3. 20'!A1" display="Table 3. 20: Prevalence of formal/informal enterprises by economic activity"/>
    <hyperlink ref="A41" location="'Table 3. 21'!A1" display="Table 3. 21: Distribution of formal and informal by size of enterprises"/>
    <hyperlink ref="A42" location="'Table 4. 1'!A1" display="Table 4. 1: Distribution of establishments by institutional sector and urban/rural areas"/>
    <hyperlink ref="A43" location="'Table 4. 2'!A1" display="Table 4. 2: Distribution of establishments by economic activity and institutional sector"/>
    <hyperlink ref="A44" location="'Table 4. 3'!A1" display="Table 4. 3: Distribution of establishments by institutional sector and district/province"/>
    <hyperlink ref="A45" location="'Table 4. 4'!A1" display="Table 4. 4: Distribution of enterprises by institutional sector and by size"/>
    <hyperlink ref="A46" location="'Table 4. 5'!A1" display="Table 4. 5: Distribution of business-oriented establishments which started operations in Rwanda before 2023 by institution sector and level of annual turnover in 2023"/>
    <hyperlink ref="A47" location="'Table 4. 6'!A1" display="Table 4. 6: Distribution of business-oriented enterprises by institutional sector and employed capital"/>
    <hyperlink ref="A48" location="'Table 4.7'!A1" display="Table 4.7: Distribution of enterprises by institutional sector and registration status"/>
    <hyperlink ref="A49" location="'Table 4. 8A'!A1" display="Table 4. 8A: Distribution of establishments by institutional sector and whether they buy or sell goods abroad or not"/>
    <hyperlink ref="A50" location="'Table 4. 8B'!A1" display="Table 4. 8B: Distribution of establishments by institutional sector and whether they buy or sell service abroad or not."/>
    <hyperlink ref="A51" location="'Table 4. 9'!A1" display="Table 4. 9: Distribution of establishments by institutional sector and sex of manager"/>
    <hyperlink ref="A52" location="'Table 4. 10A '!A1" display="Table 4. 10A: Distribution of establishments by institutional sector and age of manager"/>
    <hyperlink ref="A53" location="'Table 4. 10B'!A1" display="Table 4. 10B: Distribution of establishments by institutional sector and age of manager"/>
    <hyperlink ref="A54" location="'Table 4. 11'!A1" display="Table 4. 11: Distribution of establishments by institutional sector and maintaining regular account status"/>
    <hyperlink ref="A55" location="'Table 4. 12'!A1" display="Table 4. 12: Distribution of establishments by institutional sector and year of starting operations"/>
    <hyperlink ref="A56" location="'Table 4. 13'!A1" display="Table 4. 13: Distribution of establishments by institutional sector and establishment type"/>
    <hyperlink ref="A57" location="'Table 4. 14 '!A1" display="Table 4. 14: Distribution of private business-oriented establishments by legal status and owners’ nationality"/>
    <hyperlink ref="A58" location="'Table 4. 15'!A1" display="Table 4. 15: Distribution of business –oriented establishments which started operation in or before 2016 by legal status and annual turnover"/>
    <hyperlink ref="A59" location="'Table 4. 16'!A1" display="Table 4. 16: Distribution of enterprises by size and location areas"/>
    <hyperlink ref="A60" location="'Table 4. 17'!A1" display="Table 4. 17: Distribution of enterprise by District and size"/>
    <hyperlink ref="A61" location="'Table 4. 18'!A1" display="Table 4. 18: Distribution of enterprises by economic activity and size"/>
    <hyperlink ref="A62" location="'Table 4. 19'!A1" display="Table 4. 19: Distribution of private business - oriented enterprises by owners’ nationality and size"/>
    <hyperlink ref="A63" location="'Table 4. 20'!A1" display="Table 4. 20: Distribution of business-oriented enterprises by legal status and size"/>
    <hyperlink ref="A64" location="'Table 4. 21'!A1" display="Table 4. 21: Distribution of business oriented enterprises, which started before 2016 by size and annual turnover category"/>
    <hyperlink ref="A65" location="'Table 4. 22'!A1" display="Table 4. 22: Distribution of business-oriented enterprises by size and employed capital"/>
    <hyperlink ref="A66" location="'Table 4. 23'!A1" display="Table 4. 23: Distribution of establishments by registration status at different levels and size"/>
    <hyperlink ref="A67" location="'Table 4. 24A'!A1" display="Table 4. 24A: Distribution of enterprises by size and whether they buy or sell good abroad"/>
    <hyperlink ref="A68" location="'Table 4. 24B'!A1" display="Table 4. 24B: Distribution of enterprises by size and whether they buy or sell services abroad"/>
    <hyperlink ref="A69" location="'Table 4. 25'!A1" display="Table 4. 25: Distribution of enterprises by size and by sex of manager"/>
    <hyperlink ref="A70" location="'Table 4.26A'!A1" display="Table 4.26A: Distribution of enterprises by size and age of manager"/>
    <hyperlink ref="A71" location="'Table 4. 26B '!A1" display="Table 4. 26B: Distribution of enterprises by size and age of manager"/>
    <hyperlink ref="A72" location="'Table 4.27'!A1" display="Table 4.27: Distribution of sole proprietor enterprises by sex of owner and size"/>
    <hyperlink ref="A73" location="'Table 4. 28A'!A1" display="Table 4. 28A: Distribution of sole proprietor enterprises by age of owner and size"/>
    <hyperlink ref="A74" location="'Table 4. 28B'!A1" display="Table 4. 28B: Distribution of sole proprietor enterprises by age of owner and size"/>
    <hyperlink ref="A75" location="'Table 4.29'!A1" display="Table 4.29: Distribution of enterprises by year of starting operations and by size"/>
    <hyperlink ref="A76" location="'Table 4. 30'!A1" display="Table 4. 30: Distribution of enterprises by size and maintaining regular account status"/>
    <hyperlink ref="A77" location="'Table 4.31'!A1" display="Table 4.31: Distribution of enterprises by size and establishment type"/>
    <hyperlink ref="A78" location="'Table 4. 32'!A1" display="Table 4. 32: Distribution of establishments by economic activity and by sex of manager"/>
    <hyperlink ref="A79" location="'Table 4. 33'!A1" display="Table 4. 33: Distribution of establishments by economic activity and age of manager"/>
    <hyperlink ref="A80" location="'Table 4.33B'!A1" display="Table 4.33B: Distribution of establishments by economic activity and age of manager"/>
    <hyperlink ref="A81" location="'Table 4. 34'!A1" display="Table 4. 34: Distribution of sole proprietor establishments by economic activity and sex of owner"/>
    <hyperlink ref="A82" location="'Table 4. 35A'!A1" display="Table 4. 35A: Distribution of sole proprietorship establishments by economic activity and age of the owner"/>
    <hyperlink ref="A83" location="'Table 4. 35B'!A1" display="Table 4. 35B: Distribution of sole proprietor establishments by economic activity and age of owner"/>
    <hyperlink ref="A84" location="'Table 4. 36'!A1" display="Table 4. 36: Distribution of private business – oriented establishments by economic activity or and owners’ nationality"/>
    <hyperlink ref="A85" location="'Table 4. 37'!A1" display="Table 4. 37: Distribution of private business – oriented establishments by economic activity or and by legal status"/>
    <hyperlink ref="A86" location="'Table 4.39 '!A1" display="Table 4.39: Distribution of business-oriented establishments by economic activity and employed capital"/>
    <hyperlink ref="A87" location="'Table 4.40'!A1" display="Table 4.40: Employment by Nationality and institutional sector"/>
    <hyperlink ref="A88" location="'Table 4. 41'!A1" display="Table 4. 41: Number of Employees by sex and by institutional sector"/>
    <hyperlink ref="A89" location="'Table 4.42'!A1" display="Table 4.42: Employment by Nationality and economic activity"/>
    <hyperlink ref="A90" location="'Table 4. 43'!A1" display="Table 4. 43: Number of employees by economic activity and by sex"/>
    <hyperlink ref="A91" location="'Table 4. 44'!A1" display="Table 4. 44: Employment by district and nationality"/>
    <hyperlink ref="A92" location="'Table 4. 45'!A1" display="Table 4. 45: Number of employees by District and by sex"/>
    <hyperlink ref="A93" location="'Table 4. 46'!A1" display="Table 4. 46: Number of Employees by Establishment’s year of starting operation and by sex"/>
    <hyperlink ref="A94" location="'Table 4.47'!A1" display="Table 4.47: Employment opportunities change in private establishments and business oriented public and private partnership by economic activity from 2014 to 2023"/>
    <hyperlink ref="A95" location="'Table 4.48'!A1" display="Table 4.48: Employment opportunities change in private establishments and business oriented public and private partnership by district from 2014 to 2023"/>
    <hyperlink ref="A96" location="'Table 4.49'!A1" display="Table 4.49: Distribution of employees in enterprises by district and by location in 2020 and 2023"/>
    <hyperlink ref="A97" location="'Table 4.50'!A1" display="Table 4.50: Distribution of enterprises by district and by location in 2020 and 2023"/>
  </hyperlink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G40"/>
  <sheetViews>
    <sheetView topLeftCell="A6" workbookViewId="0"/>
  </sheetViews>
  <sheetFormatPr defaultRowHeight="13.8"/>
  <cols>
    <col min="1" max="1" width="17.69921875" customWidth="1"/>
  </cols>
  <sheetData>
    <row r="1" spans="1:7" ht="15">
      <c r="A1" s="4" t="s">
        <v>117</v>
      </c>
    </row>
    <row r="3" spans="1:7" ht="15.9" customHeight="1">
      <c r="A3" s="235" t="s">
        <v>60</v>
      </c>
      <c r="B3" s="225" t="s">
        <v>3</v>
      </c>
      <c r="C3" s="225"/>
      <c r="D3" s="225"/>
      <c r="E3" s="225" t="s">
        <v>4</v>
      </c>
      <c r="F3" s="225"/>
      <c r="G3" s="225"/>
    </row>
    <row r="4" spans="1:7" ht="15.9" customHeight="1">
      <c r="A4" s="235"/>
      <c r="B4" s="10" t="s">
        <v>114</v>
      </c>
      <c r="C4" s="10" t="s">
        <v>115</v>
      </c>
      <c r="D4" s="12" t="s">
        <v>116</v>
      </c>
      <c r="E4" s="10" t="s">
        <v>11</v>
      </c>
      <c r="F4" s="10" t="s">
        <v>115</v>
      </c>
      <c r="G4" s="10" t="s">
        <v>116</v>
      </c>
    </row>
    <row r="5" spans="1:7" ht="15.9" customHeight="1">
      <c r="A5" s="51" t="s">
        <v>48</v>
      </c>
      <c r="B5" s="21">
        <v>89758</v>
      </c>
      <c r="C5" s="15">
        <v>51172</v>
      </c>
      <c r="D5" s="15">
        <v>38586</v>
      </c>
      <c r="E5" s="22">
        <v>100</v>
      </c>
      <c r="F5" s="22">
        <v>57</v>
      </c>
      <c r="G5" s="22">
        <v>43</v>
      </c>
    </row>
    <row r="6" spans="1:7" ht="15.9" customHeight="1">
      <c r="A6" s="51" t="s">
        <v>49</v>
      </c>
      <c r="B6" s="21">
        <v>130859</v>
      </c>
      <c r="C6" s="15">
        <v>72903</v>
      </c>
      <c r="D6" s="15">
        <v>57956</v>
      </c>
      <c r="E6" s="22">
        <v>100</v>
      </c>
      <c r="F6" s="22">
        <v>55.7</v>
      </c>
      <c r="G6" s="22">
        <v>44.3</v>
      </c>
    </row>
    <row r="7" spans="1:7" ht="15.9" customHeight="1">
      <c r="A7" s="51" t="s">
        <v>50</v>
      </c>
      <c r="B7" s="21">
        <v>75055</v>
      </c>
      <c r="C7" s="15">
        <v>41573</v>
      </c>
      <c r="D7" s="15">
        <v>33482</v>
      </c>
      <c r="E7" s="22">
        <v>100</v>
      </c>
      <c r="F7" s="22">
        <v>55.4</v>
      </c>
      <c r="G7" s="22">
        <v>44.6</v>
      </c>
    </row>
    <row r="8" spans="1:7" ht="15.9" customHeight="1">
      <c r="A8" s="12" t="s">
        <v>51</v>
      </c>
      <c r="B8" s="52">
        <v>295672</v>
      </c>
      <c r="C8" s="52">
        <v>165648</v>
      </c>
      <c r="D8" s="52">
        <v>130024</v>
      </c>
      <c r="E8" s="56">
        <v>100</v>
      </c>
      <c r="F8" s="56">
        <v>56</v>
      </c>
      <c r="G8" s="56">
        <v>44</v>
      </c>
    </row>
    <row r="9" spans="1:7" ht="15.9" customHeight="1">
      <c r="A9" s="51" t="s">
        <v>52</v>
      </c>
      <c r="B9" s="21">
        <v>14624</v>
      </c>
      <c r="C9" s="15">
        <v>8092</v>
      </c>
      <c r="D9" s="15">
        <v>6532</v>
      </c>
      <c r="E9" s="22">
        <v>100</v>
      </c>
      <c r="F9" s="22">
        <v>55.3</v>
      </c>
      <c r="G9" s="22">
        <v>44.7</v>
      </c>
    </row>
    <row r="10" spans="1:7" ht="15.9" customHeight="1">
      <c r="A10" s="51" t="s">
        <v>53</v>
      </c>
      <c r="B10" s="21">
        <v>15486</v>
      </c>
      <c r="C10" s="15">
        <v>8382</v>
      </c>
      <c r="D10" s="15">
        <v>7104</v>
      </c>
      <c r="E10" s="22">
        <v>100</v>
      </c>
      <c r="F10" s="22">
        <v>54.1</v>
      </c>
      <c r="G10" s="22">
        <v>45.9</v>
      </c>
    </row>
    <row r="11" spans="1:7" ht="15.9" customHeight="1">
      <c r="A11" s="51" t="s">
        <v>54</v>
      </c>
      <c r="B11" s="21">
        <v>18949</v>
      </c>
      <c r="C11" s="15">
        <v>11285</v>
      </c>
      <c r="D11" s="15">
        <v>7664</v>
      </c>
      <c r="E11" s="22">
        <v>100</v>
      </c>
      <c r="F11" s="22">
        <v>59.6</v>
      </c>
      <c r="G11" s="22">
        <v>40.4</v>
      </c>
    </row>
    <row r="12" spans="1:7" ht="15.9" customHeight="1">
      <c r="A12" s="51" t="s">
        <v>55</v>
      </c>
      <c r="B12" s="21">
        <v>26394</v>
      </c>
      <c r="C12" s="15">
        <v>14536</v>
      </c>
      <c r="D12" s="15">
        <v>11858</v>
      </c>
      <c r="E12" s="22">
        <v>100</v>
      </c>
      <c r="F12" s="22">
        <v>55.1</v>
      </c>
      <c r="G12" s="22">
        <v>44.9</v>
      </c>
    </row>
    <row r="13" spans="1:7" ht="15.9" customHeight="1">
      <c r="A13" s="51" t="s">
        <v>56</v>
      </c>
      <c r="B13" s="21">
        <v>21384</v>
      </c>
      <c r="C13" s="15">
        <v>12233</v>
      </c>
      <c r="D13" s="15">
        <v>9151</v>
      </c>
      <c r="E13" s="22">
        <v>100</v>
      </c>
      <c r="F13" s="22">
        <v>57.2</v>
      </c>
      <c r="G13" s="22">
        <v>42.8</v>
      </c>
    </row>
    <row r="14" spans="1:7" ht="15.9" customHeight="1">
      <c r="A14" s="51" t="s">
        <v>57</v>
      </c>
      <c r="B14" s="21">
        <v>17051</v>
      </c>
      <c r="C14" s="15">
        <v>9456</v>
      </c>
      <c r="D14" s="15">
        <v>7595</v>
      </c>
      <c r="E14" s="22">
        <v>100</v>
      </c>
      <c r="F14" s="22">
        <v>55.5</v>
      </c>
      <c r="G14" s="22">
        <v>44.5</v>
      </c>
    </row>
    <row r="15" spans="1:7" ht="15.9" customHeight="1">
      <c r="A15" s="51" t="s">
        <v>58</v>
      </c>
      <c r="B15" s="21">
        <v>22411</v>
      </c>
      <c r="C15" s="15">
        <v>12102</v>
      </c>
      <c r="D15" s="15">
        <v>10309</v>
      </c>
      <c r="E15" s="22">
        <v>100</v>
      </c>
      <c r="F15" s="22">
        <v>54</v>
      </c>
      <c r="G15" s="22">
        <v>46</v>
      </c>
    </row>
    <row r="16" spans="1:7" ht="15.9" customHeight="1">
      <c r="A16" s="51" t="s">
        <v>59</v>
      </c>
      <c r="B16" s="21">
        <v>24563</v>
      </c>
      <c r="C16" s="15">
        <v>13108</v>
      </c>
      <c r="D16" s="15">
        <v>11455</v>
      </c>
      <c r="E16" s="22">
        <v>100</v>
      </c>
      <c r="F16" s="22">
        <v>53.4</v>
      </c>
      <c r="G16" s="22">
        <v>46.6</v>
      </c>
    </row>
    <row r="17" spans="1:7" ht="15.9" customHeight="1">
      <c r="A17" s="12" t="s">
        <v>60</v>
      </c>
      <c r="B17" s="52">
        <v>160862</v>
      </c>
      <c r="C17" s="52">
        <v>89194</v>
      </c>
      <c r="D17" s="52">
        <v>71668</v>
      </c>
      <c r="E17" s="56">
        <v>100</v>
      </c>
      <c r="F17" s="56">
        <v>55.4</v>
      </c>
      <c r="G17" s="56">
        <v>44.6</v>
      </c>
    </row>
    <row r="18" spans="1:7" ht="15.9" customHeight="1">
      <c r="A18" s="51" t="s">
        <v>61</v>
      </c>
      <c r="B18" s="21">
        <v>24424</v>
      </c>
      <c r="C18" s="15">
        <v>13213</v>
      </c>
      <c r="D18" s="15">
        <v>11211</v>
      </c>
      <c r="E18" s="22">
        <v>100</v>
      </c>
      <c r="F18" s="22">
        <v>54.1</v>
      </c>
      <c r="G18" s="22">
        <v>45.9</v>
      </c>
    </row>
    <row r="19" spans="1:7" ht="15.9" customHeight="1">
      <c r="A19" s="51" t="s">
        <v>62</v>
      </c>
      <c r="B19" s="21">
        <v>19423</v>
      </c>
      <c r="C19" s="15">
        <v>12408</v>
      </c>
      <c r="D19" s="15">
        <v>7015</v>
      </c>
      <c r="E19" s="22">
        <v>100</v>
      </c>
      <c r="F19" s="22">
        <v>63.9</v>
      </c>
      <c r="G19" s="22">
        <v>36.1</v>
      </c>
    </row>
    <row r="20" spans="1:7" ht="15.9" customHeight="1">
      <c r="A20" s="51" t="s">
        <v>63</v>
      </c>
      <c r="B20" s="21">
        <v>34406</v>
      </c>
      <c r="C20" s="15">
        <v>19125</v>
      </c>
      <c r="D20" s="15">
        <v>15281</v>
      </c>
      <c r="E20" s="22">
        <v>100</v>
      </c>
      <c r="F20" s="22">
        <v>55.6</v>
      </c>
      <c r="G20" s="22">
        <v>44.4</v>
      </c>
    </row>
    <row r="21" spans="1:7" ht="15.9" customHeight="1">
      <c r="A21" s="51" t="s">
        <v>64</v>
      </c>
      <c r="B21" s="21">
        <v>21090</v>
      </c>
      <c r="C21" s="15">
        <v>11785</v>
      </c>
      <c r="D21" s="15">
        <v>9305</v>
      </c>
      <c r="E21" s="22">
        <v>100</v>
      </c>
      <c r="F21" s="22">
        <v>55.9</v>
      </c>
      <c r="G21" s="22">
        <v>44.1</v>
      </c>
    </row>
    <row r="22" spans="1:7" ht="15.9" customHeight="1">
      <c r="A22" s="51" t="s">
        <v>65</v>
      </c>
      <c r="B22" s="21">
        <v>23077</v>
      </c>
      <c r="C22" s="15">
        <v>13004</v>
      </c>
      <c r="D22" s="15">
        <v>10073</v>
      </c>
      <c r="E22" s="22">
        <v>100</v>
      </c>
      <c r="F22" s="22">
        <v>56.4</v>
      </c>
      <c r="G22" s="22">
        <v>43.6</v>
      </c>
    </row>
    <row r="23" spans="1:7" ht="15.9" customHeight="1">
      <c r="A23" s="51" t="s">
        <v>66</v>
      </c>
      <c r="B23" s="21">
        <v>26866</v>
      </c>
      <c r="C23" s="15">
        <v>15712</v>
      </c>
      <c r="D23" s="15">
        <v>11154</v>
      </c>
      <c r="E23" s="22">
        <v>100</v>
      </c>
      <c r="F23" s="22">
        <v>58.5</v>
      </c>
      <c r="G23" s="22">
        <v>41.5</v>
      </c>
    </row>
    <row r="24" spans="1:7" ht="15.9" customHeight="1">
      <c r="A24" s="51" t="s">
        <v>67</v>
      </c>
      <c r="B24" s="21">
        <v>22340</v>
      </c>
      <c r="C24" s="15">
        <v>12745</v>
      </c>
      <c r="D24" s="15">
        <v>9595</v>
      </c>
      <c r="E24" s="22">
        <v>100</v>
      </c>
      <c r="F24" s="22">
        <v>57.1</v>
      </c>
      <c r="G24" s="22">
        <v>42.9</v>
      </c>
    </row>
    <row r="25" spans="1:7" ht="15.9" customHeight="1">
      <c r="A25" s="12" t="s">
        <v>68</v>
      </c>
      <c r="B25" s="52">
        <v>171626</v>
      </c>
      <c r="C25" s="52">
        <v>97992</v>
      </c>
      <c r="D25" s="52">
        <v>73634</v>
      </c>
      <c r="E25" s="56">
        <v>100</v>
      </c>
      <c r="F25" s="56">
        <v>57.1</v>
      </c>
      <c r="G25" s="56">
        <v>42.9</v>
      </c>
    </row>
    <row r="26" spans="1:7" ht="15.9" customHeight="1">
      <c r="A26" s="51" t="s">
        <v>69</v>
      </c>
      <c r="B26" s="21">
        <v>28595</v>
      </c>
      <c r="C26" s="15">
        <v>15946</v>
      </c>
      <c r="D26" s="15">
        <v>12649</v>
      </c>
      <c r="E26" s="22">
        <v>100</v>
      </c>
      <c r="F26" s="22">
        <v>55.8</v>
      </c>
      <c r="G26" s="22">
        <v>44.2</v>
      </c>
    </row>
    <row r="27" spans="1:7" ht="15.9" customHeight="1">
      <c r="A27" s="51" t="s">
        <v>70</v>
      </c>
      <c r="B27" s="21">
        <v>20954</v>
      </c>
      <c r="C27" s="15">
        <v>13343</v>
      </c>
      <c r="D27" s="15">
        <v>7611</v>
      </c>
      <c r="E27" s="22">
        <v>100</v>
      </c>
      <c r="F27" s="22">
        <v>63.7</v>
      </c>
      <c r="G27" s="22">
        <v>36.299999999999997</v>
      </c>
    </row>
    <row r="28" spans="1:7" ht="15.9" customHeight="1">
      <c r="A28" s="51" t="s">
        <v>71</v>
      </c>
      <c r="B28" s="21">
        <v>36010</v>
      </c>
      <c r="C28" s="15">
        <v>19058</v>
      </c>
      <c r="D28" s="15">
        <v>16952</v>
      </c>
      <c r="E28" s="22">
        <v>100</v>
      </c>
      <c r="F28" s="22">
        <v>52.9</v>
      </c>
      <c r="G28" s="22">
        <v>47.1</v>
      </c>
    </row>
    <row r="29" spans="1:7" ht="15.9" customHeight="1">
      <c r="A29" s="51" t="s">
        <v>72</v>
      </c>
      <c r="B29" s="21">
        <v>17938</v>
      </c>
      <c r="C29" s="15">
        <v>11270</v>
      </c>
      <c r="D29" s="15">
        <v>6668</v>
      </c>
      <c r="E29" s="22">
        <v>100</v>
      </c>
      <c r="F29" s="22">
        <v>62.8</v>
      </c>
      <c r="G29" s="22">
        <v>37.200000000000003</v>
      </c>
    </row>
    <row r="30" spans="1:7" ht="15.9" customHeight="1">
      <c r="A30" s="51" t="s">
        <v>73</v>
      </c>
      <c r="B30" s="21">
        <v>24757</v>
      </c>
      <c r="C30" s="15">
        <v>14367</v>
      </c>
      <c r="D30" s="15">
        <v>10390</v>
      </c>
      <c r="E30" s="22">
        <v>100</v>
      </c>
      <c r="F30" s="22">
        <v>58</v>
      </c>
      <c r="G30" s="22">
        <v>42</v>
      </c>
    </row>
    <row r="31" spans="1:7" ht="15.9" customHeight="1">
      <c r="A31" s="12" t="s">
        <v>74</v>
      </c>
      <c r="B31" s="52">
        <v>128254</v>
      </c>
      <c r="C31" s="52">
        <v>73984</v>
      </c>
      <c r="D31" s="52">
        <v>54270</v>
      </c>
      <c r="E31" s="56">
        <v>100</v>
      </c>
      <c r="F31" s="56">
        <v>57.7</v>
      </c>
      <c r="G31" s="56">
        <v>42.3</v>
      </c>
    </row>
    <row r="32" spans="1:7" ht="15.9" customHeight="1">
      <c r="A32" s="51" t="s">
        <v>75</v>
      </c>
      <c r="B32" s="21">
        <v>27819</v>
      </c>
      <c r="C32" s="15">
        <v>14825</v>
      </c>
      <c r="D32" s="15">
        <v>12994</v>
      </c>
      <c r="E32" s="22">
        <v>100</v>
      </c>
      <c r="F32" s="22">
        <v>53.3</v>
      </c>
      <c r="G32" s="22">
        <v>46.7</v>
      </c>
    </row>
    <row r="33" spans="1:7" ht="15.9" customHeight="1">
      <c r="A33" s="51" t="s">
        <v>76</v>
      </c>
      <c r="B33" s="21">
        <v>26879</v>
      </c>
      <c r="C33" s="15">
        <v>16179</v>
      </c>
      <c r="D33" s="15">
        <v>10700</v>
      </c>
      <c r="E33" s="22">
        <v>100</v>
      </c>
      <c r="F33" s="22">
        <v>60.2</v>
      </c>
      <c r="G33" s="22">
        <v>39.799999999999997</v>
      </c>
    </row>
    <row r="34" spans="1:7" ht="15.9" customHeight="1">
      <c r="A34" s="51" t="s">
        <v>77</v>
      </c>
      <c r="B34" s="21">
        <v>23422</v>
      </c>
      <c r="C34" s="15">
        <v>13308</v>
      </c>
      <c r="D34" s="15">
        <v>10114</v>
      </c>
      <c r="E34" s="22">
        <v>100</v>
      </c>
      <c r="F34" s="22">
        <v>56.8</v>
      </c>
      <c r="G34" s="22">
        <v>43.2</v>
      </c>
    </row>
    <row r="35" spans="1:7" ht="15.9" customHeight="1">
      <c r="A35" s="51" t="s">
        <v>78</v>
      </c>
      <c r="B35" s="21">
        <v>23289</v>
      </c>
      <c r="C35" s="15">
        <v>13363</v>
      </c>
      <c r="D35" s="15">
        <v>9926</v>
      </c>
      <c r="E35" s="22">
        <v>100</v>
      </c>
      <c r="F35" s="22">
        <v>57.4</v>
      </c>
      <c r="G35" s="22">
        <v>42.6</v>
      </c>
    </row>
    <row r="36" spans="1:7" ht="15.9" customHeight="1">
      <c r="A36" s="51" t="s">
        <v>79</v>
      </c>
      <c r="B36" s="21">
        <v>21997</v>
      </c>
      <c r="C36" s="15">
        <v>12602</v>
      </c>
      <c r="D36" s="15">
        <v>9395</v>
      </c>
      <c r="E36" s="22">
        <v>100</v>
      </c>
      <c r="F36" s="22">
        <v>57.3</v>
      </c>
      <c r="G36" s="22">
        <v>42.7</v>
      </c>
    </row>
    <row r="37" spans="1:7" ht="15.9" customHeight="1">
      <c r="A37" s="51" t="s">
        <v>80</v>
      </c>
      <c r="B37" s="21">
        <v>18520</v>
      </c>
      <c r="C37" s="15">
        <v>10596</v>
      </c>
      <c r="D37" s="15">
        <v>7924</v>
      </c>
      <c r="E37" s="22">
        <v>100</v>
      </c>
      <c r="F37" s="22">
        <v>57.2</v>
      </c>
      <c r="G37" s="22">
        <v>42.8</v>
      </c>
    </row>
    <row r="38" spans="1:7" ht="15.9" customHeight="1">
      <c r="A38" s="51" t="s">
        <v>81</v>
      </c>
      <c r="B38" s="21">
        <v>29399</v>
      </c>
      <c r="C38" s="15">
        <v>15479</v>
      </c>
      <c r="D38" s="15">
        <v>13920</v>
      </c>
      <c r="E38" s="22">
        <v>100</v>
      </c>
      <c r="F38" s="22">
        <v>52.7</v>
      </c>
      <c r="G38" s="22">
        <v>47.3</v>
      </c>
    </row>
    <row r="39" spans="1:7" ht="15.9" customHeight="1">
      <c r="A39" s="12" t="s">
        <v>82</v>
      </c>
      <c r="B39" s="52">
        <v>171325</v>
      </c>
      <c r="C39" s="52">
        <v>96352</v>
      </c>
      <c r="D39" s="52">
        <v>74973</v>
      </c>
      <c r="E39" s="56">
        <v>100</v>
      </c>
      <c r="F39" s="56">
        <v>56.2</v>
      </c>
      <c r="G39" s="56">
        <v>43.8</v>
      </c>
    </row>
    <row r="40" spans="1:7" ht="15.9" customHeight="1">
      <c r="A40" s="57" t="s">
        <v>83</v>
      </c>
      <c r="B40" s="52">
        <v>927739</v>
      </c>
      <c r="C40" s="52">
        <v>523170</v>
      </c>
      <c r="D40" s="52">
        <v>404569</v>
      </c>
      <c r="E40" s="56">
        <v>100</v>
      </c>
      <c r="F40" s="56">
        <v>56.4</v>
      </c>
      <c r="G40" s="56">
        <v>43.6</v>
      </c>
    </row>
  </sheetData>
  <mergeCells count="3">
    <mergeCell ref="A3:A4"/>
    <mergeCell ref="B3:D3"/>
    <mergeCell ref="E3:G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L24"/>
  <sheetViews>
    <sheetView workbookViewId="0">
      <selection activeCell="K8" sqref="K8"/>
    </sheetView>
  </sheetViews>
  <sheetFormatPr defaultRowHeight="13.8"/>
  <cols>
    <col min="1" max="1" width="31.19921875" customWidth="1"/>
    <col min="2" max="4" width="9" bestFit="1" customWidth="1"/>
    <col min="5" max="5" width="9.19921875" bestFit="1" customWidth="1"/>
  </cols>
  <sheetData>
    <row r="1" spans="1:12" ht="15">
      <c r="A1" s="4" t="s">
        <v>118</v>
      </c>
    </row>
    <row r="3" spans="1:12">
      <c r="A3" s="236" t="s">
        <v>119</v>
      </c>
      <c r="B3" s="226" t="s">
        <v>3</v>
      </c>
      <c r="C3" s="226"/>
      <c r="D3" s="226"/>
      <c r="E3" s="226" t="s">
        <v>4</v>
      </c>
      <c r="F3" s="226"/>
      <c r="G3" s="226"/>
    </row>
    <row r="4" spans="1:12">
      <c r="A4" s="236"/>
      <c r="B4" s="47" t="s">
        <v>114</v>
      </c>
      <c r="C4" s="47" t="s">
        <v>115</v>
      </c>
      <c r="D4" s="47" t="s">
        <v>116</v>
      </c>
      <c r="E4" s="47" t="s">
        <v>11</v>
      </c>
      <c r="F4" s="47" t="s">
        <v>115</v>
      </c>
      <c r="G4" s="47" t="s">
        <v>116</v>
      </c>
    </row>
    <row r="5" spans="1:12">
      <c r="A5" s="23" t="s">
        <v>26</v>
      </c>
      <c r="B5" s="210">
        <v>23177</v>
      </c>
      <c r="C5" s="181">
        <v>12401</v>
      </c>
      <c r="D5" s="181">
        <v>10776</v>
      </c>
      <c r="E5" s="175">
        <v>2.4982241772739959</v>
      </c>
      <c r="F5" s="175">
        <v>2.3703576275398057</v>
      </c>
      <c r="G5" s="175">
        <v>2.6635753110099887</v>
      </c>
      <c r="I5" s="177"/>
      <c r="J5" s="177"/>
      <c r="L5" s="177"/>
    </row>
    <row r="6" spans="1:12">
      <c r="A6" s="23" t="s">
        <v>27</v>
      </c>
      <c r="B6" s="210">
        <v>32907</v>
      </c>
      <c r="C6" s="181">
        <v>24836</v>
      </c>
      <c r="D6" s="181">
        <v>8071</v>
      </c>
      <c r="E6" s="175">
        <v>3.5470105277454111</v>
      </c>
      <c r="F6" s="175">
        <v>4.7472140986677367</v>
      </c>
      <c r="G6" s="175">
        <v>1.9949625403824813</v>
      </c>
      <c r="I6" s="177"/>
      <c r="J6" s="177"/>
      <c r="L6" s="177"/>
    </row>
    <row r="7" spans="1:12">
      <c r="A7" s="23" t="s">
        <v>28</v>
      </c>
      <c r="B7" s="210">
        <v>90549</v>
      </c>
      <c r="C7" s="181">
        <v>50847</v>
      </c>
      <c r="D7" s="181">
        <v>39702</v>
      </c>
      <c r="E7" s="175">
        <v>9.7601803955638395</v>
      </c>
      <c r="F7" s="175">
        <v>9.7190205860427774</v>
      </c>
      <c r="G7" s="175">
        <v>9.8134063657868005</v>
      </c>
      <c r="I7" s="177"/>
      <c r="J7" s="177"/>
      <c r="L7" s="177"/>
    </row>
    <row r="8" spans="1:12">
      <c r="A8" s="23" t="s">
        <v>29</v>
      </c>
      <c r="B8" s="210">
        <v>2560</v>
      </c>
      <c r="C8" s="181">
        <v>1640</v>
      </c>
      <c r="D8" s="181">
        <v>920</v>
      </c>
      <c r="E8" s="175">
        <v>0.27593967699967337</v>
      </c>
      <c r="F8" s="175">
        <v>0.31347363189785343</v>
      </c>
      <c r="G8" s="175">
        <v>0.22740249500085274</v>
      </c>
      <c r="I8" s="177"/>
      <c r="J8" s="177"/>
      <c r="L8" s="177"/>
    </row>
    <row r="9" spans="1:12">
      <c r="A9" s="23" t="s">
        <v>30</v>
      </c>
      <c r="B9" s="210">
        <v>5405</v>
      </c>
      <c r="C9" s="181">
        <v>3270</v>
      </c>
      <c r="D9" s="181">
        <v>2135</v>
      </c>
      <c r="E9" s="175">
        <v>0.58259920085282613</v>
      </c>
      <c r="F9" s="175">
        <v>0.62503583921096395</v>
      </c>
      <c r="G9" s="175">
        <v>0.52772209437697892</v>
      </c>
      <c r="I9" s="177"/>
      <c r="J9" s="177"/>
      <c r="L9" s="177"/>
    </row>
    <row r="10" spans="1:12">
      <c r="A10" s="23" t="s">
        <v>31</v>
      </c>
      <c r="B10" s="210">
        <v>8474</v>
      </c>
      <c r="C10" s="181">
        <v>7270</v>
      </c>
      <c r="D10" s="181">
        <v>1204</v>
      </c>
      <c r="E10" s="175">
        <v>0.91340344644345017</v>
      </c>
      <c r="F10" s="175">
        <v>1.3896056731081674</v>
      </c>
      <c r="G10" s="175">
        <v>0.297600656501116</v>
      </c>
      <c r="I10" s="177"/>
      <c r="J10" s="177"/>
      <c r="L10" s="177"/>
    </row>
    <row r="11" spans="1:12">
      <c r="A11" s="23" t="s">
        <v>32</v>
      </c>
      <c r="B11" s="210">
        <v>244961</v>
      </c>
      <c r="C11" s="181">
        <v>135018</v>
      </c>
      <c r="D11" s="181">
        <v>109943</v>
      </c>
      <c r="E11" s="175">
        <v>26.404085631842577</v>
      </c>
      <c r="F11" s="175">
        <v>25.807672458283161</v>
      </c>
      <c r="G11" s="175">
        <v>27.175339682476906</v>
      </c>
      <c r="I11" s="177"/>
      <c r="J11" s="177"/>
      <c r="L11" s="177"/>
    </row>
    <row r="12" spans="1:12">
      <c r="A12" s="23" t="s">
        <v>33</v>
      </c>
      <c r="B12" s="210">
        <v>12427</v>
      </c>
      <c r="C12" s="181">
        <v>9421</v>
      </c>
      <c r="D12" s="181">
        <v>3006</v>
      </c>
      <c r="E12" s="175">
        <v>1.339493111748024</v>
      </c>
      <c r="F12" s="175">
        <v>1.8007531012863887</v>
      </c>
      <c r="G12" s="175">
        <v>0.74301293475278629</v>
      </c>
      <c r="I12" s="177"/>
      <c r="J12" s="177"/>
      <c r="L12" s="177"/>
    </row>
    <row r="13" spans="1:12">
      <c r="A13" s="23" t="s">
        <v>34</v>
      </c>
      <c r="B13" s="210">
        <v>119683</v>
      </c>
      <c r="C13" s="181">
        <v>68522</v>
      </c>
      <c r="D13" s="181">
        <v>51161</v>
      </c>
      <c r="E13" s="175">
        <v>12.900503266543714</v>
      </c>
      <c r="F13" s="175">
        <v>13.097463539576045</v>
      </c>
      <c r="G13" s="175">
        <v>12.64580331167242</v>
      </c>
      <c r="I13" s="177"/>
      <c r="J13" s="177"/>
      <c r="L13" s="177"/>
    </row>
    <row r="14" spans="1:12">
      <c r="A14" s="23" t="s">
        <v>35</v>
      </c>
      <c r="B14" s="210">
        <v>7344</v>
      </c>
      <c r="C14" s="181">
        <v>4609</v>
      </c>
      <c r="D14" s="181">
        <v>2735</v>
      </c>
      <c r="E14" s="175">
        <v>0.79160194839281295</v>
      </c>
      <c r="F14" s="175">
        <v>0.88097559110805279</v>
      </c>
      <c r="G14" s="175">
        <v>0.67602806937753512</v>
      </c>
      <c r="I14" s="177"/>
      <c r="J14" s="177"/>
      <c r="L14" s="177"/>
    </row>
    <row r="15" spans="1:12">
      <c r="A15" s="23" t="s">
        <v>36</v>
      </c>
      <c r="B15" s="210">
        <v>21204</v>
      </c>
      <c r="C15" s="181">
        <v>11253</v>
      </c>
      <c r="D15" s="181">
        <v>9951</v>
      </c>
      <c r="E15" s="175">
        <v>2.285556605898857</v>
      </c>
      <c r="F15" s="175">
        <v>2.1509260852113079</v>
      </c>
      <c r="G15" s="175">
        <v>2.4596545953842237</v>
      </c>
      <c r="I15" s="177"/>
      <c r="J15" s="177"/>
      <c r="L15" s="177"/>
    </row>
    <row r="16" spans="1:12">
      <c r="A16" s="23" t="s">
        <v>37</v>
      </c>
      <c r="B16" s="210">
        <v>948</v>
      </c>
      <c r="C16" s="181">
        <v>631</v>
      </c>
      <c r="D16" s="181">
        <v>317</v>
      </c>
      <c r="E16" s="175">
        <v>0.10218391163894155</v>
      </c>
      <c r="F16" s="175">
        <v>0.12061089129728386</v>
      </c>
      <c r="G16" s="175">
        <v>7.835499012529383E-2</v>
      </c>
      <c r="I16" s="177"/>
      <c r="J16" s="177"/>
      <c r="L16" s="177"/>
    </row>
    <row r="17" spans="1:12">
      <c r="A17" s="23" t="s">
        <v>38</v>
      </c>
      <c r="B17" s="210">
        <v>10596</v>
      </c>
      <c r="C17" s="181">
        <v>7011</v>
      </c>
      <c r="D17" s="181">
        <v>3585</v>
      </c>
      <c r="E17" s="175">
        <v>1.1421315693314606</v>
      </c>
      <c r="F17" s="175">
        <v>1.3400997763633236</v>
      </c>
      <c r="G17" s="175">
        <v>0.88612820062832287</v>
      </c>
      <c r="I17" s="177"/>
      <c r="J17" s="177"/>
      <c r="L17" s="177"/>
    </row>
    <row r="18" spans="1:12">
      <c r="A18" s="23" t="s">
        <v>39</v>
      </c>
      <c r="B18" s="210">
        <v>35633</v>
      </c>
      <c r="C18" s="181">
        <v>23056</v>
      </c>
      <c r="D18" s="181">
        <v>12577</v>
      </c>
      <c r="E18" s="175">
        <v>3.8408431681755317</v>
      </c>
      <c r="F18" s="175">
        <v>4.4069805225834813</v>
      </c>
      <c r="G18" s="175">
        <v>3.1087404126366578</v>
      </c>
      <c r="I18" s="177"/>
      <c r="J18" s="177"/>
      <c r="L18" s="177"/>
    </row>
    <row r="19" spans="1:12">
      <c r="A19" s="23" t="s">
        <v>120</v>
      </c>
      <c r="B19" s="210">
        <v>34074</v>
      </c>
      <c r="C19" s="181">
        <v>11280</v>
      </c>
      <c r="D19" s="181">
        <v>22794</v>
      </c>
      <c r="E19" s="175">
        <v>3.6728002164401841</v>
      </c>
      <c r="F19" s="175">
        <v>2.1560869315901141</v>
      </c>
      <c r="G19" s="175">
        <v>5.6341439902711281</v>
      </c>
      <c r="I19" s="177"/>
      <c r="J19" s="177"/>
      <c r="L19" s="177"/>
    </row>
    <row r="20" spans="1:12">
      <c r="A20" s="23" t="s">
        <v>41</v>
      </c>
      <c r="B20" s="210">
        <v>161896</v>
      </c>
      <c r="C20" s="181">
        <v>85240</v>
      </c>
      <c r="D20" s="181">
        <v>76656</v>
      </c>
      <c r="E20" s="175">
        <v>17.450597635757468</v>
      </c>
      <c r="F20" s="175">
        <v>16.292983160349408</v>
      </c>
      <c r="G20" s="175">
        <v>18.947571366071053</v>
      </c>
      <c r="I20" s="177"/>
      <c r="J20" s="177"/>
      <c r="L20" s="177"/>
    </row>
    <row r="21" spans="1:12">
      <c r="A21" s="23" t="s">
        <v>42</v>
      </c>
      <c r="B21" s="210">
        <v>44465</v>
      </c>
      <c r="C21" s="181">
        <v>20792</v>
      </c>
      <c r="D21" s="181">
        <v>23673</v>
      </c>
      <c r="E21" s="175">
        <v>4.7928350538244056</v>
      </c>
      <c r="F21" s="175">
        <v>3.9742339965976639</v>
      </c>
      <c r="G21" s="175">
        <v>5.8514122436469425</v>
      </c>
      <c r="I21" s="177"/>
      <c r="J21" s="177"/>
      <c r="L21" s="177"/>
    </row>
    <row r="22" spans="1:12">
      <c r="A22" s="23" t="s">
        <v>43</v>
      </c>
      <c r="B22" s="210">
        <v>2824</v>
      </c>
      <c r="C22" s="181">
        <v>1775</v>
      </c>
      <c r="D22" s="181">
        <v>1049</v>
      </c>
      <c r="E22" s="175">
        <v>0.30439595619026472</v>
      </c>
      <c r="F22" s="175">
        <v>0.33927786379188407</v>
      </c>
      <c r="G22" s="175">
        <v>0.25928827962597234</v>
      </c>
      <c r="I22" s="177"/>
      <c r="J22" s="177"/>
      <c r="L22" s="177"/>
    </row>
    <row r="23" spans="1:12">
      <c r="A23" s="23" t="s">
        <v>44</v>
      </c>
      <c r="B23" s="210">
        <v>68612</v>
      </c>
      <c r="C23" s="181">
        <v>44298</v>
      </c>
      <c r="D23" s="181">
        <v>24314</v>
      </c>
      <c r="E23" s="175">
        <v>7.3956144993365589</v>
      </c>
      <c r="F23" s="175">
        <v>8.467228625494581</v>
      </c>
      <c r="G23" s="175">
        <v>6.0098524602725369</v>
      </c>
      <c r="I23" s="177"/>
      <c r="J23" s="177"/>
      <c r="L23" s="177"/>
    </row>
    <row r="24" spans="1:12">
      <c r="A24" s="59" t="s">
        <v>11</v>
      </c>
      <c r="B24" s="210">
        <v>927739</v>
      </c>
      <c r="C24" s="210">
        <f t="shared" ref="C24:D24" si="0">SUM(C5:C23)</f>
        <v>523170</v>
      </c>
      <c r="D24" s="210">
        <f t="shared" si="0"/>
        <v>404569</v>
      </c>
      <c r="E24" s="28">
        <v>100</v>
      </c>
      <c r="F24" s="28">
        <v>100</v>
      </c>
      <c r="G24" s="28">
        <v>100</v>
      </c>
      <c r="I24" s="177"/>
      <c r="J24" s="177"/>
      <c r="L24" s="177"/>
    </row>
  </sheetData>
  <mergeCells count="3">
    <mergeCell ref="A3:A4"/>
    <mergeCell ref="B3:D3"/>
    <mergeCell ref="E3:G3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G24"/>
  <sheetViews>
    <sheetView topLeftCell="A7" workbookViewId="0">
      <selection activeCell="J24" sqref="J24"/>
    </sheetView>
  </sheetViews>
  <sheetFormatPr defaultRowHeight="13.8"/>
  <cols>
    <col min="1" max="1" width="36.8984375" customWidth="1"/>
    <col min="2" max="4" width="9.69921875" bestFit="1" customWidth="1"/>
  </cols>
  <sheetData>
    <row r="1" spans="1:7" ht="15">
      <c r="A1" s="4" t="s">
        <v>121</v>
      </c>
    </row>
    <row r="3" spans="1:7">
      <c r="A3" s="236" t="s">
        <v>122</v>
      </c>
      <c r="B3" s="226" t="s">
        <v>3</v>
      </c>
      <c r="C3" s="226"/>
      <c r="D3" s="226"/>
      <c r="E3" s="226" t="s">
        <v>4</v>
      </c>
      <c r="F3" s="226"/>
      <c r="G3" s="226"/>
    </row>
    <row r="4" spans="1:7">
      <c r="A4" s="236"/>
      <c r="B4" s="47" t="s">
        <v>114</v>
      </c>
      <c r="C4" s="47" t="s">
        <v>115</v>
      </c>
      <c r="D4" s="47" t="s">
        <v>116</v>
      </c>
      <c r="E4" s="47" t="s">
        <v>11</v>
      </c>
      <c r="F4" s="47" t="s">
        <v>115</v>
      </c>
      <c r="G4" s="47" t="s">
        <v>116</v>
      </c>
    </row>
    <row r="5" spans="1:7">
      <c r="A5" s="23" t="s">
        <v>26</v>
      </c>
      <c r="B5" s="219">
        <v>23177</v>
      </c>
      <c r="C5" s="219">
        <v>12401</v>
      </c>
      <c r="D5" s="219">
        <v>10776</v>
      </c>
      <c r="E5" s="212">
        <v>100</v>
      </c>
      <c r="F5" s="211">
        <v>53.505630582042542</v>
      </c>
      <c r="G5" s="211">
        <v>46.494369417957458</v>
      </c>
    </row>
    <row r="6" spans="1:7">
      <c r="A6" s="23" t="s">
        <v>27</v>
      </c>
      <c r="B6" s="219">
        <v>32907</v>
      </c>
      <c r="C6" s="219">
        <v>24836</v>
      </c>
      <c r="D6" s="219">
        <v>8071</v>
      </c>
      <c r="E6" s="212">
        <v>100</v>
      </c>
      <c r="F6" s="211">
        <v>75.473303552435652</v>
      </c>
      <c r="G6" s="211">
        <v>24.526696447564348</v>
      </c>
    </row>
    <row r="7" spans="1:7">
      <c r="A7" s="23" t="s">
        <v>28</v>
      </c>
      <c r="B7" s="219">
        <v>90549</v>
      </c>
      <c r="C7" s="219">
        <v>50847</v>
      </c>
      <c r="D7" s="219">
        <v>39702</v>
      </c>
      <c r="E7" s="212">
        <v>100</v>
      </c>
      <c r="F7" s="211">
        <v>56.154126495046889</v>
      </c>
      <c r="G7" s="211">
        <v>43.845873504953119</v>
      </c>
    </row>
    <row r="8" spans="1:7">
      <c r="A8" s="23" t="s">
        <v>29</v>
      </c>
      <c r="B8" s="219">
        <v>2560</v>
      </c>
      <c r="C8" s="219">
        <v>1640</v>
      </c>
      <c r="D8" s="219">
        <v>920</v>
      </c>
      <c r="E8" s="212">
        <v>100</v>
      </c>
      <c r="F8" s="211">
        <v>64.0625</v>
      </c>
      <c r="G8" s="211">
        <v>35.9375</v>
      </c>
    </row>
    <row r="9" spans="1:7">
      <c r="A9" s="23" t="s">
        <v>30</v>
      </c>
      <c r="B9" s="219">
        <v>5405</v>
      </c>
      <c r="C9" s="219">
        <v>3270</v>
      </c>
      <c r="D9" s="219">
        <v>2135</v>
      </c>
      <c r="E9" s="212">
        <v>100</v>
      </c>
      <c r="F9" s="211">
        <v>60.499537465309892</v>
      </c>
      <c r="G9" s="211">
        <v>39.500462534690101</v>
      </c>
    </row>
    <row r="10" spans="1:7">
      <c r="A10" s="23" t="s">
        <v>31</v>
      </c>
      <c r="B10" s="219">
        <v>8474</v>
      </c>
      <c r="C10" s="219">
        <v>7270</v>
      </c>
      <c r="D10" s="219">
        <v>1204</v>
      </c>
      <c r="E10" s="212">
        <v>100</v>
      </c>
      <c r="F10" s="211">
        <v>85.791833844701443</v>
      </c>
      <c r="G10" s="211">
        <v>14.20816615529856</v>
      </c>
    </row>
    <row r="11" spans="1:7">
      <c r="A11" s="23" t="s">
        <v>32</v>
      </c>
      <c r="B11" s="219">
        <v>244961</v>
      </c>
      <c r="C11" s="219">
        <v>135018</v>
      </c>
      <c r="D11" s="219">
        <v>109943</v>
      </c>
      <c r="E11" s="212">
        <v>100</v>
      </c>
      <c r="F11" s="211">
        <v>55.118161666551003</v>
      </c>
      <c r="G11" s="211">
        <v>44.881838333448997</v>
      </c>
    </row>
    <row r="12" spans="1:7">
      <c r="A12" s="23" t="s">
        <v>33</v>
      </c>
      <c r="B12" s="219">
        <v>12427</v>
      </c>
      <c r="C12" s="219">
        <v>9421</v>
      </c>
      <c r="D12" s="219">
        <v>3006</v>
      </c>
      <c r="E12" s="212">
        <v>100</v>
      </c>
      <c r="F12" s="211">
        <v>75.810734690593065</v>
      </c>
      <c r="G12" s="211">
        <v>24.189265309406938</v>
      </c>
    </row>
    <row r="13" spans="1:7">
      <c r="A13" s="23" t="s">
        <v>34</v>
      </c>
      <c r="B13" s="219">
        <v>119683</v>
      </c>
      <c r="C13" s="219">
        <v>68522</v>
      </c>
      <c r="D13" s="219">
        <v>51161</v>
      </c>
      <c r="E13" s="212">
        <v>100</v>
      </c>
      <c r="F13" s="211">
        <v>57.252909769975687</v>
      </c>
      <c r="G13" s="211">
        <v>42.747090230024313</v>
      </c>
    </row>
    <row r="14" spans="1:7">
      <c r="A14" s="23" t="s">
        <v>35</v>
      </c>
      <c r="B14" s="219">
        <v>7344</v>
      </c>
      <c r="C14" s="219">
        <v>4609</v>
      </c>
      <c r="D14" s="219">
        <v>2735</v>
      </c>
      <c r="E14" s="212">
        <v>100</v>
      </c>
      <c r="F14" s="211">
        <v>62.758714596949893</v>
      </c>
      <c r="G14" s="211">
        <v>37.241285403050114</v>
      </c>
    </row>
    <row r="15" spans="1:7">
      <c r="A15" s="23" t="s">
        <v>36</v>
      </c>
      <c r="B15" s="219">
        <v>21204</v>
      </c>
      <c r="C15" s="219">
        <v>11253</v>
      </c>
      <c r="D15" s="219">
        <v>9951</v>
      </c>
      <c r="E15" s="212">
        <v>100</v>
      </c>
      <c r="F15" s="211">
        <v>53.070175438596493</v>
      </c>
      <c r="G15" s="211">
        <v>46.929824561403507</v>
      </c>
    </row>
    <row r="16" spans="1:7">
      <c r="A16" s="23" t="s">
        <v>37</v>
      </c>
      <c r="B16" s="219">
        <v>948</v>
      </c>
      <c r="C16" s="219">
        <v>631</v>
      </c>
      <c r="D16" s="219">
        <v>317</v>
      </c>
      <c r="E16" s="212">
        <v>100</v>
      </c>
      <c r="F16" s="211">
        <v>66.561181434599163</v>
      </c>
      <c r="G16" s="211">
        <v>33.438818565400844</v>
      </c>
    </row>
    <row r="17" spans="1:7">
      <c r="A17" s="23" t="s">
        <v>38</v>
      </c>
      <c r="B17" s="219">
        <v>10596</v>
      </c>
      <c r="C17" s="219">
        <v>7011</v>
      </c>
      <c r="D17" s="219">
        <v>3585</v>
      </c>
      <c r="E17" s="212">
        <v>100</v>
      </c>
      <c r="F17" s="211">
        <v>66.166477916194793</v>
      </c>
      <c r="G17" s="211">
        <v>33.833522083805214</v>
      </c>
    </row>
    <row r="18" spans="1:7">
      <c r="A18" s="23" t="s">
        <v>39</v>
      </c>
      <c r="B18" s="219">
        <v>35633</v>
      </c>
      <c r="C18" s="219">
        <v>23056</v>
      </c>
      <c r="D18" s="219">
        <v>12577</v>
      </c>
      <c r="E18" s="212">
        <v>100</v>
      </c>
      <c r="F18" s="211">
        <v>64.704066455252146</v>
      </c>
      <c r="G18" s="211">
        <v>35.295933544747847</v>
      </c>
    </row>
    <row r="19" spans="1:7">
      <c r="A19" s="23" t="s">
        <v>120</v>
      </c>
      <c r="B19" s="219">
        <v>34074</v>
      </c>
      <c r="C19" s="219">
        <v>11280</v>
      </c>
      <c r="D19" s="219">
        <v>22794</v>
      </c>
      <c r="E19" s="212">
        <v>100</v>
      </c>
      <c r="F19" s="211">
        <v>33.104419792216937</v>
      </c>
      <c r="G19" s="211">
        <v>66.895580207783055</v>
      </c>
    </row>
    <row r="20" spans="1:7">
      <c r="A20" s="23" t="s">
        <v>41</v>
      </c>
      <c r="B20" s="219">
        <v>161896</v>
      </c>
      <c r="C20" s="219">
        <v>85240</v>
      </c>
      <c r="D20" s="219">
        <v>76656</v>
      </c>
      <c r="E20" s="212">
        <v>100</v>
      </c>
      <c r="F20" s="211">
        <v>52.651084646933832</v>
      </c>
      <c r="G20" s="211">
        <v>47.348915353066168</v>
      </c>
    </row>
    <row r="21" spans="1:7">
      <c r="A21" s="23" t="s">
        <v>42</v>
      </c>
      <c r="B21" s="219">
        <v>44465</v>
      </c>
      <c r="C21" s="219">
        <v>20792</v>
      </c>
      <c r="D21" s="219">
        <v>23673</v>
      </c>
      <c r="E21" s="212">
        <v>100</v>
      </c>
      <c r="F21" s="211">
        <v>46.760373327336104</v>
      </c>
      <c r="G21" s="211">
        <v>53.239626672663896</v>
      </c>
    </row>
    <row r="22" spans="1:7">
      <c r="A22" s="23" t="s">
        <v>43</v>
      </c>
      <c r="B22" s="219">
        <v>2824</v>
      </c>
      <c r="C22" s="219">
        <v>1775</v>
      </c>
      <c r="D22" s="219">
        <v>1049</v>
      </c>
      <c r="E22" s="212">
        <v>100</v>
      </c>
      <c r="F22" s="211">
        <v>62.854107648725211</v>
      </c>
      <c r="G22" s="211">
        <v>37.145892351274789</v>
      </c>
    </row>
    <row r="23" spans="1:7">
      <c r="A23" s="23" t="s">
        <v>44</v>
      </c>
      <c r="B23" s="219">
        <v>68612</v>
      </c>
      <c r="C23" s="219">
        <v>44298</v>
      </c>
      <c r="D23" s="219">
        <v>24314</v>
      </c>
      <c r="E23" s="212">
        <v>99.999999999999986</v>
      </c>
      <c r="F23" s="211">
        <v>64.563050195301102</v>
      </c>
      <c r="G23" s="211">
        <v>35.436949804698884</v>
      </c>
    </row>
    <row r="24" spans="1:7">
      <c r="A24" s="59" t="s">
        <v>11</v>
      </c>
      <c r="B24" s="190">
        <v>927739</v>
      </c>
      <c r="C24" s="190">
        <v>523170</v>
      </c>
      <c r="D24" s="190">
        <v>404569</v>
      </c>
      <c r="E24" s="212">
        <v>100</v>
      </c>
      <c r="F24" s="211">
        <v>56.391937818718404</v>
      </c>
      <c r="G24" s="211">
        <v>43.608062181281589</v>
      </c>
    </row>
  </sheetData>
  <mergeCells count="3">
    <mergeCell ref="A3:A4"/>
    <mergeCell ref="B3:D3"/>
    <mergeCell ref="E3:G3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G9"/>
  <sheetViews>
    <sheetView workbookViewId="0">
      <selection activeCell="H8" sqref="H8"/>
    </sheetView>
  </sheetViews>
  <sheetFormatPr defaultRowHeight="13.8"/>
  <sheetData>
    <row r="1" spans="1:7" ht="15">
      <c r="A1" s="4" t="s">
        <v>123</v>
      </c>
    </row>
    <row r="3" spans="1:7">
      <c r="A3" s="227" t="s">
        <v>124</v>
      </c>
      <c r="B3" s="226" t="s">
        <v>125</v>
      </c>
      <c r="C3" s="226"/>
      <c r="D3" s="226"/>
      <c r="E3" s="227" t="s">
        <v>126</v>
      </c>
      <c r="F3" s="227"/>
      <c r="G3" s="227"/>
    </row>
    <row r="4" spans="1:7">
      <c r="A4" s="227"/>
      <c r="B4" s="18" t="s">
        <v>114</v>
      </c>
      <c r="C4" s="18" t="s">
        <v>127</v>
      </c>
      <c r="D4" s="18" t="s">
        <v>128</v>
      </c>
      <c r="E4" s="47" t="s">
        <v>114</v>
      </c>
      <c r="F4" s="47" t="s">
        <v>127</v>
      </c>
      <c r="G4" s="47" t="s">
        <v>128</v>
      </c>
    </row>
    <row r="5" spans="1:7">
      <c r="A5" s="22">
        <v>2014</v>
      </c>
      <c r="B5" s="21">
        <v>154236</v>
      </c>
      <c r="C5" s="21">
        <v>58438</v>
      </c>
      <c r="D5" s="21">
        <v>95798</v>
      </c>
      <c r="E5" s="21">
        <v>148376</v>
      </c>
      <c r="F5" s="21">
        <v>56795</v>
      </c>
      <c r="G5" s="21">
        <v>91581</v>
      </c>
    </row>
    <row r="6" spans="1:7">
      <c r="A6" s="22">
        <v>2017</v>
      </c>
      <c r="B6" s="21">
        <v>190288</v>
      </c>
      <c r="C6" s="21">
        <v>75449</v>
      </c>
      <c r="D6" s="21">
        <v>114839</v>
      </c>
      <c r="E6" s="21">
        <v>183867</v>
      </c>
      <c r="F6" s="21">
        <v>73720</v>
      </c>
      <c r="G6" s="21">
        <v>110147</v>
      </c>
    </row>
    <row r="7" spans="1:7">
      <c r="A7" s="22">
        <v>2020</v>
      </c>
      <c r="B7" s="21">
        <v>232283</v>
      </c>
      <c r="C7" s="21">
        <v>93622</v>
      </c>
      <c r="D7" s="21">
        <v>138661</v>
      </c>
      <c r="E7" s="21">
        <v>225919</v>
      </c>
      <c r="F7" s="21">
        <v>91954</v>
      </c>
      <c r="G7" s="21">
        <v>133965</v>
      </c>
    </row>
    <row r="8" spans="1:7">
      <c r="A8" s="22">
        <v>2023</v>
      </c>
      <c r="B8" s="21">
        <v>269326</v>
      </c>
      <c r="C8" s="21">
        <v>135373</v>
      </c>
      <c r="D8" s="21">
        <v>133953</v>
      </c>
      <c r="E8" s="21">
        <v>262020</v>
      </c>
      <c r="F8" s="21">
        <v>133019</v>
      </c>
      <c r="G8" s="21">
        <v>129001</v>
      </c>
    </row>
    <row r="9" spans="1:7">
      <c r="A9" s="59" t="s">
        <v>129</v>
      </c>
      <c r="B9" s="62">
        <v>0.159</v>
      </c>
      <c r="C9" s="62">
        <v>0.44600000000000001</v>
      </c>
      <c r="D9" s="62">
        <v>-3.4000000000000002E-2</v>
      </c>
      <c r="E9" s="62">
        <v>0.16</v>
      </c>
      <c r="F9" s="62">
        <v>0.44700000000000001</v>
      </c>
      <c r="G9" s="62">
        <v>-3.6999999999999998E-2</v>
      </c>
    </row>
  </sheetData>
  <mergeCells count="3">
    <mergeCell ref="A3:A4"/>
    <mergeCell ref="B3:D3"/>
    <mergeCell ref="E3:G3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H22"/>
  <sheetViews>
    <sheetView topLeftCell="A3" workbookViewId="0">
      <selection activeCell="A16" sqref="A16"/>
    </sheetView>
  </sheetViews>
  <sheetFormatPr defaultRowHeight="13.8"/>
  <cols>
    <col min="1" max="1" width="65.09765625" customWidth="1"/>
    <col min="6" max="6" width="21.09765625" customWidth="1"/>
  </cols>
  <sheetData>
    <row r="1" spans="1:8" ht="15">
      <c r="A1" s="4" t="s">
        <v>130</v>
      </c>
    </row>
    <row r="3" spans="1:8" ht="15.9" customHeight="1">
      <c r="A3" s="63" t="s">
        <v>131</v>
      </c>
      <c r="B3" s="64">
        <v>2014</v>
      </c>
      <c r="C3" s="65">
        <v>2017</v>
      </c>
      <c r="D3" s="65">
        <v>2020</v>
      </c>
      <c r="E3" s="65">
        <v>2023</v>
      </c>
      <c r="F3" s="64" t="s">
        <v>132</v>
      </c>
    </row>
    <row r="4" spans="1:8" ht="15.9" customHeight="1">
      <c r="A4" s="40" t="s">
        <v>26</v>
      </c>
      <c r="B4" s="22">
        <v>724</v>
      </c>
      <c r="C4" s="22">
        <v>545</v>
      </c>
      <c r="D4" s="22">
        <v>392</v>
      </c>
      <c r="E4" s="22">
        <v>686</v>
      </c>
      <c r="F4" s="175">
        <v>75</v>
      </c>
      <c r="H4" s="177">
        <f>(E4-D4)/D4*100</f>
        <v>75</v>
      </c>
    </row>
    <row r="5" spans="1:8" ht="15.9" customHeight="1">
      <c r="A5" s="40" t="s">
        <v>27</v>
      </c>
      <c r="B5" s="22">
        <v>281</v>
      </c>
      <c r="C5" s="22">
        <v>306</v>
      </c>
      <c r="D5" s="22">
        <v>283</v>
      </c>
      <c r="E5" s="22">
        <v>290</v>
      </c>
      <c r="F5" s="175">
        <v>2.4734982332155475</v>
      </c>
      <c r="H5" s="177">
        <f t="shared" ref="H5:H22" si="0">(E5-D5)/D5*100</f>
        <v>2.4734982332155475</v>
      </c>
    </row>
    <row r="6" spans="1:8" ht="15.9" customHeight="1">
      <c r="A6" s="40" t="s">
        <v>28</v>
      </c>
      <c r="B6" s="21">
        <v>10730</v>
      </c>
      <c r="C6" s="21">
        <v>14171</v>
      </c>
      <c r="D6" s="21">
        <v>16580</v>
      </c>
      <c r="E6" s="21">
        <v>17776</v>
      </c>
      <c r="F6" s="175">
        <v>7.2135102533172502</v>
      </c>
      <c r="H6" s="177">
        <f t="shared" si="0"/>
        <v>7.2135102533172502</v>
      </c>
    </row>
    <row r="7" spans="1:8" ht="15.9" customHeight="1">
      <c r="A7" s="40" t="s">
        <v>29</v>
      </c>
      <c r="B7" s="22">
        <v>20</v>
      </c>
      <c r="C7" s="22">
        <v>127</v>
      </c>
      <c r="D7" s="22">
        <v>58</v>
      </c>
      <c r="E7" s="22">
        <v>69</v>
      </c>
      <c r="F7" s="175">
        <v>18.96551724137931</v>
      </c>
      <c r="H7" s="177">
        <f t="shared" si="0"/>
        <v>18.96551724137931</v>
      </c>
    </row>
    <row r="8" spans="1:8" ht="15.9" customHeight="1">
      <c r="A8" s="40" t="s">
        <v>30</v>
      </c>
      <c r="B8" s="22">
        <v>49</v>
      </c>
      <c r="C8" s="22">
        <v>574</v>
      </c>
      <c r="D8" s="22">
        <v>1185</v>
      </c>
      <c r="E8" s="22">
        <v>1640</v>
      </c>
      <c r="F8" s="175">
        <v>38.396624472573833</v>
      </c>
      <c r="H8" s="177">
        <f t="shared" si="0"/>
        <v>38.396624472573833</v>
      </c>
    </row>
    <row r="9" spans="1:8" ht="15.9" customHeight="1">
      <c r="A9" s="40" t="s">
        <v>31</v>
      </c>
      <c r="B9" s="22">
        <v>156</v>
      </c>
      <c r="C9" s="22">
        <v>156</v>
      </c>
      <c r="D9" s="22">
        <v>169</v>
      </c>
      <c r="E9" s="22">
        <v>192</v>
      </c>
      <c r="F9" s="175">
        <v>13.609467455621301</v>
      </c>
      <c r="H9" s="177">
        <f t="shared" si="0"/>
        <v>13.609467455621301</v>
      </c>
    </row>
    <row r="10" spans="1:8" ht="15.9" customHeight="1">
      <c r="A10" s="40" t="s">
        <v>32</v>
      </c>
      <c r="B10" s="21">
        <v>78453</v>
      </c>
      <c r="C10" s="21">
        <v>96002</v>
      </c>
      <c r="D10" s="21">
        <v>133267</v>
      </c>
      <c r="E10" s="21">
        <v>144528</v>
      </c>
      <c r="F10" s="175">
        <v>8.449953852041391</v>
      </c>
      <c r="H10" s="177">
        <f t="shared" si="0"/>
        <v>8.449953852041391</v>
      </c>
    </row>
    <row r="11" spans="1:8" ht="15.9" customHeight="1">
      <c r="A11" s="40" t="s">
        <v>33</v>
      </c>
      <c r="B11" s="22">
        <v>282</v>
      </c>
      <c r="C11" s="22">
        <v>366</v>
      </c>
      <c r="D11" s="22">
        <v>667</v>
      </c>
      <c r="E11" s="22">
        <v>693</v>
      </c>
      <c r="F11" s="175">
        <v>3.8980509745127434</v>
      </c>
      <c r="H11" s="177">
        <f t="shared" si="0"/>
        <v>3.8980509745127434</v>
      </c>
    </row>
    <row r="12" spans="1:8" ht="15.9" customHeight="1">
      <c r="A12" s="40" t="s">
        <v>34</v>
      </c>
      <c r="B12" s="21">
        <v>44621</v>
      </c>
      <c r="C12" s="21">
        <v>51830</v>
      </c>
      <c r="D12" s="21">
        <v>46093</v>
      </c>
      <c r="E12" s="21">
        <v>61853</v>
      </c>
      <c r="F12" s="175">
        <v>34.191742780899489</v>
      </c>
      <c r="H12" s="177">
        <f t="shared" si="0"/>
        <v>34.191742780899489</v>
      </c>
    </row>
    <row r="13" spans="1:8" ht="15.9" customHeight="1">
      <c r="A13" s="40" t="s">
        <v>35</v>
      </c>
      <c r="B13" s="22">
        <v>397</v>
      </c>
      <c r="C13" s="21">
        <v>1130</v>
      </c>
      <c r="D13" s="21">
        <v>1133</v>
      </c>
      <c r="E13" s="22">
        <v>2496</v>
      </c>
      <c r="F13" s="175">
        <v>120.30008826125331</v>
      </c>
      <c r="H13" s="177">
        <f t="shared" si="0"/>
        <v>120.30008826125331</v>
      </c>
    </row>
    <row r="14" spans="1:8" ht="15.9" customHeight="1">
      <c r="A14" s="40" t="s">
        <v>36</v>
      </c>
      <c r="B14" s="21">
        <v>1146</v>
      </c>
      <c r="C14" s="21">
        <v>1530</v>
      </c>
      <c r="D14" s="21">
        <v>2351</v>
      </c>
      <c r="E14" s="21">
        <v>3991</v>
      </c>
      <c r="F14" s="175">
        <v>69.757549978732456</v>
      </c>
      <c r="H14" s="177">
        <f t="shared" si="0"/>
        <v>69.757549978732456</v>
      </c>
    </row>
    <row r="15" spans="1:8" ht="15.9" customHeight="1">
      <c r="A15" s="40" t="s">
        <v>37</v>
      </c>
      <c r="B15" s="22">
        <v>4</v>
      </c>
      <c r="C15" s="22">
        <v>103</v>
      </c>
      <c r="D15" s="22">
        <v>143</v>
      </c>
      <c r="E15" s="22">
        <v>130</v>
      </c>
      <c r="F15" s="175">
        <v>-9.0909090909090917</v>
      </c>
      <c r="H15" s="177">
        <f t="shared" si="0"/>
        <v>-9.0909090909090917</v>
      </c>
    </row>
    <row r="16" spans="1:8" ht="15.9" customHeight="1">
      <c r="A16" s="40" t="s">
        <v>38</v>
      </c>
      <c r="B16" s="22">
        <v>932</v>
      </c>
      <c r="C16" s="21">
        <v>1207</v>
      </c>
      <c r="D16" s="21">
        <v>1909</v>
      </c>
      <c r="E16" s="21">
        <v>1811</v>
      </c>
      <c r="F16" s="175">
        <v>-5.1335777894185437</v>
      </c>
      <c r="H16" s="177">
        <f t="shared" si="0"/>
        <v>-5.1335777894185437</v>
      </c>
    </row>
    <row r="17" spans="1:8" ht="15.9" customHeight="1">
      <c r="A17" s="40" t="s">
        <v>39</v>
      </c>
      <c r="B17" s="22">
        <v>917</v>
      </c>
      <c r="C17" s="21">
        <v>1401</v>
      </c>
      <c r="D17" s="21">
        <v>1186</v>
      </c>
      <c r="E17" s="21">
        <v>1464</v>
      </c>
      <c r="F17" s="175">
        <v>23.440134907251263</v>
      </c>
      <c r="H17" s="177">
        <f t="shared" si="0"/>
        <v>23.440134907251263</v>
      </c>
    </row>
    <row r="18" spans="1:8" ht="15.9" customHeight="1">
      <c r="A18" s="40" t="s">
        <v>41</v>
      </c>
      <c r="B18" s="22">
        <v>499</v>
      </c>
      <c r="C18" s="21">
        <v>1014</v>
      </c>
      <c r="D18" s="22">
        <v>986</v>
      </c>
      <c r="E18" s="21">
        <v>1631</v>
      </c>
      <c r="F18" s="175">
        <v>65.415821501014207</v>
      </c>
      <c r="H18" s="177">
        <f t="shared" si="0"/>
        <v>65.415821501014207</v>
      </c>
    </row>
    <row r="19" spans="1:8" ht="15.9" customHeight="1">
      <c r="A19" s="40" t="s">
        <v>42</v>
      </c>
      <c r="B19" s="22">
        <v>458</v>
      </c>
      <c r="C19" s="22">
        <v>617</v>
      </c>
      <c r="D19" s="22">
        <v>917</v>
      </c>
      <c r="E19" s="22">
        <v>929</v>
      </c>
      <c r="F19" s="175">
        <v>1.3086150490730644</v>
      </c>
      <c r="H19" s="177">
        <f t="shared" si="0"/>
        <v>1.3086150490730644</v>
      </c>
    </row>
    <row r="20" spans="1:8" ht="15.9" customHeight="1">
      <c r="A20" s="40" t="s">
        <v>43</v>
      </c>
      <c r="B20" s="22">
        <v>131</v>
      </c>
      <c r="C20" s="22">
        <v>430</v>
      </c>
      <c r="D20" s="22">
        <v>402</v>
      </c>
      <c r="E20" s="22">
        <v>476</v>
      </c>
      <c r="F20" s="175">
        <v>18.407960199004975</v>
      </c>
      <c r="H20" s="177">
        <f t="shared" si="0"/>
        <v>18.407960199004975</v>
      </c>
    </row>
    <row r="21" spans="1:8" ht="15.9" customHeight="1">
      <c r="A21" s="40" t="s">
        <v>44</v>
      </c>
      <c r="B21" s="22">
        <v>8495</v>
      </c>
      <c r="C21" s="21">
        <v>12355</v>
      </c>
      <c r="D21" s="21">
        <v>18198</v>
      </c>
      <c r="E21" s="21">
        <v>21365</v>
      </c>
      <c r="F21" s="175">
        <v>17.403011319925266</v>
      </c>
      <c r="H21" s="177">
        <f t="shared" si="0"/>
        <v>17.403011319925266</v>
      </c>
    </row>
    <row r="22" spans="1:8" ht="15.9" customHeight="1">
      <c r="A22" s="43" t="s">
        <v>11</v>
      </c>
      <c r="B22" s="27">
        <v>148295</v>
      </c>
      <c r="C22" s="27">
        <v>183864</v>
      </c>
      <c r="D22" s="27">
        <v>225919</v>
      </c>
      <c r="E22" s="27">
        <v>262020</v>
      </c>
      <c r="F22" s="176">
        <v>15.97962101461143</v>
      </c>
      <c r="H22" s="177">
        <f t="shared" si="0"/>
        <v>15.97962101461143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K26"/>
  <sheetViews>
    <sheetView topLeftCell="A8" workbookViewId="0">
      <selection activeCell="F16" sqref="F16"/>
    </sheetView>
  </sheetViews>
  <sheetFormatPr defaultRowHeight="13.8"/>
  <cols>
    <col min="1" max="1" width="57.8984375" customWidth="1"/>
    <col min="6" max="6" width="13.09765625" customWidth="1"/>
    <col min="11" max="11" width="13.8984375" customWidth="1"/>
  </cols>
  <sheetData>
    <row r="1" spans="1:11" ht="15">
      <c r="A1" s="4" t="s">
        <v>138</v>
      </c>
    </row>
    <row r="3" spans="1:11" ht="15.9" customHeight="1">
      <c r="A3" s="237" t="s">
        <v>131</v>
      </c>
      <c r="B3" s="238" t="s">
        <v>127</v>
      </c>
      <c r="C3" s="238"/>
      <c r="D3" s="238"/>
      <c r="E3" s="238"/>
      <c r="F3" s="238"/>
      <c r="G3" s="238" t="s">
        <v>128</v>
      </c>
      <c r="H3" s="238"/>
      <c r="I3" s="238"/>
      <c r="J3" s="238"/>
      <c r="K3" s="238"/>
    </row>
    <row r="4" spans="1:11" ht="26.25" customHeight="1">
      <c r="A4" s="237"/>
      <c r="B4" s="68">
        <v>2014</v>
      </c>
      <c r="C4" s="69">
        <v>2017</v>
      </c>
      <c r="D4" s="69">
        <v>2020</v>
      </c>
      <c r="E4" s="69">
        <v>2023</v>
      </c>
      <c r="F4" s="70" t="s">
        <v>132</v>
      </c>
      <c r="G4" s="69">
        <v>2014</v>
      </c>
      <c r="H4" s="69">
        <v>2017</v>
      </c>
      <c r="I4" s="69">
        <v>2020</v>
      </c>
      <c r="J4" s="69">
        <v>2023</v>
      </c>
      <c r="K4" s="68" t="s">
        <v>132</v>
      </c>
    </row>
    <row r="5" spans="1:11" ht="15.9" customHeight="1">
      <c r="A5" s="71" t="s">
        <v>26</v>
      </c>
      <c r="B5" s="72">
        <v>102</v>
      </c>
      <c r="C5" s="72">
        <v>77</v>
      </c>
      <c r="D5" s="72">
        <v>63</v>
      </c>
      <c r="E5" s="72">
        <v>137</v>
      </c>
      <c r="F5" s="213">
        <v>117.46031746031744</v>
      </c>
      <c r="G5" s="72">
        <v>622</v>
      </c>
      <c r="H5" s="72">
        <v>468</v>
      </c>
      <c r="I5" s="72">
        <v>329</v>
      </c>
      <c r="J5" s="72">
        <v>549</v>
      </c>
      <c r="K5" s="213">
        <v>66.869300911854097</v>
      </c>
    </row>
    <row r="6" spans="1:11" ht="15.9" customHeight="1">
      <c r="A6" s="71" t="s">
        <v>27</v>
      </c>
      <c r="B6" s="72">
        <v>35</v>
      </c>
      <c r="C6" s="72">
        <v>33</v>
      </c>
      <c r="D6" s="72">
        <v>44</v>
      </c>
      <c r="E6" s="72">
        <v>69</v>
      </c>
      <c r="F6" s="213">
        <v>56.818181818181813</v>
      </c>
      <c r="G6" s="72">
        <v>246</v>
      </c>
      <c r="H6" s="72">
        <v>273</v>
      </c>
      <c r="I6" s="72">
        <v>239</v>
      </c>
      <c r="J6" s="72">
        <v>221</v>
      </c>
      <c r="K6" s="213">
        <v>-7.5313807531380732</v>
      </c>
    </row>
    <row r="7" spans="1:11" ht="15.9" customHeight="1">
      <c r="A7" s="71" t="s">
        <v>28</v>
      </c>
      <c r="B7" s="73">
        <v>5421</v>
      </c>
      <c r="C7" s="73">
        <v>6530</v>
      </c>
      <c r="D7" s="73">
        <v>6636</v>
      </c>
      <c r="E7" s="73">
        <v>8795</v>
      </c>
      <c r="F7" s="213">
        <v>32.534659433393621</v>
      </c>
      <c r="G7" s="73">
        <v>5309</v>
      </c>
      <c r="H7" s="73">
        <v>7641</v>
      </c>
      <c r="I7" s="73">
        <v>9944</v>
      </c>
      <c r="J7" s="73">
        <v>8981</v>
      </c>
      <c r="K7" s="213">
        <v>-9.6842316975060285</v>
      </c>
    </row>
    <row r="8" spans="1:11" ht="15.9" customHeight="1">
      <c r="A8" s="71" t="s">
        <v>29</v>
      </c>
      <c r="B8" s="72">
        <v>15</v>
      </c>
      <c r="C8" s="72">
        <v>98</v>
      </c>
      <c r="D8" s="72">
        <v>46</v>
      </c>
      <c r="E8" s="72">
        <v>49</v>
      </c>
      <c r="F8" s="213">
        <v>6.5217391304347894</v>
      </c>
      <c r="G8" s="72">
        <v>5</v>
      </c>
      <c r="H8" s="72">
        <v>29</v>
      </c>
      <c r="I8" s="72">
        <v>12</v>
      </c>
      <c r="J8" s="72">
        <v>20</v>
      </c>
      <c r="K8" s="213">
        <v>66.666666666666671</v>
      </c>
    </row>
    <row r="9" spans="1:11" ht="15.9" customHeight="1">
      <c r="A9" s="71" t="s">
        <v>30</v>
      </c>
      <c r="B9" s="72">
        <v>28</v>
      </c>
      <c r="C9" s="72">
        <v>251</v>
      </c>
      <c r="D9" s="72">
        <v>281</v>
      </c>
      <c r="E9" s="72">
        <v>395</v>
      </c>
      <c r="F9" s="213">
        <v>40.569395017793596</v>
      </c>
      <c r="G9" s="72">
        <v>21</v>
      </c>
      <c r="H9" s="72">
        <v>323</v>
      </c>
      <c r="I9" s="72">
        <v>904</v>
      </c>
      <c r="J9" s="73">
        <v>1245</v>
      </c>
      <c r="K9" s="213">
        <v>37.721238938053105</v>
      </c>
    </row>
    <row r="10" spans="1:11" ht="15.9" customHeight="1">
      <c r="A10" s="71" t="s">
        <v>31</v>
      </c>
      <c r="B10" s="72">
        <v>142</v>
      </c>
      <c r="C10" s="72">
        <v>149</v>
      </c>
      <c r="D10" s="72">
        <v>146</v>
      </c>
      <c r="E10" s="72">
        <v>186</v>
      </c>
      <c r="F10" s="213">
        <v>27.397260273972602</v>
      </c>
      <c r="G10" s="72">
        <v>14</v>
      </c>
      <c r="H10" s="72">
        <v>7</v>
      </c>
      <c r="I10" s="72">
        <v>23</v>
      </c>
      <c r="J10" s="72">
        <v>6</v>
      </c>
      <c r="K10" s="213">
        <v>-73.91304347826086</v>
      </c>
    </row>
    <row r="11" spans="1:11" ht="15.9" customHeight="1">
      <c r="A11" s="71" t="s">
        <v>32</v>
      </c>
      <c r="B11" s="73">
        <v>36352</v>
      </c>
      <c r="C11" s="73">
        <v>46047</v>
      </c>
      <c r="D11" s="73">
        <v>61888</v>
      </c>
      <c r="E11" s="73">
        <v>84345</v>
      </c>
      <c r="F11" s="213">
        <v>36.286517580144782</v>
      </c>
      <c r="G11" s="73">
        <v>42101</v>
      </c>
      <c r="H11" s="73">
        <v>49955</v>
      </c>
      <c r="I11" s="73">
        <v>71379</v>
      </c>
      <c r="J11" s="73">
        <v>60183</v>
      </c>
      <c r="K11" s="213">
        <v>-15.685285588198205</v>
      </c>
    </row>
    <row r="12" spans="1:11" ht="15.9" customHeight="1">
      <c r="A12" s="71" t="s">
        <v>33</v>
      </c>
      <c r="B12" s="72">
        <v>216</v>
      </c>
      <c r="C12" s="72">
        <v>281</v>
      </c>
      <c r="D12" s="72">
        <v>510</v>
      </c>
      <c r="E12" s="72">
        <v>620</v>
      </c>
      <c r="F12" s="213">
        <v>21.568627450980383</v>
      </c>
      <c r="G12" s="72">
        <v>66</v>
      </c>
      <c r="H12" s="72">
        <v>85</v>
      </c>
      <c r="I12" s="72">
        <v>157</v>
      </c>
      <c r="J12" s="72">
        <v>73</v>
      </c>
      <c r="K12" s="213">
        <v>-53.503184713375795</v>
      </c>
    </row>
    <row r="13" spans="1:11" ht="15.9" customHeight="1">
      <c r="A13" s="71" t="s">
        <v>34</v>
      </c>
      <c r="B13" s="73">
        <v>8076</v>
      </c>
      <c r="C13" s="73">
        <v>10142</v>
      </c>
      <c r="D13" s="73">
        <v>9628</v>
      </c>
      <c r="E13" s="73">
        <v>18605</v>
      </c>
      <c r="F13" s="213">
        <v>93.238471125882839</v>
      </c>
      <c r="G13" s="73">
        <v>36545</v>
      </c>
      <c r="H13" s="73">
        <v>41688</v>
      </c>
      <c r="I13" s="73">
        <v>36465</v>
      </c>
      <c r="J13" s="73">
        <v>43248</v>
      </c>
      <c r="K13" s="213">
        <v>18.6013986013986</v>
      </c>
    </row>
    <row r="14" spans="1:11" ht="15.9" customHeight="1">
      <c r="A14" s="71" t="s">
        <v>35</v>
      </c>
      <c r="B14" s="72">
        <v>239</v>
      </c>
      <c r="C14" s="72">
        <v>757</v>
      </c>
      <c r="D14" s="72">
        <v>658</v>
      </c>
      <c r="E14" s="72">
        <v>1652</v>
      </c>
      <c r="F14" s="213">
        <v>151.06382978723403</v>
      </c>
      <c r="G14" s="72">
        <v>158</v>
      </c>
      <c r="H14" s="72">
        <v>373</v>
      </c>
      <c r="I14" s="72">
        <v>475</v>
      </c>
      <c r="J14" s="72">
        <v>844</v>
      </c>
      <c r="K14" s="213">
        <v>77.684210526315795</v>
      </c>
    </row>
    <row r="15" spans="1:11" ht="15.9" customHeight="1">
      <c r="A15" s="71" t="s">
        <v>36</v>
      </c>
      <c r="B15" s="72">
        <v>631</v>
      </c>
      <c r="C15" s="72">
        <v>877</v>
      </c>
      <c r="D15" s="73">
        <v>1322</v>
      </c>
      <c r="E15" s="73">
        <v>2394</v>
      </c>
      <c r="F15" s="213">
        <v>81.089258698940995</v>
      </c>
      <c r="G15" s="72">
        <v>515</v>
      </c>
      <c r="H15" s="72">
        <v>653</v>
      </c>
      <c r="I15" s="73">
        <v>1029</v>
      </c>
      <c r="J15" s="73">
        <v>1597</v>
      </c>
      <c r="K15" s="213">
        <v>55.199222546161323</v>
      </c>
    </row>
    <row r="16" spans="1:11" ht="15.9" customHeight="1">
      <c r="A16" s="71" t="s">
        <v>37</v>
      </c>
      <c r="B16" s="72">
        <v>3</v>
      </c>
      <c r="C16" s="72">
        <v>98</v>
      </c>
      <c r="D16" s="72">
        <v>121</v>
      </c>
      <c r="E16" s="72">
        <v>119</v>
      </c>
      <c r="F16" s="213">
        <v>-1.6528925619834656</v>
      </c>
      <c r="G16" s="72">
        <v>1</v>
      </c>
      <c r="H16" s="72">
        <v>5</v>
      </c>
      <c r="I16" s="72">
        <v>22</v>
      </c>
      <c r="J16" s="72">
        <v>11</v>
      </c>
      <c r="K16" s="213">
        <v>-50</v>
      </c>
    </row>
    <row r="17" spans="1:11" ht="15.9" customHeight="1">
      <c r="A17" s="71" t="s">
        <v>38</v>
      </c>
      <c r="B17" s="72">
        <v>750</v>
      </c>
      <c r="C17" s="72">
        <v>987</v>
      </c>
      <c r="D17" s="73">
        <v>1524</v>
      </c>
      <c r="E17" s="73">
        <v>1490</v>
      </c>
      <c r="F17" s="213">
        <v>-2.2309711286089273</v>
      </c>
      <c r="G17" s="72">
        <v>182</v>
      </c>
      <c r="H17" s="72">
        <v>220</v>
      </c>
      <c r="I17" s="72">
        <v>385</v>
      </c>
      <c r="J17" s="72">
        <v>321</v>
      </c>
      <c r="K17" s="213">
        <v>-16.623376623376629</v>
      </c>
    </row>
    <row r="18" spans="1:11" ht="15.9" customHeight="1">
      <c r="A18" s="71" t="s">
        <v>39</v>
      </c>
      <c r="B18" s="72">
        <v>639</v>
      </c>
      <c r="C18" s="72">
        <v>942</v>
      </c>
      <c r="D18" s="72">
        <v>780</v>
      </c>
      <c r="E18" s="73">
        <v>1271</v>
      </c>
      <c r="F18" s="213">
        <v>62.948717948717949</v>
      </c>
      <c r="G18" s="72">
        <v>278</v>
      </c>
      <c r="H18" s="72">
        <v>459</v>
      </c>
      <c r="I18" s="72">
        <v>406</v>
      </c>
      <c r="J18" s="73">
        <v>193</v>
      </c>
      <c r="K18" s="213">
        <v>-52.463054187192128</v>
      </c>
    </row>
    <row r="19" spans="1:11" ht="15.9" customHeight="1">
      <c r="A19" s="71" t="s">
        <v>41</v>
      </c>
      <c r="B19" s="72">
        <v>304</v>
      </c>
      <c r="C19" s="72">
        <v>668</v>
      </c>
      <c r="D19" s="72">
        <v>627</v>
      </c>
      <c r="E19" s="73">
        <v>1249</v>
      </c>
      <c r="F19" s="213">
        <v>99.202551834130787</v>
      </c>
      <c r="G19" s="72">
        <v>195</v>
      </c>
      <c r="H19" s="72">
        <v>346</v>
      </c>
      <c r="I19" s="72">
        <v>359</v>
      </c>
      <c r="J19" s="72">
        <v>382</v>
      </c>
      <c r="K19" s="213">
        <v>6.4066852367687943</v>
      </c>
    </row>
    <row r="20" spans="1:11" ht="15.9" customHeight="1">
      <c r="A20" s="71" t="s">
        <v>42</v>
      </c>
      <c r="B20" s="72">
        <v>291</v>
      </c>
      <c r="C20" s="72">
        <v>386</v>
      </c>
      <c r="D20" s="72">
        <v>490</v>
      </c>
      <c r="E20" s="72">
        <v>562</v>
      </c>
      <c r="F20" s="213">
        <v>14.693877551020407</v>
      </c>
      <c r="G20" s="72">
        <v>167</v>
      </c>
      <c r="H20" s="72">
        <v>231</v>
      </c>
      <c r="I20" s="72">
        <v>427</v>
      </c>
      <c r="J20" s="72">
        <v>367</v>
      </c>
      <c r="K20" s="213">
        <v>-14.051522248243565</v>
      </c>
    </row>
    <row r="21" spans="1:11" ht="15.9" customHeight="1">
      <c r="A21" s="71" t="s">
        <v>43</v>
      </c>
      <c r="B21" s="72">
        <v>111</v>
      </c>
      <c r="C21" s="72">
        <v>331</v>
      </c>
      <c r="D21" s="72">
        <v>252</v>
      </c>
      <c r="E21" s="72">
        <v>410</v>
      </c>
      <c r="F21" s="213">
        <v>62.698412698412696</v>
      </c>
      <c r="G21" s="72">
        <v>20</v>
      </c>
      <c r="H21" s="72">
        <v>99</v>
      </c>
      <c r="I21" s="72">
        <v>150</v>
      </c>
      <c r="J21" s="72">
        <v>66</v>
      </c>
      <c r="K21" s="213">
        <v>-56.000000000000007</v>
      </c>
    </row>
    <row r="22" spans="1:11" ht="15.9" customHeight="1">
      <c r="A22" s="71" t="s">
        <v>44</v>
      </c>
      <c r="B22" s="73">
        <v>3374</v>
      </c>
      <c r="C22" s="73">
        <v>5063</v>
      </c>
      <c r="D22" s="73">
        <v>6938</v>
      </c>
      <c r="E22" s="73">
        <v>10671</v>
      </c>
      <c r="F22" s="213">
        <v>53.80513116171808</v>
      </c>
      <c r="G22" s="73">
        <v>5121</v>
      </c>
      <c r="H22" s="73">
        <v>7292</v>
      </c>
      <c r="I22" s="73">
        <v>11260</v>
      </c>
      <c r="J22" s="73">
        <v>10694</v>
      </c>
      <c r="K22" s="213">
        <v>-5.0266429840142068</v>
      </c>
    </row>
    <row r="23" spans="1:11" ht="15.9" customHeight="1">
      <c r="A23" s="71" t="s">
        <v>134</v>
      </c>
      <c r="B23" s="72" t="s">
        <v>135</v>
      </c>
      <c r="C23" s="72">
        <v>3</v>
      </c>
      <c r="D23" s="72" t="s">
        <v>135</v>
      </c>
      <c r="E23" s="72"/>
      <c r="F23" s="72"/>
      <c r="G23" s="72" t="s">
        <v>136</v>
      </c>
      <c r="H23" s="72" t="s">
        <v>137</v>
      </c>
      <c r="I23" s="72" t="s">
        <v>137</v>
      </c>
      <c r="J23" s="72"/>
      <c r="K23" s="72"/>
    </row>
    <row r="24" spans="1:11" ht="15.9" customHeight="1">
      <c r="A24" s="74" t="s">
        <v>11</v>
      </c>
      <c r="B24" s="75">
        <v>56729</v>
      </c>
      <c r="C24" s="75">
        <v>73720</v>
      </c>
      <c r="D24" s="75">
        <v>91954</v>
      </c>
      <c r="E24" s="75">
        <v>133019</v>
      </c>
      <c r="F24" s="214">
        <v>44.658198664549673</v>
      </c>
      <c r="G24" s="75">
        <v>91566</v>
      </c>
      <c r="H24" s="75">
        <v>110147</v>
      </c>
      <c r="I24" s="75">
        <v>133965</v>
      </c>
      <c r="J24" s="75">
        <v>129001</v>
      </c>
      <c r="K24" s="214">
        <v>-3.7054454521703417</v>
      </c>
    </row>
    <row r="26" spans="1:11">
      <c r="D26" s="5"/>
      <c r="E26" s="5"/>
    </row>
  </sheetData>
  <mergeCells count="3">
    <mergeCell ref="A3:A4"/>
    <mergeCell ref="B3:F3"/>
    <mergeCell ref="G3:K3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F40"/>
  <sheetViews>
    <sheetView topLeftCell="A22" workbookViewId="0">
      <selection activeCell="I44" sqref="I44"/>
    </sheetView>
  </sheetViews>
  <sheetFormatPr defaultRowHeight="13.8"/>
  <cols>
    <col min="1" max="1" width="18.8984375" customWidth="1"/>
    <col min="5" max="5" width="10.3984375" customWidth="1"/>
    <col min="6" max="6" width="11.3984375" customWidth="1"/>
  </cols>
  <sheetData>
    <row r="1" spans="1:6" ht="15">
      <c r="A1" s="4" t="s">
        <v>139</v>
      </c>
    </row>
    <row r="3" spans="1:6">
      <c r="A3" s="239" t="s">
        <v>140</v>
      </c>
      <c r="B3" s="240">
        <v>2014</v>
      </c>
      <c r="C3" s="240">
        <v>2017</v>
      </c>
      <c r="D3" s="240">
        <v>2020</v>
      </c>
      <c r="E3" s="240">
        <v>2023</v>
      </c>
      <c r="F3" s="78" t="s">
        <v>141</v>
      </c>
    </row>
    <row r="4" spans="1:6">
      <c r="A4" s="239"/>
      <c r="B4" s="240"/>
      <c r="C4" s="240"/>
      <c r="D4" s="240"/>
      <c r="E4" s="240"/>
      <c r="F4" s="78" t="s">
        <v>142</v>
      </c>
    </row>
    <row r="5" spans="1:6">
      <c r="A5" s="79" t="s">
        <v>48</v>
      </c>
      <c r="B5" s="80">
        <v>11971</v>
      </c>
      <c r="C5" s="80">
        <v>15665</v>
      </c>
      <c r="D5" s="80">
        <v>19733</v>
      </c>
      <c r="E5" s="80">
        <v>22445</v>
      </c>
      <c r="F5" s="81">
        <v>13.7</v>
      </c>
    </row>
    <row r="6" spans="1:6">
      <c r="A6" s="79" t="s">
        <v>49</v>
      </c>
      <c r="B6" s="80">
        <v>11966</v>
      </c>
      <c r="C6" s="80">
        <v>15793</v>
      </c>
      <c r="D6" s="80">
        <v>19350</v>
      </c>
      <c r="E6" s="80">
        <v>24705</v>
      </c>
      <c r="F6" s="81">
        <v>27.7</v>
      </c>
    </row>
    <row r="7" spans="1:6">
      <c r="A7" s="79" t="s">
        <v>50</v>
      </c>
      <c r="B7" s="80">
        <v>7831</v>
      </c>
      <c r="C7" s="80">
        <v>11103</v>
      </c>
      <c r="D7" s="80">
        <v>14593</v>
      </c>
      <c r="E7" s="80">
        <v>16882</v>
      </c>
      <c r="F7" s="81">
        <v>15.7</v>
      </c>
    </row>
    <row r="8" spans="1:6">
      <c r="A8" s="63" t="s">
        <v>51</v>
      </c>
      <c r="B8" s="82">
        <v>31768</v>
      </c>
      <c r="C8" s="82">
        <v>42561</v>
      </c>
      <c r="D8" s="82">
        <v>53676</v>
      </c>
      <c r="E8" s="82">
        <v>64032</v>
      </c>
      <c r="F8" s="83">
        <v>19.3</v>
      </c>
    </row>
    <row r="9" spans="1:6">
      <c r="A9" s="79" t="s">
        <v>52</v>
      </c>
      <c r="B9" s="80">
        <v>3197</v>
      </c>
      <c r="C9" s="80">
        <v>3833</v>
      </c>
      <c r="D9" s="80">
        <v>4736</v>
      </c>
      <c r="E9" s="80">
        <v>5127</v>
      </c>
      <c r="F9" s="81">
        <v>8.3000000000000007</v>
      </c>
    </row>
    <row r="10" spans="1:6">
      <c r="A10" s="79" t="s">
        <v>53</v>
      </c>
      <c r="B10" s="80">
        <v>2453</v>
      </c>
      <c r="C10" s="80">
        <v>2515</v>
      </c>
      <c r="D10" s="80">
        <v>3870</v>
      </c>
      <c r="E10" s="80">
        <v>4326</v>
      </c>
      <c r="F10" s="81">
        <v>11.8</v>
      </c>
    </row>
    <row r="11" spans="1:6">
      <c r="A11" s="79" t="s">
        <v>54</v>
      </c>
      <c r="B11" s="80">
        <v>3132</v>
      </c>
      <c r="C11" s="80">
        <v>3470</v>
      </c>
      <c r="D11" s="80">
        <v>3636</v>
      </c>
      <c r="E11" s="80">
        <v>4242</v>
      </c>
      <c r="F11" s="81">
        <v>16.7</v>
      </c>
    </row>
    <row r="12" spans="1:6">
      <c r="A12" s="79" t="s">
        <v>55</v>
      </c>
      <c r="B12" s="80">
        <v>4357</v>
      </c>
      <c r="C12" s="80">
        <v>4463</v>
      </c>
      <c r="D12" s="80">
        <v>5552</v>
      </c>
      <c r="E12" s="80">
        <v>6383</v>
      </c>
      <c r="F12" s="81">
        <v>15</v>
      </c>
    </row>
    <row r="13" spans="1:6">
      <c r="A13" s="79" t="s">
        <v>56</v>
      </c>
      <c r="B13" s="80">
        <v>4103</v>
      </c>
      <c r="C13" s="80">
        <v>4683</v>
      </c>
      <c r="D13" s="80">
        <v>5993</v>
      </c>
      <c r="E13" s="80">
        <v>6536</v>
      </c>
      <c r="F13" s="81">
        <v>9.1</v>
      </c>
    </row>
    <row r="14" spans="1:6">
      <c r="A14" s="79" t="s">
        <v>57</v>
      </c>
      <c r="B14" s="80">
        <v>3355</v>
      </c>
      <c r="C14" s="80">
        <v>3968</v>
      </c>
      <c r="D14" s="80">
        <v>4888</v>
      </c>
      <c r="E14" s="80">
        <v>5543</v>
      </c>
      <c r="F14" s="81">
        <v>13.4</v>
      </c>
    </row>
    <row r="15" spans="1:6">
      <c r="A15" s="79" t="s">
        <v>58</v>
      </c>
      <c r="B15" s="80">
        <v>5789</v>
      </c>
      <c r="C15" s="80">
        <v>7267</v>
      </c>
      <c r="D15" s="80">
        <v>7430</v>
      </c>
      <c r="E15" s="80">
        <v>7966</v>
      </c>
      <c r="F15" s="81">
        <v>7.2</v>
      </c>
    </row>
    <row r="16" spans="1:6">
      <c r="A16" s="79" t="s">
        <v>59</v>
      </c>
      <c r="B16" s="80">
        <v>4473</v>
      </c>
      <c r="C16" s="80">
        <v>5893</v>
      </c>
      <c r="D16" s="80">
        <v>7099</v>
      </c>
      <c r="E16" s="80">
        <v>8664</v>
      </c>
      <c r="F16" s="81">
        <v>22</v>
      </c>
    </row>
    <row r="17" spans="1:6">
      <c r="A17" s="63" t="s">
        <v>60</v>
      </c>
      <c r="B17" s="82">
        <v>30859</v>
      </c>
      <c r="C17" s="82">
        <v>36092</v>
      </c>
      <c r="D17" s="82">
        <v>43204</v>
      </c>
      <c r="E17" s="82">
        <v>48787</v>
      </c>
      <c r="F17" s="83">
        <v>12.9</v>
      </c>
    </row>
    <row r="18" spans="1:6">
      <c r="A18" s="79" t="s">
        <v>61</v>
      </c>
      <c r="B18" s="80">
        <v>4308</v>
      </c>
      <c r="C18" s="80">
        <v>4664</v>
      </c>
      <c r="D18" s="80">
        <v>4909</v>
      </c>
      <c r="E18" s="80">
        <v>5787</v>
      </c>
      <c r="F18" s="81">
        <v>17.899999999999999</v>
      </c>
    </row>
    <row r="19" spans="1:6">
      <c r="A19" s="79" t="s">
        <v>62</v>
      </c>
      <c r="B19" s="80">
        <v>4037</v>
      </c>
      <c r="C19" s="80">
        <v>4803</v>
      </c>
      <c r="D19" s="80">
        <v>5597</v>
      </c>
      <c r="E19" s="80">
        <v>6222</v>
      </c>
      <c r="F19" s="81">
        <v>11.2</v>
      </c>
    </row>
    <row r="20" spans="1:6">
      <c r="A20" s="79" t="s">
        <v>63</v>
      </c>
      <c r="B20" s="80">
        <v>6426</v>
      </c>
      <c r="C20" s="80">
        <v>8744</v>
      </c>
      <c r="D20" s="80">
        <v>11658</v>
      </c>
      <c r="E20" s="80">
        <v>12807</v>
      </c>
      <c r="F20" s="81">
        <v>9.9</v>
      </c>
    </row>
    <row r="21" spans="1:6">
      <c r="A21" s="79" t="s">
        <v>64</v>
      </c>
      <c r="B21" s="80">
        <v>3493</v>
      </c>
      <c r="C21" s="80">
        <v>3920</v>
      </c>
      <c r="D21" s="80">
        <v>4390</v>
      </c>
      <c r="E21" s="80">
        <v>4748</v>
      </c>
      <c r="F21" s="81">
        <v>8.1999999999999993</v>
      </c>
    </row>
    <row r="22" spans="1:6">
      <c r="A22" s="79" t="s">
        <v>65</v>
      </c>
      <c r="B22" s="80">
        <v>4018</v>
      </c>
      <c r="C22" s="80">
        <v>4820</v>
      </c>
      <c r="D22" s="80">
        <v>4865</v>
      </c>
      <c r="E22" s="80">
        <v>6068</v>
      </c>
      <c r="F22" s="81">
        <v>24.7</v>
      </c>
    </row>
    <row r="23" spans="1:6">
      <c r="A23" s="79" t="s">
        <v>66</v>
      </c>
      <c r="B23" s="80">
        <v>5090</v>
      </c>
      <c r="C23" s="80">
        <v>6534</v>
      </c>
      <c r="D23" s="80">
        <v>7486</v>
      </c>
      <c r="E23" s="80">
        <v>8751</v>
      </c>
      <c r="F23" s="81">
        <v>16.899999999999999</v>
      </c>
    </row>
    <row r="24" spans="1:6">
      <c r="A24" s="79" t="s">
        <v>67</v>
      </c>
      <c r="B24" s="80">
        <v>4178</v>
      </c>
      <c r="C24" s="80">
        <v>4774</v>
      </c>
      <c r="D24" s="80">
        <v>6123</v>
      </c>
      <c r="E24" s="80">
        <v>6148</v>
      </c>
      <c r="F24" s="81">
        <v>0.4</v>
      </c>
    </row>
    <row r="25" spans="1:6">
      <c r="A25" s="63" t="s">
        <v>68</v>
      </c>
      <c r="B25" s="82">
        <v>31550</v>
      </c>
      <c r="C25" s="82">
        <v>38259</v>
      </c>
      <c r="D25" s="82">
        <v>45028</v>
      </c>
      <c r="E25" s="82">
        <v>50531</v>
      </c>
      <c r="F25" s="83">
        <v>12.2</v>
      </c>
    </row>
    <row r="26" spans="1:6">
      <c r="A26" s="79" t="s">
        <v>69</v>
      </c>
      <c r="B26" s="80">
        <v>3593</v>
      </c>
      <c r="C26" s="80">
        <v>4424</v>
      </c>
      <c r="D26" s="80">
        <v>5013</v>
      </c>
      <c r="E26" s="80">
        <v>5874</v>
      </c>
      <c r="F26" s="81">
        <v>17.2</v>
      </c>
    </row>
    <row r="27" spans="1:6">
      <c r="A27" s="79" t="s">
        <v>70</v>
      </c>
      <c r="B27" s="80">
        <v>3881</v>
      </c>
      <c r="C27" s="80">
        <v>4377</v>
      </c>
      <c r="D27" s="80">
        <v>4956</v>
      </c>
      <c r="E27" s="80">
        <v>5995</v>
      </c>
      <c r="F27" s="81">
        <v>21</v>
      </c>
    </row>
    <row r="28" spans="1:6">
      <c r="A28" s="79" t="s">
        <v>71</v>
      </c>
      <c r="B28" s="80">
        <v>6447</v>
      </c>
      <c r="C28" s="80">
        <v>8775</v>
      </c>
      <c r="D28" s="80">
        <v>11051</v>
      </c>
      <c r="E28" s="80">
        <v>13043</v>
      </c>
      <c r="F28" s="81">
        <v>18</v>
      </c>
    </row>
    <row r="29" spans="1:6">
      <c r="A29" s="79" t="s">
        <v>72</v>
      </c>
      <c r="B29" s="80">
        <v>3756</v>
      </c>
      <c r="C29" s="80">
        <v>4512</v>
      </c>
      <c r="D29" s="80">
        <v>4619</v>
      </c>
      <c r="E29" s="80">
        <v>6007</v>
      </c>
      <c r="F29" s="81">
        <v>30</v>
      </c>
    </row>
    <row r="30" spans="1:6">
      <c r="A30" s="79" t="s">
        <v>73</v>
      </c>
      <c r="B30" s="80">
        <v>4995</v>
      </c>
      <c r="C30" s="80">
        <v>6250</v>
      </c>
      <c r="D30" s="80">
        <v>7694</v>
      </c>
      <c r="E30" s="80">
        <v>8374</v>
      </c>
      <c r="F30" s="81">
        <v>8.8000000000000007</v>
      </c>
    </row>
    <row r="31" spans="1:6">
      <c r="A31" s="63" t="s">
        <v>74</v>
      </c>
      <c r="B31" s="82">
        <v>22672</v>
      </c>
      <c r="C31" s="82">
        <v>28338</v>
      </c>
      <c r="D31" s="82">
        <v>33333</v>
      </c>
      <c r="E31" s="82">
        <v>39293</v>
      </c>
      <c r="F31" s="83">
        <v>17.899999999999999</v>
      </c>
    </row>
    <row r="32" spans="1:6">
      <c r="A32" s="79" t="s">
        <v>75</v>
      </c>
      <c r="B32" s="80">
        <v>4702</v>
      </c>
      <c r="C32" s="80">
        <v>5892</v>
      </c>
      <c r="D32" s="80">
        <v>7868</v>
      </c>
      <c r="E32" s="80">
        <v>9430</v>
      </c>
      <c r="F32" s="81">
        <v>19.899999999999999</v>
      </c>
    </row>
    <row r="33" spans="1:6">
      <c r="A33" s="79" t="s">
        <v>76</v>
      </c>
      <c r="B33" s="80">
        <v>5855</v>
      </c>
      <c r="C33" s="80">
        <v>6404</v>
      </c>
      <c r="D33" s="80">
        <v>8253</v>
      </c>
      <c r="E33" s="80">
        <v>9311</v>
      </c>
      <c r="F33" s="81">
        <v>12.8</v>
      </c>
    </row>
    <row r="34" spans="1:6">
      <c r="A34" s="79" t="s">
        <v>77</v>
      </c>
      <c r="B34" s="80">
        <v>4283</v>
      </c>
      <c r="C34" s="80">
        <v>4686</v>
      </c>
      <c r="D34" s="80">
        <v>6532</v>
      </c>
      <c r="E34" s="80">
        <v>7236</v>
      </c>
      <c r="F34" s="81">
        <v>10.8</v>
      </c>
    </row>
    <row r="35" spans="1:6">
      <c r="A35" s="79" t="s">
        <v>78</v>
      </c>
      <c r="B35" s="80">
        <v>3735</v>
      </c>
      <c r="C35" s="80">
        <v>5082</v>
      </c>
      <c r="D35" s="80">
        <v>6852</v>
      </c>
      <c r="E35" s="80">
        <v>8085</v>
      </c>
      <c r="F35" s="81">
        <v>18</v>
      </c>
    </row>
    <row r="36" spans="1:6">
      <c r="A36" s="79" t="s">
        <v>79</v>
      </c>
      <c r="B36" s="80">
        <v>3940</v>
      </c>
      <c r="C36" s="80">
        <v>5634</v>
      </c>
      <c r="D36" s="80">
        <v>6841</v>
      </c>
      <c r="E36" s="80">
        <v>7393</v>
      </c>
      <c r="F36" s="81">
        <v>8.1</v>
      </c>
    </row>
    <row r="37" spans="1:6">
      <c r="A37" s="79" t="s">
        <v>80</v>
      </c>
      <c r="B37" s="80">
        <v>3858</v>
      </c>
      <c r="C37" s="80">
        <v>4503</v>
      </c>
      <c r="D37" s="80">
        <v>5749</v>
      </c>
      <c r="E37" s="80">
        <v>6995</v>
      </c>
      <c r="F37" s="81">
        <v>21.7</v>
      </c>
    </row>
    <row r="38" spans="1:6">
      <c r="A38" s="79" t="s">
        <v>81</v>
      </c>
      <c r="B38" s="80">
        <v>5154</v>
      </c>
      <c r="C38" s="80">
        <v>6416</v>
      </c>
      <c r="D38" s="80">
        <v>8583</v>
      </c>
      <c r="E38" s="80">
        <v>10927</v>
      </c>
      <c r="F38" s="81">
        <v>27.3</v>
      </c>
    </row>
    <row r="39" spans="1:6">
      <c r="A39" s="63" t="s">
        <v>82</v>
      </c>
      <c r="B39" s="82">
        <v>31527</v>
      </c>
      <c r="C39" s="82">
        <v>38617</v>
      </c>
      <c r="D39" s="82">
        <v>50678</v>
      </c>
      <c r="E39" s="82">
        <v>59377</v>
      </c>
      <c r="F39" s="83">
        <v>17.2</v>
      </c>
    </row>
    <row r="40" spans="1:6">
      <c r="A40" s="84" t="s">
        <v>11</v>
      </c>
      <c r="B40" s="85">
        <v>148376</v>
      </c>
      <c r="C40" s="85">
        <v>183867</v>
      </c>
      <c r="D40" s="85">
        <v>225919</v>
      </c>
      <c r="E40" s="85">
        <v>262020</v>
      </c>
      <c r="F40" s="86">
        <v>16</v>
      </c>
    </row>
  </sheetData>
  <mergeCells count="5">
    <mergeCell ref="A3:A4"/>
    <mergeCell ref="B3:B4"/>
    <mergeCell ref="C3:C4"/>
    <mergeCell ref="D3:D4"/>
    <mergeCell ref="E3:E4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F9"/>
  <sheetViews>
    <sheetView workbookViewId="0">
      <selection activeCell="I12" sqref="I12"/>
    </sheetView>
  </sheetViews>
  <sheetFormatPr defaultRowHeight="13.8"/>
  <cols>
    <col min="1" max="1" width="16.69921875" customWidth="1"/>
  </cols>
  <sheetData>
    <row r="1" spans="1:6" ht="15">
      <c r="A1" s="4" t="s">
        <v>143</v>
      </c>
    </row>
    <row r="3" spans="1:6">
      <c r="A3" s="235" t="s">
        <v>85</v>
      </c>
      <c r="B3" s="225" t="s">
        <v>3</v>
      </c>
      <c r="C3" s="225"/>
      <c r="D3" s="225"/>
      <c r="E3" s="225"/>
      <c r="F3" s="64" t="s">
        <v>141</v>
      </c>
    </row>
    <row r="4" spans="1:6" ht="26.4">
      <c r="A4" s="235"/>
      <c r="B4" s="11">
        <v>2014</v>
      </c>
      <c r="C4" s="11">
        <v>2017</v>
      </c>
      <c r="D4" s="11">
        <v>2020</v>
      </c>
      <c r="E4" s="11">
        <v>2023</v>
      </c>
      <c r="F4" s="64" t="s">
        <v>142</v>
      </c>
    </row>
    <row r="5" spans="1:6">
      <c r="A5" s="88" t="s">
        <v>144</v>
      </c>
      <c r="B5" s="89">
        <v>138039</v>
      </c>
      <c r="C5" s="89">
        <v>171849</v>
      </c>
      <c r="D5" s="89">
        <v>212002</v>
      </c>
      <c r="E5" s="89">
        <v>244532</v>
      </c>
      <c r="F5" s="90">
        <v>15.3</v>
      </c>
    </row>
    <row r="6" spans="1:6">
      <c r="A6" s="88" t="s">
        <v>87</v>
      </c>
      <c r="B6" s="89">
        <v>9585</v>
      </c>
      <c r="C6" s="89">
        <v>10815</v>
      </c>
      <c r="D6" s="89">
        <v>12677</v>
      </c>
      <c r="E6" s="89">
        <v>15833</v>
      </c>
      <c r="F6" s="90">
        <v>24.9</v>
      </c>
    </row>
    <row r="7" spans="1:6">
      <c r="A7" s="88" t="s">
        <v>145</v>
      </c>
      <c r="B7" s="90">
        <v>539</v>
      </c>
      <c r="C7" s="90">
        <v>682</v>
      </c>
      <c r="D7" s="90">
        <v>937</v>
      </c>
      <c r="E7" s="90">
        <v>1234</v>
      </c>
      <c r="F7" s="90">
        <v>31.7</v>
      </c>
    </row>
    <row r="8" spans="1:6">
      <c r="A8" s="88" t="s">
        <v>146</v>
      </c>
      <c r="B8" s="90">
        <v>213</v>
      </c>
      <c r="C8" s="90">
        <v>262</v>
      </c>
      <c r="D8" s="90">
        <v>303</v>
      </c>
      <c r="E8" s="90">
        <v>421</v>
      </c>
      <c r="F8" s="90">
        <v>38.9</v>
      </c>
    </row>
    <row r="9" spans="1:6">
      <c r="A9" s="91" t="s">
        <v>11</v>
      </c>
      <c r="B9" s="92">
        <v>148376</v>
      </c>
      <c r="C9" s="92">
        <v>183608</v>
      </c>
      <c r="D9" s="92">
        <v>225919</v>
      </c>
      <c r="E9" s="92">
        <v>262020</v>
      </c>
      <c r="F9" s="93">
        <v>16</v>
      </c>
    </row>
  </sheetData>
  <mergeCells count="2">
    <mergeCell ref="A3:A4"/>
    <mergeCell ref="B3:E3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F25"/>
  <sheetViews>
    <sheetView topLeftCell="A12" workbookViewId="0">
      <selection activeCell="D22" sqref="D22"/>
    </sheetView>
  </sheetViews>
  <sheetFormatPr defaultRowHeight="13.8"/>
  <cols>
    <col min="1" max="1" width="71.5" customWidth="1"/>
    <col min="6" max="6" width="11.5" bestFit="1" customWidth="1"/>
  </cols>
  <sheetData>
    <row r="1" spans="1:6" ht="15">
      <c r="A1" s="4" t="s">
        <v>147</v>
      </c>
    </row>
    <row r="2" spans="1:6" ht="14.4" thickBot="1"/>
    <row r="3" spans="1:6" ht="15.9" customHeight="1">
      <c r="A3" s="241" t="s">
        <v>131</v>
      </c>
      <c r="B3" s="241">
        <v>2014</v>
      </c>
      <c r="C3" s="241">
        <v>2017</v>
      </c>
      <c r="D3" s="241">
        <v>2020</v>
      </c>
      <c r="E3" s="241">
        <v>2023</v>
      </c>
      <c r="F3" s="87" t="s">
        <v>141</v>
      </c>
    </row>
    <row r="4" spans="1:6" ht="15.9" customHeight="1" thickBot="1">
      <c r="A4" s="242"/>
      <c r="B4" s="242"/>
      <c r="C4" s="242"/>
      <c r="D4" s="242"/>
      <c r="E4" s="242"/>
      <c r="F4" s="94" t="s">
        <v>142</v>
      </c>
    </row>
    <row r="5" spans="1:6" ht="15.9" customHeight="1" thickBot="1">
      <c r="A5" s="50" t="s">
        <v>26</v>
      </c>
      <c r="B5" s="6">
        <v>26273</v>
      </c>
      <c r="C5" s="6">
        <v>31870</v>
      </c>
      <c r="D5" s="6">
        <v>16667</v>
      </c>
      <c r="E5" s="6">
        <v>22552</v>
      </c>
      <c r="F5" s="215">
        <f>(E5/D5-1)*100</f>
        <v>35.309293814123713</v>
      </c>
    </row>
    <row r="6" spans="1:6" ht="15.9" customHeight="1" thickBot="1">
      <c r="A6" s="50" t="s">
        <v>27</v>
      </c>
      <c r="B6" s="6">
        <v>16182</v>
      </c>
      <c r="C6" s="6">
        <v>14765</v>
      </c>
      <c r="D6" s="6">
        <v>15793</v>
      </c>
      <c r="E6" s="6">
        <v>32860</v>
      </c>
      <c r="F6" s="215">
        <f t="shared" ref="F6:F22" si="0">(E6/D6-1)*100</f>
        <v>108.06686506680174</v>
      </c>
    </row>
    <row r="7" spans="1:6" ht="15.9" customHeight="1" thickBot="1">
      <c r="A7" s="50" t="s">
        <v>28</v>
      </c>
      <c r="B7" s="6">
        <v>39581</v>
      </c>
      <c r="C7" s="6">
        <v>66650</v>
      </c>
      <c r="D7" s="6">
        <v>72973</v>
      </c>
      <c r="E7" s="6">
        <v>90034</v>
      </c>
      <c r="F7" s="215">
        <f t="shared" si="0"/>
        <v>23.379880229673986</v>
      </c>
    </row>
    <row r="8" spans="1:6" ht="15.9" customHeight="1" thickBot="1">
      <c r="A8" s="50" t="s">
        <v>29</v>
      </c>
      <c r="B8" s="6">
        <v>1747</v>
      </c>
      <c r="C8" s="6">
        <v>1740</v>
      </c>
      <c r="D8" s="7">
        <v>946</v>
      </c>
      <c r="E8" s="6">
        <v>2279</v>
      </c>
      <c r="F8" s="215">
        <f t="shared" si="0"/>
        <v>140.90909090909091</v>
      </c>
    </row>
    <row r="9" spans="1:6" ht="15.9" customHeight="1" thickBot="1">
      <c r="A9" s="50" t="s">
        <v>30</v>
      </c>
      <c r="B9" s="7">
        <v>704</v>
      </c>
      <c r="C9" s="6">
        <v>2650</v>
      </c>
      <c r="D9" s="6">
        <v>4814</v>
      </c>
      <c r="E9" s="6">
        <v>4127</v>
      </c>
      <c r="F9" s="215">
        <f t="shared" si="0"/>
        <v>-14.270876609887829</v>
      </c>
    </row>
    <row r="10" spans="1:6" ht="15.9" customHeight="1" thickBot="1">
      <c r="A10" s="50" t="s">
        <v>31</v>
      </c>
      <c r="B10" s="6">
        <v>5087</v>
      </c>
      <c r="C10" s="6">
        <v>8523</v>
      </c>
      <c r="D10" s="6">
        <v>4617</v>
      </c>
      <c r="E10" s="6">
        <v>8384</v>
      </c>
      <c r="F10" s="215">
        <f t="shared" si="0"/>
        <v>81.589776911414333</v>
      </c>
    </row>
    <row r="11" spans="1:6" ht="15.9" customHeight="1" thickBot="1">
      <c r="A11" s="50" t="s">
        <v>32</v>
      </c>
      <c r="B11" s="6">
        <v>120419</v>
      </c>
      <c r="C11" s="6">
        <v>141054</v>
      </c>
      <c r="D11" s="6">
        <v>188620</v>
      </c>
      <c r="E11" s="6">
        <v>243075</v>
      </c>
      <c r="F11" s="215">
        <f t="shared" si="0"/>
        <v>28.870215247587751</v>
      </c>
    </row>
    <row r="12" spans="1:6" ht="15.9" customHeight="1" thickBot="1">
      <c r="A12" s="50" t="s">
        <v>33</v>
      </c>
      <c r="B12" s="6">
        <v>4532</v>
      </c>
      <c r="C12" s="6">
        <v>11442</v>
      </c>
      <c r="D12" s="6">
        <v>11490</v>
      </c>
      <c r="E12" s="6">
        <v>11930</v>
      </c>
      <c r="F12" s="215">
        <f t="shared" si="0"/>
        <v>3.829416884247161</v>
      </c>
    </row>
    <row r="13" spans="1:6" ht="15.9" customHeight="1" thickBot="1">
      <c r="A13" s="50" t="s">
        <v>34</v>
      </c>
      <c r="B13" s="6">
        <v>82040</v>
      </c>
      <c r="C13" s="6">
        <v>93208</v>
      </c>
      <c r="D13" s="6">
        <v>83626</v>
      </c>
      <c r="E13" s="6">
        <v>118422</v>
      </c>
      <c r="F13" s="215">
        <f t="shared" si="0"/>
        <v>41.60906894984813</v>
      </c>
    </row>
    <row r="14" spans="1:6" ht="15.9" customHeight="1" thickBot="1">
      <c r="A14" s="50" t="s">
        <v>35</v>
      </c>
      <c r="B14" s="6">
        <v>1824</v>
      </c>
      <c r="C14" s="6">
        <v>3060</v>
      </c>
      <c r="D14" s="6">
        <v>3597</v>
      </c>
      <c r="E14" s="6">
        <v>6832</v>
      </c>
      <c r="F14" s="215">
        <f t="shared" si="0"/>
        <v>89.936057825966074</v>
      </c>
    </row>
    <row r="15" spans="1:6" ht="15.9" customHeight="1" thickBot="1">
      <c r="A15" s="50" t="s">
        <v>36</v>
      </c>
      <c r="B15" s="6">
        <v>11195</v>
      </c>
      <c r="C15" s="6">
        <v>11827</v>
      </c>
      <c r="D15" s="6">
        <v>12464</v>
      </c>
      <c r="E15" s="6">
        <v>19945</v>
      </c>
      <c r="F15" s="215">
        <f t="shared" si="0"/>
        <v>60.02086007702183</v>
      </c>
    </row>
    <row r="16" spans="1:6" ht="15.9" customHeight="1" thickBot="1">
      <c r="A16" s="50" t="s">
        <v>37</v>
      </c>
      <c r="B16" s="7">
        <v>9</v>
      </c>
      <c r="C16" s="7">
        <v>679</v>
      </c>
      <c r="D16" s="7">
        <v>1296</v>
      </c>
      <c r="E16" s="7">
        <v>935</v>
      </c>
      <c r="F16" s="215">
        <f t="shared" si="0"/>
        <v>-27.854938271604933</v>
      </c>
    </row>
    <row r="17" spans="1:6" ht="15.9" customHeight="1" thickBot="1">
      <c r="A17" s="50" t="s">
        <v>38</v>
      </c>
      <c r="B17" s="6">
        <v>2861</v>
      </c>
      <c r="C17" s="6">
        <v>4046</v>
      </c>
      <c r="D17" s="6">
        <v>5668</v>
      </c>
      <c r="E17" s="6">
        <v>10065</v>
      </c>
      <c r="F17" s="215">
        <f t="shared" si="0"/>
        <v>77.575864502470012</v>
      </c>
    </row>
    <row r="18" spans="1:6" ht="15.9" customHeight="1" thickBot="1">
      <c r="A18" s="50" t="s">
        <v>39</v>
      </c>
      <c r="B18" s="6">
        <v>11045</v>
      </c>
      <c r="C18" s="6">
        <v>22199</v>
      </c>
      <c r="D18" s="6">
        <v>20251</v>
      </c>
      <c r="E18" s="6">
        <v>32090</v>
      </c>
      <c r="F18" s="215">
        <f t="shared" si="0"/>
        <v>58.461310552565315</v>
      </c>
    </row>
    <row r="19" spans="1:6" ht="15.9" customHeight="1" thickBot="1">
      <c r="A19" s="50" t="s">
        <v>41</v>
      </c>
      <c r="B19" s="7">
        <v>17636</v>
      </c>
      <c r="C19" s="6">
        <v>15170</v>
      </c>
      <c r="D19" s="6">
        <v>20057</v>
      </c>
      <c r="E19" s="6">
        <v>30219</v>
      </c>
      <c r="F19" s="215">
        <f t="shared" si="0"/>
        <v>50.665603031360632</v>
      </c>
    </row>
    <row r="20" spans="1:6" ht="15.9" customHeight="1" thickBot="1">
      <c r="A20" s="50" t="s">
        <v>42</v>
      </c>
      <c r="B20" s="6">
        <v>9323</v>
      </c>
      <c r="C20" s="6">
        <v>4910</v>
      </c>
      <c r="D20" s="6">
        <v>10554</v>
      </c>
      <c r="E20" s="6">
        <v>12025</v>
      </c>
      <c r="F20" s="215">
        <f t="shared" si="0"/>
        <v>13.93784347166951</v>
      </c>
    </row>
    <row r="21" spans="1:6" ht="15.9" customHeight="1" thickBot="1">
      <c r="A21" s="50" t="s">
        <v>43</v>
      </c>
      <c r="B21" s="6">
        <v>4109</v>
      </c>
      <c r="C21" s="6">
        <v>1684</v>
      </c>
      <c r="D21" s="6">
        <v>1139</v>
      </c>
      <c r="E21" s="6">
        <v>2673</v>
      </c>
      <c r="F21" s="215">
        <f t="shared" si="0"/>
        <v>134.67954345917471</v>
      </c>
    </row>
    <row r="22" spans="1:6" ht="15.9" customHeight="1" thickBot="1">
      <c r="A22" s="50" t="s">
        <v>44</v>
      </c>
      <c r="B22" s="7">
        <v>857</v>
      </c>
      <c r="C22" s="6">
        <v>30691</v>
      </c>
      <c r="D22" s="6">
        <v>64671</v>
      </c>
      <c r="E22" s="6">
        <v>53704</v>
      </c>
      <c r="F22" s="215">
        <f t="shared" si="0"/>
        <v>-16.958141980176588</v>
      </c>
    </row>
    <row r="23" spans="1:6" ht="15.9" customHeight="1" thickBot="1">
      <c r="A23" s="50" t="s">
        <v>148</v>
      </c>
      <c r="B23" s="7">
        <v>459</v>
      </c>
      <c r="C23" s="7">
        <v>38</v>
      </c>
      <c r="D23" s="7" t="s">
        <v>149</v>
      </c>
      <c r="E23" s="7" t="s">
        <v>149</v>
      </c>
      <c r="F23" s="215">
        <v>0</v>
      </c>
    </row>
    <row r="24" spans="1:6" ht="15.9" customHeight="1" thickBot="1">
      <c r="A24" s="8" t="s">
        <v>11</v>
      </c>
      <c r="B24" s="9">
        <v>355883</v>
      </c>
      <c r="C24" s="9">
        <v>466206</v>
      </c>
      <c r="D24" s="9">
        <v>539243</v>
      </c>
      <c r="E24" s="9">
        <f>SUM(E5:E23)</f>
        <v>702151</v>
      </c>
      <c r="F24" s="216">
        <f>(E24/D24-1)*100</f>
        <v>30.210498791824847</v>
      </c>
    </row>
    <row r="25" spans="1:6">
      <c r="B25" s="5"/>
      <c r="C25" s="5"/>
      <c r="D25" s="5"/>
      <c r="E25" s="5"/>
    </row>
  </sheetData>
  <mergeCells count="5">
    <mergeCell ref="A3:A4"/>
    <mergeCell ref="B3:B4"/>
    <mergeCell ref="C3:C4"/>
    <mergeCell ref="D3:D4"/>
    <mergeCell ref="E3:E4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F9"/>
  <sheetViews>
    <sheetView workbookViewId="0"/>
  </sheetViews>
  <sheetFormatPr defaultRowHeight="13.8"/>
  <cols>
    <col min="1" max="1" width="18.8984375" customWidth="1"/>
  </cols>
  <sheetData>
    <row r="1" spans="1:6" ht="15">
      <c r="A1" s="4" t="s">
        <v>150</v>
      </c>
    </row>
    <row r="3" spans="1:6" ht="15.9" customHeight="1">
      <c r="A3" s="235" t="s">
        <v>151</v>
      </c>
      <c r="B3" s="226" t="s">
        <v>47</v>
      </c>
      <c r="C3" s="226"/>
      <c r="D3" s="226"/>
      <c r="E3" s="226"/>
      <c r="F3" s="64" t="s">
        <v>141</v>
      </c>
    </row>
    <row r="4" spans="1:6" ht="15.9" customHeight="1">
      <c r="A4" s="235"/>
      <c r="B4" s="47">
        <v>2014</v>
      </c>
      <c r="C4" s="47">
        <v>2017</v>
      </c>
      <c r="D4" s="47">
        <v>2020</v>
      </c>
      <c r="E4" s="47">
        <v>2023</v>
      </c>
      <c r="F4" s="64" t="s">
        <v>142</v>
      </c>
    </row>
    <row r="5" spans="1:6" ht="15.9" customHeight="1">
      <c r="A5" s="13" t="s">
        <v>86</v>
      </c>
      <c r="B5" s="21">
        <v>186357</v>
      </c>
      <c r="C5" s="21">
        <v>219723</v>
      </c>
      <c r="D5" s="21">
        <v>264469</v>
      </c>
      <c r="E5" s="21">
        <v>305407</v>
      </c>
      <c r="F5" s="175">
        <v>15.479318937191128</v>
      </c>
    </row>
    <row r="6" spans="1:6" ht="15.9" customHeight="1">
      <c r="A6" s="13" t="s">
        <v>152</v>
      </c>
      <c r="B6" s="21">
        <v>72153</v>
      </c>
      <c r="C6" s="21">
        <v>79789</v>
      </c>
      <c r="D6" s="21">
        <v>102462</v>
      </c>
      <c r="E6" s="21">
        <v>128249</v>
      </c>
      <c r="F6" s="175">
        <v>25.167379125919854</v>
      </c>
    </row>
    <row r="7" spans="1:6" ht="15.9" customHeight="1">
      <c r="A7" s="13" t="s">
        <v>88</v>
      </c>
      <c r="B7" s="21">
        <v>27624</v>
      </c>
      <c r="C7" s="21">
        <v>34286</v>
      </c>
      <c r="D7" s="21">
        <v>48958</v>
      </c>
      <c r="E7" s="21">
        <v>63545</v>
      </c>
      <c r="F7" s="175">
        <v>29.794926263327749</v>
      </c>
    </row>
    <row r="8" spans="1:6" ht="15.9" customHeight="1">
      <c r="A8" s="13" t="s">
        <v>89</v>
      </c>
      <c r="B8" s="21">
        <v>69749</v>
      </c>
      <c r="C8" s="21">
        <v>132408</v>
      </c>
      <c r="D8" s="21">
        <v>123354</v>
      </c>
      <c r="E8" s="21">
        <v>196999</v>
      </c>
      <c r="F8" s="175">
        <v>59.702158016764763</v>
      </c>
    </row>
    <row r="9" spans="1:6" ht="15.9" customHeight="1">
      <c r="A9" s="95" t="s">
        <v>11</v>
      </c>
      <c r="B9" s="27">
        <v>355883</v>
      </c>
      <c r="C9" s="27">
        <v>466206</v>
      </c>
      <c r="D9" s="27">
        <v>539243</v>
      </c>
      <c r="E9" s="27">
        <v>694200</v>
      </c>
      <c r="F9" s="176">
        <v>28.736024389746369</v>
      </c>
    </row>
  </sheetData>
  <mergeCells count="2">
    <mergeCell ref="A3:A4"/>
    <mergeCell ref="B3:E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12"/>
  <sheetViews>
    <sheetView workbookViewId="0">
      <selection activeCell="I13" sqref="I13"/>
    </sheetView>
  </sheetViews>
  <sheetFormatPr defaultColWidth="8.69921875" defaultRowHeight="15"/>
  <cols>
    <col min="1" max="1" width="24.19921875" style="2" customWidth="1"/>
    <col min="2" max="2" width="9.19921875" style="2" bestFit="1" customWidth="1"/>
    <col min="3" max="3" width="12.59765625" style="2" customWidth="1"/>
    <col min="4" max="4" width="9.59765625" style="2" bestFit="1" customWidth="1"/>
    <col min="5" max="5" width="12.09765625" style="2" customWidth="1"/>
    <col min="6" max="6" width="9.59765625" style="2" bestFit="1" customWidth="1"/>
    <col min="7" max="7" width="11.8984375" style="2" customWidth="1"/>
    <col min="8" max="8" width="9.59765625" style="2" bestFit="1" customWidth="1"/>
    <col min="9" max="9" width="14.09765625" style="2" customWidth="1"/>
    <col min="10" max="16384" width="8.69921875" style="2"/>
  </cols>
  <sheetData>
    <row r="1" spans="1:9">
      <c r="A1" s="4" t="s">
        <v>1</v>
      </c>
    </row>
    <row r="3" spans="1:9">
      <c r="A3" s="224" t="s">
        <v>2</v>
      </c>
      <c r="B3" s="225">
        <v>2014</v>
      </c>
      <c r="C3" s="225"/>
      <c r="D3" s="226">
        <v>2017</v>
      </c>
      <c r="E3" s="226"/>
      <c r="F3" s="226">
        <v>2020</v>
      </c>
      <c r="G3" s="226"/>
      <c r="H3" s="226">
        <v>2023</v>
      </c>
      <c r="I3" s="226"/>
    </row>
    <row r="4" spans="1:9" ht="80.7" customHeight="1">
      <c r="A4" s="224"/>
      <c r="B4" s="170" t="s">
        <v>3</v>
      </c>
      <c r="C4" s="170" t="s">
        <v>4</v>
      </c>
      <c r="D4" s="171" t="s">
        <v>3</v>
      </c>
      <c r="E4" s="170" t="s">
        <v>4</v>
      </c>
      <c r="F4" s="171" t="s">
        <v>3</v>
      </c>
      <c r="G4" s="170" t="s">
        <v>4</v>
      </c>
      <c r="H4" s="171" t="s">
        <v>3</v>
      </c>
      <c r="I4" s="170" t="s">
        <v>4</v>
      </c>
    </row>
    <row r="5" spans="1:9" ht="15.9" customHeight="1">
      <c r="A5" s="13" t="s">
        <v>5</v>
      </c>
      <c r="B5" s="172">
        <v>146227</v>
      </c>
      <c r="C5" s="172">
        <v>94.8</v>
      </c>
      <c r="D5" s="168">
        <v>180880</v>
      </c>
      <c r="E5" s="168">
        <v>95.1</v>
      </c>
      <c r="F5" s="168">
        <v>222159</v>
      </c>
      <c r="G5" s="168">
        <v>95.6</v>
      </c>
      <c r="H5" s="168">
        <v>258280</v>
      </c>
      <c r="I5" s="173">
        <f ca="1">(H5/$I$10)*100</f>
        <v>95.898650705836047</v>
      </c>
    </row>
    <row r="6" spans="1:9" ht="15.9" customHeight="1">
      <c r="A6" s="13" t="s">
        <v>6</v>
      </c>
      <c r="B6" s="172">
        <v>2071</v>
      </c>
      <c r="C6" s="172">
        <v>1.3</v>
      </c>
      <c r="D6" s="168">
        <v>2838</v>
      </c>
      <c r="E6" s="168">
        <v>1.5</v>
      </c>
      <c r="F6" s="168">
        <v>3277</v>
      </c>
      <c r="G6" s="168">
        <v>1.4</v>
      </c>
      <c r="H6" s="168">
        <v>2496</v>
      </c>
      <c r="I6" s="173">
        <f ca="1">(H6/$I$10)*100</f>
        <v>0.9267579067746895</v>
      </c>
    </row>
    <row r="7" spans="1:9" ht="15.9" customHeight="1">
      <c r="A7" s="13" t="s">
        <v>7</v>
      </c>
      <c r="B7" s="172">
        <v>1499</v>
      </c>
      <c r="C7" s="172">
        <v>1</v>
      </c>
      <c r="D7" s="168">
        <v>1780</v>
      </c>
      <c r="E7" s="168">
        <v>0.9</v>
      </c>
      <c r="F7" s="168">
        <v>2331</v>
      </c>
      <c r="G7" s="168">
        <v>1</v>
      </c>
      <c r="H7" s="168">
        <v>3830</v>
      </c>
      <c r="I7" s="173">
        <f ca="1">(H7/$I$10)*100</f>
        <v>1.4220684226550724</v>
      </c>
    </row>
    <row r="8" spans="1:9" ht="15.9" customHeight="1">
      <c r="A8" s="23" t="s">
        <v>8</v>
      </c>
      <c r="B8" s="172">
        <v>1891</v>
      </c>
      <c r="C8" s="172">
        <v>1.2</v>
      </c>
      <c r="D8" s="168">
        <v>2049</v>
      </c>
      <c r="E8" s="168">
        <v>1.1000000000000001</v>
      </c>
      <c r="F8" s="168">
        <v>2033</v>
      </c>
      <c r="G8" s="168">
        <v>0.9</v>
      </c>
      <c r="H8" s="168">
        <v>2047</v>
      </c>
      <c r="I8" s="173">
        <f t="shared" ref="I8:I10" ca="1" si="0">(H8/$I$10)*100</f>
        <v>0.76004544678196684</v>
      </c>
    </row>
    <row r="9" spans="1:9" ht="15.9" customHeight="1">
      <c r="A9" s="13" t="s">
        <v>9</v>
      </c>
      <c r="B9" s="172">
        <v>2406</v>
      </c>
      <c r="C9" s="172">
        <v>1.6</v>
      </c>
      <c r="D9" s="168">
        <v>2326</v>
      </c>
      <c r="E9" s="168">
        <v>1.2</v>
      </c>
      <c r="F9" s="168">
        <v>2173</v>
      </c>
      <c r="G9" s="168">
        <v>0.9</v>
      </c>
      <c r="H9" s="168">
        <v>2017</v>
      </c>
      <c r="I9" s="173">
        <f t="shared" ca="1" si="0"/>
        <v>0.74890652963323256</v>
      </c>
    </row>
    <row r="10" spans="1:9" ht="15.9" customHeight="1">
      <c r="A10" s="13" t="s">
        <v>10</v>
      </c>
      <c r="B10" s="172">
        <v>142</v>
      </c>
      <c r="C10" s="172">
        <v>0.1</v>
      </c>
      <c r="D10" s="168">
        <v>415</v>
      </c>
      <c r="E10" s="168">
        <v>0.2</v>
      </c>
      <c r="F10" s="168">
        <v>310</v>
      </c>
      <c r="G10" s="168">
        <v>0.1</v>
      </c>
      <c r="H10" s="168">
        <v>656</v>
      </c>
      <c r="I10" s="173">
        <f t="shared" ca="1" si="0"/>
        <v>0.24357098831898888</v>
      </c>
    </row>
    <row r="11" spans="1:9" ht="15.9" customHeight="1">
      <c r="A11" s="24" t="s">
        <v>11</v>
      </c>
      <c r="B11" s="174">
        <v>154236</v>
      </c>
      <c r="C11" s="174">
        <v>100</v>
      </c>
      <c r="D11" s="169">
        <v>190288</v>
      </c>
      <c r="E11" s="169">
        <v>100</v>
      </c>
      <c r="F11" s="169">
        <v>232283</v>
      </c>
      <c r="G11" s="169">
        <v>100</v>
      </c>
      <c r="H11" s="169">
        <v>269326</v>
      </c>
      <c r="I11" s="169">
        <v>100</v>
      </c>
    </row>
    <row r="12" spans="1:9" ht="15.9" customHeight="1"/>
  </sheetData>
  <mergeCells count="5">
    <mergeCell ref="A3:A4"/>
    <mergeCell ref="B3:C3"/>
    <mergeCell ref="D3:E3"/>
    <mergeCell ref="F3:G3"/>
    <mergeCell ref="H3:I3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F7"/>
  <sheetViews>
    <sheetView workbookViewId="0">
      <selection activeCell="G12" sqref="G12"/>
    </sheetView>
  </sheetViews>
  <sheetFormatPr defaultRowHeight="13.8"/>
  <cols>
    <col min="1" max="1" width="12.69921875" customWidth="1"/>
    <col min="2" max="2" width="10.8984375" customWidth="1"/>
    <col min="3" max="3" width="11.19921875" customWidth="1"/>
    <col min="4" max="4" width="11.09765625" customWidth="1"/>
    <col min="5" max="5" width="10.8984375" customWidth="1"/>
    <col min="6" max="6" width="12.69921875" customWidth="1"/>
  </cols>
  <sheetData>
    <row r="1" spans="1:6" ht="15">
      <c r="A1" s="4" t="s">
        <v>153</v>
      </c>
    </row>
    <row r="3" spans="1:6" ht="15">
      <c r="A3" s="243" t="s">
        <v>154</v>
      </c>
      <c r="B3" s="244" t="s">
        <v>47</v>
      </c>
      <c r="C3" s="244"/>
      <c r="D3" s="244"/>
      <c r="E3" s="244"/>
      <c r="F3" s="64" t="s">
        <v>141</v>
      </c>
    </row>
    <row r="4" spans="1:6" ht="16.350000000000001" customHeight="1">
      <c r="A4" s="243"/>
      <c r="B4" s="46">
        <v>2014</v>
      </c>
      <c r="C4" s="46">
        <v>2017</v>
      </c>
      <c r="D4" s="46">
        <v>2020</v>
      </c>
      <c r="E4" s="46">
        <v>2023</v>
      </c>
      <c r="F4" s="64" t="s">
        <v>142</v>
      </c>
    </row>
    <row r="5" spans="1:6" ht="15">
      <c r="A5" s="97" t="s">
        <v>127</v>
      </c>
      <c r="B5" s="41">
        <v>185636</v>
      </c>
      <c r="C5" s="41">
        <v>251045</v>
      </c>
      <c r="D5" s="41">
        <v>264845</v>
      </c>
      <c r="E5" s="41">
        <v>414913</v>
      </c>
      <c r="F5" s="42">
        <v>56.7</v>
      </c>
    </row>
    <row r="6" spans="1:6" ht="15">
      <c r="A6" s="97" t="s">
        <v>128</v>
      </c>
      <c r="B6" s="41">
        <v>170247</v>
      </c>
      <c r="C6" s="41">
        <v>215161</v>
      </c>
      <c r="D6" s="41">
        <v>274398</v>
      </c>
      <c r="E6" s="41">
        <v>287238</v>
      </c>
      <c r="F6" s="42">
        <v>4.7</v>
      </c>
    </row>
    <row r="7" spans="1:6" ht="15">
      <c r="A7" s="98" t="s">
        <v>11</v>
      </c>
      <c r="B7" s="44">
        <v>355883</v>
      </c>
      <c r="C7" s="44">
        <v>466206</v>
      </c>
      <c r="D7" s="44">
        <v>539243</v>
      </c>
      <c r="E7" s="44">
        <v>702151</v>
      </c>
      <c r="F7" s="45">
        <v>30.2</v>
      </c>
    </row>
  </sheetData>
  <mergeCells count="2">
    <mergeCell ref="A3:A4"/>
    <mergeCell ref="B3:E3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G9"/>
  <sheetViews>
    <sheetView tabSelected="1" topLeftCell="A13" workbookViewId="0"/>
  </sheetViews>
  <sheetFormatPr defaultRowHeight="13.8"/>
  <cols>
    <col min="1" max="1" width="27" customWidth="1"/>
    <col min="2" max="2" width="11.09765625" customWidth="1"/>
    <col min="4" max="4" width="11" customWidth="1"/>
  </cols>
  <sheetData>
    <row r="1" spans="1:7" ht="15">
      <c r="A1" s="4" t="s">
        <v>157</v>
      </c>
    </row>
    <row r="3" spans="1:7" ht="15.9" customHeight="1">
      <c r="A3" s="227" t="s">
        <v>158</v>
      </c>
      <c r="B3" s="226" t="s">
        <v>47</v>
      </c>
      <c r="C3" s="226"/>
      <c r="D3" s="226"/>
      <c r="E3" s="226" t="s">
        <v>4</v>
      </c>
      <c r="F3" s="226"/>
      <c r="G3" s="226"/>
    </row>
    <row r="4" spans="1:7" ht="15.9" customHeight="1">
      <c r="A4" s="227"/>
      <c r="B4" s="18" t="s">
        <v>11</v>
      </c>
      <c r="C4" s="18" t="s">
        <v>159</v>
      </c>
      <c r="D4" s="18" t="s">
        <v>160</v>
      </c>
      <c r="E4" s="18" t="s">
        <v>11</v>
      </c>
      <c r="F4" s="47" t="s">
        <v>159</v>
      </c>
      <c r="G4" s="47" t="s">
        <v>160</v>
      </c>
    </row>
    <row r="5" spans="1:7" ht="15.9" customHeight="1">
      <c r="A5" s="99" t="s">
        <v>5</v>
      </c>
      <c r="B5" s="41">
        <v>253016</v>
      </c>
      <c r="C5" s="41">
        <v>24924</v>
      </c>
      <c r="D5" s="41">
        <v>228092</v>
      </c>
      <c r="E5" s="42">
        <v>100</v>
      </c>
      <c r="F5" s="42">
        <v>9.9</v>
      </c>
      <c r="G5" s="42">
        <v>90.1</v>
      </c>
    </row>
    <row r="6" spans="1:7" ht="15.9" customHeight="1">
      <c r="A6" s="99" t="s">
        <v>6</v>
      </c>
      <c r="B6" s="41">
        <v>2286</v>
      </c>
      <c r="C6" s="41">
        <v>1319</v>
      </c>
      <c r="D6" s="42">
        <v>967</v>
      </c>
      <c r="E6" s="42">
        <v>100</v>
      </c>
      <c r="F6" s="42">
        <v>57.7</v>
      </c>
      <c r="G6" s="42">
        <v>42.3</v>
      </c>
    </row>
    <row r="7" spans="1:7" ht="15">
      <c r="A7" s="99" t="s">
        <v>7</v>
      </c>
      <c r="B7" s="41">
        <v>3076</v>
      </c>
      <c r="C7" s="41">
        <v>3076</v>
      </c>
      <c r="D7" s="42">
        <v>0</v>
      </c>
      <c r="E7" s="42">
        <v>100</v>
      </c>
      <c r="F7" s="42">
        <v>100</v>
      </c>
      <c r="G7" s="42">
        <v>0</v>
      </c>
    </row>
    <row r="8" spans="1:7" ht="15">
      <c r="A8" s="99" t="s">
        <v>161</v>
      </c>
      <c r="B8" s="41">
        <v>1753</v>
      </c>
      <c r="C8" s="41">
        <v>1753</v>
      </c>
      <c r="D8" s="42">
        <v>0</v>
      </c>
      <c r="E8" s="42">
        <v>100</v>
      </c>
      <c r="F8" s="42">
        <v>100</v>
      </c>
      <c r="G8" s="42">
        <v>0</v>
      </c>
    </row>
    <row r="9" spans="1:7" ht="15">
      <c r="A9" s="100" t="s">
        <v>11</v>
      </c>
      <c r="B9" s="44">
        <v>260131</v>
      </c>
      <c r="C9" s="44">
        <v>31072</v>
      </c>
      <c r="D9" s="44">
        <v>229059</v>
      </c>
      <c r="E9" s="45">
        <v>100</v>
      </c>
      <c r="F9" s="45">
        <v>11.9</v>
      </c>
      <c r="G9" s="45">
        <v>88.1</v>
      </c>
    </row>
  </sheetData>
  <mergeCells count="3">
    <mergeCell ref="A3:A4"/>
    <mergeCell ref="B3:D3"/>
    <mergeCell ref="E3:G3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G11"/>
  <sheetViews>
    <sheetView workbookViewId="0">
      <selection activeCell="J22" sqref="J22"/>
    </sheetView>
  </sheetViews>
  <sheetFormatPr defaultRowHeight="13.8"/>
  <cols>
    <col min="1" max="1" width="30.19921875" customWidth="1"/>
    <col min="2" max="7" width="10.59765625" customWidth="1"/>
  </cols>
  <sheetData>
    <row r="1" spans="1:7" ht="15">
      <c r="A1" s="4" t="s">
        <v>163</v>
      </c>
    </row>
    <row r="3" spans="1:7" ht="15">
      <c r="A3" s="245" t="s">
        <v>158</v>
      </c>
      <c r="B3" s="246" t="s">
        <v>3</v>
      </c>
      <c r="C3" s="246"/>
      <c r="D3" s="246"/>
      <c r="E3" s="246" t="s">
        <v>4</v>
      </c>
      <c r="F3" s="246"/>
      <c r="G3" s="246"/>
    </row>
    <row r="4" spans="1:7" ht="15">
      <c r="A4" s="245"/>
      <c r="B4" s="45" t="s">
        <v>11</v>
      </c>
      <c r="C4" s="45" t="s">
        <v>164</v>
      </c>
      <c r="D4" s="45" t="s">
        <v>160</v>
      </c>
      <c r="E4" s="45" t="s">
        <v>11</v>
      </c>
      <c r="F4" s="45" t="s">
        <v>164</v>
      </c>
      <c r="G4" s="45" t="s">
        <v>160</v>
      </c>
    </row>
    <row r="5" spans="1:7" ht="15">
      <c r="A5" s="99" t="s">
        <v>5</v>
      </c>
      <c r="B5" s="41">
        <v>253016</v>
      </c>
      <c r="C5" s="41">
        <v>24924</v>
      </c>
      <c r="D5" s="41">
        <v>228092</v>
      </c>
      <c r="E5" s="42">
        <v>100</v>
      </c>
      <c r="F5" s="42">
        <v>9.9</v>
      </c>
      <c r="G5" s="42">
        <v>90.1</v>
      </c>
    </row>
    <row r="6" spans="1:7" ht="15">
      <c r="A6" s="99" t="s">
        <v>6</v>
      </c>
      <c r="B6" s="41">
        <v>2286</v>
      </c>
      <c r="C6" s="41">
        <v>1319</v>
      </c>
      <c r="D6" s="42">
        <v>967</v>
      </c>
      <c r="E6" s="42">
        <v>100</v>
      </c>
      <c r="F6" s="42">
        <v>57.7</v>
      </c>
      <c r="G6" s="42">
        <v>42.3</v>
      </c>
    </row>
    <row r="7" spans="1:7" ht="15">
      <c r="A7" s="99" t="s">
        <v>7</v>
      </c>
      <c r="B7" s="41">
        <v>3076</v>
      </c>
      <c r="C7" s="41">
        <v>3076</v>
      </c>
      <c r="D7" s="42">
        <v>0</v>
      </c>
      <c r="E7" s="42">
        <v>100</v>
      </c>
      <c r="F7" s="42">
        <v>100</v>
      </c>
      <c r="G7" s="42">
        <v>0</v>
      </c>
    </row>
    <row r="8" spans="1:7" ht="15">
      <c r="A8" s="99" t="s">
        <v>161</v>
      </c>
      <c r="B8" s="41">
        <v>1753</v>
      </c>
      <c r="C8" s="41">
        <v>1753</v>
      </c>
      <c r="D8" s="42">
        <v>0</v>
      </c>
      <c r="E8" s="42">
        <v>100</v>
      </c>
      <c r="F8" s="42">
        <v>100</v>
      </c>
      <c r="G8" s="42">
        <v>0</v>
      </c>
    </row>
    <row r="9" spans="1:7" ht="15">
      <c r="A9" s="99" t="s">
        <v>9</v>
      </c>
      <c r="B9" s="41">
        <v>1119</v>
      </c>
      <c r="C9" s="42">
        <v>561</v>
      </c>
      <c r="D9" s="42">
        <v>558</v>
      </c>
      <c r="E9" s="42">
        <v>100</v>
      </c>
      <c r="F9" s="42">
        <v>50.1</v>
      </c>
      <c r="G9" s="42">
        <v>49.9</v>
      </c>
    </row>
    <row r="10" spans="1:7" ht="15">
      <c r="A10" s="99" t="s">
        <v>10</v>
      </c>
      <c r="B10" s="42">
        <v>299</v>
      </c>
      <c r="C10" s="42">
        <v>152</v>
      </c>
      <c r="D10" s="42">
        <v>147</v>
      </c>
      <c r="E10" s="42">
        <v>100</v>
      </c>
      <c r="F10" s="42">
        <v>50.8</v>
      </c>
      <c r="G10" s="42">
        <v>49.2</v>
      </c>
    </row>
    <row r="11" spans="1:7" ht="15">
      <c r="A11" s="100" t="s">
        <v>11</v>
      </c>
      <c r="B11" s="44">
        <v>261549</v>
      </c>
      <c r="C11" s="44">
        <v>31785</v>
      </c>
      <c r="D11" s="44">
        <v>229764</v>
      </c>
      <c r="E11" s="45">
        <v>100</v>
      </c>
      <c r="F11" s="45">
        <v>12.2</v>
      </c>
      <c r="G11" s="45">
        <v>87.8</v>
      </c>
    </row>
  </sheetData>
  <mergeCells count="3">
    <mergeCell ref="A3:A4"/>
    <mergeCell ref="B3:D3"/>
    <mergeCell ref="E3:G3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G9"/>
  <sheetViews>
    <sheetView workbookViewId="0">
      <selection activeCell="D11" sqref="D11"/>
    </sheetView>
  </sheetViews>
  <sheetFormatPr defaultRowHeight="13.8"/>
  <cols>
    <col min="2" max="2" width="10.59765625" customWidth="1"/>
    <col min="4" max="4" width="10.3984375" customWidth="1"/>
  </cols>
  <sheetData>
    <row r="1" spans="1:7" ht="15">
      <c r="A1" s="4" t="s">
        <v>162</v>
      </c>
    </row>
    <row r="3" spans="1:7">
      <c r="A3" s="247" t="s">
        <v>151</v>
      </c>
      <c r="B3" s="226" t="s">
        <v>3</v>
      </c>
      <c r="C3" s="226"/>
      <c r="D3" s="226"/>
      <c r="E3" s="226" t="s">
        <v>4</v>
      </c>
      <c r="F3" s="226"/>
      <c r="G3" s="226"/>
    </row>
    <row r="4" spans="1:7">
      <c r="A4" s="247"/>
      <c r="B4" s="47" t="s">
        <v>11</v>
      </c>
      <c r="C4" s="47" t="s">
        <v>159</v>
      </c>
      <c r="D4" s="47" t="s">
        <v>160</v>
      </c>
      <c r="E4" s="47" t="s">
        <v>11</v>
      </c>
      <c r="F4" s="47" t="s">
        <v>159</v>
      </c>
      <c r="G4" s="47" t="s">
        <v>160</v>
      </c>
    </row>
    <row r="5" spans="1:7" ht="15">
      <c r="A5" s="99" t="s">
        <v>86</v>
      </c>
      <c r="B5" s="41">
        <v>241179</v>
      </c>
      <c r="C5" s="41">
        <v>19060</v>
      </c>
      <c r="D5" s="41">
        <v>222119</v>
      </c>
      <c r="E5" s="42">
        <v>92.2</v>
      </c>
      <c r="F5" s="42">
        <v>60</v>
      </c>
      <c r="G5" s="42">
        <v>96.7</v>
      </c>
    </row>
    <row r="6" spans="1:7" ht="15">
      <c r="A6" s="99" t="s">
        <v>152</v>
      </c>
      <c r="B6" s="41">
        <v>16730</v>
      </c>
      <c r="C6" s="41">
        <v>9387</v>
      </c>
      <c r="D6" s="41">
        <v>7343</v>
      </c>
      <c r="E6" s="42">
        <v>6.4</v>
      </c>
      <c r="F6" s="42">
        <v>29.5</v>
      </c>
      <c r="G6" s="42">
        <v>3.2</v>
      </c>
    </row>
    <row r="7" spans="1:7" ht="15">
      <c r="A7" s="99" t="s">
        <v>88</v>
      </c>
      <c r="B7" s="41">
        <v>3103</v>
      </c>
      <c r="C7" s="42">
        <v>2849</v>
      </c>
      <c r="D7" s="42">
        <v>254</v>
      </c>
      <c r="E7" s="42">
        <v>1.2</v>
      </c>
      <c r="F7" s="42">
        <v>9</v>
      </c>
      <c r="G7" s="42">
        <v>0.1</v>
      </c>
    </row>
    <row r="8" spans="1:7" ht="15">
      <c r="A8" s="99" t="s">
        <v>89</v>
      </c>
      <c r="B8" s="42">
        <v>537</v>
      </c>
      <c r="C8" s="42">
        <v>489</v>
      </c>
      <c r="D8" s="42">
        <v>48</v>
      </c>
      <c r="E8" s="42">
        <v>0.2</v>
      </c>
      <c r="F8" s="42">
        <v>1.5</v>
      </c>
      <c r="G8" s="42">
        <v>0</v>
      </c>
    </row>
    <row r="9" spans="1:7" ht="15">
      <c r="A9" s="100" t="s">
        <v>11</v>
      </c>
      <c r="B9" s="44">
        <v>261549</v>
      </c>
      <c r="C9" s="44">
        <v>31785</v>
      </c>
      <c r="D9" s="44">
        <v>229764</v>
      </c>
      <c r="E9" s="45">
        <v>100</v>
      </c>
      <c r="F9" s="45">
        <v>100</v>
      </c>
      <c r="G9" s="45">
        <v>100</v>
      </c>
    </row>
  </sheetData>
  <mergeCells count="3">
    <mergeCell ref="A3:A4"/>
    <mergeCell ref="B3:D3"/>
    <mergeCell ref="E3:G3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G9"/>
  <sheetViews>
    <sheetView workbookViewId="0">
      <selection activeCell="H17" sqref="H17"/>
    </sheetView>
  </sheetViews>
  <sheetFormatPr defaultRowHeight="13.8"/>
  <cols>
    <col min="1" max="1" width="16.8984375" customWidth="1"/>
    <col min="2" max="2" width="9.8984375" customWidth="1"/>
    <col min="4" max="4" width="9.8984375" customWidth="1"/>
  </cols>
  <sheetData>
    <row r="1" spans="1:7" ht="15">
      <c r="A1" s="4" t="s">
        <v>165</v>
      </c>
    </row>
    <row r="3" spans="1:7" ht="15">
      <c r="A3" s="247" t="s">
        <v>151</v>
      </c>
      <c r="B3" s="244" t="s">
        <v>3</v>
      </c>
      <c r="C3" s="244"/>
      <c r="D3" s="244"/>
      <c r="E3" s="244" t="s">
        <v>4</v>
      </c>
      <c r="F3" s="244"/>
      <c r="G3" s="244"/>
    </row>
    <row r="4" spans="1:7" ht="15">
      <c r="A4" s="247"/>
      <c r="B4" s="101" t="s">
        <v>11</v>
      </c>
      <c r="C4" s="101" t="s">
        <v>159</v>
      </c>
      <c r="D4" s="101" t="s">
        <v>160</v>
      </c>
      <c r="E4" s="101" t="s">
        <v>11</v>
      </c>
      <c r="F4" s="101" t="s">
        <v>159</v>
      </c>
      <c r="G4" s="101" t="s">
        <v>160</v>
      </c>
    </row>
    <row r="5" spans="1:7" ht="15">
      <c r="A5" s="99" t="s">
        <v>86</v>
      </c>
      <c r="B5" s="41">
        <v>241179</v>
      </c>
      <c r="C5" s="41">
        <v>19060</v>
      </c>
      <c r="D5" s="41">
        <v>222119</v>
      </c>
      <c r="E5" s="45">
        <v>100</v>
      </c>
      <c r="F5" s="45">
        <v>7.9</v>
      </c>
      <c r="G5" s="45">
        <v>92.1</v>
      </c>
    </row>
    <row r="6" spans="1:7" ht="15">
      <c r="A6" s="99" t="s">
        <v>152</v>
      </c>
      <c r="B6" s="41">
        <v>16730</v>
      </c>
      <c r="C6" s="41">
        <v>9387</v>
      </c>
      <c r="D6" s="41">
        <v>7343</v>
      </c>
      <c r="E6" s="45">
        <v>100</v>
      </c>
      <c r="F6" s="42">
        <v>56.1</v>
      </c>
      <c r="G6" s="42">
        <v>43.9</v>
      </c>
    </row>
    <row r="7" spans="1:7" ht="15">
      <c r="A7" s="99" t="s">
        <v>88</v>
      </c>
      <c r="B7" s="41">
        <v>3103</v>
      </c>
      <c r="C7" s="42">
        <v>2849</v>
      </c>
      <c r="D7" s="42">
        <v>254</v>
      </c>
      <c r="E7" s="45">
        <v>100</v>
      </c>
      <c r="F7" s="42">
        <v>91.8</v>
      </c>
      <c r="G7" s="42">
        <v>8.1999999999999993</v>
      </c>
    </row>
    <row r="8" spans="1:7" ht="15">
      <c r="A8" s="99" t="s">
        <v>89</v>
      </c>
      <c r="B8" s="42">
        <v>537</v>
      </c>
      <c r="C8" s="42">
        <v>489</v>
      </c>
      <c r="D8" s="42">
        <v>48</v>
      </c>
      <c r="E8" s="45">
        <v>100</v>
      </c>
      <c r="F8" s="42">
        <v>91.1</v>
      </c>
      <c r="G8" s="42">
        <v>8.9</v>
      </c>
    </row>
    <row r="9" spans="1:7" ht="15">
      <c r="A9" s="100" t="s">
        <v>11</v>
      </c>
      <c r="B9" s="44">
        <v>261549</v>
      </c>
      <c r="C9" s="44">
        <v>31785</v>
      </c>
      <c r="D9" s="44">
        <v>229764</v>
      </c>
      <c r="E9" s="45">
        <v>100</v>
      </c>
      <c r="F9" s="45">
        <v>12.2</v>
      </c>
      <c r="G9" s="45">
        <v>87.8</v>
      </c>
    </row>
  </sheetData>
  <mergeCells count="3">
    <mergeCell ref="A3:A4"/>
    <mergeCell ref="B3:D3"/>
    <mergeCell ref="E3:G3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K24"/>
  <sheetViews>
    <sheetView topLeftCell="A2" workbookViewId="0">
      <selection activeCell="A11" sqref="A11"/>
    </sheetView>
  </sheetViews>
  <sheetFormatPr defaultRowHeight="13.8"/>
  <cols>
    <col min="1" max="1" width="66.3984375" customWidth="1"/>
    <col min="2" max="2" width="8.8984375" bestFit="1" customWidth="1"/>
    <col min="4" max="4" width="9.59765625" bestFit="1" customWidth="1"/>
  </cols>
  <sheetData>
    <row r="1" spans="1:11" ht="15">
      <c r="A1" s="4" t="s">
        <v>166</v>
      </c>
    </row>
    <row r="3" spans="1:11" ht="15.9" customHeight="1">
      <c r="A3" s="248" t="s">
        <v>167</v>
      </c>
      <c r="B3" s="244" t="s">
        <v>3</v>
      </c>
      <c r="C3" s="244"/>
      <c r="D3" s="244"/>
      <c r="E3" s="244" t="s">
        <v>4</v>
      </c>
      <c r="F3" s="244"/>
      <c r="G3" s="244"/>
    </row>
    <row r="4" spans="1:11" ht="15.9" customHeight="1">
      <c r="A4" s="248"/>
      <c r="B4" s="46" t="s">
        <v>11</v>
      </c>
      <c r="C4" s="46" t="s">
        <v>159</v>
      </c>
      <c r="D4" s="46" t="s">
        <v>160</v>
      </c>
      <c r="E4" s="46" t="s">
        <v>11</v>
      </c>
      <c r="F4" s="46" t="s">
        <v>159</v>
      </c>
      <c r="G4" s="46" t="s">
        <v>160</v>
      </c>
    </row>
    <row r="5" spans="1:11" ht="15.9" customHeight="1">
      <c r="A5" s="30" t="s">
        <v>26</v>
      </c>
      <c r="B5" s="42">
        <v>637</v>
      </c>
      <c r="C5" s="181">
        <v>271</v>
      </c>
      <c r="D5" s="181">
        <v>366</v>
      </c>
      <c r="E5" s="42">
        <v>0.2</v>
      </c>
      <c r="F5" s="42">
        <v>0.9</v>
      </c>
      <c r="G5" s="42">
        <v>0.2</v>
      </c>
      <c r="I5" s="177"/>
      <c r="J5" s="177"/>
      <c r="K5" s="177"/>
    </row>
    <row r="6" spans="1:11" ht="15.9" customHeight="1">
      <c r="A6" s="30" t="s">
        <v>27</v>
      </c>
      <c r="B6" s="42">
        <v>247</v>
      </c>
      <c r="C6" s="181">
        <v>126</v>
      </c>
      <c r="D6" s="181">
        <v>121</v>
      </c>
      <c r="E6" s="42">
        <v>0.1</v>
      </c>
      <c r="F6" s="42">
        <v>0.4</v>
      </c>
      <c r="G6" s="42">
        <v>0.1</v>
      </c>
      <c r="I6" s="177"/>
      <c r="J6" s="177"/>
      <c r="K6" s="177"/>
    </row>
    <row r="7" spans="1:11" ht="15.9" customHeight="1">
      <c r="A7" s="30" t="s">
        <v>28</v>
      </c>
      <c r="B7" s="41">
        <v>17529</v>
      </c>
      <c r="C7" s="181">
        <v>1742</v>
      </c>
      <c r="D7" s="181">
        <v>15787</v>
      </c>
      <c r="E7" s="42">
        <v>6.7</v>
      </c>
      <c r="F7" s="42">
        <v>5.5</v>
      </c>
      <c r="G7" s="42">
        <v>6.9</v>
      </c>
      <c r="I7" s="177"/>
      <c r="J7" s="177"/>
      <c r="K7" s="177"/>
    </row>
    <row r="8" spans="1:11" ht="15.9" customHeight="1">
      <c r="A8" s="30" t="s">
        <v>29</v>
      </c>
      <c r="B8" s="42">
        <v>29</v>
      </c>
      <c r="C8" s="181">
        <v>19</v>
      </c>
      <c r="D8" s="181">
        <v>10</v>
      </c>
      <c r="E8" s="42">
        <v>0</v>
      </c>
      <c r="F8" s="42">
        <v>0.1</v>
      </c>
      <c r="G8" s="42">
        <v>0</v>
      </c>
      <c r="I8" s="177"/>
      <c r="J8" s="177"/>
      <c r="K8" s="177"/>
    </row>
    <row r="9" spans="1:11" ht="15.9" customHeight="1">
      <c r="A9" s="30" t="s">
        <v>30</v>
      </c>
      <c r="B9" s="41">
        <v>1144</v>
      </c>
      <c r="C9" s="181">
        <v>479</v>
      </c>
      <c r="D9" s="181">
        <v>665</v>
      </c>
      <c r="E9" s="42">
        <v>0.4</v>
      </c>
      <c r="F9" s="42">
        <v>1.5</v>
      </c>
      <c r="G9" s="42">
        <v>0.3</v>
      </c>
      <c r="I9" s="177"/>
      <c r="J9" s="177"/>
      <c r="K9" s="177"/>
    </row>
    <row r="10" spans="1:11" ht="15.9" customHeight="1">
      <c r="A10" s="30" t="s">
        <v>31</v>
      </c>
      <c r="B10" s="42">
        <v>183</v>
      </c>
      <c r="C10" s="181">
        <v>120</v>
      </c>
      <c r="D10" s="181">
        <v>63</v>
      </c>
      <c r="E10" s="42">
        <v>0.1</v>
      </c>
      <c r="F10" s="42">
        <v>0.4</v>
      </c>
      <c r="G10" s="42">
        <v>0</v>
      </c>
      <c r="I10" s="177"/>
      <c r="J10" s="177"/>
      <c r="K10" s="177"/>
    </row>
    <row r="11" spans="1:11" ht="15.9" customHeight="1">
      <c r="A11" s="30" t="s">
        <v>32</v>
      </c>
      <c r="B11" s="41">
        <v>142365</v>
      </c>
      <c r="C11" s="181">
        <v>14665</v>
      </c>
      <c r="D11" s="181">
        <v>127700</v>
      </c>
      <c r="E11" s="42">
        <v>54.4</v>
      </c>
      <c r="F11" s="42">
        <v>46.1</v>
      </c>
      <c r="G11" s="42">
        <v>55.6</v>
      </c>
      <c r="I11" s="177"/>
      <c r="J11" s="177"/>
      <c r="K11" s="177"/>
    </row>
    <row r="12" spans="1:11" ht="15.9" customHeight="1">
      <c r="A12" s="30" t="s">
        <v>33</v>
      </c>
      <c r="B12" s="42">
        <v>532</v>
      </c>
      <c r="C12" s="181">
        <v>318</v>
      </c>
      <c r="D12" s="181">
        <v>214</v>
      </c>
      <c r="E12" s="42">
        <v>0.2</v>
      </c>
      <c r="F12" s="42">
        <v>1</v>
      </c>
      <c r="G12" s="42">
        <v>0.1</v>
      </c>
      <c r="I12" s="177"/>
      <c r="J12" s="177"/>
      <c r="K12" s="177"/>
    </row>
    <row r="13" spans="1:11" ht="15.9" customHeight="1">
      <c r="A13" s="30" t="s">
        <v>34</v>
      </c>
      <c r="B13" s="41">
        <v>61295</v>
      </c>
      <c r="C13" s="181">
        <v>4487</v>
      </c>
      <c r="D13" s="181">
        <v>56808</v>
      </c>
      <c r="E13" s="42">
        <v>23.4</v>
      </c>
      <c r="F13" s="42">
        <v>14.1</v>
      </c>
      <c r="G13" s="42">
        <v>24.7</v>
      </c>
      <c r="I13" s="177"/>
      <c r="J13" s="177"/>
      <c r="K13" s="177"/>
    </row>
    <row r="14" spans="1:11" ht="15.9" customHeight="1">
      <c r="A14" s="30" t="s">
        <v>35</v>
      </c>
      <c r="B14" s="42">
        <v>2368</v>
      </c>
      <c r="C14" s="181">
        <v>382</v>
      </c>
      <c r="D14" s="181">
        <v>1986</v>
      </c>
      <c r="E14" s="42">
        <v>0.9</v>
      </c>
      <c r="F14" s="42">
        <v>1.2</v>
      </c>
      <c r="G14" s="42">
        <v>0.9</v>
      </c>
      <c r="I14" s="177"/>
      <c r="J14" s="177"/>
      <c r="K14" s="177"/>
    </row>
    <row r="15" spans="1:11" ht="15.9" customHeight="1">
      <c r="A15" s="30" t="s">
        <v>36</v>
      </c>
      <c r="B15" s="41">
        <v>3215</v>
      </c>
      <c r="C15" s="181">
        <v>777</v>
      </c>
      <c r="D15" s="181">
        <v>2438</v>
      </c>
      <c r="E15" s="42">
        <v>1.2</v>
      </c>
      <c r="F15" s="42">
        <v>2.4</v>
      </c>
      <c r="G15" s="42">
        <v>1.1000000000000001</v>
      </c>
      <c r="I15" s="177"/>
      <c r="J15" s="177"/>
      <c r="K15" s="177"/>
    </row>
    <row r="16" spans="1:11" ht="15.9" customHeight="1">
      <c r="A16" s="30" t="s">
        <v>37</v>
      </c>
      <c r="B16" s="42">
        <v>127</v>
      </c>
      <c r="C16" s="181">
        <v>74</v>
      </c>
      <c r="D16" s="181">
        <v>53</v>
      </c>
      <c r="E16" s="42">
        <v>0</v>
      </c>
      <c r="F16" s="42">
        <v>0.2</v>
      </c>
      <c r="G16" s="42">
        <v>0</v>
      </c>
      <c r="I16" s="177"/>
      <c r="J16" s="177"/>
      <c r="K16" s="177"/>
    </row>
    <row r="17" spans="1:11" ht="15.9" customHeight="1">
      <c r="A17" s="30" t="s">
        <v>38</v>
      </c>
      <c r="B17" s="41">
        <v>1772</v>
      </c>
      <c r="C17" s="181">
        <v>521</v>
      </c>
      <c r="D17" s="181">
        <v>1251</v>
      </c>
      <c r="E17" s="42">
        <v>0.7</v>
      </c>
      <c r="F17" s="42">
        <v>1.6</v>
      </c>
      <c r="G17" s="42">
        <v>0.5</v>
      </c>
      <c r="I17" s="177"/>
      <c r="J17" s="177"/>
      <c r="K17" s="177"/>
    </row>
    <row r="18" spans="1:11" ht="15.9" customHeight="1">
      <c r="A18" s="30" t="s">
        <v>39</v>
      </c>
      <c r="B18" s="41">
        <v>1455</v>
      </c>
      <c r="C18" s="181">
        <v>437</v>
      </c>
      <c r="D18" s="181">
        <v>1018</v>
      </c>
      <c r="E18" s="42">
        <v>0.6</v>
      </c>
      <c r="F18" s="42">
        <v>1.4</v>
      </c>
      <c r="G18" s="42">
        <v>0.4</v>
      </c>
      <c r="I18" s="177"/>
      <c r="J18" s="177"/>
      <c r="K18" s="177"/>
    </row>
    <row r="19" spans="1:11" ht="15.9" customHeight="1">
      <c r="A19" s="30" t="s">
        <v>120</v>
      </c>
      <c r="B19" s="42">
        <v>122</v>
      </c>
      <c r="C19" s="181">
        <v>120</v>
      </c>
      <c r="D19" s="181">
        <v>2</v>
      </c>
      <c r="E19" s="42">
        <v>0</v>
      </c>
      <c r="F19" s="42">
        <v>0.4</v>
      </c>
      <c r="G19" s="42">
        <v>0</v>
      </c>
      <c r="I19" s="177"/>
      <c r="J19" s="177"/>
      <c r="K19" s="177"/>
    </row>
    <row r="20" spans="1:11" ht="15.9" customHeight="1">
      <c r="A20" s="30" t="s">
        <v>41</v>
      </c>
      <c r="B20" s="41">
        <v>5108</v>
      </c>
      <c r="C20" s="181">
        <v>4402</v>
      </c>
      <c r="D20" s="181">
        <v>706</v>
      </c>
      <c r="E20" s="42">
        <v>2</v>
      </c>
      <c r="F20" s="42">
        <v>13.8</v>
      </c>
      <c r="G20" s="42">
        <v>0.3</v>
      </c>
      <c r="I20" s="177"/>
      <c r="J20" s="177"/>
      <c r="K20" s="177"/>
    </row>
    <row r="21" spans="1:11" ht="15.9" customHeight="1">
      <c r="A21" s="30" t="s">
        <v>42</v>
      </c>
      <c r="B21" s="41">
        <v>1430</v>
      </c>
      <c r="C21" s="181">
        <v>1020</v>
      </c>
      <c r="D21" s="181">
        <v>410</v>
      </c>
      <c r="E21" s="42">
        <v>0.5</v>
      </c>
      <c r="F21" s="42">
        <v>3.2</v>
      </c>
      <c r="G21" s="42">
        <v>0.2</v>
      </c>
      <c r="I21" s="177"/>
      <c r="J21" s="177"/>
      <c r="K21" s="177"/>
    </row>
    <row r="22" spans="1:11" ht="15.9" customHeight="1">
      <c r="A22" s="30" t="s">
        <v>43</v>
      </c>
      <c r="B22" s="42">
        <v>326</v>
      </c>
      <c r="C22" s="181">
        <v>75</v>
      </c>
      <c r="D22" s="181">
        <v>251</v>
      </c>
      <c r="E22" s="42">
        <v>0.1</v>
      </c>
      <c r="F22" s="42">
        <v>0.2</v>
      </c>
      <c r="G22" s="42">
        <v>0.1</v>
      </c>
      <c r="I22" s="177"/>
      <c r="J22" s="177"/>
      <c r="K22" s="177"/>
    </row>
    <row r="23" spans="1:11" ht="15.9" customHeight="1">
      <c r="A23" s="30" t="s">
        <v>44</v>
      </c>
      <c r="B23" s="41">
        <v>21665</v>
      </c>
      <c r="C23" s="181">
        <v>1750</v>
      </c>
      <c r="D23" s="181">
        <v>19915</v>
      </c>
      <c r="E23" s="42">
        <v>8.3000000000000007</v>
      </c>
      <c r="F23" s="42">
        <v>5.5</v>
      </c>
      <c r="G23" s="42">
        <v>8.6999999999999993</v>
      </c>
      <c r="I23" s="177"/>
      <c r="J23" s="177"/>
      <c r="K23" s="177"/>
    </row>
    <row r="24" spans="1:11" ht="15.9" customHeight="1">
      <c r="A24" s="31" t="s">
        <v>11</v>
      </c>
      <c r="B24" s="44">
        <v>261549</v>
      </c>
      <c r="C24" s="44">
        <v>31785</v>
      </c>
      <c r="D24" s="44">
        <v>229764</v>
      </c>
      <c r="E24" s="45">
        <v>100</v>
      </c>
      <c r="F24" s="45">
        <v>100</v>
      </c>
      <c r="G24" s="45">
        <v>100</v>
      </c>
      <c r="I24" s="177"/>
      <c r="J24" s="177"/>
      <c r="K24" s="177"/>
    </row>
  </sheetData>
  <mergeCells count="3">
    <mergeCell ref="A3:A4"/>
    <mergeCell ref="B3:D3"/>
    <mergeCell ref="E3:G3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G24"/>
  <sheetViews>
    <sheetView workbookViewId="0">
      <selection activeCell="D1" sqref="D1"/>
    </sheetView>
  </sheetViews>
  <sheetFormatPr defaultRowHeight="13.8"/>
  <cols>
    <col min="1" max="1" width="60.3984375" customWidth="1"/>
    <col min="2" max="2" width="9" bestFit="1" customWidth="1"/>
    <col min="3" max="3" width="8.796875" bestFit="1" customWidth="1"/>
    <col min="4" max="4" width="9" bestFit="1" customWidth="1"/>
  </cols>
  <sheetData>
    <row r="1" spans="1:7" ht="15">
      <c r="A1" s="4" t="s">
        <v>168</v>
      </c>
    </row>
    <row r="3" spans="1:7" ht="15.9" customHeight="1">
      <c r="A3" s="249" t="s">
        <v>167</v>
      </c>
      <c r="B3" s="226" t="s">
        <v>3</v>
      </c>
      <c r="C3" s="226"/>
      <c r="D3" s="226"/>
      <c r="E3" s="226" t="s">
        <v>4</v>
      </c>
      <c r="F3" s="226"/>
      <c r="G3" s="226"/>
    </row>
    <row r="4" spans="1:7" ht="15.9" customHeight="1">
      <c r="A4" s="249"/>
      <c r="B4" s="18" t="s">
        <v>11</v>
      </c>
      <c r="C4" s="18" t="s">
        <v>159</v>
      </c>
      <c r="D4" s="18" t="s">
        <v>160</v>
      </c>
      <c r="E4" s="18" t="s">
        <v>11</v>
      </c>
      <c r="F4" s="18" t="s">
        <v>159</v>
      </c>
      <c r="G4" s="18" t="s">
        <v>160</v>
      </c>
    </row>
    <row r="5" spans="1:7" ht="15.9" customHeight="1">
      <c r="A5" s="34" t="s">
        <v>26</v>
      </c>
      <c r="B5" s="168">
        <v>637</v>
      </c>
      <c r="C5" s="168">
        <v>271</v>
      </c>
      <c r="D5" s="168">
        <v>366</v>
      </c>
      <c r="E5" s="22">
        <v>100</v>
      </c>
      <c r="F5" s="28">
        <v>42.5</v>
      </c>
      <c r="G5" s="28">
        <v>57.5</v>
      </c>
    </row>
    <row r="6" spans="1:7" ht="15.9" customHeight="1">
      <c r="A6" s="34" t="s">
        <v>27</v>
      </c>
      <c r="B6" s="168">
        <v>247</v>
      </c>
      <c r="C6" s="168">
        <v>126</v>
      </c>
      <c r="D6" s="168">
        <v>121</v>
      </c>
      <c r="E6" s="22">
        <v>100</v>
      </c>
      <c r="F6" s="22">
        <v>51</v>
      </c>
      <c r="G6" s="22">
        <v>49</v>
      </c>
    </row>
    <row r="7" spans="1:7" ht="15.9" customHeight="1">
      <c r="A7" s="34" t="s">
        <v>28</v>
      </c>
      <c r="B7" s="168">
        <v>17529</v>
      </c>
      <c r="C7" s="168">
        <v>1742</v>
      </c>
      <c r="D7" s="168">
        <v>15787</v>
      </c>
      <c r="E7" s="22">
        <v>100</v>
      </c>
      <c r="F7" s="22">
        <v>9.9</v>
      </c>
      <c r="G7" s="22">
        <v>90.1</v>
      </c>
    </row>
    <row r="8" spans="1:7" ht="15.9" customHeight="1">
      <c r="A8" s="34" t="s">
        <v>29</v>
      </c>
      <c r="B8" s="168">
        <v>29</v>
      </c>
      <c r="C8" s="168">
        <v>19</v>
      </c>
      <c r="D8" s="168">
        <v>10</v>
      </c>
      <c r="E8" s="22">
        <v>100</v>
      </c>
      <c r="F8" s="22">
        <v>65.5</v>
      </c>
      <c r="G8" s="22">
        <v>34.5</v>
      </c>
    </row>
    <row r="9" spans="1:7" ht="15.9" customHeight="1">
      <c r="A9" s="34" t="s">
        <v>30</v>
      </c>
      <c r="B9" s="168">
        <v>1144</v>
      </c>
      <c r="C9" s="168">
        <v>479</v>
      </c>
      <c r="D9" s="168">
        <v>665</v>
      </c>
      <c r="E9" s="22">
        <v>100</v>
      </c>
      <c r="F9" s="22">
        <v>41.9</v>
      </c>
      <c r="G9" s="22">
        <v>58.1</v>
      </c>
    </row>
    <row r="10" spans="1:7" ht="15.9" customHeight="1">
      <c r="A10" s="34" t="s">
        <v>31</v>
      </c>
      <c r="B10" s="168">
        <v>183</v>
      </c>
      <c r="C10" s="168">
        <v>120</v>
      </c>
      <c r="D10" s="168">
        <v>63</v>
      </c>
      <c r="E10" s="22">
        <v>100</v>
      </c>
      <c r="F10" s="22">
        <v>65.599999999999994</v>
      </c>
      <c r="G10" s="22">
        <v>34.4</v>
      </c>
    </row>
    <row r="11" spans="1:7" ht="15.9" customHeight="1">
      <c r="A11" s="34" t="s">
        <v>32</v>
      </c>
      <c r="B11" s="168">
        <v>142365</v>
      </c>
      <c r="C11" s="168">
        <v>14665</v>
      </c>
      <c r="D11" s="168">
        <v>127700</v>
      </c>
      <c r="E11" s="22">
        <v>100</v>
      </c>
      <c r="F11" s="22">
        <v>10.3</v>
      </c>
      <c r="G11" s="22">
        <v>89.7</v>
      </c>
    </row>
    <row r="12" spans="1:7" ht="15.9" customHeight="1">
      <c r="A12" s="34" t="s">
        <v>33</v>
      </c>
      <c r="B12" s="168">
        <v>532</v>
      </c>
      <c r="C12" s="168">
        <v>318</v>
      </c>
      <c r="D12" s="168">
        <v>214</v>
      </c>
      <c r="E12" s="22">
        <v>100</v>
      </c>
      <c r="F12" s="22">
        <v>59.8</v>
      </c>
      <c r="G12" s="22">
        <v>40.200000000000003</v>
      </c>
    </row>
    <row r="13" spans="1:7" ht="15.9" customHeight="1">
      <c r="A13" s="34" t="s">
        <v>34</v>
      </c>
      <c r="B13" s="168">
        <v>61295</v>
      </c>
      <c r="C13" s="168">
        <v>4487</v>
      </c>
      <c r="D13" s="168">
        <v>56808</v>
      </c>
      <c r="E13" s="22">
        <v>100</v>
      </c>
      <c r="F13" s="22">
        <v>7.3</v>
      </c>
      <c r="G13" s="22">
        <v>92.7</v>
      </c>
    </row>
    <row r="14" spans="1:7" ht="15.9" customHeight="1">
      <c r="A14" s="34" t="s">
        <v>35</v>
      </c>
      <c r="B14" s="168">
        <v>2368</v>
      </c>
      <c r="C14" s="168">
        <v>382</v>
      </c>
      <c r="D14" s="168">
        <v>1986</v>
      </c>
      <c r="E14" s="22">
        <v>100</v>
      </c>
      <c r="F14" s="22">
        <v>16.100000000000001</v>
      </c>
      <c r="G14" s="22">
        <v>83.9</v>
      </c>
    </row>
    <row r="15" spans="1:7" ht="15.9" customHeight="1">
      <c r="A15" s="34" t="s">
        <v>36</v>
      </c>
      <c r="B15" s="168">
        <v>3215</v>
      </c>
      <c r="C15" s="168">
        <v>777</v>
      </c>
      <c r="D15" s="168">
        <v>2438</v>
      </c>
      <c r="E15" s="22">
        <v>100</v>
      </c>
      <c r="F15" s="22">
        <v>24.2</v>
      </c>
      <c r="G15" s="22">
        <v>75.8</v>
      </c>
    </row>
    <row r="16" spans="1:7" ht="15.9" customHeight="1">
      <c r="A16" s="34" t="s">
        <v>37</v>
      </c>
      <c r="B16" s="168">
        <v>127</v>
      </c>
      <c r="C16" s="168">
        <v>74</v>
      </c>
      <c r="D16" s="168">
        <v>53</v>
      </c>
      <c r="E16" s="22">
        <v>100</v>
      </c>
      <c r="F16" s="22">
        <v>58.3</v>
      </c>
      <c r="G16" s="22">
        <v>41.7</v>
      </c>
    </row>
    <row r="17" spans="1:7" ht="15.9" customHeight="1">
      <c r="A17" s="34" t="s">
        <v>38</v>
      </c>
      <c r="B17" s="168">
        <v>1772</v>
      </c>
      <c r="C17" s="168">
        <v>521</v>
      </c>
      <c r="D17" s="168">
        <v>1251</v>
      </c>
      <c r="E17" s="22">
        <v>100</v>
      </c>
      <c r="F17" s="22">
        <v>29.4</v>
      </c>
      <c r="G17" s="22">
        <v>70.599999999999994</v>
      </c>
    </row>
    <row r="18" spans="1:7" ht="15.9" customHeight="1">
      <c r="A18" s="34" t="s">
        <v>39</v>
      </c>
      <c r="B18" s="168">
        <v>1455</v>
      </c>
      <c r="C18" s="168">
        <v>437</v>
      </c>
      <c r="D18" s="168">
        <v>1018</v>
      </c>
      <c r="E18" s="22">
        <v>100</v>
      </c>
      <c r="F18" s="22">
        <v>30</v>
      </c>
      <c r="G18" s="22">
        <v>70</v>
      </c>
    </row>
    <row r="19" spans="1:7" ht="15.9" customHeight="1">
      <c r="A19" s="34" t="s">
        <v>120</v>
      </c>
      <c r="B19" s="168">
        <v>122</v>
      </c>
      <c r="C19" s="168">
        <v>120</v>
      </c>
      <c r="D19" s="168">
        <v>2</v>
      </c>
      <c r="E19" s="22">
        <v>100</v>
      </c>
      <c r="F19" s="22">
        <v>98.4</v>
      </c>
      <c r="G19" s="22">
        <v>1.6</v>
      </c>
    </row>
    <row r="20" spans="1:7" ht="15.9" customHeight="1">
      <c r="A20" s="34" t="s">
        <v>41</v>
      </c>
      <c r="B20" s="168">
        <v>5108</v>
      </c>
      <c r="C20" s="168">
        <v>4402</v>
      </c>
      <c r="D20" s="168">
        <v>706</v>
      </c>
      <c r="E20" s="22">
        <v>100</v>
      </c>
      <c r="F20" s="22">
        <v>86.2</v>
      </c>
      <c r="G20" s="22">
        <v>13.8</v>
      </c>
    </row>
    <row r="21" spans="1:7" ht="15.9" customHeight="1">
      <c r="A21" s="34" t="s">
        <v>42</v>
      </c>
      <c r="B21" s="168">
        <v>1430</v>
      </c>
      <c r="C21" s="168">
        <v>1020</v>
      </c>
      <c r="D21" s="168">
        <v>410</v>
      </c>
      <c r="E21" s="22">
        <v>100</v>
      </c>
      <c r="F21" s="22">
        <v>71.3</v>
      </c>
      <c r="G21" s="22">
        <v>28.7</v>
      </c>
    </row>
    <row r="22" spans="1:7" ht="15.9" customHeight="1">
      <c r="A22" s="34" t="s">
        <v>43</v>
      </c>
      <c r="B22" s="168">
        <v>326</v>
      </c>
      <c r="C22" s="168">
        <v>75</v>
      </c>
      <c r="D22" s="168">
        <v>251</v>
      </c>
      <c r="E22" s="22">
        <v>100</v>
      </c>
      <c r="F22" s="22">
        <v>23</v>
      </c>
      <c r="G22" s="22">
        <v>77</v>
      </c>
    </row>
    <row r="23" spans="1:7" ht="15.9" customHeight="1">
      <c r="A23" s="34" t="s">
        <v>44</v>
      </c>
      <c r="B23" s="168">
        <v>21665</v>
      </c>
      <c r="C23" s="168">
        <v>1750</v>
      </c>
      <c r="D23" s="168">
        <v>19915</v>
      </c>
      <c r="E23" s="22">
        <v>100</v>
      </c>
      <c r="F23" s="22">
        <v>8.1</v>
      </c>
      <c r="G23" s="22">
        <v>91.9</v>
      </c>
    </row>
    <row r="24" spans="1:7" ht="15.9" customHeight="1">
      <c r="A24" s="103" t="s">
        <v>11</v>
      </c>
      <c r="B24" s="27">
        <v>261549</v>
      </c>
      <c r="C24" s="27">
        <v>31785</v>
      </c>
      <c r="D24" s="27">
        <v>229764</v>
      </c>
      <c r="E24" s="28">
        <v>100</v>
      </c>
      <c r="F24" s="28">
        <v>12.2</v>
      </c>
      <c r="G24" s="28">
        <v>87.8</v>
      </c>
    </row>
  </sheetData>
  <mergeCells count="3">
    <mergeCell ref="A3:A4"/>
    <mergeCell ref="B3:D3"/>
    <mergeCell ref="E3:G3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9"/>
  <sheetViews>
    <sheetView workbookViewId="0">
      <selection activeCell="H11" sqref="H11"/>
    </sheetView>
  </sheetViews>
  <sheetFormatPr defaultRowHeight="13.8"/>
  <cols>
    <col min="2" max="2" width="8.8984375" bestFit="1" customWidth="1"/>
    <col min="4" max="4" width="9.59765625" bestFit="1" customWidth="1"/>
  </cols>
  <sheetData>
    <row r="1" spans="1:9" ht="15">
      <c r="A1" s="4" t="s">
        <v>169</v>
      </c>
    </row>
    <row r="3" spans="1:9" ht="15">
      <c r="A3" s="247" t="s">
        <v>170</v>
      </c>
      <c r="B3" s="244" t="s">
        <v>3</v>
      </c>
      <c r="C3" s="244"/>
      <c r="D3" s="244"/>
      <c r="E3" s="244"/>
      <c r="F3" s="247" t="s">
        <v>4</v>
      </c>
      <c r="G3" s="247"/>
    </row>
    <row r="4" spans="1:9" ht="15">
      <c r="A4" s="247"/>
      <c r="B4" s="46" t="s">
        <v>11</v>
      </c>
      <c r="C4" s="46" t="s">
        <v>159</v>
      </c>
      <c r="D4" s="46" t="s">
        <v>160</v>
      </c>
      <c r="E4" s="46" t="s">
        <v>11</v>
      </c>
      <c r="F4" s="46" t="s">
        <v>159</v>
      </c>
      <c r="G4" s="46" t="s">
        <v>160</v>
      </c>
    </row>
    <row r="5" spans="1:9" ht="15">
      <c r="A5" s="99" t="s">
        <v>171</v>
      </c>
      <c r="B5" s="41">
        <v>131130</v>
      </c>
      <c r="C5" s="41">
        <v>21377</v>
      </c>
      <c r="D5" s="41">
        <v>109753</v>
      </c>
      <c r="E5" s="42">
        <v>50.1</v>
      </c>
      <c r="F5" s="42">
        <v>67.3</v>
      </c>
      <c r="G5" s="42">
        <v>47.8</v>
      </c>
    </row>
    <row r="6" spans="1:9" ht="15">
      <c r="A6" s="99" t="s">
        <v>172</v>
      </c>
      <c r="B6" s="41">
        <v>130419</v>
      </c>
      <c r="C6" s="41">
        <v>10408</v>
      </c>
      <c r="D6" s="41">
        <v>120011</v>
      </c>
      <c r="E6" s="42">
        <v>49.9</v>
      </c>
      <c r="F6" s="42">
        <v>32.700000000000003</v>
      </c>
      <c r="G6" s="42">
        <v>52.2</v>
      </c>
      <c r="I6" s="218"/>
    </row>
    <row r="7" spans="1:9" ht="15">
      <c r="A7" s="100" t="s">
        <v>11</v>
      </c>
      <c r="B7" s="44">
        <v>261549</v>
      </c>
      <c r="C7" s="44">
        <v>31785</v>
      </c>
      <c r="D7" s="44">
        <v>229764</v>
      </c>
      <c r="E7" s="45">
        <v>100</v>
      </c>
      <c r="F7" s="45">
        <v>100</v>
      </c>
      <c r="G7" s="45">
        <v>100</v>
      </c>
      <c r="I7" s="218"/>
    </row>
    <row r="9" spans="1:9">
      <c r="B9" s="177"/>
      <c r="C9" s="177"/>
      <c r="D9" s="177"/>
    </row>
  </sheetData>
  <mergeCells count="3">
    <mergeCell ref="A3:A4"/>
    <mergeCell ref="B3:E3"/>
    <mergeCell ref="F3:G3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G7"/>
  <sheetViews>
    <sheetView workbookViewId="0">
      <selection activeCell="J16" sqref="J16"/>
    </sheetView>
  </sheetViews>
  <sheetFormatPr defaultRowHeight="13.8"/>
  <cols>
    <col min="2" max="2" width="8.8984375" bestFit="1" customWidth="1"/>
    <col min="4" max="4" width="9.59765625" bestFit="1" customWidth="1"/>
  </cols>
  <sheetData>
    <row r="1" spans="1:7" ht="15">
      <c r="A1" s="4" t="s">
        <v>173</v>
      </c>
    </row>
    <row r="3" spans="1:7" ht="15">
      <c r="A3" s="247" t="s">
        <v>170</v>
      </c>
      <c r="B3" s="244" t="s">
        <v>3</v>
      </c>
      <c r="C3" s="244"/>
      <c r="D3" s="244"/>
      <c r="E3" s="244" t="s">
        <v>4</v>
      </c>
      <c r="F3" s="244"/>
      <c r="G3" s="244"/>
    </row>
    <row r="4" spans="1:7" ht="15">
      <c r="A4" s="247"/>
      <c r="B4" s="101" t="s">
        <v>11</v>
      </c>
      <c r="C4" s="101" t="s">
        <v>159</v>
      </c>
      <c r="D4" s="101" t="s">
        <v>160</v>
      </c>
      <c r="E4" s="101" t="s">
        <v>11</v>
      </c>
      <c r="F4" s="101" t="s">
        <v>159</v>
      </c>
      <c r="G4" s="101" t="s">
        <v>160</v>
      </c>
    </row>
    <row r="5" spans="1:7" ht="15">
      <c r="A5" s="99" t="s">
        <v>171</v>
      </c>
      <c r="B5" s="41">
        <v>131130</v>
      </c>
      <c r="C5" s="41">
        <v>21377</v>
      </c>
      <c r="D5" s="41">
        <v>109753</v>
      </c>
      <c r="E5" s="42">
        <v>100</v>
      </c>
      <c r="F5" s="42">
        <v>16.3</v>
      </c>
      <c r="G5" s="42">
        <v>83.7</v>
      </c>
    </row>
    <row r="6" spans="1:7" ht="15">
      <c r="A6" s="99" t="s">
        <v>172</v>
      </c>
      <c r="B6" s="41">
        <v>130419</v>
      </c>
      <c r="C6" s="41">
        <v>10408</v>
      </c>
      <c r="D6" s="41">
        <v>120011</v>
      </c>
      <c r="E6" s="42">
        <v>100</v>
      </c>
      <c r="F6" s="42">
        <v>8</v>
      </c>
      <c r="G6" s="42">
        <v>92</v>
      </c>
    </row>
    <row r="7" spans="1:7" ht="15">
      <c r="A7" s="100" t="s">
        <v>11</v>
      </c>
      <c r="B7" s="44">
        <v>261549</v>
      </c>
      <c r="C7" s="44">
        <v>31785</v>
      </c>
      <c r="D7" s="44">
        <v>229764</v>
      </c>
      <c r="E7" s="45">
        <v>100</v>
      </c>
      <c r="F7" s="45">
        <v>12.2</v>
      </c>
      <c r="G7" s="45">
        <v>87.8</v>
      </c>
    </row>
  </sheetData>
  <mergeCells count="3">
    <mergeCell ref="A3:A4"/>
    <mergeCell ref="B3:D3"/>
    <mergeCell ref="E3:G3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G40"/>
  <sheetViews>
    <sheetView workbookViewId="0">
      <selection activeCell="I10" sqref="I10"/>
    </sheetView>
  </sheetViews>
  <sheetFormatPr defaultRowHeight="13.8"/>
  <cols>
    <col min="1" max="1" width="22.5" customWidth="1"/>
    <col min="2" max="2" width="8.8984375" bestFit="1" customWidth="1"/>
    <col min="3" max="3" width="8.5" bestFit="1" customWidth="1"/>
    <col min="4" max="4" width="9.59765625" bestFit="1" customWidth="1"/>
  </cols>
  <sheetData>
    <row r="1" spans="1:7" ht="15">
      <c r="A1" s="4" t="s">
        <v>174</v>
      </c>
    </row>
    <row r="3" spans="1:7" ht="15.9" customHeight="1">
      <c r="A3" s="248" t="s">
        <v>175</v>
      </c>
      <c r="B3" s="250" t="s">
        <v>3</v>
      </c>
      <c r="C3" s="250"/>
      <c r="D3" s="250"/>
      <c r="E3" s="250" t="s">
        <v>4</v>
      </c>
      <c r="F3" s="250"/>
      <c r="G3" s="250"/>
    </row>
    <row r="4" spans="1:7" ht="15.9" customHeight="1">
      <c r="A4" s="248"/>
      <c r="B4" s="46" t="s">
        <v>11</v>
      </c>
      <c r="C4" s="46" t="s">
        <v>159</v>
      </c>
      <c r="D4" s="46" t="s">
        <v>160</v>
      </c>
      <c r="E4" s="46" t="s">
        <v>11</v>
      </c>
      <c r="F4" s="46" t="s">
        <v>159</v>
      </c>
      <c r="G4" s="46" t="s">
        <v>160</v>
      </c>
    </row>
    <row r="5" spans="1:7" ht="15.9" customHeight="1">
      <c r="A5" s="30" t="s">
        <v>48</v>
      </c>
      <c r="B5" s="41">
        <v>22130</v>
      </c>
      <c r="C5" s="41">
        <v>4387</v>
      </c>
      <c r="D5" s="41">
        <v>17743</v>
      </c>
      <c r="E5" s="42">
        <v>8.5</v>
      </c>
      <c r="F5" s="42">
        <v>13.8</v>
      </c>
      <c r="G5" s="42">
        <v>7.7</v>
      </c>
    </row>
    <row r="6" spans="1:7" ht="15.9" customHeight="1">
      <c r="A6" s="30" t="s">
        <v>49</v>
      </c>
      <c r="B6" s="41">
        <v>24503</v>
      </c>
      <c r="C6" s="41">
        <v>4628</v>
      </c>
      <c r="D6" s="41">
        <v>19875</v>
      </c>
      <c r="E6" s="42">
        <v>9.4</v>
      </c>
      <c r="F6" s="42">
        <v>14.6</v>
      </c>
      <c r="G6" s="42">
        <v>8.6999999999999993</v>
      </c>
    </row>
    <row r="7" spans="1:7" ht="15.9" customHeight="1">
      <c r="A7" s="30" t="s">
        <v>50</v>
      </c>
      <c r="B7" s="41">
        <v>16608</v>
      </c>
      <c r="C7" s="41">
        <v>3007</v>
      </c>
      <c r="D7" s="41">
        <v>13601</v>
      </c>
      <c r="E7" s="42">
        <v>6.3</v>
      </c>
      <c r="F7" s="42">
        <v>9.5</v>
      </c>
      <c r="G7" s="42">
        <v>5.9</v>
      </c>
    </row>
    <row r="8" spans="1:7" ht="15.9" customHeight="1">
      <c r="A8" s="104" t="s">
        <v>176</v>
      </c>
      <c r="B8" s="105">
        <v>63241</v>
      </c>
      <c r="C8" s="105">
        <v>12022</v>
      </c>
      <c r="D8" s="105">
        <v>51219</v>
      </c>
      <c r="E8" s="106">
        <v>24.2</v>
      </c>
      <c r="F8" s="106">
        <v>37.799999999999997</v>
      </c>
      <c r="G8" s="106">
        <v>22.3</v>
      </c>
    </row>
    <row r="9" spans="1:7" ht="15.9" customHeight="1">
      <c r="A9" s="30" t="s">
        <v>52</v>
      </c>
      <c r="B9" s="41">
        <v>5129</v>
      </c>
      <c r="C9" s="42">
        <v>467</v>
      </c>
      <c r="D9" s="41">
        <v>4662</v>
      </c>
      <c r="E9" s="42">
        <v>2</v>
      </c>
      <c r="F9" s="42">
        <v>1.5</v>
      </c>
      <c r="G9" s="42">
        <v>2</v>
      </c>
    </row>
    <row r="10" spans="1:7" ht="15.9" customHeight="1">
      <c r="A10" s="30" t="s">
        <v>53</v>
      </c>
      <c r="B10" s="41">
        <v>4302</v>
      </c>
      <c r="C10" s="42">
        <v>864</v>
      </c>
      <c r="D10" s="41">
        <v>3438</v>
      </c>
      <c r="E10" s="42">
        <v>1.6</v>
      </c>
      <c r="F10" s="42">
        <v>2.7</v>
      </c>
      <c r="G10" s="42">
        <v>1.5</v>
      </c>
    </row>
    <row r="11" spans="1:7" ht="15.9" customHeight="1">
      <c r="A11" s="30" t="s">
        <v>54</v>
      </c>
      <c r="B11" s="41">
        <v>4256</v>
      </c>
      <c r="C11" s="42">
        <v>675</v>
      </c>
      <c r="D11" s="41">
        <v>3581</v>
      </c>
      <c r="E11" s="42">
        <v>1.6</v>
      </c>
      <c r="F11" s="42">
        <v>2.1</v>
      </c>
      <c r="G11" s="42">
        <v>1.6</v>
      </c>
    </row>
    <row r="12" spans="1:7" ht="15.9" customHeight="1">
      <c r="A12" s="30" t="s">
        <v>55</v>
      </c>
      <c r="B12" s="41">
        <v>6088</v>
      </c>
      <c r="C12" s="41">
        <v>1223</v>
      </c>
      <c r="D12" s="41">
        <v>4865</v>
      </c>
      <c r="E12" s="42">
        <v>2.2999999999999998</v>
      </c>
      <c r="F12" s="42">
        <v>3.8</v>
      </c>
      <c r="G12" s="42">
        <v>2.1</v>
      </c>
    </row>
    <row r="13" spans="1:7" ht="15.9" customHeight="1">
      <c r="A13" s="30" t="s">
        <v>56</v>
      </c>
      <c r="B13" s="41">
        <v>6571</v>
      </c>
      <c r="C13" s="42">
        <v>600</v>
      </c>
      <c r="D13" s="41">
        <v>5971</v>
      </c>
      <c r="E13" s="42">
        <v>2.5</v>
      </c>
      <c r="F13" s="42">
        <v>1.9</v>
      </c>
      <c r="G13" s="42">
        <v>2.6</v>
      </c>
    </row>
    <row r="14" spans="1:7" ht="15.9" customHeight="1">
      <c r="A14" s="30" t="s">
        <v>57</v>
      </c>
      <c r="B14" s="41">
        <v>5579</v>
      </c>
      <c r="C14" s="42">
        <v>546</v>
      </c>
      <c r="D14" s="41">
        <v>5033</v>
      </c>
      <c r="E14" s="42">
        <v>2.1</v>
      </c>
      <c r="F14" s="42">
        <v>1.7</v>
      </c>
      <c r="G14" s="42">
        <v>2.2000000000000002</v>
      </c>
    </row>
    <row r="15" spans="1:7" ht="15.9" customHeight="1">
      <c r="A15" s="30" t="s">
        <v>58</v>
      </c>
      <c r="B15" s="41">
        <v>8016</v>
      </c>
      <c r="C15" s="42">
        <v>705</v>
      </c>
      <c r="D15" s="41">
        <v>7311</v>
      </c>
      <c r="E15" s="42">
        <v>3.1</v>
      </c>
      <c r="F15" s="42">
        <v>2.2000000000000002</v>
      </c>
      <c r="G15" s="42">
        <v>3.2</v>
      </c>
    </row>
    <row r="16" spans="1:7" ht="15.9" customHeight="1">
      <c r="A16" s="30" t="s">
        <v>59</v>
      </c>
      <c r="B16" s="41">
        <v>8820</v>
      </c>
      <c r="C16" s="42">
        <v>923</v>
      </c>
      <c r="D16" s="41">
        <v>7897</v>
      </c>
      <c r="E16" s="42">
        <v>3.4</v>
      </c>
      <c r="F16" s="42">
        <v>2.9</v>
      </c>
      <c r="G16" s="42">
        <v>3.4</v>
      </c>
    </row>
    <row r="17" spans="1:7" ht="15.9" customHeight="1">
      <c r="A17" s="104" t="s">
        <v>60</v>
      </c>
      <c r="B17" s="105">
        <v>48761</v>
      </c>
      <c r="C17" s="105">
        <v>6003</v>
      </c>
      <c r="D17" s="105">
        <v>42758</v>
      </c>
      <c r="E17" s="106">
        <v>18.600000000000001</v>
      </c>
      <c r="F17" s="106">
        <v>18.899999999999999</v>
      </c>
      <c r="G17" s="106">
        <v>18.600000000000001</v>
      </c>
    </row>
    <row r="18" spans="1:7" ht="15.9" customHeight="1">
      <c r="A18" s="30" t="s">
        <v>61</v>
      </c>
      <c r="B18" s="41">
        <v>5894</v>
      </c>
      <c r="C18" s="107">
        <v>479</v>
      </c>
      <c r="D18" s="108">
        <v>5415</v>
      </c>
      <c r="E18" s="42">
        <v>2.2999999999999998</v>
      </c>
      <c r="F18" s="42">
        <v>1.5</v>
      </c>
      <c r="G18" s="42">
        <v>2.4</v>
      </c>
    </row>
    <row r="19" spans="1:7" ht="15.9" customHeight="1">
      <c r="A19" s="30" t="s">
        <v>62</v>
      </c>
      <c r="B19" s="41">
        <v>6332</v>
      </c>
      <c r="C19" s="107">
        <v>314</v>
      </c>
      <c r="D19" s="108">
        <v>6018</v>
      </c>
      <c r="E19" s="42">
        <v>2.4</v>
      </c>
      <c r="F19" s="42">
        <v>1</v>
      </c>
      <c r="G19" s="42">
        <v>2.6</v>
      </c>
    </row>
    <row r="20" spans="1:7" ht="15.9" customHeight="1">
      <c r="A20" s="30" t="s">
        <v>63</v>
      </c>
      <c r="B20" s="41">
        <v>12650</v>
      </c>
      <c r="C20" s="108">
        <v>1284</v>
      </c>
      <c r="D20" s="108">
        <v>11366</v>
      </c>
      <c r="E20" s="42">
        <v>4.8</v>
      </c>
      <c r="F20" s="42">
        <v>4</v>
      </c>
      <c r="G20" s="42">
        <v>4.9000000000000004</v>
      </c>
    </row>
    <row r="21" spans="1:7" ht="15.9" customHeight="1">
      <c r="A21" s="30" t="s">
        <v>64</v>
      </c>
      <c r="B21" s="41">
        <v>4828</v>
      </c>
      <c r="C21" s="107">
        <v>300</v>
      </c>
      <c r="D21" s="108">
        <v>4528</v>
      </c>
      <c r="E21" s="42">
        <v>1.8</v>
      </c>
      <c r="F21" s="42">
        <v>0.9</v>
      </c>
      <c r="G21" s="42">
        <v>2</v>
      </c>
    </row>
    <row r="22" spans="1:7" ht="15.9" customHeight="1">
      <c r="A22" s="30" t="s">
        <v>65</v>
      </c>
      <c r="B22" s="41">
        <v>6163</v>
      </c>
      <c r="C22" s="107">
        <v>408</v>
      </c>
      <c r="D22" s="108">
        <v>5755</v>
      </c>
      <c r="E22" s="42">
        <v>2.4</v>
      </c>
      <c r="F22" s="42">
        <v>1.3</v>
      </c>
      <c r="G22" s="42">
        <v>2.5</v>
      </c>
    </row>
    <row r="23" spans="1:7" ht="15.9" customHeight="1">
      <c r="A23" s="30" t="s">
        <v>66</v>
      </c>
      <c r="B23" s="41">
        <v>8563</v>
      </c>
      <c r="C23" s="107">
        <v>785</v>
      </c>
      <c r="D23" s="108">
        <v>7778</v>
      </c>
      <c r="E23" s="42">
        <v>3.3</v>
      </c>
      <c r="F23" s="42">
        <v>2.5</v>
      </c>
      <c r="G23" s="42">
        <v>3.4</v>
      </c>
    </row>
    <row r="24" spans="1:7" ht="15.9" customHeight="1">
      <c r="A24" s="30" t="s">
        <v>67</v>
      </c>
      <c r="B24" s="41">
        <v>6038</v>
      </c>
      <c r="C24" s="107">
        <v>542</v>
      </c>
      <c r="D24" s="108">
        <v>5496</v>
      </c>
      <c r="E24" s="42">
        <v>2.2999999999999998</v>
      </c>
      <c r="F24" s="42">
        <v>1.7</v>
      </c>
      <c r="G24" s="42">
        <v>2.4</v>
      </c>
    </row>
    <row r="25" spans="1:7" ht="15.9" customHeight="1">
      <c r="A25" s="104" t="s">
        <v>68</v>
      </c>
      <c r="B25" s="105">
        <v>50468</v>
      </c>
      <c r="C25" s="105">
        <v>4112</v>
      </c>
      <c r="D25" s="105">
        <v>46356</v>
      </c>
      <c r="E25" s="106">
        <v>19.3</v>
      </c>
      <c r="F25" s="106">
        <v>12.9</v>
      </c>
      <c r="G25" s="106">
        <v>20.2</v>
      </c>
    </row>
    <row r="26" spans="1:7" ht="15.9" customHeight="1">
      <c r="A26" s="30" t="s">
        <v>69</v>
      </c>
      <c r="B26" s="41">
        <v>5877</v>
      </c>
      <c r="C26" s="42">
        <v>719</v>
      </c>
      <c r="D26" s="41">
        <v>5158</v>
      </c>
      <c r="E26" s="42">
        <v>2.2000000000000002</v>
      </c>
      <c r="F26" s="42">
        <v>2.2999999999999998</v>
      </c>
      <c r="G26" s="42">
        <v>2.2000000000000002</v>
      </c>
    </row>
    <row r="27" spans="1:7" ht="15.9" customHeight="1">
      <c r="A27" s="30" t="s">
        <v>70</v>
      </c>
      <c r="B27" s="41">
        <v>6123</v>
      </c>
      <c r="C27" s="42">
        <v>423</v>
      </c>
      <c r="D27" s="41">
        <v>5700</v>
      </c>
      <c r="E27" s="42">
        <v>2.2999999999999998</v>
      </c>
      <c r="F27" s="42">
        <v>1.3</v>
      </c>
      <c r="G27" s="42">
        <v>2.5</v>
      </c>
    </row>
    <row r="28" spans="1:7" ht="15.9" customHeight="1">
      <c r="A28" s="30" t="s">
        <v>71</v>
      </c>
      <c r="B28" s="41">
        <v>12934</v>
      </c>
      <c r="C28" s="41">
        <v>1721</v>
      </c>
      <c r="D28" s="41">
        <v>11213</v>
      </c>
      <c r="E28" s="42">
        <v>4.9000000000000004</v>
      </c>
      <c r="F28" s="42">
        <v>5.4</v>
      </c>
      <c r="G28" s="42">
        <v>4.9000000000000004</v>
      </c>
    </row>
    <row r="29" spans="1:7" ht="15.9" customHeight="1">
      <c r="A29" s="30" t="s">
        <v>72</v>
      </c>
      <c r="B29" s="41">
        <v>6121</v>
      </c>
      <c r="C29" s="42">
        <v>320</v>
      </c>
      <c r="D29" s="41">
        <v>5801</v>
      </c>
      <c r="E29" s="42">
        <v>2.2999999999999998</v>
      </c>
      <c r="F29" s="42">
        <v>1</v>
      </c>
      <c r="G29" s="42">
        <v>2.5</v>
      </c>
    </row>
    <row r="30" spans="1:7" ht="15.9" customHeight="1">
      <c r="A30" s="30" t="s">
        <v>73</v>
      </c>
      <c r="B30" s="41">
        <v>8507</v>
      </c>
      <c r="C30" s="42">
        <v>945</v>
      </c>
      <c r="D30" s="41">
        <v>7562</v>
      </c>
      <c r="E30" s="42">
        <v>3.3</v>
      </c>
      <c r="F30" s="42">
        <v>3</v>
      </c>
      <c r="G30" s="42">
        <v>3.3</v>
      </c>
    </row>
    <row r="31" spans="1:7" ht="15.9" customHeight="1">
      <c r="A31" s="104" t="s">
        <v>74</v>
      </c>
      <c r="B31" s="105">
        <v>39562</v>
      </c>
      <c r="C31" s="105">
        <v>4128</v>
      </c>
      <c r="D31" s="105">
        <v>35434</v>
      </c>
      <c r="E31" s="106">
        <v>15.1</v>
      </c>
      <c r="F31" s="106">
        <v>13</v>
      </c>
      <c r="G31" s="106">
        <v>15.4</v>
      </c>
    </row>
    <row r="32" spans="1:7" ht="15.9" customHeight="1">
      <c r="A32" s="30" t="s">
        <v>75</v>
      </c>
      <c r="B32" s="41">
        <v>9432</v>
      </c>
      <c r="C32" s="42">
        <v>898</v>
      </c>
      <c r="D32" s="41">
        <v>8534</v>
      </c>
      <c r="E32" s="42">
        <v>3.6</v>
      </c>
      <c r="F32" s="42">
        <v>2.8</v>
      </c>
      <c r="G32" s="42">
        <v>3.7</v>
      </c>
    </row>
    <row r="33" spans="1:7" ht="15.9" customHeight="1">
      <c r="A33" s="30" t="s">
        <v>76</v>
      </c>
      <c r="B33" s="41">
        <v>9315</v>
      </c>
      <c r="C33" s="42">
        <v>1171</v>
      </c>
      <c r="D33" s="41">
        <v>8144</v>
      </c>
      <c r="E33" s="42">
        <v>3.6</v>
      </c>
      <c r="F33" s="42">
        <v>3.7</v>
      </c>
      <c r="G33" s="42">
        <v>3.5</v>
      </c>
    </row>
    <row r="34" spans="1:7" ht="15.9" customHeight="1">
      <c r="A34" s="30" t="s">
        <v>77</v>
      </c>
      <c r="B34" s="41">
        <v>7336</v>
      </c>
      <c r="C34" s="42">
        <v>702</v>
      </c>
      <c r="D34" s="41">
        <v>6634</v>
      </c>
      <c r="E34" s="42">
        <v>2.8</v>
      </c>
      <c r="F34" s="42">
        <v>2.2000000000000002</v>
      </c>
      <c r="G34" s="42">
        <v>2.9</v>
      </c>
    </row>
    <row r="35" spans="1:7" ht="15.9" customHeight="1">
      <c r="A35" s="30" t="s">
        <v>78</v>
      </c>
      <c r="B35" s="41">
        <v>8097</v>
      </c>
      <c r="C35" s="42">
        <v>632</v>
      </c>
      <c r="D35" s="41">
        <v>7465</v>
      </c>
      <c r="E35" s="42">
        <v>3.1</v>
      </c>
      <c r="F35" s="42">
        <v>2</v>
      </c>
      <c r="G35" s="42">
        <v>3.2</v>
      </c>
    </row>
    <row r="36" spans="1:7" ht="15.9" customHeight="1">
      <c r="A36" s="30" t="s">
        <v>79</v>
      </c>
      <c r="B36" s="41">
        <v>7453</v>
      </c>
      <c r="C36" s="42">
        <v>844</v>
      </c>
      <c r="D36" s="41">
        <v>6609</v>
      </c>
      <c r="E36" s="42">
        <v>2.8</v>
      </c>
      <c r="F36" s="42">
        <v>2.7</v>
      </c>
      <c r="G36" s="42">
        <v>2.9</v>
      </c>
    </row>
    <row r="37" spans="1:7" ht="15.9" customHeight="1">
      <c r="A37" s="30" t="s">
        <v>80</v>
      </c>
      <c r="B37" s="41">
        <v>6945</v>
      </c>
      <c r="C37" s="42">
        <v>468</v>
      </c>
      <c r="D37" s="41">
        <v>6477</v>
      </c>
      <c r="E37" s="42">
        <v>2.7</v>
      </c>
      <c r="F37" s="42">
        <v>1.5</v>
      </c>
      <c r="G37" s="42">
        <v>2.8</v>
      </c>
    </row>
    <row r="38" spans="1:7" ht="15.9" customHeight="1">
      <c r="A38" s="30" t="s">
        <v>81</v>
      </c>
      <c r="B38" s="41">
        <v>10939</v>
      </c>
      <c r="C38" s="42">
        <v>805</v>
      </c>
      <c r="D38" s="41">
        <v>10134</v>
      </c>
      <c r="E38" s="42">
        <v>4.2</v>
      </c>
      <c r="F38" s="42">
        <v>2.5</v>
      </c>
      <c r="G38" s="42">
        <v>4.4000000000000004</v>
      </c>
    </row>
    <row r="39" spans="1:7" ht="15.9" customHeight="1">
      <c r="A39" s="104" t="s">
        <v>82</v>
      </c>
      <c r="B39" s="105">
        <v>59517</v>
      </c>
      <c r="C39" s="105">
        <v>5520</v>
      </c>
      <c r="D39" s="105">
        <v>53997</v>
      </c>
      <c r="E39" s="106">
        <v>22.8</v>
      </c>
      <c r="F39" s="106">
        <v>17.399999999999999</v>
      </c>
      <c r="G39" s="106">
        <v>23.5</v>
      </c>
    </row>
    <row r="40" spans="1:7" ht="15.9" customHeight="1">
      <c r="A40" s="109" t="s">
        <v>11</v>
      </c>
      <c r="B40" s="110">
        <v>261549</v>
      </c>
      <c r="C40" s="110">
        <v>31785</v>
      </c>
      <c r="D40" s="110">
        <v>229764</v>
      </c>
      <c r="E40" s="111">
        <v>100</v>
      </c>
      <c r="F40" s="111">
        <v>100</v>
      </c>
      <c r="G40" s="111">
        <v>100</v>
      </c>
    </row>
  </sheetData>
  <mergeCells count="3">
    <mergeCell ref="A3:A4"/>
    <mergeCell ref="B3:D3"/>
    <mergeCell ref="E3:G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F10"/>
  <sheetViews>
    <sheetView workbookViewId="0">
      <selection activeCell="F6" sqref="F6"/>
    </sheetView>
  </sheetViews>
  <sheetFormatPr defaultRowHeight="13.8"/>
  <cols>
    <col min="1" max="1" width="22.69921875" customWidth="1"/>
    <col min="6" max="6" width="19.3984375" customWidth="1"/>
  </cols>
  <sheetData>
    <row r="1" spans="1:6" ht="15">
      <c r="A1" s="4" t="s">
        <v>12</v>
      </c>
    </row>
    <row r="3" spans="1:6" ht="25.5" customHeight="1">
      <c r="A3" s="10" t="s">
        <v>13</v>
      </c>
      <c r="B3" s="11">
        <v>2014</v>
      </c>
      <c r="C3" s="11">
        <v>2017</v>
      </c>
      <c r="D3" s="11">
        <v>2020</v>
      </c>
      <c r="E3" s="11">
        <v>2023</v>
      </c>
      <c r="F3" s="12" t="s">
        <v>14</v>
      </c>
    </row>
    <row r="4" spans="1:6" ht="15.9" customHeight="1">
      <c r="A4" s="13" t="s">
        <v>15</v>
      </c>
      <c r="B4" s="14">
        <v>407</v>
      </c>
      <c r="C4" s="14">
        <v>839</v>
      </c>
      <c r="D4" s="15">
        <v>1608</v>
      </c>
      <c r="E4" s="15">
        <v>2301</v>
      </c>
      <c r="F4" s="14">
        <v>43.1</v>
      </c>
    </row>
    <row r="5" spans="1:6" ht="15.9" customHeight="1">
      <c r="A5" s="13" t="s">
        <v>16</v>
      </c>
      <c r="B5" s="15">
        <v>151804</v>
      </c>
      <c r="C5" s="15">
        <v>185983</v>
      </c>
      <c r="D5" s="15">
        <v>224751</v>
      </c>
      <c r="E5" s="15">
        <v>259248</v>
      </c>
      <c r="F5" s="14">
        <v>15.3</v>
      </c>
    </row>
    <row r="6" spans="1:6" ht="15.9" customHeight="1">
      <c r="A6" s="16" t="s">
        <v>17</v>
      </c>
      <c r="B6" s="17">
        <v>152211</v>
      </c>
      <c r="C6" s="17">
        <v>186822</v>
      </c>
      <c r="D6" s="17">
        <v>226359</v>
      </c>
      <c r="E6" s="17">
        <v>261549</v>
      </c>
      <c r="F6" s="11">
        <v>15.5</v>
      </c>
    </row>
    <row r="7" spans="1:6" ht="15.9" customHeight="1">
      <c r="A7" s="13" t="s">
        <v>18</v>
      </c>
      <c r="B7" s="15">
        <v>1691</v>
      </c>
      <c r="C7" s="15">
        <v>2751</v>
      </c>
      <c r="D7" s="15">
        <v>4103</v>
      </c>
      <c r="E7" s="15">
        <v>5305</v>
      </c>
      <c r="F7" s="14">
        <v>29.3</v>
      </c>
    </row>
    <row r="8" spans="1:6" ht="15.9" customHeight="1">
      <c r="A8" s="13" t="s">
        <v>19</v>
      </c>
      <c r="B8" s="14">
        <v>334</v>
      </c>
      <c r="C8" s="14">
        <v>715</v>
      </c>
      <c r="D8" s="15">
        <v>1821</v>
      </c>
      <c r="E8" s="15">
        <v>2472</v>
      </c>
      <c r="F8" s="14">
        <v>35.700000000000003</v>
      </c>
    </row>
    <row r="9" spans="1:6" ht="15.9" customHeight="1">
      <c r="A9" s="16" t="s">
        <v>20</v>
      </c>
      <c r="B9" s="17">
        <v>2025</v>
      </c>
      <c r="C9" s="17">
        <v>3466</v>
      </c>
      <c r="D9" s="17">
        <v>5924</v>
      </c>
      <c r="E9" s="17">
        <v>7777</v>
      </c>
      <c r="F9" s="11">
        <v>31.3</v>
      </c>
    </row>
    <row r="10" spans="1:6" ht="15.9" customHeight="1">
      <c r="A10" s="18" t="s">
        <v>21</v>
      </c>
      <c r="B10" s="17">
        <v>154236</v>
      </c>
      <c r="C10" s="17">
        <v>190288</v>
      </c>
      <c r="D10" s="17">
        <v>232283</v>
      </c>
      <c r="E10" s="17">
        <v>269326</v>
      </c>
      <c r="F10" s="11">
        <v>15.9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G14"/>
  <sheetViews>
    <sheetView workbookViewId="0">
      <selection activeCell="L12" sqref="L12"/>
    </sheetView>
  </sheetViews>
  <sheetFormatPr defaultRowHeight="13.8"/>
  <cols>
    <col min="1" max="1" width="14.59765625" customWidth="1"/>
    <col min="2" max="2" width="8.8984375" bestFit="1" customWidth="1"/>
    <col min="4" max="4" width="8.8984375" bestFit="1" customWidth="1"/>
  </cols>
  <sheetData>
    <row r="1" spans="1:7" ht="15">
      <c r="A1" s="4" t="s">
        <v>177</v>
      </c>
    </row>
    <row r="3" spans="1:7" ht="15.9" customHeight="1">
      <c r="A3" s="224" t="s">
        <v>178</v>
      </c>
      <c r="B3" s="225" t="s">
        <v>93</v>
      </c>
      <c r="C3" s="225"/>
      <c r="D3" s="225"/>
      <c r="E3" s="225" t="s">
        <v>179</v>
      </c>
      <c r="F3" s="225"/>
      <c r="G3" s="225"/>
    </row>
    <row r="4" spans="1:7" ht="15.9" customHeight="1">
      <c r="A4" s="224"/>
      <c r="B4" s="12" t="s">
        <v>114</v>
      </c>
      <c r="C4" s="12" t="s">
        <v>159</v>
      </c>
      <c r="D4" s="12" t="s">
        <v>180</v>
      </c>
      <c r="E4" s="12" t="s">
        <v>114</v>
      </c>
      <c r="F4" s="12" t="s">
        <v>159</v>
      </c>
      <c r="G4" s="12" t="s">
        <v>180</v>
      </c>
    </row>
    <row r="5" spans="1:7" ht="15.9" customHeight="1">
      <c r="A5" s="30" t="s">
        <v>181</v>
      </c>
      <c r="B5" s="113">
        <v>1610</v>
      </c>
      <c r="C5" s="113">
        <v>1492</v>
      </c>
      <c r="D5" s="113">
        <v>118</v>
      </c>
      <c r="E5" s="113">
        <v>0.6</v>
      </c>
      <c r="F5" s="113">
        <v>4.7</v>
      </c>
      <c r="G5" s="113">
        <v>0.1</v>
      </c>
    </row>
    <row r="6" spans="1:7" ht="15.9" customHeight="1">
      <c r="A6" s="30" t="s">
        <v>182</v>
      </c>
      <c r="B6" s="113">
        <v>3375</v>
      </c>
      <c r="C6" s="113">
        <v>1668</v>
      </c>
      <c r="D6" s="114">
        <v>1707</v>
      </c>
      <c r="E6" s="113">
        <v>1.3</v>
      </c>
      <c r="F6" s="113">
        <v>5.2</v>
      </c>
      <c r="G6" s="113">
        <v>0.7</v>
      </c>
    </row>
    <row r="7" spans="1:7" ht="15.9" customHeight="1">
      <c r="A7" s="30" t="s">
        <v>183</v>
      </c>
      <c r="B7" s="113">
        <v>13748</v>
      </c>
      <c r="C7" s="114">
        <v>3524</v>
      </c>
      <c r="D7" s="114">
        <v>10224</v>
      </c>
      <c r="E7" s="113">
        <v>5.3</v>
      </c>
      <c r="F7" s="113">
        <v>11.1</v>
      </c>
      <c r="G7" s="113">
        <v>4.4000000000000004</v>
      </c>
    </row>
    <row r="8" spans="1:7" ht="15.9" customHeight="1">
      <c r="A8" s="30" t="s">
        <v>184</v>
      </c>
      <c r="B8" s="113">
        <v>9785</v>
      </c>
      <c r="C8" s="114">
        <v>2076</v>
      </c>
      <c r="D8" s="114">
        <v>7709</v>
      </c>
      <c r="E8" s="113">
        <v>3.7</v>
      </c>
      <c r="F8" s="113">
        <v>6.5</v>
      </c>
      <c r="G8" s="113">
        <v>3.4</v>
      </c>
    </row>
    <row r="9" spans="1:7" ht="15.9" customHeight="1">
      <c r="A9" s="30" t="s">
        <v>185</v>
      </c>
      <c r="B9" s="113">
        <v>22181</v>
      </c>
      <c r="C9" s="114">
        <v>3288</v>
      </c>
      <c r="D9" s="114">
        <v>18893</v>
      </c>
      <c r="E9" s="113">
        <v>8.5</v>
      </c>
      <c r="F9" s="113">
        <v>10.3</v>
      </c>
      <c r="G9" s="113">
        <v>8.1999999999999993</v>
      </c>
    </row>
    <row r="10" spans="1:7" ht="15.9" customHeight="1">
      <c r="A10" s="30" t="s">
        <v>186</v>
      </c>
      <c r="B10" s="113">
        <v>52707</v>
      </c>
      <c r="C10" s="113">
        <v>6398</v>
      </c>
      <c r="D10" s="113">
        <v>46309</v>
      </c>
      <c r="E10" s="113">
        <v>20.2</v>
      </c>
      <c r="F10" s="113">
        <v>20.100000000000001</v>
      </c>
      <c r="G10" s="113">
        <v>20.2</v>
      </c>
    </row>
    <row r="11" spans="1:7" ht="15.9" customHeight="1">
      <c r="A11" s="30" t="s">
        <v>187</v>
      </c>
      <c r="B11" s="113">
        <v>142785</v>
      </c>
      <c r="C11" s="113">
        <v>12682</v>
      </c>
      <c r="D11" s="113">
        <v>130103</v>
      </c>
      <c r="E11" s="113">
        <v>54.6</v>
      </c>
      <c r="F11" s="113">
        <v>39.9</v>
      </c>
      <c r="G11" s="113">
        <v>56.6</v>
      </c>
    </row>
    <row r="12" spans="1:7" ht="15.9" customHeight="1">
      <c r="A12" s="115" t="s">
        <v>188</v>
      </c>
      <c r="B12" s="113">
        <v>15203</v>
      </c>
      <c r="C12" s="113">
        <v>525</v>
      </c>
      <c r="D12" s="113">
        <v>14678</v>
      </c>
      <c r="E12" s="113">
        <v>5.8</v>
      </c>
      <c r="F12" s="113">
        <v>1.7</v>
      </c>
      <c r="G12" s="113">
        <v>6.4</v>
      </c>
    </row>
    <row r="13" spans="1:7" ht="15.9" customHeight="1">
      <c r="A13" s="30" t="s">
        <v>134</v>
      </c>
      <c r="B13" s="113">
        <v>155</v>
      </c>
      <c r="C13" s="113">
        <v>132</v>
      </c>
      <c r="D13" s="113">
        <v>23</v>
      </c>
      <c r="E13" s="113">
        <v>0.1</v>
      </c>
      <c r="F13" s="113">
        <v>0.4</v>
      </c>
      <c r="G13" s="113">
        <v>0</v>
      </c>
    </row>
    <row r="14" spans="1:7" ht="15.9" customHeight="1">
      <c r="A14" s="31" t="s">
        <v>11</v>
      </c>
      <c r="B14" s="116">
        <v>261549</v>
      </c>
      <c r="C14" s="116">
        <v>31785</v>
      </c>
      <c r="D14" s="116">
        <v>229764</v>
      </c>
      <c r="E14" s="117">
        <v>100</v>
      </c>
      <c r="F14" s="117">
        <v>100</v>
      </c>
      <c r="G14" s="117">
        <v>100</v>
      </c>
    </row>
  </sheetData>
  <mergeCells count="3">
    <mergeCell ref="A3:A4"/>
    <mergeCell ref="B3:D3"/>
    <mergeCell ref="E3:G3"/>
  </mergeCells>
  <hyperlinks>
    <hyperlink ref="A12" location="_ftn1" display="_ftn1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G17"/>
  <sheetViews>
    <sheetView workbookViewId="0">
      <selection activeCell="G19" sqref="G19"/>
    </sheetView>
  </sheetViews>
  <sheetFormatPr defaultRowHeight="13.8"/>
  <cols>
    <col min="1" max="1" width="15.3984375" customWidth="1"/>
    <col min="4" max="4" width="8.8984375" bestFit="1" customWidth="1"/>
    <col min="7" max="7" width="8.8984375" bestFit="1" customWidth="1"/>
  </cols>
  <sheetData>
    <row r="1" spans="1:7" ht="15">
      <c r="A1" s="4" t="s">
        <v>189</v>
      </c>
    </row>
    <row r="3" spans="1:7" ht="15.9" customHeight="1">
      <c r="A3" s="224" t="s">
        <v>178</v>
      </c>
      <c r="B3" s="225" t="s">
        <v>47</v>
      </c>
      <c r="C3" s="225"/>
      <c r="D3" s="225"/>
      <c r="E3" s="225" t="s">
        <v>179</v>
      </c>
      <c r="F3" s="225"/>
      <c r="G3" s="225"/>
    </row>
    <row r="4" spans="1:7" ht="15.9" customHeight="1">
      <c r="A4" s="224"/>
      <c r="B4" s="12" t="s">
        <v>114</v>
      </c>
      <c r="C4" s="12" t="s">
        <v>159</v>
      </c>
      <c r="D4" s="12" t="s">
        <v>180</v>
      </c>
      <c r="E4" s="12" t="s">
        <v>114</v>
      </c>
      <c r="F4" s="12" t="s">
        <v>159</v>
      </c>
      <c r="G4" s="12" t="s">
        <v>180</v>
      </c>
    </row>
    <row r="5" spans="1:7" ht="15.9" customHeight="1">
      <c r="A5" s="34" t="s">
        <v>181</v>
      </c>
      <c r="B5" s="15">
        <v>1610</v>
      </c>
      <c r="C5" s="15">
        <v>1492</v>
      </c>
      <c r="D5" s="14">
        <v>118</v>
      </c>
      <c r="E5" s="14">
        <v>100</v>
      </c>
      <c r="F5" s="14">
        <v>92.7</v>
      </c>
      <c r="G5" s="14">
        <v>7.3</v>
      </c>
    </row>
    <row r="6" spans="1:7" ht="15.9" customHeight="1">
      <c r="A6" s="34" t="s">
        <v>182</v>
      </c>
      <c r="B6" s="15">
        <v>3375</v>
      </c>
      <c r="C6" s="15">
        <v>1668</v>
      </c>
      <c r="D6" s="15">
        <v>1707</v>
      </c>
      <c r="E6" s="14">
        <v>100</v>
      </c>
      <c r="F6" s="14">
        <v>49.4</v>
      </c>
      <c r="G6" s="14">
        <v>50.6</v>
      </c>
    </row>
    <row r="7" spans="1:7" ht="15.9" customHeight="1">
      <c r="A7" s="34" t="s">
        <v>183</v>
      </c>
      <c r="B7" s="15">
        <v>13748</v>
      </c>
      <c r="C7" s="15">
        <v>3524</v>
      </c>
      <c r="D7" s="15">
        <v>10224</v>
      </c>
      <c r="E7" s="14">
        <v>100</v>
      </c>
      <c r="F7" s="14">
        <v>25.6</v>
      </c>
      <c r="G7" s="14">
        <v>74.400000000000006</v>
      </c>
    </row>
    <row r="8" spans="1:7" ht="15.9" customHeight="1">
      <c r="A8" s="34" t="s">
        <v>184</v>
      </c>
      <c r="B8" s="15">
        <v>9785</v>
      </c>
      <c r="C8" s="15">
        <v>2076</v>
      </c>
      <c r="D8" s="15">
        <v>7709</v>
      </c>
      <c r="E8" s="14">
        <v>100</v>
      </c>
      <c r="F8" s="14">
        <v>21.2</v>
      </c>
      <c r="G8" s="14">
        <v>78.8</v>
      </c>
    </row>
    <row r="9" spans="1:7" ht="15.9" customHeight="1">
      <c r="A9" s="34" t="s">
        <v>185</v>
      </c>
      <c r="B9" s="15">
        <v>22181</v>
      </c>
      <c r="C9" s="15">
        <v>3288</v>
      </c>
      <c r="D9" s="15">
        <v>18893</v>
      </c>
      <c r="E9" s="14">
        <v>100</v>
      </c>
      <c r="F9" s="14">
        <v>14.8</v>
      </c>
      <c r="G9" s="14">
        <v>85.2</v>
      </c>
    </row>
    <row r="10" spans="1:7" ht="15.9" customHeight="1">
      <c r="A10" s="34" t="s">
        <v>186</v>
      </c>
      <c r="B10" s="15">
        <v>52707</v>
      </c>
      <c r="C10" s="15">
        <v>6398</v>
      </c>
      <c r="D10" s="15">
        <v>46309</v>
      </c>
      <c r="E10" s="14">
        <v>100</v>
      </c>
      <c r="F10" s="14">
        <v>12.1</v>
      </c>
      <c r="G10" s="14">
        <v>87.9</v>
      </c>
    </row>
    <row r="11" spans="1:7" ht="15.9" customHeight="1">
      <c r="A11" s="34" t="s">
        <v>187</v>
      </c>
      <c r="B11" s="15">
        <v>142785</v>
      </c>
      <c r="C11" s="15">
        <v>12682</v>
      </c>
      <c r="D11" s="15">
        <v>130103</v>
      </c>
      <c r="E11" s="14">
        <v>100</v>
      </c>
      <c r="F11" s="14">
        <v>8.9</v>
      </c>
      <c r="G11" s="14">
        <v>91.1</v>
      </c>
    </row>
    <row r="12" spans="1:7" ht="15.9" customHeight="1">
      <c r="A12" s="115" t="s">
        <v>188</v>
      </c>
      <c r="B12" s="15">
        <v>15203</v>
      </c>
      <c r="C12" s="14">
        <v>525</v>
      </c>
      <c r="D12" s="15">
        <v>14678</v>
      </c>
      <c r="E12" s="14">
        <v>100</v>
      </c>
      <c r="F12" s="14">
        <v>3.5</v>
      </c>
      <c r="G12" s="14">
        <v>96.5</v>
      </c>
    </row>
    <row r="13" spans="1:7" ht="15.9" customHeight="1">
      <c r="A13" s="34" t="s">
        <v>134</v>
      </c>
      <c r="B13" s="14">
        <v>155</v>
      </c>
      <c r="C13" s="14">
        <v>132</v>
      </c>
      <c r="D13" s="14">
        <v>23</v>
      </c>
      <c r="E13" s="14">
        <v>100</v>
      </c>
      <c r="F13" s="14">
        <v>85.2</v>
      </c>
      <c r="G13" s="14">
        <v>14.8</v>
      </c>
    </row>
    <row r="14" spans="1:7" ht="15.9" customHeight="1">
      <c r="A14" s="103" t="s">
        <v>11</v>
      </c>
      <c r="B14" s="25">
        <v>261549</v>
      </c>
      <c r="C14" s="25">
        <v>31785</v>
      </c>
      <c r="D14" s="25">
        <v>229764</v>
      </c>
      <c r="E14" s="26">
        <v>100</v>
      </c>
      <c r="F14" s="26">
        <v>12.2</v>
      </c>
      <c r="G14" s="26">
        <v>87.8</v>
      </c>
    </row>
    <row r="17" spans="1:1">
      <c r="A17" s="112"/>
    </row>
  </sheetData>
  <mergeCells count="3">
    <mergeCell ref="A3:A4"/>
    <mergeCell ref="B3:D3"/>
    <mergeCell ref="E3:G3"/>
  </mergeCells>
  <hyperlinks>
    <hyperlink ref="A12" location="_ftn1" display="_ftn1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G13"/>
  <sheetViews>
    <sheetView workbookViewId="0">
      <selection activeCell="F18" sqref="F18"/>
    </sheetView>
  </sheetViews>
  <sheetFormatPr defaultRowHeight="13.8"/>
  <cols>
    <col min="1" max="1" width="20.5" customWidth="1"/>
    <col min="2" max="2" width="11.59765625" customWidth="1"/>
    <col min="3" max="3" width="9" bestFit="1" customWidth="1"/>
    <col min="4" max="4" width="9.59765625" bestFit="1" customWidth="1"/>
  </cols>
  <sheetData>
    <row r="1" spans="1:7" ht="15">
      <c r="A1" s="4" t="s">
        <v>190</v>
      </c>
    </row>
    <row r="3" spans="1:7">
      <c r="A3" s="251" t="s">
        <v>191</v>
      </c>
      <c r="B3" s="252" t="s">
        <v>3</v>
      </c>
      <c r="C3" s="252"/>
      <c r="D3" s="252"/>
      <c r="E3" s="252" t="s">
        <v>4</v>
      </c>
      <c r="F3" s="252"/>
      <c r="G3" s="252"/>
    </row>
    <row r="4" spans="1:7">
      <c r="A4" s="251"/>
      <c r="B4" s="28" t="s">
        <v>11</v>
      </c>
      <c r="C4" s="28" t="s">
        <v>164</v>
      </c>
      <c r="D4" s="28" t="s">
        <v>160</v>
      </c>
      <c r="E4" s="28" t="s">
        <v>11</v>
      </c>
      <c r="F4" s="28" t="s">
        <v>164</v>
      </c>
      <c r="G4" s="28" t="s">
        <v>160</v>
      </c>
    </row>
    <row r="5" spans="1:7">
      <c r="A5" s="23" t="s">
        <v>192</v>
      </c>
      <c r="B5" s="168">
        <v>150183</v>
      </c>
      <c r="C5" s="168">
        <v>5484</v>
      </c>
      <c r="D5" s="168">
        <v>144699</v>
      </c>
      <c r="E5" s="175">
        <f>B5/$B$12*100</f>
        <v>58.531252679413527</v>
      </c>
      <c r="F5" s="175">
        <f>C5/$C$12*100</f>
        <v>19.937468188758817</v>
      </c>
      <c r="G5" s="175">
        <f>D5/$D$12*100</f>
        <v>63.165269774751174</v>
      </c>
    </row>
    <row r="6" spans="1:7">
      <c r="A6" s="23" t="s">
        <v>193</v>
      </c>
      <c r="B6" s="168">
        <v>95077</v>
      </c>
      <c r="C6" s="168">
        <v>14909</v>
      </c>
      <c r="D6" s="168">
        <v>80168</v>
      </c>
      <c r="E6" s="175">
        <f t="shared" ref="E6:E12" si="0">B6/$B$12*100</f>
        <v>37.054632754709921</v>
      </c>
      <c r="F6" s="175">
        <f t="shared" ref="F6:F12" si="1">C6/$C$12*100</f>
        <v>54.202719406674902</v>
      </c>
      <c r="G6" s="175">
        <f t="shared" ref="G6:G12" si="2">D6/$D$12*100</f>
        <v>34.995634712764101</v>
      </c>
    </row>
    <row r="7" spans="1:7">
      <c r="A7" s="23" t="s">
        <v>197</v>
      </c>
      <c r="B7" s="168">
        <v>5985</v>
      </c>
      <c r="C7" s="168">
        <v>2915</v>
      </c>
      <c r="D7" s="168">
        <v>3070</v>
      </c>
      <c r="E7" s="175">
        <f t="shared" si="0"/>
        <v>2.3325512693599806</v>
      </c>
      <c r="F7" s="175">
        <f t="shared" si="1"/>
        <v>10.597687777212245</v>
      </c>
      <c r="G7" s="175">
        <f t="shared" si="2"/>
        <v>1.3401431814213376</v>
      </c>
    </row>
    <row r="8" spans="1:7">
      <c r="A8" s="23" t="s">
        <v>198</v>
      </c>
      <c r="B8" s="168">
        <v>2509</v>
      </c>
      <c r="C8" s="168">
        <v>1722</v>
      </c>
      <c r="D8" s="168">
        <v>787</v>
      </c>
      <c r="E8" s="175">
        <f t="shared" si="0"/>
        <v>0.97783978860888754</v>
      </c>
      <c r="F8" s="175">
        <f t="shared" si="1"/>
        <v>6.2604522649603727</v>
      </c>
      <c r="G8" s="175">
        <f t="shared" si="2"/>
        <v>0.34354810546533959</v>
      </c>
    </row>
    <row r="9" spans="1:7">
      <c r="A9" s="23" t="s">
        <v>194</v>
      </c>
      <c r="B9" s="168">
        <v>1804</v>
      </c>
      <c r="C9" s="168">
        <v>1520</v>
      </c>
      <c r="D9" s="168">
        <v>284</v>
      </c>
      <c r="E9" s="175">
        <f t="shared" si="0"/>
        <v>0.70307811026322553</v>
      </c>
      <c r="F9" s="175">
        <f t="shared" si="1"/>
        <v>5.526067039918563</v>
      </c>
      <c r="G9" s="175">
        <f t="shared" si="2"/>
        <v>0.12397415749956348</v>
      </c>
    </row>
    <row r="10" spans="1:7">
      <c r="A10" s="23" t="s">
        <v>200</v>
      </c>
      <c r="B10" s="168">
        <v>573</v>
      </c>
      <c r="C10" s="168">
        <v>524</v>
      </c>
      <c r="D10" s="168">
        <v>49</v>
      </c>
      <c r="E10" s="175">
        <f t="shared" si="0"/>
        <v>0.22331693857030391</v>
      </c>
      <c r="F10" s="175">
        <f t="shared" si="1"/>
        <v>1.9050389006035049</v>
      </c>
      <c r="G10" s="175">
        <f t="shared" si="2"/>
        <v>2.1389907455910601E-2</v>
      </c>
    </row>
    <row r="11" spans="1:7">
      <c r="A11" s="23" t="s">
        <v>195</v>
      </c>
      <c r="B11" s="168">
        <v>455</v>
      </c>
      <c r="C11" s="168">
        <v>432</v>
      </c>
      <c r="D11" s="168">
        <v>23</v>
      </c>
      <c r="E11" s="175">
        <f t="shared" si="0"/>
        <v>0.17732845907415057</v>
      </c>
      <c r="F11" s="175">
        <f t="shared" si="1"/>
        <v>1.5705664218715918</v>
      </c>
      <c r="G11" s="175">
        <f t="shared" si="2"/>
        <v>1.0040160642570281E-2</v>
      </c>
    </row>
    <row r="12" spans="1:7">
      <c r="A12" s="59" t="s">
        <v>11</v>
      </c>
      <c r="B12" s="169">
        <v>256586</v>
      </c>
      <c r="C12" s="169">
        <v>27506</v>
      </c>
      <c r="D12" s="169">
        <v>229080</v>
      </c>
      <c r="E12" s="22">
        <f t="shared" si="0"/>
        <v>100</v>
      </c>
      <c r="F12" s="22">
        <f t="shared" si="1"/>
        <v>100</v>
      </c>
      <c r="G12" s="22">
        <f t="shared" si="2"/>
        <v>100</v>
      </c>
    </row>
    <row r="13" spans="1:7">
      <c r="C13" s="5"/>
    </row>
  </sheetData>
  <mergeCells count="3">
    <mergeCell ref="A3:A4"/>
    <mergeCell ref="B3:D3"/>
    <mergeCell ref="E3:G3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G12"/>
  <sheetViews>
    <sheetView workbookViewId="0">
      <selection activeCell="D12" sqref="D12"/>
    </sheetView>
  </sheetViews>
  <sheetFormatPr defaultRowHeight="13.8"/>
  <cols>
    <col min="1" max="1" width="28" customWidth="1"/>
    <col min="4" max="4" width="9" bestFit="1" customWidth="1"/>
  </cols>
  <sheetData>
    <row r="1" spans="1:7" ht="15">
      <c r="A1" s="4" t="s">
        <v>196</v>
      </c>
    </row>
    <row r="3" spans="1:7" ht="15.9" customHeight="1">
      <c r="A3" s="253" t="s">
        <v>191</v>
      </c>
      <c r="B3" s="254" t="s">
        <v>3</v>
      </c>
      <c r="C3" s="254"/>
      <c r="D3" s="254"/>
      <c r="E3" s="254" t="s">
        <v>4</v>
      </c>
      <c r="F3" s="254"/>
      <c r="G3" s="254"/>
    </row>
    <row r="4" spans="1:7" ht="15.9" customHeight="1">
      <c r="A4" s="253"/>
      <c r="B4" s="28" t="s">
        <v>11</v>
      </c>
      <c r="C4" s="28" t="s">
        <v>164</v>
      </c>
      <c r="D4" s="28" t="s">
        <v>160</v>
      </c>
      <c r="E4" s="28" t="s">
        <v>11</v>
      </c>
      <c r="F4" s="28" t="s">
        <v>164</v>
      </c>
      <c r="G4" s="28" t="s">
        <v>160</v>
      </c>
    </row>
    <row r="5" spans="1:7" ht="15.9" customHeight="1">
      <c r="A5" s="13" t="s">
        <v>192</v>
      </c>
      <c r="B5" s="21">
        <v>150183</v>
      </c>
      <c r="C5" s="21">
        <v>5484</v>
      </c>
      <c r="D5" s="21">
        <v>144699</v>
      </c>
      <c r="E5" s="22">
        <v>100</v>
      </c>
      <c r="F5" s="22">
        <v>3.7</v>
      </c>
      <c r="G5" s="22">
        <v>96.3</v>
      </c>
    </row>
    <row r="6" spans="1:7" ht="15.9" customHeight="1">
      <c r="A6" s="13" t="s">
        <v>193</v>
      </c>
      <c r="B6" s="21">
        <v>95077</v>
      </c>
      <c r="C6" s="21">
        <v>14909</v>
      </c>
      <c r="D6" s="21">
        <v>80168</v>
      </c>
      <c r="E6" s="22">
        <v>100</v>
      </c>
      <c r="F6" s="22">
        <v>15.7</v>
      </c>
      <c r="G6" s="22">
        <v>84.3</v>
      </c>
    </row>
    <row r="7" spans="1:7" ht="15.9" customHeight="1">
      <c r="A7" s="13" t="s">
        <v>197</v>
      </c>
      <c r="B7" s="21">
        <v>5985</v>
      </c>
      <c r="C7" s="21">
        <v>2915</v>
      </c>
      <c r="D7" s="21">
        <v>3070</v>
      </c>
      <c r="E7" s="22">
        <v>100</v>
      </c>
      <c r="F7" s="22">
        <v>48.7</v>
      </c>
      <c r="G7" s="22">
        <v>51.3</v>
      </c>
    </row>
    <row r="8" spans="1:7" ht="15.9" customHeight="1">
      <c r="A8" s="13" t="s">
        <v>198</v>
      </c>
      <c r="B8" s="21">
        <v>2509</v>
      </c>
      <c r="C8" s="21">
        <v>1722</v>
      </c>
      <c r="D8" s="22">
        <v>787</v>
      </c>
      <c r="E8" s="22">
        <v>100</v>
      </c>
      <c r="F8" s="22">
        <v>68.599999999999994</v>
      </c>
      <c r="G8" s="22">
        <v>31.4</v>
      </c>
    </row>
    <row r="9" spans="1:7" ht="15.9" customHeight="1">
      <c r="A9" s="13" t="s">
        <v>199</v>
      </c>
      <c r="B9" s="21">
        <v>1804</v>
      </c>
      <c r="C9" s="21">
        <v>1520</v>
      </c>
      <c r="D9" s="22">
        <v>284</v>
      </c>
      <c r="E9" s="22">
        <v>100</v>
      </c>
      <c r="F9" s="22">
        <v>84.3</v>
      </c>
      <c r="G9" s="22">
        <v>15.7</v>
      </c>
    </row>
    <row r="10" spans="1:7" ht="15.9" customHeight="1">
      <c r="A10" s="13" t="s">
        <v>200</v>
      </c>
      <c r="B10" s="22">
        <v>573</v>
      </c>
      <c r="C10" s="22">
        <v>524</v>
      </c>
      <c r="D10" s="22">
        <v>49</v>
      </c>
      <c r="E10" s="22">
        <v>100</v>
      </c>
      <c r="F10" s="22">
        <v>91.4</v>
      </c>
      <c r="G10" s="22">
        <v>8.6</v>
      </c>
    </row>
    <row r="11" spans="1:7" ht="15.9" customHeight="1">
      <c r="A11" s="13" t="s">
        <v>195</v>
      </c>
      <c r="B11" s="22">
        <v>455</v>
      </c>
      <c r="C11" s="22">
        <v>432</v>
      </c>
      <c r="D11" s="22">
        <v>23</v>
      </c>
      <c r="E11" s="22">
        <v>100</v>
      </c>
      <c r="F11" s="22">
        <v>94.9</v>
      </c>
      <c r="G11" s="22">
        <v>5.0999999999999996</v>
      </c>
    </row>
    <row r="12" spans="1:7" ht="15.9" customHeight="1">
      <c r="A12" s="95" t="s">
        <v>11</v>
      </c>
      <c r="B12" s="21">
        <v>256586</v>
      </c>
      <c r="C12" s="21">
        <v>27506</v>
      </c>
      <c r="D12" s="168">
        <v>229080</v>
      </c>
      <c r="E12" s="22">
        <v>100</v>
      </c>
      <c r="F12" s="22">
        <v>10.7</v>
      </c>
      <c r="G12" s="22">
        <v>89.3</v>
      </c>
    </row>
  </sheetData>
  <mergeCells count="3">
    <mergeCell ref="A3:A4"/>
    <mergeCell ref="B3:D3"/>
    <mergeCell ref="E3:G3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G12"/>
  <sheetViews>
    <sheetView workbookViewId="0">
      <selection activeCell="K19" sqref="K19"/>
    </sheetView>
  </sheetViews>
  <sheetFormatPr defaultRowHeight="13.8"/>
  <cols>
    <col min="1" max="1" width="24.3984375" customWidth="1"/>
    <col min="2" max="2" width="8.8984375" bestFit="1" customWidth="1"/>
    <col min="4" max="4" width="9.59765625" bestFit="1" customWidth="1"/>
  </cols>
  <sheetData>
    <row r="1" spans="1:7" ht="15">
      <c r="A1" s="4" t="s">
        <v>201</v>
      </c>
    </row>
    <row r="3" spans="1:7" ht="15.9" customHeight="1">
      <c r="A3" s="255" t="s">
        <v>202</v>
      </c>
      <c r="B3" s="256" t="s">
        <v>47</v>
      </c>
      <c r="C3" s="256"/>
      <c r="D3" s="256"/>
      <c r="E3" s="256" t="s">
        <v>4</v>
      </c>
      <c r="F3" s="256"/>
      <c r="G3" s="256"/>
    </row>
    <row r="4" spans="1:7" ht="15.9" customHeight="1">
      <c r="A4" s="255"/>
      <c r="B4" s="38" t="s">
        <v>114</v>
      </c>
      <c r="C4" s="38" t="s">
        <v>159</v>
      </c>
      <c r="D4" s="38" t="s">
        <v>180</v>
      </c>
      <c r="E4" s="38" t="s">
        <v>114</v>
      </c>
      <c r="F4" s="38" t="s">
        <v>159</v>
      </c>
      <c r="G4" s="38" t="s">
        <v>180</v>
      </c>
    </row>
    <row r="5" spans="1:7" ht="15.9" customHeight="1">
      <c r="A5" s="40" t="s">
        <v>192</v>
      </c>
      <c r="B5" s="114">
        <v>103855</v>
      </c>
      <c r="C5" s="114">
        <v>4128</v>
      </c>
      <c r="D5" s="114">
        <v>99727</v>
      </c>
      <c r="E5" s="113">
        <v>40.5</v>
      </c>
      <c r="F5" s="113">
        <v>15</v>
      </c>
      <c r="G5" s="113">
        <v>43.5</v>
      </c>
    </row>
    <row r="6" spans="1:7" ht="15.9" customHeight="1">
      <c r="A6" s="40" t="s">
        <v>193</v>
      </c>
      <c r="B6" s="114">
        <v>139332</v>
      </c>
      <c r="C6" s="114">
        <v>15755</v>
      </c>
      <c r="D6" s="114">
        <v>123577</v>
      </c>
      <c r="E6" s="113">
        <v>54.3</v>
      </c>
      <c r="F6" s="113">
        <v>57.3</v>
      </c>
      <c r="G6" s="113">
        <v>53.9</v>
      </c>
    </row>
    <row r="7" spans="1:7" ht="15.9" customHeight="1">
      <c r="A7" s="40" t="s">
        <v>197</v>
      </c>
      <c r="B7" s="114">
        <v>6983</v>
      </c>
      <c r="C7" s="113">
        <v>2921</v>
      </c>
      <c r="D7" s="113">
        <v>4062</v>
      </c>
      <c r="E7" s="113">
        <v>2.7</v>
      </c>
      <c r="F7" s="113">
        <v>10.6</v>
      </c>
      <c r="G7" s="113">
        <v>1.8</v>
      </c>
    </row>
    <row r="8" spans="1:7" ht="15.9" customHeight="1">
      <c r="A8" s="40" t="s">
        <v>198</v>
      </c>
      <c r="B8" s="114">
        <v>2945</v>
      </c>
      <c r="C8" s="113">
        <v>1781</v>
      </c>
      <c r="D8" s="113">
        <v>1164</v>
      </c>
      <c r="E8" s="113">
        <v>1.1000000000000001</v>
      </c>
      <c r="F8" s="113">
        <v>6.5</v>
      </c>
      <c r="G8" s="113">
        <v>0.5</v>
      </c>
    </row>
    <row r="9" spans="1:7" ht="15.9" customHeight="1">
      <c r="A9" s="40" t="s">
        <v>199</v>
      </c>
      <c r="B9" s="114">
        <v>2194</v>
      </c>
      <c r="C9" s="113">
        <v>1753</v>
      </c>
      <c r="D9" s="113">
        <v>441</v>
      </c>
      <c r="E9" s="113">
        <v>0.9</v>
      </c>
      <c r="F9" s="113">
        <v>6.4</v>
      </c>
      <c r="G9" s="113">
        <v>0.2</v>
      </c>
    </row>
    <row r="10" spans="1:7" ht="15.9" customHeight="1">
      <c r="A10" s="40" t="s">
        <v>200</v>
      </c>
      <c r="B10" s="113">
        <v>695</v>
      </c>
      <c r="C10" s="113">
        <v>627</v>
      </c>
      <c r="D10" s="113">
        <v>68</v>
      </c>
      <c r="E10" s="113">
        <v>0.3</v>
      </c>
      <c r="F10" s="113">
        <v>2.2999999999999998</v>
      </c>
      <c r="G10" s="113">
        <v>0</v>
      </c>
    </row>
    <row r="11" spans="1:7" ht="15.9" customHeight="1">
      <c r="A11" s="40" t="s">
        <v>195</v>
      </c>
      <c r="B11" s="113">
        <v>555</v>
      </c>
      <c r="C11" s="113">
        <v>528</v>
      </c>
      <c r="D11" s="113">
        <v>27</v>
      </c>
      <c r="E11" s="113">
        <v>0.2</v>
      </c>
      <c r="F11" s="113">
        <v>1.9</v>
      </c>
      <c r="G11" s="113">
        <v>0</v>
      </c>
    </row>
    <row r="12" spans="1:7" ht="15.9" customHeight="1">
      <c r="A12" s="43" t="s">
        <v>11</v>
      </c>
      <c r="B12" s="116">
        <v>256559</v>
      </c>
      <c r="C12" s="116">
        <v>27493</v>
      </c>
      <c r="D12" s="116">
        <v>229066</v>
      </c>
      <c r="E12" s="117">
        <v>100</v>
      </c>
      <c r="F12" s="117">
        <v>100</v>
      </c>
      <c r="G12" s="117">
        <v>100</v>
      </c>
    </row>
  </sheetData>
  <mergeCells count="3">
    <mergeCell ref="A3:A4"/>
    <mergeCell ref="B3:D3"/>
    <mergeCell ref="E3:G3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G12"/>
  <sheetViews>
    <sheetView workbookViewId="0">
      <selection activeCell="H14" sqref="H14"/>
    </sheetView>
  </sheetViews>
  <sheetFormatPr defaultRowHeight="13.8"/>
  <cols>
    <col min="1" max="1" width="25" customWidth="1"/>
    <col min="2" max="2" width="8.8984375" bestFit="1" customWidth="1"/>
    <col min="4" max="4" width="9.59765625" bestFit="1" customWidth="1"/>
  </cols>
  <sheetData>
    <row r="1" spans="1:7" ht="15">
      <c r="A1" s="4" t="s">
        <v>203</v>
      </c>
    </row>
    <row r="3" spans="1:7" ht="15.9" customHeight="1">
      <c r="A3" s="255" t="s">
        <v>202</v>
      </c>
      <c r="B3" s="256" t="s">
        <v>47</v>
      </c>
      <c r="C3" s="256"/>
      <c r="D3" s="256"/>
      <c r="E3" s="256" t="s">
        <v>4</v>
      </c>
      <c r="F3" s="256"/>
      <c r="G3" s="256"/>
    </row>
    <row r="4" spans="1:7" ht="15.9" customHeight="1">
      <c r="A4" s="255"/>
      <c r="B4" s="38" t="s">
        <v>114</v>
      </c>
      <c r="C4" s="38" t="s">
        <v>159</v>
      </c>
      <c r="D4" s="38" t="s">
        <v>180</v>
      </c>
      <c r="E4" s="38" t="s">
        <v>114</v>
      </c>
      <c r="F4" s="38" t="s">
        <v>159</v>
      </c>
      <c r="G4" s="38" t="s">
        <v>180</v>
      </c>
    </row>
    <row r="5" spans="1:7" ht="15.9" customHeight="1">
      <c r="A5" s="40" t="s">
        <v>192</v>
      </c>
      <c r="B5" s="114">
        <v>103855</v>
      </c>
      <c r="C5" s="114">
        <v>4128</v>
      </c>
      <c r="D5" s="114">
        <v>99727</v>
      </c>
      <c r="E5" s="113">
        <v>100</v>
      </c>
      <c r="F5" s="113">
        <v>4</v>
      </c>
      <c r="G5" s="113">
        <v>96</v>
      </c>
    </row>
    <row r="6" spans="1:7" ht="15.9" customHeight="1">
      <c r="A6" s="40" t="s">
        <v>193</v>
      </c>
      <c r="B6" s="114">
        <v>139332</v>
      </c>
      <c r="C6" s="114">
        <v>15755</v>
      </c>
      <c r="D6" s="114">
        <v>123577</v>
      </c>
      <c r="E6" s="113">
        <v>100</v>
      </c>
      <c r="F6" s="113">
        <v>11.3</v>
      </c>
      <c r="G6" s="113">
        <v>88.7</v>
      </c>
    </row>
    <row r="7" spans="1:7" ht="15.9" customHeight="1">
      <c r="A7" s="40" t="s">
        <v>197</v>
      </c>
      <c r="B7" s="114">
        <v>6983</v>
      </c>
      <c r="C7" s="113">
        <v>2921</v>
      </c>
      <c r="D7" s="113">
        <v>4062</v>
      </c>
      <c r="E7" s="113">
        <v>100</v>
      </c>
      <c r="F7" s="113">
        <v>41.8</v>
      </c>
      <c r="G7" s="113">
        <v>58.2</v>
      </c>
    </row>
    <row r="8" spans="1:7" ht="15.9" customHeight="1">
      <c r="A8" s="40" t="s">
        <v>198</v>
      </c>
      <c r="B8" s="114">
        <v>2945</v>
      </c>
      <c r="C8" s="113">
        <v>1781</v>
      </c>
      <c r="D8" s="113">
        <v>1164</v>
      </c>
      <c r="E8" s="113">
        <v>100</v>
      </c>
      <c r="F8" s="113">
        <v>60.5</v>
      </c>
      <c r="G8" s="113">
        <v>39.5</v>
      </c>
    </row>
    <row r="9" spans="1:7" ht="15.9" customHeight="1">
      <c r="A9" s="40" t="s">
        <v>199</v>
      </c>
      <c r="B9" s="114">
        <v>2194</v>
      </c>
      <c r="C9" s="113">
        <v>1753</v>
      </c>
      <c r="D9" s="113">
        <v>441</v>
      </c>
      <c r="E9" s="113">
        <v>100</v>
      </c>
      <c r="F9" s="113">
        <v>79.900000000000006</v>
      </c>
      <c r="G9" s="113">
        <v>20.100000000000001</v>
      </c>
    </row>
    <row r="10" spans="1:7" ht="15.9" customHeight="1">
      <c r="A10" s="40" t="s">
        <v>200</v>
      </c>
      <c r="B10" s="113">
        <v>695</v>
      </c>
      <c r="C10" s="113">
        <v>627</v>
      </c>
      <c r="D10" s="113">
        <v>68</v>
      </c>
      <c r="E10" s="113">
        <v>100</v>
      </c>
      <c r="F10" s="113">
        <v>90.2</v>
      </c>
      <c r="G10" s="113">
        <v>9.8000000000000007</v>
      </c>
    </row>
    <row r="11" spans="1:7" ht="15.9" customHeight="1">
      <c r="A11" s="40" t="s">
        <v>195</v>
      </c>
      <c r="B11" s="113">
        <v>555</v>
      </c>
      <c r="C11" s="113">
        <v>528</v>
      </c>
      <c r="D11" s="113">
        <v>27</v>
      </c>
      <c r="E11" s="113">
        <v>100</v>
      </c>
      <c r="F11" s="113">
        <v>95.1</v>
      </c>
      <c r="G11" s="113">
        <v>4.9000000000000004</v>
      </c>
    </row>
    <row r="12" spans="1:7" ht="15.9" customHeight="1">
      <c r="A12" s="43" t="s">
        <v>11</v>
      </c>
      <c r="B12" s="116">
        <v>256559</v>
      </c>
      <c r="C12" s="116">
        <v>27493</v>
      </c>
      <c r="D12" s="116">
        <v>229066</v>
      </c>
      <c r="E12" s="117">
        <v>100</v>
      </c>
      <c r="F12" s="117">
        <v>10.7</v>
      </c>
      <c r="G12" s="117">
        <v>89.3</v>
      </c>
    </row>
  </sheetData>
  <mergeCells count="3">
    <mergeCell ref="A3:A4"/>
    <mergeCell ref="B3:D3"/>
    <mergeCell ref="E3:G3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J24"/>
  <sheetViews>
    <sheetView topLeftCell="A7" workbookViewId="0">
      <selection activeCell="E24" sqref="E24"/>
    </sheetView>
  </sheetViews>
  <sheetFormatPr defaultRowHeight="13.8"/>
  <cols>
    <col min="1" max="1" width="69.8984375" customWidth="1"/>
    <col min="6" max="6" width="3" customWidth="1"/>
    <col min="7" max="8" width="16.3984375" bestFit="1" customWidth="1"/>
  </cols>
  <sheetData>
    <row r="1" spans="1:8" ht="15">
      <c r="A1" s="4" t="s">
        <v>204</v>
      </c>
    </row>
    <row r="3" spans="1:8" ht="15.9" customHeight="1">
      <c r="A3" s="66" t="s">
        <v>205</v>
      </c>
      <c r="B3" s="67" t="s">
        <v>47</v>
      </c>
      <c r="C3" s="67"/>
      <c r="D3" s="67"/>
      <c r="E3" s="238" t="s">
        <v>4</v>
      </c>
      <c r="F3" s="259"/>
      <c r="G3" s="259"/>
      <c r="H3" s="259"/>
    </row>
    <row r="4" spans="1:8" ht="15.9" customHeight="1">
      <c r="A4" s="66" t="s">
        <v>206</v>
      </c>
      <c r="B4" s="63" t="s">
        <v>114</v>
      </c>
      <c r="C4" s="63" t="s">
        <v>159</v>
      </c>
      <c r="D4" s="63" t="s">
        <v>180</v>
      </c>
      <c r="E4" s="239" t="s">
        <v>114</v>
      </c>
      <c r="F4" s="239"/>
      <c r="G4" s="63" t="s">
        <v>164</v>
      </c>
      <c r="H4" s="63" t="s">
        <v>160</v>
      </c>
    </row>
    <row r="5" spans="1:8" ht="15.9" customHeight="1">
      <c r="A5" s="34" t="s">
        <v>27</v>
      </c>
      <c r="B5" s="15">
        <v>32907</v>
      </c>
      <c r="C5" s="15">
        <v>25594</v>
      </c>
      <c r="D5" s="15">
        <v>7313</v>
      </c>
      <c r="E5" s="257">
        <f>B5/$B$23*100</f>
        <v>3.6378932566258584</v>
      </c>
      <c r="F5" s="257"/>
      <c r="G5" s="202">
        <f>C5/$C$23*100</f>
        <v>4.6910855810611674</v>
      </c>
      <c r="H5" s="202">
        <f>D5/$D$23*100</f>
        <v>2.0371948943377518</v>
      </c>
    </row>
    <row r="6" spans="1:8" ht="15.9" customHeight="1">
      <c r="A6" s="34" t="s">
        <v>28</v>
      </c>
      <c r="B6" s="15">
        <v>90549</v>
      </c>
      <c r="C6" s="15">
        <v>62128</v>
      </c>
      <c r="D6" s="15">
        <v>28421</v>
      </c>
      <c r="E6" s="257">
        <f t="shared" ref="E6:E23" si="0">B6/$B$23*100</f>
        <v>10.010259108828361</v>
      </c>
      <c r="F6" s="257"/>
      <c r="G6" s="202">
        <f t="shared" ref="G6:G23" si="1">C6/$C$23*100</f>
        <v>11.387347229044627</v>
      </c>
      <c r="H6" s="202">
        <f t="shared" ref="H6:H23" si="2">D6/$D$23*100</f>
        <v>7.9172864887150602</v>
      </c>
    </row>
    <row r="7" spans="1:8" ht="15.9" customHeight="1">
      <c r="A7" s="34" t="s">
        <v>207</v>
      </c>
      <c r="B7" s="15">
        <v>2560</v>
      </c>
      <c r="C7" s="15">
        <v>2443</v>
      </c>
      <c r="D7" s="14">
        <v>117</v>
      </c>
      <c r="E7" s="257">
        <f t="shared" si="0"/>
        <v>0.28300989871341048</v>
      </c>
      <c r="F7" s="257"/>
      <c r="G7" s="202">
        <f t="shared" si="1"/>
        <v>0.4477737780156455</v>
      </c>
      <c r="H7" s="202">
        <f t="shared" si="2"/>
        <v>3.259288973574688E-2</v>
      </c>
    </row>
    <row r="8" spans="1:8" ht="15.9" customHeight="1">
      <c r="A8" s="34" t="s">
        <v>208</v>
      </c>
      <c r="B8" s="15">
        <v>5405</v>
      </c>
      <c r="C8" s="15">
        <v>4103</v>
      </c>
      <c r="D8" s="14">
        <v>1302</v>
      </c>
      <c r="E8" s="257">
        <f t="shared" si="0"/>
        <v>0.59752675880702477</v>
      </c>
      <c r="F8" s="257"/>
      <c r="G8" s="202">
        <f t="shared" si="1"/>
        <v>0.75203266934023472</v>
      </c>
      <c r="H8" s="202">
        <f t="shared" si="2"/>
        <v>0.36270036270036271</v>
      </c>
    </row>
    <row r="9" spans="1:8" ht="15.9" customHeight="1">
      <c r="A9" s="34" t="s">
        <v>31</v>
      </c>
      <c r="B9" s="15">
        <v>8474</v>
      </c>
      <c r="C9" s="15">
        <v>7859</v>
      </c>
      <c r="D9" s="14">
        <v>615</v>
      </c>
      <c r="E9" s="257">
        <f t="shared" si="0"/>
        <v>0.9368069850380627</v>
      </c>
      <c r="F9" s="257"/>
      <c r="G9" s="202">
        <f t="shared" si="1"/>
        <v>1.4404642330843054</v>
      </c>
      <c r="H9" s="202">
        <f t="shared" si="2"/>
        <v>0.17132159989302845</v>
      </c>
    </row>
    <row r="10" spans="1:8" ht="15.9" customHeight="1">
      <c r="A10" s="34" t="s">
        <v>209</v>
      </c>
      <c r="B10" s="15">
        <v>244961</v>
      </c>
      <c r="C10" s="15">
        <v>77089</v>
      </c>
      <c r="D10" s="15">
        <v>167872</v>
      </c>
      <c r="E10" s="257">
        <f t="shared" si="0"/>
        <v>27.080620233881149</v>
      </c>
      <c r="F10" s="257"/>
      <c r="G10" s="202">
        <f t="shared" si="1"/>
        <v>14.129526309229675</v>
      </c>
      <c r="H10" s="202">
        <f t="shared" si="2"/>
        <v>46.764389621532473</v>
      </c>
    </row>
    <row r="11" spans="1:8" ht="15.9" customHeight="1">
      <c r="A11" s="34" t="s">
        <v>33</v>
      </c>
      <c r="B11" s="15">
        <v>12427</v>
      </c>
      <c r="C11" s="15">
        <v>9768</v>
      </c>
      <c r="D11" s="15">
        <v>2659</v>
      </c>
      <c r="E11" s="257">
        <f t="shared" si="0"/>
        <v>1.373814066918575</v>
      </c>
      <c r="F11" s="257"/>
      <c r="G11" s="202">
        <f t="shared" si="1"/>
        <v>1.7903619581075829</v>
      </c>
      <c r="H11" s="202">
        <f t="shared" si="2"/>
        <v>0.74072216929359791</v>
      </c>
    </row>
    <row r="12" spans="1:8" ht="15.9" customHeight="1">
      <c r="A12" s="34" t="s">
        <v>34</v>
      </c>
      <c r="B12" s="15">
        <v>119683</v>
      </c>
      <c r="C12" s="15">
        <v>38660</v>
      </c>
      <c r="D12" s="15">
        <v>81023</v>
      </c>
      <c r="E12" s="257">
        <f t="shared" si="0"/>
        <v>13.231044417076996</v>
      </c>
      <c r="F12" s="257"/>
      <c r="G12" s="202">
        <f t="shared" si="1"/>
        <v>7.0859329750654343</v>
      </c>
      <c r="H12" s="202">
        <f t="shared" si="2"/>
        <v>22.570715427858286</v>
      </c>
    </row>
    <row r="13" spans="1:8" ht="15.9" customHeight="1">
      <c r="A13" s="34" t="s">
        <v>35</v>
      </c>
      <c r="B13" s="15">
        <v>7344</v>
      </c>
      <c r="C13" s="15">
        <v>4314</v>
      </c>
      <c r="D13" s="14">
        <v>3030</v>
      </c>
      <c r="E13" s="257">
        <f t="shared" si="0"/>
        <v>0.81188464693409623</v>
      </c>
      <c r="F13" s="257"/>
      <c r="G13" s="202">
        <f t="shared" si="1"/>
        <v>0.79070654046643263</v>
      </c>
      <c r="H13" s="202">
        <f t="shared" si="2"/>
        <v>0.84407227264370122</v>
      </c>
    </row>
    <row r="14" spans="1:8" ht="15.9" customHeight="1">
      <c r="A14" s="34" t="s">
        <v>36</v>
      </c>
      <c r="B14" s="15">
        <v>21204</v>
      </c>
      <c r="C14" s="15">
        <v>17645</v>
      </c>
      <c r="D14" s="14">
        <v>3559</v>
      </c>
      <c r="E14" s="257">
        <f t="shared" si="0"/>
        <v>2.3441179266871703</v>
      </c>
      <c r="F14" s="257"/>
      <c r="G14" s="202">
        <f t="shared" si="1"/>
        <v>3.2341253839893844</v>
      </c>
      <c r="H14" s="202">
        <f t="shared" si="2"/>
        <v>0.99143670572241993</v>
      </c>
    </row>
    <row r="15" spans="1:8" ht="15.9" customHeight="1">
      <c r="A15" s="34" t="s">
        <v>37</v>
      </c>
      <c r="B15" s="14">
        <v>948</v>
      </c>
      <c r="C15" s="14">
        <v>737</v>
      </c>
      <c r="D15" s="14">
        <v>211</v>
      </c>
      <c r="E15" s="257">
        <f t="shared" si="0"/>
        <v>0.10480210311730981</v>
      </c>
      <c r="F15" s="257"/>
      <c r="G15" s="202">
        <f t="shared" si="1"/>
        <v>0.13508361620856763</v>
      </c>
      <c r="H15" s="202">
        <f t="shared" si="2"/>
        <v>5.8778630207201636E-2</v>
      </c>
    </row>
    <row r="16" spans="1:8" ht="15.9" customHeight="1">
      <c r="A16" s="34" t="s">
        <v>38</v>
      </c>
      <c r="B16" s="15">
        <v>10596</v>
      </c>
      <c r="C16" s="15">
        <v>7917</v>
      </c>
      <c r="D16" s="15">
        <v>2679</v>
      </c>
      <c r="E16" s="257">
        <f t="shared" si="0"/>
        <v>1.1713956588934755</v>
      </c>
      <c r="F16" s="257"/>
      <c r="G16" s="202">
        <f t="shared" si="1"/>
        <v>1.4510949654317911</v>
      </c>
      <c r="H16" s="202">
        <f t="shared" si="2"/>
        <v>0.74629360343646056</v>
      </c>
    </row>
    <row r="17" spans="1:10" ht="15.9" customHeight="1">
      <c r="A17" s="34" t="s">
        <v>210</v>
      </c>
      <c r="B17" s="15">
        <v>35633</v>
      </c>
      <c r="C17" s="15">
        <v>31492</v>
      </c>
      <c r="D17" s="15">
        <v>4141</v>
      </c>
      <c r="E17" s="257">
        <f t="shared" si="0"/>
        <v>3.939254578458967</v>
      </c>
      <c r="F17" s="257"/>
      <c r="G17" s="202">
        <f t="shared" si="1"/>
        <v>5.772121087707208</v>
      </c>
      <c r="H17" s="202">
        <f t="shared" si="2"/>
        <v>1.153565439279725</v>
      </c>
    </row>
    <row r="18" spans="1:10" ht="15.9" customHeight="1">
      <c r="A18" s="23" t="s">
        <v>120</v>
      </c>
      <c r="B18" s="15">
        <v>34074</v>
      </c>
      <c r="C18" s="15">
        <v>34055</v>
      </c>
      <c r="D18" s="14">
        <v>19</v>
      </c>
      <c r="E18" s="257">
        <f t="shared" si="0"/>
        <v>3.7669059721721672</v>
      </c>
      <c r="F18" s="257"/>
      <c r="G18" s="202">
        <f t="shared" si="1"/>
        <v>6.2418894843728232</v>
      </c>
      <c r="H18" s="202">
        <f t="shared" si="2"/>
        <v>5.2928624357195782E-3</v>
      </c>
    </row>
    <row r="19" spans="1:10" ht="15.9" customHeight="1">
      <c r="A19" s="34" t="s">
        <v>41</v>
      </c>
      <c r="B19" s="15">
        <v>161896</v>
      </c>
      <c r="C19" s="15">
        <v>154573</v>
      </c>
      <c r="D19" s="14">
        <v>7323</v>
      </c>
      <c r="E19" s="257">
        <f t="shared" si="0"/>
        <v>17.897722875822776</v>
      </c>
      <c r="F19" s="257"/>
      <c r="G19" s="202">
        <f t="shared" si="1"/>
        <v>28.331451571515505</v>
      </c>
      <c r="H19" s="202">
        <f t="shared" si="2"/>
        <v>2.0399806114091827</v>
      </c>
    </row>
    <row r="20" spans="1:10" ht="15.9" customHeight="1">
      <c r="A20" s="34" t="s">
        <v>42</v>
      </c>
      <c r="B20" s="15">
        <v>44465</v>
      </c>
      <c r="C20" s="14">
        <v>40626</v>
      </c>
      <c r="D20" s="14">
        <v>3839</v>
      </c>
      <c r="E20" s="257">
        <f t="shared" si="0"/>
        <v>4.915638729020233</v>
      </c>
      <c r="F20" s="257"/>
      <c r="G20" s="202">
        <f t="shared" si="1"/>
        <v>7.4462781439474472</v>
      </c>
      <c r="H20" s="202">
        <f t="shared" si="2"/>
        <v>1.0694367837224981</v>
      </c>
    </row>
    <row r="21" spans="1:10" ht="15.9" customHeight="1">
      <c r="A21" s="34" t="s">
        <v>43</v>
      </c>
      <c r="B21" s="15">
        <v>2824</v>
      </c>
      <c r="C21" s="15">
        <v>1972</v>
      </c>
      <c r="D21" s="14">
        <v>852</v>
      </c>
      <c r="E21" s="257">
        <f t="shared" si="0"/>
        <v>0.31219529451823091</v>
      </c>
      <c r="F21" s="257"/>
      <c r="G21" s="202">
        <f t="shared" si="1"/>
        <v>0.36144489981451206</v>
      </c>
      <c r="H21" s="202">
        <f t="shared" si="2"/>
        <v>0.23734309448595164</v>
      </c>
    </row>
    <row r="22" spans="1:10" ht="15.9" customHeight="1">
      <c r="A22" s="34" t="s">
        <v>211</v>
      </c>
      <c r="B22" s="15">
        <v>68612</v>
      </c>
      <c r="C22" s="15">
        <v>24613</v>
      </c>
      <c r="D22" s="15">
        <v>43999</v>
      </c>
      <c r="E22" s="257">
        <f t="shared" si="0"/>
        <v>7.5851074884861394</v>
      </c>
      <c r="F22" s="257"/>
      <c r="G22" s="202">
        <f t="shared" si="1"/>
        <v>4.5112795735976601</v>
      </c>
      <c r="H22" s="202">
        <f t="shared" si="2"/>
        <v>12.256876542590827</v>
      </c>
    </row>
    <row r="23" spans="1:10" ht="15.9" customHeight="1">
      <c r="A23" s="24" t="s">
        <v>11</v>
      </c>
      <c r="B23" s="25">
        <v>904562</v>
      </c>
      <c r="C23" s="25">
        <v>545588</v>
      </c>
      <c r="D23" s="25">
        <v>358974</v>
      </c>
      <c r="E23" s="258">
        <f t="shared" si="0"/>
        <v>100</v>
      </c>
      <c r="F23" s="258"/>
      <c r="G23" s="220">
        <f t="shared" si="1"/>
        <v>100</v>
      </c>
      <c r="H23" s="220">
        <f t="shared" si="2"/>
        <v>100</v>
      </c>
    </row>
    <row r="24" spans="1:10">
      <c r="C24" s="217"/>
      <c r="J24" s="207"/>
    </row>
  </sheetData>
  <mergeCells count="21">
    <mergeCell ref="E20:F20"/>
    <mergeCell ref="E21:F21"/>
    <mergeCell ref="E22:F22"/>
    <mergeCell ref="E23:F23"/>
    <mergeCell ref="E3:H3"/>
    <mergeCell ref="E14:F14"/>
    <mergeCell ref="E15:F15"/>
    <mergeCell ref="E16:F16"/>
    <mergeCell ref="E17:F17"/>
    <mergeCell ref="E18:F18"/>
    <mergeCell ref="E19:F19"/>
    <mergeCell ref="E8:F8"/>
    <mergeCell ref="E9:F9"/>
    <mergeCell ref="E10:F10"/>
    <mergeCell ref="E11:F11"/>
    <mergeCell ref="E12:F12"/>
    <mergeCell ref="E13:F13"/>
    <mergeCell ref="E4:F4"/>
    <mergeCell ref="E5:F5"/>
    <mergeCell ref="E6:F6"/>
    <mergeCell ref="E7:F7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G40"/>
  <sheetViews>
    <sheetView topLeftCell="A23" workbookViewId="0">
      <selection activeCell="A3" sqref="A3:G40"/>
    </sheetView>
  </sheetViews>
  <sheetFormatPr defaultRowHeight="13.8"/>
  <cols>
    <col min="1" max="1" width="21.3984375" customWidth="1"/>
    <col min="2" max="3" width="8.8984375" bestFit="1" customWidth="1"/>
    <col min="4" max="4" width="9.59765625" bestFit="1" customWidth="1"/>
    <col min="5" max="5" width="6.5" customWidth="1"/>
    <col min="6" max="6" width="6.09765625" customWidth="1"/>
    <col min="7" max="7" width="7.5" customWidth="1"/>
  </cols>
  <sheetData>
    <row r="1" spans="1:7" ht="15">
      <c r="A1" s="4" t="s">
        <v>212</v>
      </c>
    </row>
    <row r="3" spans="1:7" ht="15.9" customHeight="1">
      <c r="A3" s="255" t="s">
        <v>140</v>
      </c>
      <c r="B3" s="256" t="s">
        <v>47</v>
      </c>
      <c r="C3" s="256"/>
      <c r="D3" s="256"/>
      <c r="E3" s="256" t="s">
        <v>179</v>
      </c>
      <c r="F3" s="256"/>
      <c r="G3" s="256"/>
    </row>
    <row r="4" spans="1:7" ht="15.9" customHeight="1">
      <c r="A4" s="255"/>
      <c r="B4" s="38" t="s">
        <v>114</v>
      </c>
      <c r="C4" s="38" t="s">
        <v>159</v>
      </c>
      <c r="D4" s="38" t="s">
        <v>180</v>
      </c>
      <c r="E4" s="38" t="s">
        <v>114</v>
      </c>
      <c r="F4" s="38" t="s">
        <v>159</v>
      </c>
      <c r="G4" s="38" t="s">
        <v>180</v>
      </c>
    </row>
    <row r="5" spans="1:7" ht="15.9" customHeight="1">
      <c r="A5" s="40" t="s">
        <v>213</v>
      </c>
      <c r="B5" s="114">
        <f>SUM(C5:D5)</f>
        <v>89639</v>
      </c>
      <c r="C5" s="114">
        <v>59616</v>
      </c>
      <c r="D5" s="114">
        <v>30023</v>
      </c>
      <c r="E5" s="203">
        <f>B5/$B$40*100</f>
        <v>9.9096579338950797</v>
      </c>
      <c r="F5" s="203">
        <f>C5/$C$40*100</f>
        <v>10.92692654530525</v>
      </c>
      <c r="G5" s="203">
        <f>D5/$D$40*100</f>
        <v>8.3635583635583632</v>
      </c>
    </row>
    <row r="6" spans="1:7" ht="15.9" customHeight="1">
      <c r="A6" s="40" t="s">
        <v>214</v>
      </c>
      <c r="B6" s="114">
        <f t="shared" ref="B6:B7" si="0">SUM(C6:D6)</f>
        <v>129118</v>
      </c>
      <c r="C6" s="114">
        <v>93455</v>
      </c>
      <c r="D6" s="114">
        <v>35663</v>
      </c>
      <c r="E6" s="203">
        <f t="shared" ref="E6:E40" si="1">B6/$B$40*100</f>
        <v>14.27409066487427</v>
      </c>
      <c r="F6" s="203">
        <f t="shared" ref="F6:F40" si="2">C6/$C$40*100</f>
        <v>17.129225716108127</v>
      </c>
      <c r="G6" s="203">
        <f t="shared" ref="G6:G40" si="3">D6/$D$40*100</f>
        <v>9.9347027918456501</v>
      </c>
    </row>
    <row r="7" spans="1:7" ht="15.9" customHeight="1">
      <c r="A7" s="40" t="s">
        <v>215</v>
      </c>
      <c r="B7" s="114">
        <f t="shared" si="0"/>
        <v>74969</v>
      </c>
      <c r="C7" s="114">
        <v>51916</v>
      </c>
      <c r="D7" s="114">
        <v>23053</v>
      </c>
      <c r="E7" s="203">
        <f t="shared" si="1"/>
        <v>8.2878785533772152</v>
      </c>
      <c r="F7" s="203">
        <f t="shared" si="2"/>
        <v>9.5156051819321537</v>
      </c>
      <c r="G7" s="203">
        <f t="shared" si="3"/>
        <v>6.4219135647707075</v>
      </c>
    </row>
    <row r="8" spans="1:7" ht="15.9" customHeight="1">
      <c r="A8" s="38" t="s">
        <v>51</v>
      </c>
      <c r="B8" s="119">
        <f>SUM(B5:B7)</f>
        <v>293726</v>
      </c>
      <c r="C8" s="119">
        <f>SUM(C5:C7)</f>
        <v>204987</v>
      </c>
      <c r="D8" s="119">
        <f>SUM(D5:D7)</f>
        <v>88739</v>
      </c>
      <c r="E8" s="223">
        <f>B8/$B$40*100</f>
        <v>32.471627152146567</v>
      </c>
      <c r="F8" s="223">
        <f t="shared" si="2"/>
        <v>37.571757443345525</v>
      </c>
      <c r="G8" s="223">
        <f t="shared" si="3"/>
        <v>24.720174720174722</v>
      </c>
    </row>
    <row r="9" spans="1:7" ht="15.9" customHeight="1">
      <c r="A9" s="40" t="s">
        <v>216</v>
      </c>
      <c r="B9" s="114">
        <f>SUM(C9:D9)</f>
        <v>14391</v>
      </c>
      <c r="C9" s="114">
        <v>7596</v>
      </c>
      <c r="D9" s="114">
        <v>6795</v>
      </c>
      <c r="E9" s="203">
        <f t="shared" si="1"/>
        <v>1.5909357235877695</v>
      </c>
      <c r="F9" s="203">
        <f t="shared" si="2"/>
        <v>1.3922593605431204</v>
      </c>
      <c r="G9" s="203">
        <f t="shared" si="3"/>
        <v>1.8928947500376072</v>
      </c>
    </row>
    <row r="10" spans="1:7" ht="15.9" customHeight="1">
      <c r="A10" s="40" t="s">
        <v>217</v>
      </c>
      <c r="B10" s="114">
        <f t="shared" ref="B10:B31" si="4">SUM(C10:D10)</f>
        <v>13451</v>
      </c>
      <c r="C10" s="113">
        <v>8149</v>
      </c>
      <c r="D10" s="114">
        <v>5302</v>
      </c>
      <c r="E10" s="203">
        <f t="shared" si="1"/>
        <v>1.4870180264039392</v>
      </c>
      <c r="F10" s="203">
        <f t="shared" si="2"/>
        <v>1.4936178948217336</v>
      </c>
      <c r="G10" s="203">
        <f t="shared" si="3"/>
        <v>1.4769871912729056</v>
      </c>
    </row>
    <row r="11" spans="1:7" ht="15.9" customHeight="1">
      <c r="A11" s="40" t="s">
        <v>218</v>
      </c>
      <c r="B11" s="114">
        <f t="shared" si="4"/>
        <v>17660</v>
      </c>
      <c r="C11" s="114">
        <v>12455</v>
      </c>
      <c r="D11" s="114">
        <v>5205</v>
      </c>
      <c r="E11" s="203">
        <f t="shared" si="1"/>
        <v>1.9523260981557926</v>
      </c>
      <c r="F11" s="203">
        <f t="shared" si="2"/>
        <v>2.2828581273781681</v>
      </c>
      <c r="G11" s="203">
        <f t="shared" si="3"/>
        <v>1.4499657356800213</v>
      </c>
    </row>
    <row r="12" spans="1:7" ht="15.9" customHeight="1">
      <c r="A12" s="40" t="s">
        <v>219</v>
      </c>
      <c r="B12" s="114">
        <f t="shared" si="4"/>
        <v>24481</v>
      </c>
      <c r="C12" s="114">
        <v>15039</v>
      </c>
      <c r="D12" s="114">
        <v>9442</v>
      </c>
      <c r="E12" s="203">
        <f>B12/$B$40*100</f>
        <v>2.7063927071886722</v>
      </c>
      <c r="F12" s="203">
        <f t="shared" si="2"/>
        <v>2.7564755823075289</v>
      </c>
      <c r="G12" s="203">
        <f t="shared" si="3"/>
        <v>2.6302740588454872</v>
      </c>
    </row>
    <row r="13" spans="1:7" ht="15.9" customHeight="1">
      <c r="A13" s="40" t="s">
        <v>220</v>
      </c>
      <c r="B13" s="114">
        <f t="shared" si="4"/>
        <v>20780</v>
      </c>
      <c r="C13" s="114">
        <v>12275</v>
      </c>
      <c r="D13" s="114">
        <v>8505</v>
      </c>
      <c r="E13" s="203">
        <f t="shared" si="1"/>
        <v>2.2972444122127613</v>
      </c>
      <c r="F13" s="203">
        <f t="shared" si="2"/>
        <v>2.2498661994032125</v>
      </c>
      <c r="G13" s="203">
        <f t="shared" si="3"/>
        <v>2.369252369252369</v>
      </c>
    </row>
    <row r="14" spans="1:7" ht="15.9" customHeight="1">
      <c r="A14" s="40" t="s">
        <v>221</v>
      </c>
      <c r="B14" s="114">
        <f t="shared" si="4"/>
        <v>16312</v>
      </c>
      <c r="C14" s="114">
        <v>9282</v>
      </c>
      <c r="D14" s="114">
        <v>7030</v>
      </c>
      <c r="E14" s="203">
        <f t="shared" si="1"/>
        <v>1.8033036983645123</v>
      </c>
      <c r="F14" s="203">
        <f t="shared" si="2"/>
        <v>1.7012837525752031</v>
      </c>
      <c r="G14" s="203">
        <f t="shared" si="3"/>
        <v>1.9583591012162442</v>
      </c>
    </row>
    <row r="15" spans="1:7" ht="15.9" customHeight="1">
      <c r="A15" s="40" t="s">
        <v>222</v>
      </c>
      <c r="B15" s="114">
        <f t="shared" si="4"/>
        <v>22021</v>
      </c>
      <c r="C15" s="114">
        <v>11351</v>
      </c>
      <c r="D15" s="114">
        <v>10670</v>
      </c>
      <c r="E15" s="203">
        <f t="shared" si="1"/>
        <v>2.4344378826437545</v>
      </c>
      <c r="F15" s="203">
        <f t="shared" si="2"/>
        <v>2.0805076357984413</v>
      </c>
      <c r="G15" s="203">
        <f t="shared" si="3"/>
        <v>2.9723601152172581</v>
      </c>
    </row>
    <row r="16" spans="1:7" ht="15.9" customHeight="1">
      <c r="A16" s="40" t="s">
        <v>223</v>
      </c>
      <c r="B16" s="114">
        <f t="shared" si="4"/>
        <v>24023</v>
      </c>
      <c r="C16" s="114">
        <v>11595</v>
      </c>
      <c r="D16" s="114">
        <v>12428</v>
      </c>
      <c r="E16" s="203">
        <f t="shared" si="1"/>
        <v>2.6557604674969761</v>
      </c>
      <c r="F16" s="203">
        <f t="shared" si="2"/>
        <v>2.125230027053381</v>
      </c>
      <c r="G16" s="203">
        <f t="shared" si="3"/>
        <v>3.4620891763748904</v>
      </c>
    </row>
    <row r="17" spans="1:7" ht="15.9" customHeight="1">
      <c r="A17" s="38" t="s">
        <v>60</v>
      </c>
      <c r="B17" s="119">
        <f>SUM(C17:D17)</f>
        <v>153119</v>
      </c>
      <c r="C17" s="119">
        <f t="shared" ref="C17:D17" si="5">SUM(C9:C16)</f>
        <v>87742</v>
      </c>
      <c r="D17" s="119">
        <f t="shared" si="5"/>
        <v>65377</v>
      </c>
      <c r="E17" s="222">
        <f>B17/$B$40*100</f>
        <v>16.927419016054181</v>
      </c>
      <c r="F17" s="222">
        <f t="shared" si="2"/>
        <v>16.082098579880789</v>
      </c>
      <c r="G17" s="222">
        <f t="shared" si="3"/>
        <v>18.212182497896784</v>
      </c>
    </row>
    <row r="18" spans="1:7" ht="15.9" customHeight="1">
      <c r="A18" s="40" t="s">
        <v>224</v>
      </c>
      <c r="B18" s="114">
        <f>SUM(C18:D18)</f>
        <v>23737</v>
      </c>
      <c r="C18" s="114">
        <v>16465</v>
      </c>
      <c r="D18" s="114">
        <v>7272</v>
      </c>
      <c r="E18" s="203">
        <f t="shared" si="1"/>
        <v>2.6241429553750875</v>
      </c>
      <c r="F18" s="203">
        <f t="shared" si="2"/>
        <v>3.0178449672646761</v>
      </c>
      <c r="G18" s="203">
        <f t="shared" si="3"/>
        <v>2.0257734543448831</v>
      </c>
    </row>
    <row r="19" spans="1:7" ht="15.9" customHeight="1">
      <c r="A19" s="40" t="s">
        <v>225</v>
      </c>
      <c r="B19" s="114">
        <f t="shared" si="4"/>
        <v>19010</v>
      </c>
      <c r="C19" s="114">
        <v>10130</v>
      </c>
      <c r="D19" s="114">
        <v>8880</v>
      </c>
      <c r="E19" s="203">
        <f t="shared" si="1"/>
        <v>2.1015695994304426</v>
      </c>
      <c r="F19" s="203">
        <f t="shared" si="2"/>
        <v>1.8567123910349936</v>
      </c>
      <c r="G19" s="203">
        <f t="shared" si="3"/>
        <v>2.4737167594310452</v>
      </c>
    </row>
    <row r="20" spans="1:7" ht="15.9" customHeight="1">
      <c r="A20" s="40" t="s">
        <v>226</v>
      </c>
      <c r="B20" s="114">
        <f t="shared" si="4"/>
        <v>32752</v>
      </c>
      <c r="C20" s="114">
        <v>14918</v>
      </c>
      <c r="D20" s="114">
        <v>17834</v>
      </c>
      <c r="E20" s="203">
        <f t="shared" si="1"/>
        <v>3.6207578916646952</v>
      </c>
      <c r="F20" s="203">
        <f t="shared" si="2"/>
        <v>2.7342976751688086</v>
      </c>
      <c r="G20" s="203">
        <f t="shared" si="3"/>
        <v>4.9680478251906823</v>
      </c>
    </row>
    <row r="21" spans="1:7" ht="15.9" customHeight="1">
      <c r="A21" s="40" t="s">
        <v>227</v>
      </c>
      <c r="B21" s="114">
        <f t="shared" si="4"/>
        <v>21054</v>
      </c>
      <c r="C21" s="113">
        <v>14299</v>
      </c>
      <c r="D21" s="114">
        <v>6755</v>
      </c>
      <c r="E21" s="203">
        <f t="shared" si="1"/>
        <v>2.3275353154344316</v>
      </c>
      <c r="F21" s="203">
        <f t="shared" si="2"/>
        <v>2.6208421006327121</v>
      </c>
      <c r="G21" s="203">
        <f t="shared" si="3"/>
        <v>1.8817518817518819</v>
      </c>
    </row>
    <row r="22" spans="1:7" ht="15.9" customHeight="1">
      <c r="A22" s="40" t="s">
        <v>228</v>
      </c>
      <c r="B22" s="114">
        <f t="shared" si="4"/>
        <v>22725</v>
      </c>
      <c r="C22" s="114">
        <v>14856</v>
      </c>
      <c r="D22" s="114">
        <v>7869</v>
      </c>
      <c r="E22" s="203">
        <f t="shared" si="1"/>
        <v>2.5122656047899423</v>
      </c>
      <c r="F22" s="203">
        <f t="shared" si="2"/>
        <v>2.7229337888663241</v>
      </c>
      <c r="G22" s="203">
        <f t="shared" si="3"/>
        <v>2.1920807635093351</v>
      </c>
    </row>
    <row r="23" spans="1:7" ht="15.9" customHeight="1">
      <c r="A23" s="40" t="s">
        <v>229</v>
      </c>
      <c r="B23" s="114">
        <f t="shared" si="4"/>
        <v>25419</v>
      </c>
      <c r="C23" s="114">
        <v>13290</v>
      </c>
      <c r="D23" s="114">
        <v>12129</v>
      </c>
      <c r="E23" s="203">
        <f t="shared" si="1"/>
        <v>2.8100893028891334</v>
      </c>
      <c r="F23" s="203">
        <f t="shared" si="2"/>
        <v>2.4359040154842115</v>
      </c>
      <c r="G23" s="203">
        <f t="shared" si="3"/>
        <v>3.3787962359390931</v>
      </c>
    </row>
    <row r="24" spans="1:7" ht="15.9" customHeight="1">
      <c r="A24" s="40" t="s">
        <v>230</v>
      </c>
      <c r="B24" s="114">
        <f t="shared" si="4"/>
        <v>22018</v>
      </c>
      <c r="C24" s="114">
        <v>14479</v>
      </c>
      <c r="D24" s="114">
        <v>7539</v>
      </c>
      <c r="E24" s="203">
        <f t="shared" si="1"/>
        <v>2.4341062304187</v>
      </c>
      <c r="F24" s="203">
        <f t="shared" si="2"/>
        <v>2.6538340286076672</v>
      </c>
      <c r="G24" s="203">
        <f t="shared" si="3"/>
        <v>2.1001521001521</v>
      </c>
    </row>
    <row r="25" spans="1:7" ht="15.9" customHeight="1">
      <c r="A25" s="38" t="s">
        <v>68</v>
      </c>
      <c r="B25" s="119">
        <f>SUM(C25:D25)</f>
        <v>166715</v>
      </c>
      <c r="C25" s="119">
        <f t="shared" ref="C25" si="6">SUM(C18:C24)</f>
        <v>98437</v>
      </c>
      <c r="D25" s="119">
        <f>SUM(D18:D24)</f>
        <v>68278</v>
      </c>
      <c r="E25" s="222">
        <f t="shared" si="1"/>
        <v>18.430466900002433</v>
      </c>
      <c r="F25" s="222">
        <f t="shared" si="2"/>
        <v>18.042368967059392</v>
      </c>
      <c r="G25" s="222">
        <f t="shared" si="3"/>
        <v>19.020319020319022</v>
      </c>
    </row>
    <row r="26" spans="1:7" ht="15.9" customHeight="1">
      <c r="A26" s="40" t="s">
        <v>231</v>
      </c>
      <c r="B26" s="114">
        <f t="shared" si="4"/>
        <v>28522</v>
      </c>
      <c r="C26" s="114">
        <v>20931</v>
      </c>
      <c r="D26" s="114">
        <v>7591</v>
      </c>
      <c r="E26" s="203">
        <f t="shared" si="1"/>
        <v>3.1531282543374584</v>
      </c>
      <c r="F26" s="203">
        <f t="shared" si="2"/>
        <v>3.836411358021071</v>
      </c>
      <c r="G26" s="203">
        <f t="shared" si="3"/>
        <v>2.1146378289235432</v>
      </c>
    </row>
    <row r="27" spans="1:7" ht="15.9" customHeight="1">
      <c r="A27" s="40" t="s">
        <v>232</v>
      </c>
      <c r="B27" s="114">
        <f t="shared" si="4"/>
        <v>20931</v>
      </c>
      <c r="C27" s="114">
        <v>10855</v>
      </c>
      <c r="D27" s="114">
        <v>10076</v>
      </c>
      <c r="E27" s="203">
        <f t="shared" si="1"/>
        <v>2.313937574207185</v>
      </c>
      <c r="F27" s="203">
        <f t="shared" si="2"/>
        <v>1.989596545378564</v>
      </c>
      <c r="G27" s="203">
        <f t="shared" si="3"/>
        <v>2.8068885211742356</v>
      </c>
    </row>
    <row r="28" spans="1:7" ht="15.9" customHeight="1">
      <c r="A28" s="40" t="s">
        <v>233</v>
      </c>
      <c r="B28" s="114">
        <f t="shared" si="4"/>
        <v>35161</v>
      </c>
      <c r="C28" s="114">
        <v>16766</v>
      </c>
      <c r="D28" s="114">
        <v>18395</v>
      </c>
      <c r="E28" s="203">
        <f t="shared" si="1"/>
        <v>3.8870746283836821</v>
      </c>
      <c r="F28" s="203">
        <f t="shared" si="2"/>
        <v>3.0730148023783515</v>
      </c>
      <c r="G28" s="203">
        <f t="shared" si="3"/>
        <v>5.1243265528979816</v>
      </c>
    </row>
    <row r="29" spans="1:7" ht="15.9" customHeight="1">
      <c r="A29" s="40" t="s">
        <v>234</v>
      </c>
      <c r="B29" s="114">
        <f t="shared" si="4"/>
        <v>17840</v>
      </c>
      <c r="C29" s="114">
        <v>8741</v>
      </c>
      <c r="D29" s="114">
        <v>9099</v>
      </c>
      <c r="E29" s="203">
        <f t="shared" si="1"/>
        <v>1.9722252316590791</v>
      </c>
      <c r="F29" s="203">
        <f t="shared" si="2"/>
        <v>1.6021246801615869</v>
      </c>
      <c r="G29" s="203">
        <f t="shared" si="3"/>
        <v>2.534723963295392</v>
      </c>
    </row>
    <row r="30" spans="1:7" ht="15.9" customHeight="1">
      <c r="A30" s="40" t="s">
        <v>235</v>
      </c>
      <c r="B30" s="114">
        <f t="shared" si="4"/>
        <v>22423</v>
      </c>
      <c r="C30" s="114">
        <v>11756</v>
      </c>
      <c r="D30" s="114">
        <v>10667</v>
      </c>
      <c r="E30" s="203">
        <f t="shared" si="1"/>
        <v>2.4788792808010949</v>
      </c>
      <c r="F30" s="203">
        <f t="shared" si="2"/>
        <v>2.1547394737420911</v>
      </c>
      <c r="G30" s="203">
        <f t="shared" si="3"/>
        <v>2.9715244000958285</v>
      </c>
    </row>
    <row r="31" spans="1:7" ht="15.9" customHeight="1">
      <c r="A31" s="102" t="s">
        <v>74</v>
      </c>
      <c r="B31" s="119">
        <f t="shared" si="4"/>
        <v>124877</v>
      </c>
      <c r="C31" s="119">
        <f t="shared" ref="C31:D31" si="7">SUM(C26:C30)</f>
        <v>69049</v>
      </c>
      <c r="D31" s="119">
        <f t="shared" si="7"/>
        <v>55828</v>
      </c>
      <c r="E31" s="222">
        <f t="shared" si="1"/>
        <v>13.8052449693885</v>
      </c>
      <c r="F31" s="222">
        <f t="shared" si="2"/>
        <v>12.655886859681665</v>
      </c>
      <c r="G31" s="222">
        <f t="shared" si="3"/>
        <v>15.55210126638698</v>
      </c>
    </row>
    <row r="32" spans="1:7" ht="15.9" customHeight="1">
      <c r="A32" s="40" t="s">
        <v>236</v>
      </c>
      <c r="B32" s="114">
        <f>SUM(C32:D32)</f>
        <v>26737</v>
      </c>
      <c r="C32" s="114">
        <v>14735</v>
      </c>
      <c r="D32" s="114">
        <v>12002</v>
      </c>
      <c r="E32" s="203">
        <f t="shared" si="1"/>
        <v>2.9557951804298654</v>
      </c>
      <c r="F32" s="203">
        <f t="shared" si="2"/>
        <v>2.7007558817276038</v>
      </c>
      <c r="G32" s="203">
        <f t="shared" si="3"/>
        <v>3.3434176291319146</v>
      </c>
    </row>
    <row r="33" spans="1:7" ht="15.9" customHeight="1">
      <c r="A33" s="40" t="s">
        <v>237</v>
      </c>
      <c r="B33" s="114">
        <f t="shared" ref="B33:B39" si="8">SUM(C33:D33)</f>
        <v>26634</v>
      </c>
      <c r="C33" s="114">
        <v>14707</v>
      </c>
      <c r="D33" s="114">
        <v>11927</v>
      </c>
      <c r="E33" s="203">
        <f t="shared" si="1"/>
        <v>2.944408454036318</v>
      </c>
      <c r="F33" s="203">
        <f t="shared" si="2"/>
        <v>2.695623804042611</v>
      </c>
      <c r="G33" s="203">
        <f t="shared" si="3"/>
        <v>3.32252475109618</v>
      </c>
    </row>
    <row r="34" spans="1:7" ht="15.9" customHeight="1">
      <c r="A34" s="40" t="s">
        <v>238</v>
      </c>
      <c r="B34" s="114">
        <f t="shared" si="8"/>
        <v>22786</v>
      </c>
      <c r="C34" s="114">
        <v>12715</v>
      </c>
      <c r="D34" s="114">
        <v>10071</v>
      </c>
      <c r="E34" s="203">
        <f t="shared" si="1"/>
        <v>2.5190092000327229</v>
      </c>
      <c r="F34" s="203">
        <f t="shared" si="2"/>
        <v>2.330513134453104</v>
      </c>
      <c r="G34" s="203">
        <f t="shared" si="3"/>
        <v>2.8054956626385197</v>
      </c>
    </row>
    <row r="35" spans="1:7" ht="15.9" customHeight="1">
      <c r="A35" s="40" t="s">
        <v>239</v>
      </c>
      <c r="B35" s="114">
        <f t="shared" si="8"/>
        <v>22817</v>
      </c>
      <c r="C35" s="114">
        <v>11522</v>
      </c>
      <c r="D35" s="114">
        <v>11295</v>
      </c>
      <c r="E35" s="203">
        <f t="shared" si="1"/>
        <v>2.5224362730249559</v>
      </c>
      <c r="F35" s="203">
        <f t="shared" si="2"/>
        <v>2.1118499673746491</v>
      </c>
      <c r="G35" s="203">
        <f t="shared" si="3"/>
        <v>3.1464674321817183</v>
      </c>
    </row>
    <row r="36" spans="1:7" ht="15.9" customHeight="1">
      <c r="A36" s="40" t="s">
        <v>240</v>
      </c>
      <c r="B36" s="114">
        <f t="shared" si="8"/>
        <v>20896</v>
      </c>
      <c r="C36" s="114">
        <v>10181</v>
      </c>
      <c r="D36" s="114">
        <v>10715</v>
      </c>
      <c r="E36" s="203">
        <f t="shared" si="1"/>
        <v>2.3100682982482126</v>
      </c>
      <c r="F36" s="203">
        <f t="shared" si="2"/>
        <v>1.8660601039612308</v>
      </c>
      <c r="G36" s="203">
        <f t="shared" si="3"/>
        <v>2.9848958420386991</v>
      </c>
    </row>
    <row r="37" spans="1:7" ht="15.9" customHeight="1">
      <c r="A37" s="40" t="s">
        <v>241</v>
      </c>
      <c r="B37" s="114">
        <f t="shared" si="8"/>
        <v>18054</v>
      </c>
      <c r="C37" s="114">
        <v>8723</v>
      </c>
      <c r="D37" s="114">
        <v>9331</v>
      </c>
      <c r="E37" s="203">
        <f t="shared" si="1"/>
        <v>1.9958830903796534</v>
      </c>
      <c r="F37" s="203">
        <f t="shared" si="2"/>
        <v>1.5988254873640917</v>
      </c>
      <c r="G37" s="203">
        <f t="shared" si="3"/>
        <v>2.5993525993525992</v>
      </c>
    </row>
    <row r="38" spans="1:7" ht="15.9" customHeight="1">
      <c r="A38" s="40" t="s">
        <v>242</v>
      </c>
      <c r="B38" s="114">
        <f t="shared" si="8"/>
        <v>28201</v>
      </c>
      <c r="C38" s="114">
        <v>12790</v>
      </c>
      <c r="D38" s="114">
        <v>15411</v>
      </c>
      <c r="E38" s="203">
        <f t="shared" si="1"/>
        <v>3.1176414662565972</v>
      </c>
      <c r="F38" s="203">
        <f t="shared" si="2"/>
        <v>2.3442597711093351</v>
      </c>
      <c r="G38" s="203">
        <f t="shared" si="3"/>
        <v>4.2930685787828642</v>
      </c>
    </row>
    <row r="39" spans="1:7" ht="15.9" customHeight="1">
      <c r="A39" s="38" t="s">
        <v>82</v>
      </c>
      <c r="B39" s="119">
        <f t="shared" si="8"/>
        <v>166125</v>
      </c>
      <c r="C39" s="119">
        <f>SUM(C32:C38)</f>
        <v>85373</v>
      </c>
      <c r="D39" s="119">
        <f>SUM(D32:D38)</f>
        <v>80752</v>
      </c>
      <c r="E39" s="222">
        <f t="shared" si="1"/>
        <v>18.365241962408327</v>
      </c>
      <c r="F39" s="222">
        <f t="shared" si="2"/>
        <v>15.647888150032626</v>
      </c>
      <c r="G39" s="222">
        <f t="shared" si="3"/>
        <v>22.495222495222496</v>
      </c>
    </row>
    <row r="40" spans="1:7" ht="15.9" customHeight="1">
      <c r="A40" s="104" t="s">
        <v>83</v>
      </c>
      <c r="B40" s="120">
        <f>SUM(C40:D40)</f>
        <v>904562</v>
      </c>
      <c r="C40" s="120">
        <f>C39+C31+C25+C17+C8</f>
        <v>545588</v>
      </c>
      <c r="D40" s="120">
        <f>D39+D31+D25+D17+D8</f>
        <v>358974</v>
      </c>
      <c r="E40" s="221">
        <f t="shared" si="1"/>
        <v>100</v>
      </c>
      <c r="F40" s="221">
        <f t="shared" si="2"/>
        <v>100</v>
      </c>
      <c r="G40" s="221">
        <f t="shared" si="3"/>
        <v>100</v>
      </c>
    </row>
  </sheetData>
  <mergeCells count="3">
    <mergeCell ref="A3:A4"/>
    <mergeCell ref="B3:D3"/>
    <mergeCell ref="E3:G3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N24"/>
  <sheetViews>
    <sheetView workbookViewId="0">
      <selection activeCell="C9" sqref="C9"/>
    </sheetView>
  </sheetViews>
  <sheetFormatPr defaultRowHeight="13.8"/>
  <cols>
    <col min="1" max="1" width="59.3984375" customWidth="1"/>
    <col min="5" max="5" width="12.59765625" customWidth="1"/>
    <col min="9" max="9" width="13.09765625" customWidth="1"/>
    <col min="11" max="11" width="2.69921875" customWidth="1"/>
    <col min="14" max="14" width="11.59765625" bestFit="1" customWidth="1"/>
  </cols>
  <sheetData>
    <row r="1" spans="1:14" ht="15">
      <c r="A1" s="4" t="s">
        <v>243</v>
      </c>
    </row>
    <row r="3" spans="1:14" ht="15.9" customHeight="1">
      <c r="A3" s="239" t="s">
        <v>131</v>
      </c>
      <c r="B3" s="261" t="s">
        <v>11</v>
      </c>
      <c r="C3" s="261"/>
      <c r="D3" s="261"/>
      <c r="E3" s="261"/>
      <c r="F3" s="264" t="s">
        <v>164</v>
      </c>
      <c r="G3" s="265"/>
      <c r="H3" s="265"/>
      <c r="I3" s="266"/>
      <c r="J3" s="261" t="s">
        <v>160</v>
      </c>
      <c r="K3" s="259"/>
      <c r="L3" s="259"/>
      <c r="M3" s="259"/>
      <c r="N3" s="259"/>
    </row>
    <row r="4" spans="1:14" ht="24.75" customHeight="1">
      <c r="A4" s="239"/>
      <c r="B4" s="64">
        <v>2017</v>
      </c>
      <c r="C4" s="64">
        <v>2020</v>
      </c>
      <c r="D4" s="64">
        <v>2023</v>
      </c>
      <c r="E4" s="64" t="s">
        <v>244</v>
      </c>
      <c r="F4" s="64">
        <v>2017</v>
      </c>
      <c r="G4" s="64">
        <v>2020</v>
      </c>
      <c r="H4" s="64">
        <v>2023</v>
      </c>
      <c r="I4" s="64" t="s">
        <v>132</v>
      </c>
      <c r="J4" s="262">
        <v>2017</v>
      </c>
      <c r="K4" s="262"/>
      <c r="L4" s="64">
        <v>2020</v>
      </c>
      <c r="M4" s="64">
        <v>2023</v>
      </c>
      <c r="N4" s="64" t="s">
        <v>132</v>
      </c>
    </row>
    <row r="5" spans="1:14" ht="15.9" customHeight="1">
      <c r="A5" s="121" t="s">
        <v>27</v>
      </c>
      <c r="B5" s="122">
        <v>270</v>
      </c>
      <c r="C5" s="122">
        <v>240</v>
      </c>
      <c r="D5" s="122">
        <v>154</v>
      </c>
      <c r="E5" s="122">
        <v>-35.799999999999997</v>
      </c>
      <c r="F5" s="122">
        <v>122</v>
      </c>
      <c r="G5" s="122">
        <v>109</v>
      </c>
      <c r="H5" s="123">
        <v>126</v>
      </c>
      <c r="I5" s="206">
        <f>H5-G5/G5*100</f>
        <v>26</v>
      </c>
      <c r="J5" s="260">
        <v>148</v>
      </c>
      <c r="K5" s="260"/>
      <c r="L5" s="122">
        <v>131</v>
      </c>
      <c r="M5" s="123">
        <v>121</v>
      </c>
      <c r="N5" s="206">
        <f>(M5-L5)/L5*100</f>
        <v>-7.6335877862595423</v>
      </c>
    </row>
    <row r="6" spans="1:14" ht="15.9" customHeight="1">
      <c r="A6" s="121" t="s">
        <v>28</v>
      </c>
      <c r="B6" s="123">
        <v>14038</v>
      </c>
      <c r="C6" s="123">
        <v>16247</v>
      </c>
      <c r="D6" s="122">
        <v>17177</v>
      </c>
      <c r="E6" s="122">
        <v>5.7</v>
      </c>
      <c r="F6" s="122">
        <v>1057</v>
      </c>
      <c r="G6" s="122">
        <v>1223</v>
      </c>
      <c r="H6" s="123">
        <v>1751</v>
      </c>
      <c r="I6" s="206">
        <f t="shared" ref="I6:I23" si="0">(H6-G6)/G6*100</f>
        <v>43.172526573998368</v>
      </c>
      <c r="J6" s="263">
        <v>12981</v>
      </c>
      <c r="K6" s="263"/>
      <c r="L6" s="123">
        <v>15024</v>
      </c>
      <c r="M6" s="123">
        <v>15787</v>
      </c>
      <c r="N6" s="206">
        <f t="shared" ref="N6:N23" si="1">(M6-L6)/L6*100</f>
        <v>5.0785410010649628</v>
      </c>
    </row>
    <row r="7" spans="1:14" ht="15.9" customHeight="1">
      <c r="A7" s="71" t="s">
        <v>207</v>
      </c>
      <c r="B7" s="122">
        <v>60</v>
      </c>
      <c r="C7" s="122">
        <v>41</v>
      </c>
      <c r="D7" s="122">
        <v>29</v>
      </c>
      <c r="E7" s="122">
        <v>-29.3</v>
      </c>
      <c r="F7" s="122">
        <v>37</v>
      </c>
      <c r="G7" s="122">
        <v>36</v>
      </c>
      <c r="H7" s="123">
        <v>19</v>
      </c>
      <c r="I7" s="206">
        <f t="shared" si="0"/>
        <v>-47.222222222222221</v>
      </c>
      <c r="J7" s="260">
        <v>23</v>
      </c>
      <c r="K7" s="260"/>
      <c r="L7" s="122">
        <v>5</v>
      </c>
      <c r="M7" s="123">
        <v>10</v>
      </c>
      <c r="N7" s="206">
        <f t="shared" si="1"/>
        <v>100</v>
      </c>
    </row>
    <row r="8" spans="1:14" ht="15.9" customHeight="1">
      <c r="A8" s="71" t="s">
        <v>208</v>
      </c>
      <c r="B8" s="122">
        <v>445</v>
      </c>
      <c r="C8" s="122">
        <v>998</v>
      </c>
      <c r="D8" s="122">
        <v>1136</v>
      </c>
      <c r="E8" s="122">
        <v>13.8</v>
      </c>
      <c r="F8" s="122">
        <v>41</v>
      </c>
      <c r="G8" s="122">
        <v>296</v>
      </c>
      <c r="H8" s="123">
        <v>478</v>
      </c>
      <c r="I8" s="206">
        <f t="shared" si="0"/>
        <v>61.486486486486491</v>
      </c>
      <c r="J8" s="260">
        <v>404</v>
      </c>
      <c r="K8" s="260"/>
      <c r="L8" s="122">
        <v>702</v>
      </c>
      <c r="M8" s="123">
        <v>665</v>
      </c>
      <c r="N8" s="206">
        <f t="shared" si="1"/>
        <v>-5.2706552706552712</v>
      </c>
    </row>
    <row r="9" spans="1:14" ht="15.9" customHeight="1">
      <c r="A9" s="121" t="s">
        <v>31</v>
      </c>
      <c r="B9" s="122">
        <v>152</v>
      </c>
      <c r="C9" s="122">
        <v>156</v>
      </c>
      <c r="D9" s="122">
        <v>181</v>
      </c>
      <c r="E9" s="122">
        <v>16</v>
      </c>
      <c r="F9" s="122">
        <v>119</v>
      </c>
      <c r="G9" s="122">
        <v>118</v>
      </c>
      <c r="H9" s="123">
        <v>122</v>
      </c>
      <c r="I9" s="206">
        <f t="shared" si="0"/>
        <v>3.3898305084745761</v>
      </c>
      <c r="J9" s="260">
        <v>33</v>
      </c>
      <c r="K9" s="260"/>
      <c r="L9" s="122">
        <v>38</v>
      </c>
      <c r="M9" s="123">
        <v>63</v>
      </c>
      <c r="N9" s="206">
        <f t="shared" si="1"/>
        <v>65.789473684210535</v>
      </c>
    </row>
    <row r="10" spans="1:14" ht="15.9" customHeight="1">
      <c r="A10" s="71" t="s">
        <v>209</v>
      </c>
      <c r="B10" s="123">
        <v>95136</v>
      </c>
      <c r="C10" s="123">
        <v>130740</v>
      </c>
      <c r="D10" s="123">
        <v>141895</v>
      </c>
      <c r="E10" s="122">
        <v>8.5</v>
      </c>
      <c r="F10" s="123">
        <v>6719</v>
      </c>
      <c r="G10" s="123">
        <v>8394</v>
      </c>
      <c r="H10" s="123">
        <v>14654</v>
      </c>
      <c r="I10" s="206">
        <f t="shared" si="0"/>
        <v>74.577078865856564</v>
      </c>
      <c r="J10" s="260">
        <v>88417</v>
      </c>
      <c r="K10" s="260"/>
      <c r="L10" s="122">
        <v>122346</v>
      </c>
      <c r="M10" s="123">
        <v>127700</v>
      </c>
      <c r="N10" s="206">
        <f t="shared" si="1"/>
        <v>4.3761136449087017</v>
      </c>
    </row>
    <row r="11" spans="1:14" ht="15.9" customHeight="1">
      <c r="A11" s="71" t="s">
        <v>33</v>
      </c>
      <c r="B11" s="122">
        <v>289</v>
      </c>
      <c r="C11" s="122">
        <v>545</v>
      </c>
      <c r="D11" s="122">
        <v>450</v>
      </c>
      <c r="E11" s="122">
        <v>-17.399999999999999</v>
      </c>
      <c r="F11" s="122">
        <v>118</v>
      </c>
      <c r="G11" s="122">
        <v>348</v>
      </c>
      <c r="H11" s="123">
        <v>319</v>
      </c>
      <c r="I11" s="206">
        <f t="shared" si="0"/>
        <v>-8.3333333333333321</v>
      </c>
      <c r="J11" s="260">
        <v>171</v>
      </c>
      <c r="K11" s="260"/>
      <c r="L11" s="122">
        <v>197</v>
      </c>
      <c r="M11" s="123">
        <v>214</v>
      </c>
      <c r="N11" s="206">
        <f t="shared" si="1"/>
        <v>8.6294416243654819</v>
      </c>
    </row>
    <row r="12" spans="1:14" ht="15.9" customHeight="1">
      <c r="A12" s="71" t="s">
        <v>34</v>
      </c>
      <c r="B12" s="123">
        <v>51678</v>
      </c>
      <c r="C12" s="123">
        <v>45465</v>
      </c>
      <c r="D12" s="122">
        <v>61275</v>
      </c>
      <c r="E12" s="122">
        <v>34.799999999999997</v>
      </c>
      <c r="F12" s="123">
        <v>1982</v>
      </c>
      <c r="G12" s="123">
        <v>1999</v>
      </c>
      <c r="H12" s="123">
        <v>4486</v>
      </c>
      <c r="I12" s="206">
        <f t="shared" si="0"/>
        <v>124.41220610305153</v>
      </c>
      <c r="J12" s="263">
        <v>49696</v>
      </c>
      <c r="K12" s="263"/>
      <c r="L12" s="123">
        <v>43466</v>
      </c>
      <c r="M12" s="123">
        <v>56808</v>
      </c>
      <c r="N12" s="206">
        <f t="shared" si="1"/>
        <v>30.695256062209541</v>
      </c>
    </row>
    <row r="13" spans="1:14" ht="15.9" customHeight="1">
      <c r="A13" s="71" t="s">
        <v>35</v>
      </c>
      <c r="B13" s="122">
        <v>1080</v>
      </c>
      <c r="C13" s="122">
        <v>1060</v>
      </c>
      <c r="D13" s="122">
        <v>330</v>
      </c>
      <c r="E13" s="122">
        <v>-68.900000000000006</v>
      </c>
      <c r="F13" s="122">
        <v>151</v>
      </c>
      <c r="G13" s="122">
        <v>174</v>
      </c>
      <c r="H13" s="123">
        <v>382</v>
      </c>
      <c r="I13" s="206">
        <f t="shared" si="0"/>
        <v>119.54022988505749</v>
      </c>
      <c r="J13" s="260">
        <v>929</v>
      </c>
      <c r="K13" s="260"/>
      <c r="L13" s="122">
        <v>886</v>
      </c>
      <c r="M13" s="123">
        <v>1986</v>
      </c>
      <c r="N13" s="206">
        <f t="shared" si="1"/>
        <v>124.15349887133182</v>
      </c>
    </row>
    <row r="14" spans="1:14" ht="15.9" customHeight="1">
      <c r="A14" s="71" t="s">
        <v>36</v>
      </c>
      <c r="B14" s="122">
        <v>1006</v>
      </c>
      <c r="C14" s="122">
        <v>1687</v>
      </c>
      <c r="D14" s="122">
        <v>3182</v>
      </c>
      <c r="E14" s="122">
        <v>88.6</v>
      </c>
      <c r="F14" s="122">
        <v>705</v>
      </c>
      <c r="G14" s="122">
        <v>709</v>
      </c>
      <c r="H14" s="123">
        <v>776</v>
      </c>
      <c r="I14" s="206">
        <f t="shared" si="0"/>
        <v>9.4499294781382233</v>
      </c>
      <c r="J14" s="260">
        <v>301</v>
      </c>
      <c r="K14" s="260"/>
      <c r="L14" s="122">
        <v>978</v>
      </c>
      <c r="M14" s="123">
        <v>2438</v>
      </c>
      <c r="N14" s="206">
        <f t="shared" si="1"/>
        <v>149.28425357873209</v>
      </c>
    </row>
    <row r="15" spans="1:14" ht="15.9" customHeight="1">
      <c r="A15" s="121" t="s">
        <v>37</v>
      </c>
      <c r="B15" s="122">
        <v>100</v>
      </c>
      <c r="C15" s="122">
        <v>139</v>
      </c>
      <c r="D15" s="122">
        <v>115</v>
      </c>
      <c r="E15" s="122">
        <v>-17.3</v>
      </c>
      <c r="F15" s="122">
        <v>70</v>
      </c>
      <c r="G15" s="122">
        <v>71</v>
      </c>
      <c r="H15" s="123">
        <v>74</v>
      </c>
      <c r="I15" s="206">
        <f t="shared" si="0"/>
        <v>4.225352112676056</v>
      </c>
      <c r="J15" s="260">
        <v>30</v>
      </c>
      <c r="K15" s="260"/>
      <c r="L15" s="122">
        <v>68</v>
      </c>
      <c r="M15" s="123">
        <v>53</v>
      </c>
      <c r="N15" s="206">
        <f t="shared" si="1"/>
        <v>-22.058823529411764</v>
      </c>
    </row>
    <row r="16" spans="1:14" ht="15.9" customHeight="1">
      <c r="A16" s="71" t="s">
        <v>38</v>
      </c>
      <c r="B16" s="123">
        <v>1190</v>
      </c>
      <c r="C16" s="123">
        <v>1835</v>
      </c>
      <c r="D16" s="122">
        <v>1703</v>
      </c>
      <c r="E16" s="122">
        <v>-7.2</v>
      </c>
      <c r="F16" s="122">
        <v>459</v>
      </c>
      <c r="G16" s="122">
        <v>493</v>
      </c>
      <c r="H16" s="123">
        <v>522</v>
      </c>
      <c r="I16" s="206">
        <f t="shared" si="0"/>
        <v>5.8823529411764701</v>
      </c>
      <c r="J16" s="260">
        <v>731</v>
      </c>
      <c r="K16" s="260"/>
      <c r="L16" s="122">
        <v>1342</v>
      </c>
      <c r="M16" s="123">
        <v>1251</v>
      </c>
      <c r="N16" s="206">
        <f t="shared" si="1"/>
        <v>-6.7809239940387487</v>
      </c>
    </row>
    <row r="17" spans="1:14" ht="15.9" customHeight="1">
      <c r="A17" s="71" t="s">
        <v>210</v>
      </c>
      <c r="B17" s="123">
        <v>1381</v>
      </c>
      <c r="C17" s="123">
        <v>1135</v>
      </c>
      <c r="D17" s="122">
        <v>4138</v>
      </c>
      <c r="E17" s="122">
        <v>264.60000000000002</v>
      </c>
      <c r="F17" s="122">
        <v>349</v>
      </c>
      <c r="G17" s="122">
        <v>312</v>
      </c>
      <c r="H17" s="123">
        <v>437</v>
      </c>
      <c r="I17" s="206">
        <f t="shared" si="0"/>
        <v>40.064102564102569</v>
      </c>
      <c r="J17" s="263">
        <v>1032</v>
      </c>
      <c r="K17" s="263"/>
      <c r="L17" s="122">
        <v>823</v>
      </c>
      <c r="M17" s="123">
        <v>1018</v>
      </c>
      <c r="N17" s="206">
        <f t="shared" si="1"/>
        <v>23.693803159173754</v>
      </c>
    </row>
    <row r="18" spans="1:14" ht="15.9" customHeight="1">
      <c r="A18" s="121" t="s">
        <v>41</v>
      </c>
      <c r="B18" s="122">
        <v>948</v>
      </c>
      <c r="C18" s="122">
        <v>884</v>
      </c>
      <c r="D18" s="122">
        <v>5092</v>
      </c>
      <c r="E18" s="122">
        <v>476</v>
      </c>
      <c r="F18" s="122">
        <v>619</v>
      </c>
      <c r="G18" s="122">
        <v>575</v>
      </c>
      <c r="H18" s="123">
        <v>4402</v>
      </c>
      <c r="I18" s="206">
        <f t="shared" si="0"/>
        <v>665.56521739130437</v>
      </c>
      <c r="J18" s="260">
        <v>329</v>
      </c>
      <c r="K18" s="260"/>
      <c r="L18" s="122">
        <v>309</v>
      </c>
      <c r="M18" s="123">
        <v>706</v>
      </c>
      <c r="N18" s="206">
        <f t="shared" si="1"/>
        <v>128.47896440129449</v>
      </c>
    </row>
    <row r="19" spans="1:14" ht="15.9" customHeight="1">
      <c r="A19" s="71" t="s">
        <v>42</v>
      </c>
      <c r="B19" s="122">
        <v>591</v>
      </c>
      <c r="C19" s="122">
        <v>822</v>
      </c>
      <c r="D19" s="122">
        <v>1413</v>
      </c>
      <c r="E19" s="122">
        <v>71.900000000000006</v>
      </c>
      <c r="F19" s="122">
        <v>332</v>
      </c>
      <c r="G19" s="122">
        <v>456</v>
      </c>
      <c r="H19" s="123">
        <v>1021</v>
      </c>
      <c r="I19" s="206">
        <f t="shared" si="0"/>
        <v>123.90350877192982</v>
      </c>
      <c r="J19" s="260">
        <v>259</v>
      </c>
      <c r="K19" s="260"/>
      <c r="L19" s="122">
        <v>366</v>
      </c>
      <c r="M19" s="123">
        <v>410</v>
      </c>
      <c r="N19" s="206">
        <f t="shared" si="1"/>
        <v>12.021857923497267</v>
      </c>
    </row>
    <row r="20" spans="1:14" ht="15.9" customHeight="1">
      <c r="A20" s="124" t="s">
        <v>43</v>
      </c>
      <c r="B20" s="122">
        <v>250</v>
      </c>
      <c r="C20" s="122">
        <v>272</v>
      </c>
      <c r="D20" s="122">
        <v>316</v>
      </c>
      <c r="E20" s="122">
        <v>16.2</v>
      </c>
      <c r="F20" s="122">
        <v>47</v>
      </c>
      <c r="G20" s="122">
        <v>41</v>
      </c>
      <c r="H20" s="123">
        <v>75</v>
      </c>
      <c r="I20" s="206">
        <f t="shared" si="0"/>
        <v>82.926829268292678</v>
      </c>
      <c r="J20" s="260">
        <v>203</v>
      </c>
      <c r="K20" s="260"/>
      <c r="L20" s="122">
        <v>231</v>
      </c>
      <c r="M20" s="123">
        <v>251</v>
      </c>
      <c r="N20" s="206">
        <f t="shared" si="1"/>
        <v>8.6580086580086579</v>
      </c>
    </row>
    <row r="21" spans="1:14" ht="15.9" customHeight="1">
      <c r="A21" s="121" t="s">
        <v>211</v>
      </c>
      <c r="B21" s="123">
        <v>12129</v>
      </c>
      <c r="C21" s="123">
        <v>17548</v>
      </c>
      <c r="D21" s="123">
        <v>22447</v>
      </c>
      <c r="E21" s="122">
        <v>27.9</v>
      </c>
      <c r="F21" s="122">
        <v>636</v>
      </c>
      <c r="G21" s="122">
        <v>864</v>
      </c>
      <c r="H21" s="123">
        <v>1750</v>
      </c>
      <c r="I21" s="206">
        <f t="shared" si="0"/>
        <v>102.5462962962963</v>
      </c>
      <c r="J21" s="263">
        <v>11493</v>
      </c>
      <c r="K21" s="263"/>
      <c r="L21" s="123">
        <v>16684</v>
      </c>
      <c r="M21" s="123">
        <v>19915</v>
      </c>
      <c r="N21" s="206">
        <f t="shared" si="1"/>
        <v>19.36585950611364</v>
      </c>
    </row>
    <row r="22" spans="1:14" ht="15.9" customHeight="1">
      <c r="A22" s="121" t="s">
        <v>148</v>
      </c>
      <c r="B22" s="122">
        <v>3</v>
      </c>
      <c r="C22" s="125"/>
      <c r="D22" s="126"/>
      <c r="E22" s="127"/>
      <c r="F22" s="122">
        <v>3</v>
      </c>
      <c r="G22" s="125"/>
      <c r="H22" s="204"/>
      <c r="I22" s="206"/>
      <c r="J22" s="260"/>
      <c r="K22" s="260"/>
      <c r="L22" s="125"/>
      <c r="N22" s="206"/>
    </row>
    <row r="23" spans="1:14" ht="15.9" customHeight="1">
      <c r="A23" s="128" t="s">
        <v>11</v>
      </c>
      <c r="B23" s="129">
        <v>180746</v>
      </c>
      <c r="C23" s="129">
        <v>219814</v>
      </c>
      <c r="D23" s="129">
        <v>261033</v>
      </c>
      <c r="E23" s="130">
        <v>19</v>
      </c>
      <c r="F23" s="129">
        <v>13566</v>
      </c>
      <c r="G23" s="129">
        <v>16218</v>
      </c>
      <c r="H23" s="204">
        <v>31394</v>
      </c>
      <c r="I23" s="206">
        <f t="shared" si="0"/>
        <v>93.575040078924658</v>
      </c>
      <c r="J23" s="267">
        <v>167180</v>
      </c>
      <c r="K23" s="267"/>
      <c r="L23" s="129">
        <v>203596</v>
      </c>
      <c r="M23" s="205">
        <v>229396</v>
      </c>
      <c r="N23" s="206">
        <f t="shared" si="1"/>
        <v>12.672154659227097</v>
      </c>
    </row>
    <row r="24" spans="1:14">
      <c r="H24" s="5"/>
      <c r="L24" s="5"/>
    </row>
  </sheetData>
  <mergeCells count="24">
    <mergeCell ref="J23:K23"/>
    <mergeCell ref="J12:K12"/>
    <mergeCell ref="J13:K13"/>
    <mergeCell ref="J14:K14"/>
    <mergeCell ref="J15:K15"/>
    <mergeCell ref="J16:K16"/>
    <mergeCell ref="J17:K17"/>
    <mergeCell ref="J18:K18"/>
    <mergeCell ref="J19:K19"/>
    <mergeCell ref="J20:K20"/>
    <mergeCell ref="J21:K21"/>
    <mergeCell ref="J22:K22"/>
    <mergeCell ref="J11:K11"/>
    <mergeCell ref="A3:A4"/>
    <mergeCell ref="B3:E3"/>
    <mergeCell ref="J4:K4"/>
    <mergeCell ref="J5:K5"/>
    <mergeCell ref="J3:N3"/>
    <mergeCell ref="J6:K6"/>
    <mergeCell ref="J7:K7"/>
    <mergeCell ref="J8:K8"/>
    <mergeCell ref="J9:K9"/>
    <mergeCell ref="J10:K10"/>
    <mergeCell ref="F3:I3"/>
  </mergeCells>
  <pageMargins left="0.7" right="0.7" top="0.75" bottom="0.75" header="0.3" footer="0.3"/>
  <pageSetup orientation="portrait" horizontalDpi="200" verticalDpi="200" copies="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K24"/>
  <sheetViews>
    <sheetView topLeftCell="A13" workbookViewId="0">
      <selection activeCell="D26" sqref="D26"/>
    </sheetView>
  </sheetViews>
  <sheetFormatPr defaultRowHeight="13.8"/>
  <cols>
    <col min="1" max="1" width="62.09765625" customWidth="1"/>
    <col min="4" max="4" width="8.8984375" bestFit="1" customWidth="1"/>
    <col min="7" max="7" width="8.8984375" bestFit="1" customWidth="1"/>
  </cols>
  <sheetData>
    <row r="1" spans="1:11" ht="15">
      <c r="A1" s="4" t="s">
        <v>245</v>
      </c>
    </row>
    <row r="3" spans="1:11" ht="15.9" customHeight="1">
      <c r="A3" s="10" t="s">
        <v>246</v>
      </c>
      <c r="B3" s="226" t="s">
        <v>248</v>
      </c>
      <c r="C3" s="226"/>
      <c r="D3" s="226"/>
      <c r="E3" s="226" t="s">
        <v>179</v>
      </c>
      <c r="F3" s="226"/>
      <c r="G3" s="226"/>
    </row>
    <row r="4" spans="1:11" ht="15.9" customHeight="1">
      <c r="A4" s="10" t="s">
        <v>247</v>
      </c>
      <c r="B4" s="10" t="s">
        <v>114</v>
      </c>
      <c r="C4" s="10" t="s">
        <v>159</v>
      </c>
      <c r="D4" s="10" t="s">
        <v>160</v>
      </c>
      <c r="E4" s="10" t="s">
        <v>114</v>
      </c>
      <c r="F4" s="10" t="s">
        <v>159</v>
      </c>
      <c r="G4" s="10" t="s">
        <v>180</v>
      </c>
    </row>
    <row r="5" spans="1:11" ht="15.9" customHeight="1">
      <c r="A5" s="13" t="s">
        <v>26</v>
      </c>
      <c r="B5" s="22">
        <v>637</v>
      </c>
      <c r="C5" s="22">
        <v>271</v>
      </c>
      <c r="D5" s="22">
        <v>366</v>
      </c>
      <c r="E5" s="22">
        <v>100</v>
      </c>
      <c r="F5" s="175">
        <v>42.543171114599687</v>
      </c>
      <c r="G5" s="175">
        <v>57.456828885400313</v>
      </c>
      <c r="I5" s="177"/>
      <c r="J5" s="177"/>
      <c r="K5" s="177"/>
    </row>
    <row r="6" spans="1:11" ht="15.9" customHeight="1">
      <c r="A6" s="13" t="s">
        <v>27</v>
      </c>
      <c r="B6" s="22">
        <v>247</v>
      </c>
      <c r="C6" s="22">
        <v>126</v>
      </c>
      <c r="D6" s="22">
        <v>121</v>
      </c>
      <c r="E6" s="22">
        <v>100</v>
      </c>
      <c r="F6" s="175">
        <v>51.012145748987855</v>
      </c>
      <c r="G6" s="175">
        <v>48.987854251012145</v>
      </c>
      <c r="I6" s="177"/>
      <c r="J6" s="177"/>
      <c r="K6" s="177"/>
    </row>
    <row r="7" spans="1:11" ht="15.9" customHeight="1">
      <c r="A7" s="23" t="s">
        <v>28</v>
      </c>
      <c r="B7" s="21">
        <v>17529</v>
      </c>
      <c r="C7" s="21">
        <v>1742</v>
      </c>
      <c r="D7" s="21">
        <v>15787</v>
      </c>
      <c r="E7" s="22">
        <v>100</v>
      </c>
      <c r="F7" s="175">
        <v>9.9378173312795948</v>
      </c>
      <c r="G7" s="175">
        <v>90.062182668720396</v>
      </c>
      <c r="I7" s="177"/>
      <c r="J7" s="177"/>
      <c r="K7" s="177"/>
    </row>
    <row r="8" spans="1:11" ht="15.9" customHeight="1">
      <c r="A8" s="23" t="s">
        <v>29</v>
      </c>
      <c r="B8" s="22">
        <v>29</v>
      </c>
      <c r="C8" s="22">
        <v>19</v>
      </c>
      <c r="D8" s="22">
        <v>10</v>
      </c>
      <c r="E8" s="22">
        <v>100</v>
      </c>
      <c r="F8" s="175">
        <v>65.517241379310349</v>
      </c>
      <c r="G8" s="175">
        <v>34.482758620689658</v>
      </c>
      <c r="I8" s="177"/>
      <c r="J8" s="177"/>
      <c r="K8" s="177"/>
    </row>
    <row r="9" spans="1:11" ht="15.9" customHeight="1">
      <c r="A9" s="23" t="s">
        <v>30</v>
      </c>
      <c r="B9" s="21">
        <v>1144</v>
      </c>
      <c r="C9" s="22">
        <v>479</v>
      </c>
      <c r="D9" s="22">
        <v>665</v>
      </c>
      <c r="E9" s="22">
        <v>100</v>
      </c>
      <c r="F9" s="175">
        <v>41.870629370629366</v>
      </c>
      <c r="G9" s="175">
        <v>58.129370629370626</v>
      </c>
      <c r="I9" s="177"/>
      <c r="J9" s="177"/>
      <c r="K9" s="177"/>
    </row>
    <row r="10" spans="1:11" ht="15.9" customHeight="1">
      <c r="A10" s="23" t="s">
        <v>31</v>
      </c>
      <c r="B10" s="22">
        <v>183</v>
      </c>
      <c r="C10" s="22">
        <v>120</v>
      </c>
      <c r="D10" s="22">
        <v>63</v>
      </c>
      <c r="E10" s="22">
        <v>100</v>
      </c>
      <c r="F10" s="175">
        <v>65.573770491803273</v>
      </c>
      <c r="G10" s="175">
        <v>34.42622950819672</v>
      </c>
      <c r="I10" s="177"/>
      <c r="J10" s="177"/>
      <c r="K10" s="177"/>
    </row>
    <row r="11" spans="1:11" ht="15.9" customHeight="1">
      <c r="A11" s="23" t="s">
        <v>32</v>
      </c>
      <c r="B11" s="21">
        <v>142365</v>
      </c>
      <c r="C11" s="21">
        <v>14665</v>
      </c>
      <c r="D11" s="21">
        <v>127700</v>
      </c>
      <c r="E11" s="22">
        <v>100</v>
      </c>
      <c r="F11" s="175">
        <v>10.300986899870052</v>
      </c>
      <c r="G11" s="175">
        <v>89.699013100129946</v>
      </c>
      <c r="I11" s="177"/>
      <c r="J11" s="177"/>
      <c r="K11" s="177"/>
    </row>
    <row r="12" spans="1:11" ht="15.9" customHeight="1">
      <c r="A12" s="23" t="s">
        <v>33</v>
      </c>
      <c r="B12" s="22">
        <v>532</v>
      </c>
      <c r="C12" s="22">
        <v>318</v>
      </c>
      <c r="D12" s="22">
        <v>214</v>
      </c>
      <c r="E12" s="22">
        <v>100</v>
      </c>
      <c r="F12" s="175">
        <v>59.774436090225571</v>
      </c>
      <c r="G12" s="175">
        <v>40.225563909774436</v>
      </c>
      <c r="I12" s="177"/>
      <c r="J12" s="177"/>
      <c r="K12" s="177"/>
    </row>
    <row r="13" spans="1:11" ht="15.9" customHeight="1">
      <c r="A13" s="23" t="s">
        <v>34</v>
      </c>
      <c r="B13" s="22">
        <v>61295</v>
      </c>
      <c r="C13" s="22">
        <v>4487</v>
      </c>
      <c r="D13" s="22">
        <v>56808</v>
      </c>
      <c r="E13" s="22">
        <v>100</v>
      </c>
      <c r="F13" s="175">
        <v>7.320336079614977</v>
      </c>
      <c r="G13" s="175">
        <v>92.679663920385025</v>
      </c>
      <c r="I13" s="177"/>
      <c r="J13" s="177"/>
      <c r="K13" s="177"/>
    </row>
    <row r="14" spans="1:11" ht="15.9" customHeight="1">
      <c r="A14" s="23" t="s">
        <v>35</v>
      </c>
      <c r="B14" s="22">
        <v>2368</v>
      </c>
      <c r="C14" s="22">
        <v>382</v>
      </c>
      <c r="D14" s="22">
        <v>1986</v>
      </c>
      <c r="E14" s="22">
        <v>100</v>
      </c>
      <c r="F14" s="175">
        <v>16.131756756756758</v>
      </c>
      <c r="G14" s="175">
        <v>83.868243243243242</v>
      </c>
      <c r="I14" s="177"/>
      <c r="J14" s="177"/>
      <c r="K14" s="177"/>
    </row>
    <row r="15" spans="1:11" ht="15.9" customHeight="1">
      <c r="A15" s="23" t="s">
        <v>36</v>
      </c>
      <c r="B15" s="22">
        <v>3215</v>
      </c>
      <c r="C15" s="22">
        <v>777</v>
      </c>
      <c r="D15" s="22">
        <v>2438</v>
      </c>
      <c r="E15" s="22">
        <v>100</v>
      </c>
      <c r="F15" s="175">
        <v>24.167962674961117</v>
      </c>
      <c r="G15" s="175">
        <v>75.832037325038883</v>
      </c>
      <c r="I15" s="177"/>
      <c r="J15" s="177"/>
      <c r="K15" s="177"/>
    </row>
    <row r="16" spans="1:11" ht="15.9" customHeight="1">
      <c r="A16" s="23" t="s">
        <v>37</v>
      </c>
      <c r="B16" s="22">
        <v>127</v>
      </c>
      <c r="C16" s="22">
        <v>74</v>
      </c>
      <c r="D16" s="22">
        <v>53</v>
      </c>
      <c r="E16" s="22">
        <v>100</v>
      </c>
      <c r="F16" s="175">
        <v>58.267716535433067</v>
      </c>
      <c r="G16" s="175">
        <v>41.732283464566926</v>
      </c>
      <c r="I16" s="177"/>
      <c r="J16" s="177"/>
      <c r="K16" s="177"/>
    </row>
    <row r="17" spans="1:11" ht="15.9" customHeight="1">
      <c r="A17" s="23" t="s">
        <v>38</v>
      </c>
      <c r="B17" s="22">
        <v>1772</v>
      </c>
      <c r="C17" s="22">
        <v>521</v>
      </c>
      <c r="D17" s="21">
        <v>1251</v>
      </c>
      <c r="E17" s="22">
        <v>100</v>
      </c>
      <c r="F17" s="175">
        <v>29.401805869074494</v>
      </c>
      <c r="G17" s="175">
        <v>70.598194130925506</v>
      </c>
      <c r="I17" s="177"/>
      <c r="J17" s="177"/>
      <c r="K17" s="177"/>
    </row>
    <row r="18" spans="1:11" ht="15.9" customHeight="1">
      <c r="A18" s="23" t="s">
        <v>39</v>
      </c>
      <c r="B18" s="22">
        <v>1455</v>
      </c>
      <c r="C18" s="22">
        <v>437</v>
      </c>
      <c r="D18" s="22">
        <v>1018</v>
      </c>
      <c r="E18" s="22">
        <v>100</v>
      </c>
      <c r="F18" s="175">
        <v>30.034364261168385</v>
      </c>
      <c r="G18" s="175">
        <v>69.965635738831608</v>
      </c>
      <c r="I18" s="177"/>
      <c r="J18" s="177"/>
      <c r="K18" s="177"/>
    </row>
    <row r="19" spans="1:11" ht="15.9" customHeight="1">
      <c r="A19" s="23" t="s">
        <v>120</v>
      </c>
      <c r="B19" s="22">
        <v>122</v>
      </c>
      <c r="C19" s="22">
        <v>120</v>
      </c>
      <c r="D19" s="22">
        <v>2</v>
      </c>
      <c r="E19" s="22">
        <v>100</v>
      </c>
      <c r="F19" s="175">
        <v>98.360655737704917</v>
      </c>
      <c r="G19" s="175">
        <v>1.639344262295082</v>
      </c>
      <c r="I19" s="177"/>
      <c r="J19" s="177"/>
      <c r="K19" s="177"/>
    </row>
    <row r="20" spans="1:11" ht="15.9" customHeight="1">
      <c r="A20" s="23" t="s">
        <v>41</v>
      </c>
      <c r="B20" s="22">
        <v>5108</v>
      </c>
      <c r="C20" s="22">
        <v>4402</v>
      </c>
      <c r="D20" s="22">
        <v>706</v>
      </c>
      <c r="E20" s="22">
        <v>100</v>
      </c>
      <c r="F20" s="175">
        <v>86.178543461237282</v>
      </c>
      <c r="G20" s="175">
        <v>13.821456538762725</v>
      </c>
      <c r="I20" s="177"/>
      <c r="J20" s="177"/>
      <c r="K20" s="177"/>
    </row>
    <row r="21" spans="1:11" ht="15.9" customHeight="1">
      <c r="A21" s="23" t="s">
        <v>42</v>
      </c>
      <c r="B21" s="22">
        <v>1430</v>
      </c>
      <c r="C21" s="22">
        <v>1020</v>
      </c>
      <c r="D21" s="22">
        <v>410</v>
      </c>
      <c r="E21" s="22">
        <v>100</v>
      </c>
      <c r="F21" s="175">
        <v>71.328671328671334</v>
      </c>
      <c r="G21" s="175">
        <v>28.671328671328673</v>
      </c>
      <c r="I21" s="177"/>
      <c r="J21" s="177"/>
      <c r="K21" s="177"/>
    </row>
    <row r="22" spans="1:11" ht="15.9" customHeight="1">
      <c r="A22" s="23" t="s">
        <v>43</v>
      </c>
      <c r="B22" s="22">
        <v>326</v>
      </c>
      <c r="C22" s="22">
        <v>75</v>
      </c>
      <c r="D22" s="22">
        <v>251</v>
      </c>
      <c r="E22" s="22">
        <v>100</v>
      </c>
      <c r="F22" s="175">
        <v>23.006134969325153</v>
      </c>
      <c r="G22" s="175">
        <v>76.99386503067484</v>
      </c>
      <c r="I22" s="177"/>
      <c r="J22" s="177"/>
      <c r="K22" s="177"/>
    </row>
    <row r="23" spans="1:11" ht="15.9" customHeight="1">
      <c r="A23" s="23" t="s">
        <v>44</v>
      </c>
      <c r="B23" s="22">
        <v>21665</v>
      </c>
      <c r="C23" s="22">
        <v>1750</v>
      </c>
      <c r="D23" s="22">
        <v>19915</v>
      </c>
      <c r="E23" s="22">
        <v>100</v>
      </c>
      <c r="F23" s="175">
        <v>8.0775444264943452</v>
      </c>
      <c r="G23" s="175">
        <v>91.922455573505658</v>
      </c>
      <c r="I23" s="177"/>
      <c r="J23" s="177"/>
      <c r="K23" s="177"/>
    </row>
    <row r="24" spans="1:11" ht="15.9" customHeight="1">
      <c r="A24" s="95" t="s">
        <v>11</v>
      </c>
      <c r="B24" s="27">
        <v>261549</v>
      </c>
      <c r="C24" s="27">
        <v>31785</v>
      </c>
      <c r="D24" s="27">
        <v>229764</v>
      </c>
      <c r="E24" s="28">
        <v>100</v>
      </c>
      <c r="F24" s="175">
        <v>12.152598557058141</v>
      </c>
      <c r="G24" s="175">
        <v>87.847401442941859</v>
      </c>
      <c r="I24" s="177"/>
      <c r="J24" s="177"/>
      <c r="K24" s="177"/>
    </row>
  </sheetData>
  <mergeCells count="2">
    <mergeCell ref="B3:D3"/>
    <mergeCell ref="E3:G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E23"/>
  <sheetViews>
    <sheetView topLeftCell="A9" workbookViewId="0">
      <selection activeCell="C34" sqref="C34"/>
    </sheetView>
  </sheetViews>
  <sheetFormatPr defaultRowHeight="13.8"/>
  <cols>
    <col min="1" max="1" width="34.59765625" customWidth="1"/>
    <col min="2" max="2" width="9.59765625" bestFit="1" customWidth="1"/>
    <col min="3" max="3" width="22" bestFit="1" customWidth="1"/>
  </cols>
  <sheetData>
    <row r="1" spans="1:5" ht="15">
      <c r="A1" s="4" t="s">
        <v>22</v>
      </c>
    </row>
    <row r="3" spans="1:5" ht="15" customHeight="1">
      <c r="A3" s="32" t="s">
        <v>23</v>
      </c>
      <c r="B3" s="33" t="s">
        <v>24</v>
      </c>
      <c r="C3" s="33" t="s">
        <v>25</v>
      </c>
    </row>
    <row r="4" spans="1:5" ht="15" customHeight="1">
      <c r="A4" s="30" t="s">
        <v>26</v>
      </c>
      <c r="B4" s="168">
        <f>VLOOKUP(A4,[1]EC2024ReportTables!A$18:C$37,2,0)</f>
        <v>705</v>
      </c>
      <c r="C4" s="208">
        <f>VLOOKUP(A4,[1]EC2024ReportTables!A$18:C$37,3,0)</f>
        <v>0.3</v>
      </c>
      <c r="E4" s="217"/>
    </row>
    <row r="5" spans="1:5" ht="15" customHeight="1">
      <c r="A5" s="30" t="s">
        <v>27</v>
      </c>
      <c r="B5" s="168">
        <f>VLOOKUP(A5,[1]EC2024ReportTables!A$18:C$37,2,0)</f>
        <v>295</v>
      </c>
      <c r="C5" s="208">
        <f>VLOOKUP(A5,[1]EC2024ReportTables!A$18:C$37,3,0)</f>
        <v>0.1</v>
      </c>
      <c r="E5" s="217"/>
    </row>
    <row r="6" spans="1:5" ht="15" customHeight="1">
      <c r="A6" s="30" t="s">
        <v>28</v>
      </c>
      <c r="B6" s="168">
        <f>VLOOKUP(A6,[1]EC2024ReportTables!A$18:C$37,2,0)</f>
        <v>17817</v>
      </c>
      <c r="C6" s="208">
        <f>VLOOKUP(A6,[1]EC2024ReportTables!A$18:C$37,3,0)</f>
        <v>6.6</v>
      </c>
      <c r="E6" s="217"/>
    </row>
    <row r="7" spans="1:5" ht="15" customHeight="1">
      <c r="A7" s="30" t="s">
        <v>29</v>
      </c>
      <c r="B7" s="168">
        <f>VLOOKUP(A7,[1]EC2024ReportTables!A$18:C$37,2,0)</f>
        <v>76</v>
      </c>
      <c r="C7" s="209">
        <f>VLOOKUP(A7,[1]EC2024ReportTables!A$18:C$37,3,0)</f>
        <v>0</v>
      </c>
      <c r="E7" s="217"/>
    </row>
    <row r="8" spans="1:5" ht="15" customHeight="1">
      <c r="A8" s="30" t="s">
        <v>30</v>
      </c>
      <c r="B8" s="168">
        <v>1939</v>
      </c>
      <c r="C8" s="208">
        <v>0.7</v>
      </c>
      <c r="E8" s="217"/>
    </row>
    <row r="9" spans="1:5" ht="15" customHeight="1">
      <c r="A9" s="30" t="s">
        <v>31</v>
      </c>
      <c r="B9" s="168">
        <f>VLOOKUP(A9,[1]EC2024ReportTables!A$18:C$37,2,0)</f>
        <v>197</v>
      </c>
      <c r="C9" s="208">
        <f>VLOOKUP(A9,[1]EC2024ReportTables!A$18:C$37,3,0)</f>
        <v>0.1</v>
      </c>
      <c r="E9" s="217"/>
    </row>
    <row r="10" spans="1:5" ht="15" customHeight="1">
      <c r="A10" s="30" t="s">
        <v>32</v>
      </c>
      <c r="B10" s="168">
        <v>144671</v>
      </c>
      <c r="C10" s="208">
        <v>53.7</v>
      </c>
      <c r="E10" s="217"/>
    </row>
    <row r="11" spans="1:5" ht="15" customHeight="1">
      <c r="A11" s="30" t="s">
        <v>33</v>
      </c>
      <c r="B11" s="168">
        <f>VLOOKUP(A11,[1]EC2024ReportTables!A$18:C$37,2,0)</f>
        <v>707</v>
      </c>
      <c r="C11" s="208">
        <f>VLOOKUP(A11,[1]EC2024ReportTables!A$18:C$37,3,0)</f>
        <v>0.3</v>
      </c>
      <c r="E11" s="217"/>
    </row>
    <row r="12" spans="1:5" ht="15" customHeight="1">
      <c r="A12" s="30" t="s">
        <v>34</v>
      </c>
      <c r="B12" s="168">
        <f>VLOOKUP(A12,[1]EC2024ReportTables!A$18:C$37,2,0)</f>
        <v>61923</v>
      </c>
      <c r="C12" s="208">
        <f>VLOOKUP(A12,[1]EC2024ReportTables!A$18:C$37,3,0)</f>
        <v>23</v>
      </c>
      <c r="E12" s="217"/>
    </row>
    <row r="13" spans="1:5" ht="15" customHeight="1">
      <c r="A13" s="30" t="s">
        <v>35</v>
      </c>
      <c r="B13" s="168">
        <f>VLOOKUP(A13,[1]EC2024ReportTables!A$18:C$37,2,0)</f>
        <v>2512</v>
      </c>
      <c r="C13" s="208">
        <f>VLOOKUP(A13,[1]EC2024ReportTables!A$18:C$37,3,0)</f>
        <v>0.9</v>
      </c>
      <c r="E13" s="217"/>
    </row>
    <row r="14" spans="1:5" ht="15" customHeight="1">
      <c r="A14" s="30" t="s">
        <v>36</v>
      </c>
      <c r="B14" s="168">
        <f>VLOOKUP(A14,[1]EC2024ReportTables!A$18:C$37,2,0)</f>
        <v>4067</v>
      </c>
      <c r="C14" s="208">
        <f>VLOOKUP(A14,[1]EC2024ReportTables!A$18:C$37,3,0)</f>
        <v>1.5</v>
      </c>
      <c r="E14" s="217"/>
    </row>
    <row r="15" spans="1:5" ht="15" customHeight="1">
      <c r="A15" s="30" t="s">
        <v>37</v>
      </c>
      <c r="B15" s="168">
        <f>VLOOKUP(A15,[1]EC2024ReportTables!A$18:C$37,2,0)</f>
        <v>132</v>
      </c>
      <c r="C15" s="209">
        <f>VLOOKUP(A15,[1]EC2024ReportTables!A$18:C$37,3,0)</f>
        <v>0</v>
      </c>
      <c r="E15" s="217"/>
    </row>
    <row r="16" spans="1:5" ht="15" customHeight="1">
      <c r="A16" s="30" t="s">
        <v>38</v>
      </c>
      <c r="B16" s="168">
        <f>VLOOKUP(A16,[1]EC2024ReportTables!A$18:C$37,2,0)</f>
        <v>1853</v>
      </c>
      <c r="C16" s="208">
        <f>VLOOKUP(A16,[1]EC2024ReportTables!A$18:C$37,3,0)</f>
        <v>0.7</v>
      </c>
      <c r="E16" s="217"/>
    </row>
    <row r="17" spans="1:5" ht="15" customHeight="1">
      <c r="A17" s="30" t="s">
        <v>39</v>
      </c>
      <c r="B17" s="168">
        <v>1552</v>
      </c>
      <c r="C17" s="208">
        <v>0.6</v>
      </c>
      <c r="E17" s="217"/>
    </row>
    <row r="18" spans="1:5" ht="15" customHeight="1">
      <c r="A18" s="30" t="s">
        <v>40</v>
      </c>
      <c r="B18" s="168">
        <v>130</v>
      </c>
      <c r="C18" s="209">
        <v>0</v>
      </c>
      <c r="E18" s="217"/>
    </row>
    <row r="19" spans="1:5" ht="15" customHeight="1">
      <c r="A19" s="30" t="s">
        <v>41</v>
      </c>
      <c r="B19" s="168">
        <f>VLOOKUP(A19,[1]EC2024ReportTables!A$18:C$37,2,0)</f>
        <v>5451</v>
      </c>
      <c r="C19" s="208">
        <f>VLOOKUP(A19,[1]EC2024ReportTables!A$18:C$37,3,0)</f>
        <v>2</v>
      </c>
      <c r="E19" s="217"/>
    </row>
    <row r="20" spans="1:5" ht="15" customHeight="1">
      <c r="A20" s="30" t="s">
        <v>42</v>
      </c>
      <c r="B20" s="168">
        <f>VLOOKUP(A20,[1]EC2024ReportTables!A$18:C$37,2,0)</f>
        <v>1850</v>
      </c>
      <c r="C20" s="208">
        <f>VLOOKUP(A20,[1]EC2024ReportTables!A$18:C$37,3,0)</f>
        <v>0.7</v>
      </c>
      <c r="E20" s="217"/>
    </row>
    <row r="21" spans="1:5" ht="15" customHeight="1">
      <c r="A21" s="30" t="s">
        <v>43</v>
      </c>
      <c r="B21" s="168">
        <f>VLOOKUP(A21,[1]EC2024ReportTables!A$18:C$37,2,0)</f>
        <v>500</v>
      </c>
      <c r="C21" s="208">
        <f>VLOOKUP(A21,[1]EC2024ReportTables!A$18:C$37,3,0)</f>
        <v>0.2</v>
      </c>
      <c r="E21" s="217"/>
    </row>
    <row r="22" spans="1:5" ht="15" customHeight="1">
      <c r="A22" s="30" t="s">
        <v>44</v>
      </c>
      <c r="B22" s="168">
        <v>22949</v>
      </c>
      <c r="C22" s="208">
        <v>8.5</v>
      </c>
      <c r="E22" s="217"/>
    </row>
    <row r="23" spans="1:5" ht="15" customHeight="1">
      <c r="A23" s="31" t="s">
        <v>11</v>
      </c>
      <c r="B23" s="169">
        <f>SUM(B4:B22)</f>
        <v>269326</v>
      </c>
      <c r="C23" s="27">
        <f>SUM(C4:C22)</f>
        <v>99.9</v>
      </c>
      <c r="E23" s="217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G9"/>
  <sheetViews>
    <sheetView workbookViewId="0">
      <selection activeCell="D8" sqref="D8"/>
    </sheetView>
  </sheetViews>
  <sheetFormatPr defaultRowHeight="13.8"/>
  <cols>
    <col min="1" max="1" width="18.69921875" customWidth="1"/>
    <col min="2" max="2" width="8.8984375" bestFit="1" customWidth="1"/>
    <col min="4" max="4" width="9.59765625" bestFit="1" customWidth="1"/>
    <col min="7" max="7" width="16.19921875" customWidth="1"/>
  </cols>
  <sheetData>
    <row r="1" spans="1:7" ht="15">
      <c r="A1" s="4" t="s">
        <v>249</v>
      </c>
    </row>
    <row r="3" spans="1:7" ht="15.9" customHeight="1">
      <c r="A3" s="243" t="s">
        <v>250</v>
      </c>
      <c r="B3" s="244" t="s">
        <v>3</v>
      </c>
      <c r="C3" s="244"/>
      <c r="D3" s="244"/>
      <c r="E3" s="244" t="s">
        <v>4</v>
      </c>
      <c r="F3" s="244"/>
      <c r="G3" s="244"/>
    </row>
    <row r="4" spans="1:7" ht="15.9" customHeight="1">
      <c r="A4" s="243"/>
      <c r="B4" s="39" t="s">
        <v>11</v>
      </c>
      <c r="C4" s="39" t="s">
        <v>159</v>
      </c>
      <c r="D4" s="39" t="s">
        <v>160</v>
      </c>
      <c r="E4" s="39" t="s">
        <v>11</v>
      </c>
      <c r="F4" s="39" t="s">
        <v>159</v>
      </c>
      <c r="G4" s="39" t="s">
        <v>160</v>
      </c>
    </row>
    <row r="5" spans="1:7" ht="15.9" customHeight="1">
      <c r="A5" s="97" t="s">
        <v>144</v>
      </c>
      <c r="B5" s="41">
        <v>241179</v>
      </c>
      <c r="C5" s="41">
        <v>19060</v>
      </c>
      <c r="D5" s="41">
        <v>222119</v>
      </c>
      <c r="E5" s="42">
        <v>100</v>
      </c>
      <c r="F5" s="42">
        <v>7.9</v>
      </c>
      <c r="G5" s="42">
        <v>92.1</v>
      </c>
    </row>
    <row r="6" spans="1:7" ht="15.9" customHeight="1">
      <c r="A6" s="97" t="s">
        <v>87</v>
      </c>
      <c r="B6" s="41">
        <v>16730</v>
      </c>
      <c r="C6" s="41">
        <v>9387</v>
      </c>
      <c r="D6" s="41">
        <v>7343</v>
      </c>
      <c r="E6" s="42">
        <v>100</v>
      </c>
      <c r="F6" s="42">
        <v>56.1</v>
      </c>
      <c r="G6" s="42">
        <v>43.9</v>
      </c>
    </row>
    <row r="7" spans="1:7" ht="15.9" customHeight="1">
      <c r="A7" s="97" t="s">
        <v>145</v>
      </c>
      <c r="B7" s="41">
        <v>3103</v>
      </c>
      <c r="C7" s="41">
        <v>2849</v>
      </c>
      <c r="D7" s="42">
        <v>254</v>
      </c>
      <c r="E7" s="42">
        <v>100</v>
      </c>
      <c r="F7" s="42">
        <v>91.8</v>
      </c>
      <c r="G7" s="42">
        <v>8.1999999999999993</v>
      </c>
    </row>
    <row r="8" spans="1:7" ht="15.9" customHeight="1">
      <c r="A8" s="97" t="s">
        <v>146</v>
      </c>
      <c r="B8" s="42">
        <v>537</v>
      </c>
      <c r="C8" s="42">
        <v>489</v>
      </c>
      <c r="D8" s="42">
        <v>48</v>
      </c>
      <c r="E8" s="42">
        <v>100</v>
      </c>
      <c r="F8" s="42">
        <v>91.1</v>
      </c>
      <c r="G8" s="42">
        <v>8.9</v>
      </c>
    </row>
    <row r="9" spans="1:7" ht="15.9" customHeight="1">
      <c r="A9" s="98" t="s">
        <v>11</v>
      </c>
      <c r="B9" s="44">
        <v>261549</v>
      </c>
      <c r="C9" s="44">
        <v>31693</v>
      </c>
      <c r="D9" s="44">
        <v>229856</v>
      </c>
      <c r="E9" s="45">
        <v>100</v>
      </c>
      <c r="F9" s="45">
        <v>12.1</v>
      </c>
      <c r="G9" s="45">
        <v>87.9</v>
      </c>
    </row>
  </sheetData>
  <mergeCells count="3">
    <mergeCell ref="A3:A4"/>
    <mergeCell ref="B3:D3"/>
    <mergeCell ref="E3:G3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D12"/>
  <sheetViews>
    <sheetView workbookViewId="0">
      <selection activeCell="G12" sqref="G12"/>
    </sheetView>
  </sheetViews>
  <sheetFormatPr defaultRowHeight="13.8"/>
  <cols>
    <col min="1" max="1" width="33" customWidth="1"/>
    <col min="2" max="4" width="8.8984375" bestFit="1" customWidth="1"/>
  </cols>
  <sheetData>
    <row r="1" spans="1:4" ht="15">
      <c r="A1" s="4" t="s">
        <v>251</v>
      </c>
    </row>
    <row r="3" spans="1:4" ht="15.9" customHeight="1">
      <c r="A3" s="243" t="s">
        <v>158</v>
      </c>
      <c r="B3" s="244" t="s">
        <v>252</v>
      </c>
      <c r="C3" s="244"/>
      <c r="D3" s="244"/>
    </row>
    <row r="4" spans="1:4" ht="15.9" customHeight="1">
      <c r="A4" s="243"/>
      <c r="B4" s="96" t="s">
        <v>11</v>
      </c>
      <c r="C4" s="96" t="s">
        <v>127</v>
      </c>
      <c r="D4" s="96" t="s">
        <v>128</v>
      </c>
    </row>
    <row r="5" spans="1:4" ht="15.9" customHeight="1">
      <c r="A5" s="97" t="s">
        <v>5</v>
      </c>
      <c r="B5" s="41">
        <v>258279</v>
      </c>
      <c r="C5" s="41">
        <v>131526</v>
      </c>
      <c r="D5" s="41">
        <v>126753</v>
      </c>
    </row>
    <row r="6" spans="1:4" ht="15.9" customHeight="1">
      <c r="A6" s="97" t="s">
        <v>6</v>
      </c>
      <c r="B6" s="41">
        <v>2496</v>
      </c>
      <c r="C6" s="41">
        <v>1066</v>
      </c>
      <c r="D6" s="41">
        <v>1430</v>
      </c>
    </row>
    <row r="7" spans="1:4" ht="15.9" customHeight="1">
      <c r="A7" s="97" t="s">
        <v>7</v>
      </c>
      <c r="B7" s="41">
        <v>3830</v>
      </c>
      <c r="C7" s="42">
        <v>1021</v>
      </c>
      <c r="D7" s="41">
        <v>2809</v>
      </c>
    </row>
    <row r="8" spans="1:4" ht="15.9" customHeight="1">
      <c r="A8" s="97" t="s">
        <v>161</v>
      </c>
      <c r="B8" s="41">
        <v>2048</v>
      </c>
      <c r="C8" s="42">
        <v>526</v>
      </c>
      <c r="D8" s="41">
        <v>1522</v>
      </c>
    </row>
    <row r="9" spans="1:4" ht="15.9" customHeight="1">
      <c r="A9" s="97" t="s">
        <v>9</v>
      </c>
      <c r="B9" s="41">
        <v>2017</v>
      </c>
      <c r="C9" s="42">
        <v>936</v>
      </c>
      <c r="D9" s="41">
        <v>1081</v>
      </c>
    </row>
    <row r="10" spans="1:4" ht="15.9" customHeight="1">
      <c r="A10" s="97" t="s">
        <v>10</v>
      </c>
      <c r="B10" s="42">
        <v>656</v>
      </c>
      <c r="C10" s="42">
        <v>298</v>
      </c>
      <c r="D10" s="42">
        <v>358</v>
      </c>
    </row>
    <row r="11" spans="1:4" ht="15.9" customHeight="1">
      <c r="A11" s="98" t="s">
        <v>11</v>
      </c>
      <c r="B11" s="44">
        <v>269326</v>
      </c>
      <c r="C11" s="44">
        <v>135373</v>
      </c>
      <c r="D11" s="44">
        <v>133953</v>
      </c>
    </row>
    <row r="12" spans="1:4">
      <c r="C12" s="177"/>
      <c r="D12" s="177"/>
    </row>
  </sheetData>
  <mergeCells count="2">
    <mergeCell ref="A3:A4"/>
    <mergeCell ref="B3:D3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H25"/>
  <sheetViews>
    <sheetView topLeftCell="A10" workbookViewId="0">
      <selection activeCell="F28" sqref="F28"/>
    </sheetView>
  </sheetViews>
  <sheetFormatPr defaultRowHeight="13.8"/>
  <cols>
    <col min="1" max="1" width="45.5" customWidth="1"/>
    <col min="2" max="2" width="8.8984375" bestFit="1" customWidth="1"/>
    <col min="3" max="3" width="14.8984375" bestFit="1" customWidth="1"/>
    <col min="4" max="4" width="13" bestFit="1" customWidth="1"/>
    <col min="5" max="5" width="13.8984375" bestFit="1" customWidth="1"/>
    <col min="6" max="6" width="27.59765625" bestFit="1" customWidth="1"/>
    <col min="7" max="7" width="16.19921875" bestFit="1" customWidth="1"/>
    <col min="8" max="8" width="16.09765625" bestFit="1" customWidth="1"/>
  </cols>
  <sheetData>
    <row r="1" spans="1:8" ht="15">
      <c r="A1" s="4" t="s">
        <v>253</v>
      </c>
    </row>
    <row r="3" spans="1:8" ht="15.9" customHeight="1">
      <c r="A3" s="247" t="s">
        <v>254</v>
      </c>
      <c r="B3" s="244" t="s">
        <v>11</v>
      </c>
      <c r="C3" s="244" t="s">
        <v>5</v>
      </c>
      <c r="D3" s="244" t="s">
        <v>6</v>
      </c>
      <c r="E3" s="244" t="s">
        <v>7</v>
      </c>
      <c r="F3" s="244" t="s">
        <v>161</v>
      </c>
      <c r="G3" s="244" t="s">
        <v>255</v>
      </c>
      <c r="H3" s="96" t="s">
        <v>256</v>
      </c>
    </row>
    <row r="4" spans="1:8" ht="15.9" customHeight="1">
      <c r="A4" s="247"/>
      <c r="B4" s="244"/>
      <c r="C4" s="244"/>
      <c r="D4" s="244"/>
      <c r="E4" s="244"/>
      <c r="F4" s="244"/>
      <c r="G4" s="244"/>
      <c r="H4" s="96" t="s">
        <v>257</v>
      </c>
    </row>
    <row r="5" spans="1:8" ht="15.9" customHeight="1">
      <c r="A5" s="97" t="s">
        <v>258</v>
      </c>
      <c r="B5" s="42">
        <v>416</v>
      </c>
      <c r="C5" s="42">
        <v>302</v>
      </c>
      <c r="D5" s="42">
        <v>92</v>
      </c>
      <c r="E5" s="42">
        <v>5</v>
      </c>
      <c r="F5" s="42">
        <v>3</v>
      </c>
      <c r="G5" s="42">
        <v>8</v>
      </c>
      <c r="H5" s="42">
        <v>6</v>
      </c>
    </row>
    <row r="6" spans="1:8" ht="15.9" customHeight="1">
      <c r="A6" s="97" t="s">
        <v>27</v>
      </c>
      <c r="B6" s="42">
        <v>191</v>
      </c>
      <c r="C6" s="42">
        <v>161</v>
      </c>
      <c r="D6" s="42">
        <v>24</v>
      </c>
      <c r="E6" s="42">
        <v>0</v>
      </c>
      <c r="F6" s="42">
        <v>3</v>
      </c>
      <c r="G6" s="42">
        <v>2</v>
      </c>
      <c r="H6" s="42">
        <v>1</v>
      </c>
    </row>
    <row r="7" spans="1:8" ht="15.9" customHeight="1">
      <c r="A7" s="97" t="s">
        <v>28</v>
      </c>
      <c r="B7" s="41">
        <v>17462</v>
      </c>
      <c r="C7" s="41">
        <v>17039</v>
      </c>
      <c r="D7" s="42">
        <v>346</v>
      </c>
      <c r="E7" s="42">
        <v>29</v>
      </c>
      <c r="F7" s="42">
        <v>20</v>
      </c>
      <c r="G7" s="42">
        <v>20</v>
      </c>
      <c r="H7" s="42">
        <v>8</v>
      </c>
    </row>
    <row r="8" spans="1:8" ht="15.9" customHeight="1">
      <c r="A8" s="97" t="s">
        <v>259</v>
      </c>
      <c r="B8" s="42">
        <v>75</v>
      </c>
      <c r="C8" s="42">
        <v>40</v>
      </c>
      <c r="D8" s="42">
        <v>0</v>
      </c>
      <c r="E8" s="42">
        <v>29</v>
      </c>
      <c r="F8" s="42">
        <v>6</v>
      </c>
      <c r="G8" s="42">
        <v>0</v>
      </c>
      <c r="H8" s="42">
        <v>0</v>
      </c>
    </row>
    <row r="9" spans="1:8" ht="15.9" customHeight="1">
      <c r="A9" s="97" t="s">
        <v>260</v>
      </c>
      <c r="B9" s="41">
        <v>1925</v>
      </c>
      <c r="C9" s="42">
        <v>889</v>
      </c>
      <c r="D9" s="42">
        <v>10</v>
      </c>
      <c r="E9" s="42">
        <v>743</v>
      </c>
      <c r="F9" s="42">
        <v>136</v>
      </c>
      <c r="G9" s="42">
        <v>46</v>
      </c>
      <c r="H9" s="42">
        <v>101</v>
      </c>
    </row>
    <row r="10" spans="1:8" ht="15.9" customHeight="1">
      <c r="A10" s="97" t="s">
        <v>31</v>
      </c>
      <c r="B10" s="42">
        <v>195</v>
      </c>
      <c r="C10" s="42">
        <v>185</v>
      </c>
      <c r="D10" s="42">
        <v>4</v>
      </c>
      <c r="E10" s="42">
        <v>0</v>
      </c>
      <c r="F10" s="42">
        <v>1</v>
      </c>
      <c r="G10" s="42">
        <v>2</v>
      </c>
      <c r="H10" s="42">
        <v>3</v>
      </c>
    </row>
    <row r="11" spans="1:8" ht="15.9" customHeight="1">
      <c r="A11" s="97" t="s">
        <v>32</v>
      </c>
      <c r="B11" s="41">
        <v>144193</v>
      </c>
      <c r="C11" s="41">
        <v>143330</v>
      </c>
      <c r="D11" s="42">
        <v>558</v>
      </c>
      <c r="E11" s="42">
        <v>135</v>
      </c>
      <c r="F11" s="42">
        <v>68</v>
      </c>
      <c r="G11" s="42">
        <v>70</v>
      </c>
      <c r="H11" s="42">
        <v>32</v>
      </c>
    </row>
    <row r="12" spans="1:8" ht="15.9" customHeight="1">
      <c r="A12" s="97" t="s">
        <v>33</v>
      </c>
      <c r="B12" s="42">
        <v>604</v>
      </c>
      <c r="C12" s="42">
        <v>513</v>
      </c>
      <c r="D12" s="42">
        <v>61</v>
      </c>
      <c r="E12" s="42">
        <v>12</v>
      </c>
      <c r="F12" s="42">
        <v>11</v>
      </c>
      <c r="G12" s="42">
        <v>4</v>
      </c>
      <c r="H12" s="42">
        <v>3</v>
      </c>
    </row>
    <row r="13" spans="1:8" ht="15.9" customHeight="1">
      <c r="A13" s="97" t="s">
        <v>261</v>
      </c>
      <c r="B13" s="41">
        <v>61904</v>
      </c>
      <c r="C13" s="41">
        <v>61755</v>
      </c>
      <c r="D13" s="42">
        <v>62</v>
      </c>
      <c r="E13" s="42">
        <v>31</v>
      </c>
      <c r="F13" s="42">
        <v>11</v>
      </c>
      <c r="G13" s="42">
        <v>38</v>
      </c>
      <c r="H13" s="42">
        <v>7</v>
      </c>
    </row>
    <row r="14" spans="1:8" ht="15.9" customHeight="1">
      <c r="A14" s="97" t="s">
        <v>35</v>
      </c>
      <c r="B14" s="42">
        <v>411</v>
      </c>
      <c r="C14" s="42">
        <v>388</v>
      </c>
      <c r="D14" s="42">
        <v>3</v>
      </c>
      <c r="E14" s="42">
        <v>7</v>
      </c>
      <c r="F14" s="42">
        <v>4</v>
      </c>
      <c r="G14" s="42">
        <v>8</v>
      </c>
      <c r="H14" s="42">
        <v>1</v>
      </c>
    </row>
    <row r="15" spans="1:8" ht="15.9" customHeight="1">
      <c r="A15" s="97" t="s">
        <v>36</v>
      </c>
      <c r="B15" s="41">
        <v>4026</v>
      </c>
      <c r="C15" s="41">
        <v>3490</v>
      </c>
      <c r="D15" s="42">
        <v>391</v>
      </c>
      <c r="E15" s="42">
        <v>66</v>
      </c>
      <c r="F15" s="42">
        <v>38</v>
      </c>
      <c r="G15" s="42">
        <v>21</v>
      </c>
      <c r="H15" s="42">
        <v>20</v>
      </c>
    </row>
    <row r="16" spans="1:8" ht="15.9" customHeight="1">
      <c r="A16" s="97" t="s">
        <v>37</v>
      </c>
      <c r="B16" s="42">
        <v>120</v>
      </c>
      <c r="C16" s="42">
        <v>108</v>
      </c>
      <c r="D16" s="42">
        <v>9</v>
      </c>
      <c r="E16" s="42">
        <v>2</v>
      </c>
      <c r="F16" s="42">
        <v>0</v>
      </c>
      <c r="G16" s="42">
        <v>1</v>
      </c>
      <c r="H16" s="42">
        <v>0</v>
      </c>
    </row>
    <row r="17" spans="1:8" ht="15.9" customHeight="1">
      <c r="A17" s="97" t="s">
        <v>38</v>
      </c>
      <c r="B17" s="41">
        <v>1779</v>
      </c>
      <c r="C17" s="41">
        <v>1708</v>
      </c>
      <c r="D17" s="42">
        <v>26</v>
      </c>
      <c r="E17" s="42">
        <v>10</v>
      </c>
      <c r="F17" s="42">
        <v>3</v>
      </c>
      <c r="G17" s="42">
        <v>18</v>
      </c>
      <c r="H17" s="42">
        <v>14</v>
      </c>
    </row>
    <row r="18" spans="1:8" ht="15.9" customHeight="1">
      <c r="A18" s="97" t="s">
        <v>262</v>
      </c>
      <c r="B18" s="41">
        <v>4365</v>
      </c>
      <c r="C18" s="41">
        <v>4142</v>
      </c>
      <c r="D18" s="42">
        <v>71</v>
      </c>
      <c r="E18" s="42">
        <v>36</v>
      </c>
      <c r="F18" s="42">
        <v>15</v>
      </c>
      <c r="G18" s="42">
        <v>75</v>
      </c>
      <c r="H18" s="42">
        <v>26</v>
      </c>
    </row>
    <row r="19" spans="1:8" ht="15.9" customHeight="1">
      <c r="A19" s="97" t="s">
        <v>263</v>
      </c>
      <c r="B19" s="42">
        <v>160</v>
      </c>
      <c r="C19" s="42">
        <v>24</v>
      </c>
      <c r="D19" s="42">
        <v>3</v>
      </c>
      <c r="E19" s="42">
        <v>126</v>
      </c>
      <c r="F19" s="42">
        <v>1</v>
      </c>
      <c r="G19" s="42">
        <v>2</v>
      </c>
      <c r="H19" s="42">
        <v>4</v>
      </c>
    </row>
    <row r="20" spans="1:8" ht="15.9" customHeight="1">
      <c r="A20" s="97" t="s">
        <v>41</v>
      </c>
      <c r="B20" s="41">
        <v>5434</v>
      </c>
      <c r="C20" s="41">
        <v>1533</v>
      </c>
      <c r="D20" s="42">
        <v>24</v>
      </c>
      <c r="E20" s="41">
        <v>2147</v>
      </c>
      <c r="F20" s="41">
        <v>1413</v>
      </c>
      <c r="G20" s="42">
        <v>237</v>
      </c>
      <c r="H20" s="42">
        <v>80</v>
      </c>
    </row>
    <row r="21" spans="1:8" ht="15.9" customHeight="1">
      <c r="A21" s="97" t="s">
        <v>42</v>
      </c>
      <c r="B21" s="41">
        <v>1826</v>
      </c>
      <c r="C21" s="42">
        <v>858</v>
      </c>
      <c r="D21" s="42">
        <v>10</v>
      </c>
      <c r="E21" s="42">
        <v>407</v>
      </c>
      <c r="F21" s="42">
        <v>218</v>
      </c>
      <c r="G21" s="42">
        <v>193</v>
      </c>
      <c r="H21" s="42">
        <v>140</v>
      </c>
    </row>
    <row r="22" spans="1:8" ht="15.9" customHeight="1">
      <c r="A22" s="97" t="s">
        <v>43</v>
      </c>
      <c r="B22" s="42">
        <v>487</v>
      </c>
      <c r="C22" s="42">
        <v>456</v>
      </c>
      <c r="D22" s="42">
        <v>5</v>
      </c>
      <c r="E22" s="42">
        <v>3</v>
      </c>
      <c r="F22" s="42">
        <v>3</v>
      </c>
      <c r="G22" s="42">
        <v>14</v>
      </c>
      <c r="H22" s="42">
        <v>6</v>
      </c>
    </row>
    <row r="23" spans="1:8" ht="15.9" customHeight="1">
      <c r="A23" s="97" t="s">
        <v>264</v>
      </c>
      <c r="B23" s="41">
        <v>23753</v>
      </c>
      <c r="C23" s="41">
        <v>21358</v>
      </c>
      <c r="D23" s="42">
        <v>797</v>
      </c>
      <c r="E23" s="42">
        <v>42</v>
      </c>
      <c r="F23" s="42">
        <v>94</v>
      </c>
      <c r="G23" s="41">
        <v>1258</v>
      </c>
      <c r="H23" s="42">
        <v>204</v>
      </c>
    </row>
    <row r="24" spans="1:8" ht="15.9" customHeight="1">
      <c r="A24" s="98" t="s">
        <v>11</v>
      </c>
      <c r="B24" s="44">
        <v>269326</v>
      </c>
      <c r="C24" s="44">
        <v>258279</v>
      </c>
      <c r="D24" s="44">
        <v>2496</v>
      </c>
      <c r="E24" s="44">
        <v>3830</v>
      </c>
      <c r="F24" s="44">
        <v>2048</v>
      </c>
      <c r="G24" s="44">
        <v>2017</v>
      </c>
      <c r="H24" s="45">
        <v>656</v>
      </c>
    </row>
    <row r="25" spans="1:8" ht="15.9" customHeight="1"/>
  </sheetData>
  <mergeCells count="7">
    <mergeCell ref="G3:G4"/>
    <mergeCell ref="A3:A4"/>
    <mergeCell ref="B3:B4"/>
    <mergeCell ref="C3:C4"/>
    <mergeCell ref="D3:D4"/>
    <mergeCell ref="E3:E4"/>
    <mergeCell ref="F3:F4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H39"/>
  <sheetViews>
    <sheetView topLeftCell="A25" workbookViewId="0">
      <selection activeCell="G43" sqref="G43"/>
    </sheetView>
  </sheetViews>
  <sheetFormatPr defaultRowHeight="13.8"/>
  <cols>
    <col min="1" max="1" width="17.69921875" customWidth="1"/>
    <col min="2" max="2" width="9.59765625" bestFit="1" customWidth="1"/>
    <col min="3" max="3" width="13.59765625" bestFit="1" customWidth="1"/>
    <col min="4" max="4" width="11.8984375" bestFit="1" customWidth="1"/>
    <col min="5" max="5" width="12.69921875" bestFit="1" customWidth="1"/>
    <col min="6" max="6" width="25.5" bestFit="1" customWidth="1"/>
    <col min="7" max="7" width="13.19921875" customWidth="1"/>
    <col min="8" max="8" width="18.5" customWidth="1"/>
    <col min="9" max="9" width="20.8984375" customWidth="1"/>
  </cols>
  <sheetData>
    <row r="1" spans="1:8" ht="15">
      <c r="A1" s="4" t="s">
        <v>265</v>
      </c>
    </row>
    <row r="3" spans="1:8" ht="15.9" customHeight="1">
      <c r="A3" s="29" t="s">
        <v>46</v>
      </c>
      <c r="B3" s="29" t="s">
        <v>11</v>
      </c>
      <c r="C3" s="29" t="s">
        <v>5</v>
      </c>
      <c r="D3" s="29" t="s">
        <v>6</v>
      </c>
      <c r="E3" s="29" t="s">
        <v>7</v>
      </c>
      <c r="F3" s="29" t="s">
        <v>161</v>
      </c>
      <c r="G3" s="29" t="s">
        <v>9</v>
      </c>
      <c r="H3" s="29" t="s">
        <v>257</v>
      </c>
    </row>
    <row r="4" spans="1:8" ht="15.9" customHeight="1">
      <c r="A4" s="13" t="s">
        <v>48</v>
      </c>
      <c r="B4" s="168">
        <f>SUM(C4:H4)</f>
        <v>22704</v>
      </c>
      <c r="C4" s="168">
        <v>22244</v>
      </c>
      <c r="D4" s="168">
        <v>157</v>
      </c>
      <c r="E4" s="168">
        <v>113</v>
      </c>
      <c r="F4" s="168">
        <v>44</v>
      </c>
      <c r="G4" s="168">
        <v>104</v>
      </c>
      <c r="H4" s="168">
        <v>42</v>
      </c>
    </row>
    <row r="5" spans="1:8" ht="15.9" customHeight="1">
      <c r="A5" s="13" t="s">
        <v>49</v>
      </c>
      <c r="B5" s="168">
        <f t="shared" ref="B5:B6" si="0">SUM(C5:H5)</f>
        <v>25110</v>
      </c>
      <c r="C5" s="168">
        <v>24514</v>
      </c>
      <c r="D5" s="168">
        <v>151</v>
      </c>
      <c r="E5" s="168">
        <v>150</v>
      </c>
      <c r="F5" s="168">
        <v>49</v>
      </c>
      <c r="G5" s="168">
        <v>177</v>
      </c>
      <c r="H5" s="168">
        <v>69</v>
      </c>
    </row>
    <row r="6" spans="1:8" ht="15.9" customHeight="1">
      <c r="A6" s="13" t="s">
        <v>50</v>
      </c>
      <c r="B6" s="168">
        <f t="shared" si="0"/>
        <v>17070</v>
      </c>
      <c r="C6" s="168">
        <v>16794</v>
      </c>
      <c r="D6" s="168">
        <v>73</v>
      </c>
      <c r="E6" s="168">
        <v>67</v>
      </c>
      <c r="F6" s="168">
        <v>20</v>
      </c>
      <c r="G6" s="168">
        <v>86</v>
      </c>
      <c r="H6" s="168">
        <v>30</v>
      </c>
    </row>
    <row r="7" spans="1:8" ht="15.9" customHeight="1">
      <c r="A7" s="12" t="s">
        <v>51</v>
      </c>
      <c r="B7" s="178">
        <f>SUM(C7:H7)</f>
        <v>64884</v>
      </c>
      <c r="C7" s="178">
        <f t="shared" ref="C7:G7" si="1">C4+C5+C6</f>
        <v>63552</v>
      </c>
      <c r="D7" s="178">
        <f t="shared" si="1"/>
        <v>381</v>
      </c>
      <c r="E7" s="178">
        <f t="shared" si="1"/>
        <v>330</v>
      </c>
      <c r="F7" s="178">
        <f t="shared" si="1"/>
        <v>113</v>
      </c>
      <c r="G7" s="178">
        <f t="shared" si="1"/>
        <v>367</v>
      </c>
      <c r="H7" s="178">
        <f>H4+H5+H6</f>
        <v>141</v>
      </c>
    </row>
    <row r="8" spans="1:8" ht="15.9" customHeight="1">
      <c r="A8" s="13" t="s">
        <v>52</v>
      </c>
      <c r="B8" s="179">
        <f t="shared" ref="B8:B37" si="2">SUM(C8:H8)</f>
        <v>5364</v>
      </c>
      <c r="C8" s="168">
        <v>5010</v>
      </c>
      <c r="D8" s="168">
        <v>57</v>
      </c>
      <c r="E8" s="168">
        <v>146</v>
      </c>
      <c r="F8" s="168">
        <v>60</v>
      </c>
      <c r="G8" s="168">
        <v>78</v>
      </c>
      <c r="H8" s="168">
        <v>13</v>
      </c>
    </row>
    <row r="9" spans="1:8" ht="15.9" customHeight="1">
      <c r="A9" s="13" t="s">
        <v>53</v>
      </c>
      <c r="B9" s="179">
        <f t="shared" si="2"/>
        <v>4519</v>
      </c>
      <c r="C9" s="168">
        <v>4062</v>
      </c>
      <c r="D9" s="168">
        <v>78</v>
      </c>
      <c r="E9" s="168">
        <v>279</v>
      </c>
      <c r="F9" s="168">
        <v>59</v>
      </c>
      <c r="G9" s="168">
        <v>36</v>
      </c>
      <c r="H9" s="168">
        <v>5</v>
      </c>
    </row>
    <row r="10" spans="1:8" ht="15.9" customHeight="1">
      <c r="A10" s="13" t="s">
        <v>54</v>
      </c>
      <c r="B10" s="179">
        <f t="shared" si="2"/>
        <v>4474</v>
      </c>
      <c r="C10" s="168">
        <v>4123</v>
      </c>
      <c r="D10" s="168">
        <v>84</v>
      </c>
      <c r="E10" s="168">
        <v>86</v>
      </c>
      <c r="F10" s="168">
        <v>94</v>
      </c>
      <c r="G10" s="168">
        <v>69</v>
      </c>
      <c r="H10" s="168">
        <v>18</v>
      </c>
    </row>
    <row r="11" spans="1:8" ht="15.9" customHeight="1">
      <c r="A11" s="13" t="s">
        <v>55</v>
      </c>
      <c r="B11" s="179">
        <f t="shared" si="2"/>
        <v>6727</v>
      </c>
      <c r="C11" s="168">
        <v>6088</v>
      </c>
      <c r="D11" s="168">
        <v>119</v>
      </c>
      <c r="E11" s="168">
        <v>260</v>
      </c>
      <c r="F11" s="168">
        <v>89</v>
      </c>
      <c r="G11" s="168">
        <v>66</v>
      </c>
      <c r="H11" s="168">
        <v>105</v>
      </c>
    </row>
    <row r="12" spans="1:8" ht="15.9" customHeight="1">
      <c r="A12" s="13" t="s">
        <v>56</v>
      </c>
      <c r="B12" s="179">
        <f t="shared" si="2"/>
        <v>6814</v>
      </c>
      <c r="C12" s="168">
        <v>6421</v>
      </c>
      <c r="D12" s="168">
        <v>59</v>
      </c>
      <c r="E12" s="168">
        <v>129</v>
      </c>
      <c r="F12" s="168">
        <v>96</v>
      </c>
      <c r="G12" s="168">
        <v>91</v>
      </c>
      <c r="H12" s="168">
        <v>18</v>
      </c>
    </row>
    <row r="13" spans="1:8" ht="15.9" customHeight="1">
      <c r="A13" s="13" t="s">
        <v>57</v>
      </c>
      <c r="B13" s="179">
        <f t="shared" si="2"/>
        <v>5730</v>
      </c>
      <c r="C13" s="168">
        <v>5464</v>
      </c>
      <c r="D13" s="168">
        <v>48</v>
      </c>
      <c r="E13" s="168">
        <v>92</v>
      </c>
      <c r="F13" s="168">
        <v>74</v>
      </c>
      <c r="G13" s="168">
        <v>37</v>
      </c>
      <c r="H13" s="168">
        <v>15</v>
      </c>
    </row>
    <row r="14" spans="1:8" ht="15.9" customHeight="1">
      <c r="A14" s="13" t="s">
        <v>58</v>
      </c>
      <c r="B14" s="179">
        <f t="shared" si="2"/>
        <v>8237</v>
      </c>
      <c r="C14" s="168">
        <v>7873</v>
      </c>
      <c r="D14" s="168">
        <v>68</v>
      </c>
      <c r="E14" s="168">
        <v>123</v>
      </c>
      <c r="F14" s="168">
        <v>86</v>
      </c>
      <c r="G14" s="168">
        <v>62</v>
      </c>
      <c r="H14" s="168">
        <v>25</v>
      </c>
    </row>
    <row r="15" spans="1:8" ht="15.9" customHeight="1">
      <c r="A15" s="13" t="s">
        <v>59</v>
      </c>
      <c r="B15" s="179">
        <f t="shared" si="2"/>
        <v>8955</v>
      </c>
      <c r="C15" s="168">
        <v>8531</v>
      </c>
      <c r="D15" s="168">
        <v>71</v>
      </c>
      <c r="E15" s="168">
        <v>151</v>
      </c>
      <c r="F15" s="168">
        <v>75</v>
      </c>
      <c r="G15" s="168">
        <v>106</v>
      </c>
      <c r="H15" s="168">
        <v>21</v>
      </c>
    </row>
    <row r="16" spans="1:8" ht="15.9" customHeight="1">
      <c r="A16" s="12" t="s">
        <v>60</v>
      </c>
      <c r="B16" s="178">
        <f>SUM(B8:B15)</f>
        <v>50820</v>
      </c>
      <c r="C16" s="178">
        <f t="shared" ref="C16:H16" si="3">SUM(C8:C15)</f>
        <v>47572</v>
      </c>
      <c r="D16" s="178">
        <f t="shared" si="3"/>
        <v>584</v>
      </c>
      <c r="E16" s="178">
        <f t="shared" si="3"/>
        <v>1266</v>
      </c>
      <c r="F16" s="178">
        <f t="shared" si="3"/>
        <v>633</v>
      </c>
      <c r="G16" s="178">
        <f t="shared" si="3"/>
        <v>545</v>
      </c>
      <c r="H16" s="178">
        <f t="shared" si="3"/>
        <v>220</v>
      </c>
    </row>
    <row r="17" spans="1:8" ht="15.9" customHeight="1">
      <c r="A17" s="13" t="s">
        <v>61</v>
      </c>
      <c r="B17" s="179">
        <f t="shared" si="2"/>
        <v>6077</v>
      </c>
      <c r="C17" s="168">
        <v>5724</v>
      </c>
      <c r="D17" s="168">
        <v>51</v>
      </c>
      <c r="E17" s="168">
        <v>93</v>
      </c>
      <c r="F17" s="168">
        <v>124</v>
      </c>
      <c r="G17" s="168">
        <v>70</v>
      </c>
      <c r="H17" s="168">
        <v>15</v>
      </c>
    </row>
    <row r="18" spans="1:8" ht="15.9" customHeight="1">
      <c r="A18" s="13" t="s">
        <v>62</v>
      </c>
      <c r="B18" s="179">
        <f t="shared" si="2"/>
        <v>6432</v>
      </c>
      <c r="C18" s="168">
        <v>6158</v>
      </c>
      <c r="D18" s="168">
        <v>53</v>
      </c>
      <c r="E18" s="168">
        <v>91</v>
      </c>
      <c r="F18" s="168">
        <v>68</v>
      </c>
      <c r="G18" s="168">
        <v>36</v>
      </c>
      <c r="H18" s="168">
        <v>26</v>
      </c>
    </row>
    <row r="19" spans="1:8" ht="15.9" customHeight="1">
      <c r="A19" s="13" t="s">
        <v>63</v>
      </c>
      <c r="B19" s="179">
        <f t="shared" si="2"/>
        <v>13008</v>
      </c>
      <c r="C19" s="168">
        <v>12654</v>
      </c>
      <c r="D19" s="168">
        <v>114</v>
      </c>
      <c r="E19" s="168">
        <v>126</v>
      </c>
      <c r="F19" s="168">
        <v>49</v>
      </c>
      <c r="G19" s="168">
        <v>55</v>
      </c>
      <c r="H19" s="168">
        <v>10</v>
      </c>
    </row>
    <row r="20" spans="1:8" ht="15.9" customHeight="1">
      <c r="A20" s="13" t="s">
        <v>64</v>
      </c>
      <c r="B20" s="179">
        <f t="shared" si="2"/>
        <v>4917</v>
      </c>
      <c r="C20" s="168">
        <v>4679</v>
      </c>
      <c r="D20" s="168">
        <v>51</v>
      </c>
      <c r="E20" s="168">
        <v>73</v>
      </c>
      <c r="F20" s="168">
        <v>77</v>
      </c>
      <c r="G20" s="168">
        <v>25</v>
      </c>
      <c r="H20" s="168">
        <v>12</v>
      </c>
    </row>
    <row r="21" spans="1:8" ht="15.9" customHeight="1">
      <c r="A21" s="13" t="s">
        <v>65</v>
      </c>
      <c r="B21" s="179">
        <f t="shared" si="2"/>
        <v>6263</v>
      </c>
      <c r="C21" s="168">
        <v>6011</v>
      </c>
      <c r="D21" s="168">
        <v>47</v>
      </c>
      <c r="E21" s="168">
        <v>97</v>
      </c>
      <c r="F21" s="168">
        <v>55</v>
      </c>
      <c r="G21" s="168">
        <v>44</v>
      </c>
      <c r="H21" s="168">
        <v>9</v>
      </c>
    </row>
    <row r="22" spans="1:8" ht="15.9" customHeight="1">
      <c r="A22" s="13" t="s">
        <v>66</v>
      </c>
      <c r="B22" s="179">
        <f t="shared" si="2"/>
        <v>9017</v>
      </c>
      <c r="C22" s="168">
        <v>8600</v>
      </c>
      <c r="D22" s="168">
        <v>117</v>
      </c>
      <c r="E22" s="168">
        <v>98</v>
      </c>
      <c r="F22" s="168">
        <v>118</v>
      </c>
      <c r="G22" s="168">
        <v>63</v>
      </c>
      <c r="H22" s="168">
        <v>21</v>
      </c>
    </row>
    <row r="23" spans="1:8" ht="15.9" customHeight="1">
      <c r="A23" s="13" t="s">
        <v>67</v>
      </c>
      <c r="B23" s="179">
        <f t="shared" si="2"/>
        <v>6454</v>
      </c>
      <c r="C23" s="168">
        <v>6055</v>
      </c>
      <c r="D23" s="168">
        <v>78</v>
      </c>
      <c r="E23" s="168">
        <v>91</v>
      </c>
      <c r="F23" s="168">
        <v>152</v>
      </c>
      <c r="G23" s="168">
        <v>49</v>
      </c>
      <c r="H23" s="168">
        <v>29</v>
      </c>
    </row>
    <row r="24" spans="1:8" ht="15.9" customHeight="1">
      <c r="A24" s="12" t="s">
        <v>68</v>
      </c>
      <c r="B24" s="178">
        <f>SUM(B17:B23)</f>
        <v>52168</v>
      </c>
      <c r="C24" s="178">
        <f t="shared" ref="C24:H24" si="4">SUM(C17:C23)</f>
        <v>49881</v>
      </c>
      <c r="D24" s="178">
        <f t="shared" si="4"/>
        <v>511</v>
      </c>
      <c r="E24" s="178">
        <f t="shared" si="4"/>
        <v>669</v>
      </c>
      <c r="F24" s="178">
        <f t="shared" si="4"/>
        <v>643</v>
      </c>
      <c r="G24" s="178">
        <f t="shared" si="4"/>
        <v>342</v>
      </c>
      <c r="H24" s="178">
        <f t="shared" si="4"/>
        <v>122</v>
      </c>
    </row>
    <row r="25" spans="1:8" ht="15.9" customHeight="1">
      <c r="A25" s="13" t="s">
        <v>69</v>
      </c>
      <c r="B25" s="179">
        <f t="shared" si="2"/>
        <v>6081</v>
      </c>
      <c r="C25" s="168">
        <v>5789</v>
      </c>
      <c r="D25" s="168">
        <v>77</v>
      </c>
      <c r="E25" s="168">
        <v>121</v>
      </c>
      <c r="F25" s="168">
        <v>37</v>
      </c>
      <c r="G25" s="168">
        <v>53</v>
      </c>
      <c r="H25" s="168">
        <v>4</v>
      </c>
    </row>
    <row r="26" spans="1:8" ht="15.9" customHeight="1">
      <c r="A26" s="13" t="s">
        <v>70</v>
      </c>
      <c r="B26" s="179">
        <f t="shared" si="2"/>
        <v>6204</v>
      </c>
      <c r="C26" s="168">
        <v>5903</v>
      </c>
      <c r="D26" s="168">
        <v>83</v>
      </c>
      <c r="E26" s="168">
        <v>114</v>
      </c>
      <c r="F26" s="168">
        <v>73</v>
      </c>
      <c r="G26" s="168">
        <v>24</v>
      </c>
      <c r="H26" s="168">
        <v>7</v>
      </c>
    </row>
    <row r="27" spans="1:8" ht="15.9" customHeight="1">
      <c r="A27" s="13" t="s">
        <v>71</v>
      </c>
      <c r="B27" s="179">
        <f t="shared" si="2"/>
        <v>13240</v>
      </c>
      <c r="C27" s="168">
        <v>12907</v>
      </c>
      <c r="D27" s="168">
        <v>90</v>
      </c>
      <c r="E27" s="168">
        <v>96</v>
      </c>
      <c r="F27" s="168">
        <v>85</v>
      </c>
      <c r="G27" s="168">
        <v>51</v>
      </c>
      <c r="H27" s="168">
        <v>11</v>
      </c>
    </row>
    <row r="28" spans="1:8" ht="15.9" customHeight="1">
      <c r="A28" s="13" t="s">
        <v>72</v>
      </c>
      <c r="B28" s="179">
        <f t="shared" si="2"/>
        <v>6233</v>
      </c>
      <c r="C28" s="168">
        <v>5923</v>
      </c>
      <c r="D28" s="168">
        <v>64</v>
      </c>
      <c r="E28" s="168">
        <v>112</v>
      </c>
      <c r="F28" s="168">
        <v>62</v>
      </c>
      <c r="G28" s="168">
        <v>61</v>
      </c>
      <c r="H28" s="168">
        <v>11</v>
      </c>
    </row>
    <row r="29" spans="1:8" ht="15.9" customHeight="1">
      <c r="A29" s="13" t="s">
        <v>73</v>
      </c>
      <c r="B29" s="179">
        <f t="shared" si="2"/>
        <v>8641</v>
      </c>
      <c r="C29" s="168">
        <v>8241</v>
      </c>
      <c r="D29" s="168">
        <v>116</v>
      </c>
      <c r="E29" s="168">
        <v>139</v>
      </c>
      <c r="F29" s="168">
        <v>67</v>
      </c>
      <c r="G29" s="168">
        <v>64</v>
      </c>
      <c r="H29" s="168">
        <v>14</v>
      </c>
    </row>
    <row r="30" spans="1:8" ht="15.9" customHeight="1">
      <c r="A30" s="12" t="s">
        <v>74</v>
      </c>
      <c r="B30" s="178">
        <f>SUM(B25:B29)</f>
        <v>40399</v>
      </c>
      <c r="C30" s="178">
        <f t="shared" ref="C30:H30" si="5">SUM(C25:C29)</f>
        <v>38763</v>
      </c>
      <c r="D30" s="178">
        <f t="shared" si="5"/>
        <v>430</v>
      </c>
      <c r="E30" s="178">
        <f t="shared" si="5"/>
        <v>582</v>
      </c>
      <c r="F30" s="178">
        <f t="shared" si="5"/>
        <v>324</v>
      </c>
      <c r="G30" s="178">
        <f t="shared" si="5"/>
        <v>253</v>
      </c>
      <c r="H30" s="178">
        <f t="shared" si="5"/>
        <v>47</v>
      </c>
    </row>
    <row r="31" spans="1:8" ht="15.9" customHeight="1">
      <c r="A31" s="13" t="s">
        <v>75</v>
      </c>
      <c r="B31" s="179">
        <f>SUM(C31:H31)</f>
        <v>9612</v>
      </c>
      <c r="C31" s="168">
        <v>9336</v>
      </c>
      <c r="D31" s="168">
        <v>67</v>
      </c>
      <c r="E31" s="168">
        <v>93</v>
      </c>
      <c r="F31" s="168">
        <v>44</v>
      </c>
      <c r="G31" s="168">
        <v>62</v>
      </c>
      <c r="H31" s="168">
        <v>10</v>
      </c>
    </row>
    <row r="32" spans="1:8" ht="15.9" customHeight="1">
      <c r="A32" s="13" t="s">
        <v>76</v>
      </c>
      <c r="B32" s="179">
        <f>SUM(C32:H32)</f>
        <v>9542</v>
      </c>
      <c r="C32" s="168">
        <v>9088</v>
      </c>
      <c r="D32" s="168">
        <v>99</v>
      </c>
      <c r="E32" s="168">
        <v>253</v>
      </c>
      <c r="F32" s="168">
        <v>34</v>
      </c>
      <c r="G32" s="168">
        <v>54</v>
      </c>
      <c r="H32" s="168">
        <v>14</v>
      </c>
    </row>
    <row r="33" spans="1:8" ht="15.9" customHeight="1">
      <c r="A33" s="13" t="s">
        <v>77</v>
      </c>
      <c r="B33" s="179">
        <f t="shared" si="2"/>
        <v>7505</v>
      </c>
      <c r="C33" s="168">
        <v>7151</v>
      </c>
      <c r="D33" s="168">
        <v>77</v>
      </c>
      <c r="E33" s="168">
        <v>128</v>
      </c>
      <c r="F33" s="168">
        <v>59</v>
      </c>
      <c r="G33" s="168">
        <v>77</v>
      </c>
      <c r="H33" s="168">
        <v>13</v>
      </c>
    </row>
    <row r="34" spans="1:8" ht="15.9" customHeight="1">
      <c r="A34" s="13" t="s">
        <v>78</v>
      </c>
      <c r="B34" s="179">
        <f t="shared" si="2"/>
        <v>8353</v>
      </c>
      <c r="C34" s="168">
        <v>7959</v>
      </c>
      <c r="D34" s="168">
        <v>71</v>
      </c>
      <c r="E34" s="168">
        <v>137</v>
      </c>
      <c r="F34" s="168">
        <v>81</v>
      </c>
      <c r="G34" s="168">
        <v>78</v>
      </c>
      <c r="H34" s="168">
        <v>27</v>
      </c>
    </row>
    <row r="35" spans="1:8" ht="15.9" customHeight="1">
      <c r="A35" s="13" t="s">
        <v>79</v>
      </c>
      <c r="B35" s="179">
        <f t="shared" si="2"/>
        <v>7604</v>
      </c>
      <c r="C35" s="168">
        <v>7300</v>
      </c>
      <c r="D35" s="168">
        <v>86</v>
      </c>
      <c r="E35" s="168">
        <v>126</v>
      </c>
      <c r="F35" s="168">
        <v>15</v>
      </c>
      <c r="G35" s="168">
        <v>55</v>
      </c>
      <c r="H35" s="168">
        <v>22</v>
      </c>
    </row>
    <row r="36" spans="1:8" ht="15.9" customHeight="1">
      <c r="A36" s="13" t="s">
        <v>80</v>
      </c>
      <c r="B36" s="179">
        <f t="shared" si="2"/>
        <v>7224</v>
      </c>
      <c r="C36" s="168">
        <v>6882</v>
      </c>
      <c r="D36" s="168">
        <v>79</v>
      </c>
      <c r="E36" s="168">
        <v>128</v>
      </c>
      <c r="F36" s="168">
        <v>50</v>
      </c>
      <c r="G36" s="168">
        <v>72</v>
      </c>
      <c r="H36" s="168">
        <v>13</v>
      </c>
    </row>
    <row r="37" spans="1:8" ht="15.9" customHeight="1">
      <c r="A37" s="13" t="s">
        <v>81</v>
      </c>
      <c r="B37" s="179">
        <f t="shared" si="2"/>
        <v>11215</v>
      </c>
      <c r="C37" s="168">
        <v>10796</v>
      </c>
      <c r="D37" s="168">
        <v>111</v>
      </c>
      <c r="E37" s="168">
        <v>118</v>
      </c>
      <c r="F37" s="168">
        <v>51</v>
      </c>
      <c r="G37" s="168">
        <v>112</v>
      </c>
      <c r="H37" s="168">
        <v>27</v>
      </c>
    </row>
    <row r="38" spans="1:8" ht="15.9" customHeight="1">
      <c r="A38" s="12" t="s">
        <v>82</v>
      </c>
      <c r="B38" s="178">
        <f>SUM(B31:B37)</f>
        <v>61055</v>
      </c>
      <c r="C38" s="178">
        <f t="shared" ref="C38:H38" si="6">SUM(C31:C37)</f>
        <v>58512</v>
      </c>
      <c r="D38" s="178">
        <f t="shared" si="6"/>
        <v>590</v>
      </c>
      <c r="E38" s="178">
        <f t="shared" si="6"/>
        <v>983</v>
      </c>
      <c r="F38" s="178">
        <f t="shared" si="6"/>
        <v>334</v>
      </c>
      <c r="G38" s="178">
        <f t="shared" si="6"/>
        <v>510</v>
      </c>
      <c r="H38" s="178">
        <f t="shared" si="6"/>
        <v>126</v>
      </c>
    </row>
    <row r="39" spans="1:8" ht="15.9" customHeight="1">
      <c r="A39" s="131" t="s">
        <v>83</v>
      </c>
      <c r="B39" s="180">
        <f>B38+B30+B24+B16+B7</f>
        <v>269326</v>
      </c>
      <c r="C39" s="180">
        <f t="shared" ref="C39:H39" si="7">C38+C30+C24+C16+C7</f>
        <v>258280</v>
      </c>
      <c r="D39" s="180">
        <f t="shared" si="7"/>
        <v>2496</v>
      </c>
      <c r="E39" s="180">
        <f t="shared" si="7"/>
        <v>3830</v>
      </c>
      <c r="F39" s="180">
        <f t="shared" si="7"/>
        <v>2047</v>
      </c>
      <c r="G39" s="180">
        <f t="shared" si="7"/>
        <v>2017</v>
      </c>
      <c r="H39" s="180">
        <f t="shared" si="7"/>
        <v>656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F11"/>
  <sheetViews>
    <sheetView workbookViewId="0">
      <selection activeCell="H12" sqref="H12"/>
    </sheetView>
  </sheetViews>
  <sheetFormatPr defaultRowHeight="13.8"/>
  <cols>
    <col min="1" max="1" width="22.5" customWidth="1"/>
    <col min="2" max="2" width="7.59765625" bestFit="1" customWidth="1"/>
    <col min="3" max="3" width="9.69921875" bestFit="1" customWidth="1"/>
    <col min="4" max="4" width="10.59765625" bestFit="1" customWidth="1"/>
    <col min="5" max="5" width="15.09765625" bestFit="1" customWidth="1"/>
    <col min="6" max="6" width="11.09765625" bestFit="1" customWidth="1"/>
  </cols>
  <sheetData>
    <row r="1" spans="1:6" ht="15">
      <c r="A1" s="4" t="s">
        <v>267</v>
      </c>
    </row>
    <row r="3" spans="1:6">
      <c r="A3" s="268" t="s">
        <v>158</v>
      </c>
      <c r="B3" s="240" t="s">
        <v>268</v>
      </c>
      <c r="C3" s="240"/>
      <c r="D3" s="240"/>
      <c r="E3" s="240"/>
      <c r="F3" s="240"/>
    </row>
    <row r="4" spans="1:6">
      <c r="A4" s="268"/>
      <c r="B4" s="133" t="s">
        <v>11</v>
      </c>
      <c r="C4" s="133" t="s">
        <v>86</v>
      </c>
      <c r="D4" s="133" t="s">
        <v>152</v>
      </c>
      <c r="E4" s="133" t="s">
        <v>88</v>
      </c>
      <c r="F4" s="133" t="s">
        <v>89</v>
      </c>
    </row>
    <row r="5" spans="1:6">
      <c r="A5" s="124" t="s">
        <v>5</v>
      </c>
      <c r="B5" s="73">
        <v>258279</v>
      </c>
      <c r="C5" s="73">
        <v>242839</v>
      </c>
      <c r="D5" s="73">
        <v>14245</v>
      </c>
      <c r="E5" s="72">
        <v>907</v>
      </c>
      <c r="F5" s="72">
        <v>288</v>
      </c>
    </row>
    <row r="6" spans="1:6">
      <c r="A6" s="124" t="s">
        <v>6</v>
      </c>
      <c r="B6" s="73">
        <v>2496</v>
      </c>
      <c r="C6" s="72">
        <v>756</v>
      </c>
      <c r="D6" s="73">
        <v>1384</v>
      </c>
      <c r="E6" s="72">
        <v>249</v>
      </c>
      <c r="F6" s="72">
        <v>107</v>
      </c>
    </row>
    <row r="7" spans="1:6">
      <c r="A7" s="124" t="s">
        <v>7</v>
      </c>
      <c r="B7" s="73">
        <v>3830</v>
      </c>
      <c r="C7" s="72">
        <v>978</v>
      </c>
      <c r="D7" s="72">
        <v>1495</v>
      </c>
      <c r="E7" s="72">
        <v>1220</v>
      </c>
      <c r="F7" s="72">
        <v>137</v>
      </c>
    </row>
    <row r="8" spans="1:6">
      <c r="A8" s="124" t="s">
        <v>161</v>
      </c>
      <c r="B8" s="73">
        <v>2048</v>
      </c>
      <c r="C8" s="72">
        <v>302</v>
      </c>
      <c r="D8" s="72">
        <v>889</v>
      </c>
      <c r="E8" s="72">
        <v>819</v>
      </c>
      <c r="F8" s="72">
        <v>38</v>
      </c>
    </row>
    <row r="9" spans="1:6">
      <c r="A9" s="124" t="s">
        <v>9</v>
      </c>
      <c r="B9" s="73">
        <v>2017</v>
      </c>
      <c r="C9" s="72">
        <v>800</v>
      </c>
      <c r="D9" s="73">
        <v>1055</v>
      </c>
      <c r="E9" s="72">
        <v>140</v>
      </c>
      <c r="F9" s="72">
        <v>22</v>
      </c>
    </row>
    <row r="10" spans="1:6">
      <c r="A10" s="124" t="s">
        <v>10</v>
      </c>
      <c r="B10" s="72">
        <v>656</v>
      </c>
      <c r="C10" s="72">
        <v>258</v>
      </c>
      <c r="D10" s="72">
        <v>336</v>
      </c>
      <c r="E10" s="72">
        <v>54</v>
      </c>
      <c r="F10" s="72">
        <v>8</v>
      </c>
    </row>
    <row r="11" spans="1:6">
      <c r="A11" s="134" t="s">
        <v>11</v>
      </c>
      <c r="B11" s="75">
        <v>269326</v>
      </c>
      <c r="C11" s="75">
        <v>245933</v>
      </c>
      <c r="D11" s="75">
        <v>19404</v>
      </c>
      <c r="E11" s="75">
        <v>3389</v>
      </c>
      <c r="F11" s="76">
        <v>600</v>
      </c>
    </row>
  </sheetData>
  <mergeCells count="2">
    <mergeCell ref="A3:A4"/>
    <mergeCell ref="B3:F3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10"/>
  <sheetViews>
    <sheetView workbookViewId="0">
      <selection activeCell="J17" sqref="J17"/>
    </sheetView>
  </sheetViews>
  <sheetFormatPr defaultRowHeight="13.8"/>
  <cols>
    <col min="1" max="1" width="22.5" customWidth="1"/>
  </cols>
  <sheetData>
    <row r="1" spans="1:9" ht="15">
      <c r="A1" s="4" t="s">
        <v>269</v>
      </c>
    </row>
    <row r="3" spans="1:9">
      <c r="A3" s="268" t="s">
        <v>270</v>
      </c>
      <c r="B3" s="240" t="s">
        <v>271</v>
      </c>
      <c r="C3" s="240"/>
      <c r="D3" s="240"/>
      <c r="E3" s="240"/>
      <c r="F3" s="240"/>
      <c r="G3" s="240"/>
      <c r="H3" s="240"/>
      <c r="I3" s="240"/>
    </row>
    <row r="4" spans="1:9" ht="39.6">
      <c r="A4" s="268"/>
      <c r="B4" s="133" t="s">
        <v>11</v>
      </c>
      <c r="C4" s="66" t="s">
        <v>192</v>
      </c>
      <c r="D4" s="66" t="s">
        <v>193</v>
      </c>
      <c r="E4" s="66" t="s">
        <v>197</v>
      </c>
      <c r="F4" s="66" t="s">
        <v>198</v>
      </c>
      <c r="G4" s="66" t="s">
        <v>199</v>
      </c>
      <c r="H4" s="66" t="s">
        <v>200</v>
      </c>
      <c r="I4" s="66" t="s">
        <v>195</v>
      </c>
    </row>
    <row r="5" spans="1:9">
      <c r="A5" s="124" t="s">
        <v>5</v>
      </c>
      <c r="B5" s="73">
        <v>253021</v>
      </c>
      <c r="C5" s="73">
        <v>103193</v>
      </c>
      <c r="D5" s="73">
        <v>137307</v>
      </c>
      <c r="E5" s="73">
        <v>6739</v>
      </c>
      <c r="F5" s="73">
        <v>2767</v>
      </c>
      <c r="G5" s="73">
        <v>1895</v>
      </c>
      <c r="H5" s="72">
        <v>618</v>
      </c>
      <c r="I5" s="72">
        <v>502</v>
      </c>
    </row>
    <row r="6" spans="1:9">
      <c r="A6" s="124" t="s">
        <v>6</v>
      </c>
      <c r="B6" s="73">
        <v>2286</v>
      </c>
      <c r="C6" s="72">
        <v>318</v>
      </c>
      <c r="D6" s="73">
        <v>1229</v>
      </c>
      <c r="E6" s="72">
        <v>219</v>
      </c>
      <c r="F6" s="72">
        <v>156</v>
      </c>
      <c r="G6" s="72">
        <v>270</v>
      </c>
      <c r="H6" s="72">
        <v>66</v>
      </c>
      <c r="I6" s="72">
        <v>28</v>
      </c>
    </row>
    <row r="7" spans="1:9">
      <c r="A7" s="124" t="s">
        <v>7</v>
      </c>
      <c r="B7" s="72">
        <v>915</v>
      </c>
      <c r="C7" s="72">
        <v>282</v>
      </c>
      <c r="D7" s="72">
        <v>574</v>
      </c>
      <c r="E7" s="72">
        <v>9</v>
      </c>
      <c r="F7" s="72">
        <v>13</v>
      </c>
      <c r="G7" s="72">
        <v>19</v>
      </c>
      <c r="H7" s="72">
        <v>6</v>
      </c>
      <c r="I7" s="72">
        <v>12</v>
      </c>
    </row>
    <row r="8" spans="1:9">
      <c r="A8" s="124" t="s">
        <v>161</v>
      </c>
      <c r="B8" s="72">
        <v>333</v>
      </c>
      <c r="C8" s="72">
        <v>60</v>
      </c>
      <c r="D8" s="72">
        <v>220</v>
      </c>
      <c r="E8" s="72">
        <v>16</v>
      </c>
      <c r="F8" s="72">
        <v>9</v>
      </c>
      <c r="G8" s="72">
        <v>10</v>
      </c>
      <c r="H8" s="72">
        <v>5</v>
      </c>
      <c r="I8" s="72">
        <v>13</v>
      </c>
    </row>
    <row r="9" spans="1:9">
      <c r="A9" s="124" t="s">
        <v>9</v>
      </c>
      <c r="B9" s="72">
        <v>4</v>
      </c>
      <c r="C9" s="72">
        <v>2</v>
      </c>
      <c r="D9" s="72">
        <v>2</v>
      </c>
      <c r="E9" s="72">
        <v>0</v>
      </c>
      <c r="F9" s="72">
        <v>0</v>
      </c>
      <c r="G9" s="72">
        <v>0</v>
      </c>
      <c r="H9" s="72">
        <v>0</v>
      </c>
      <c r="I9" s="72">
        <v>0</v>
      </c>
    </row>
    <row r="10" spans="1:9">
      <c r="A10" s="134" t="s">
        <v>11</v>
      </c>
      <c r="B10" s="75">
        <v>256559</v>
      </c>
      <c r="C10" s="75">
        <v>103855</v>
      </c>
      <c r="D10" s="75">
        <v>139332</v>
      </c>
      <c r="E10" s="75">
        <v>6983</v>
      </c>
      <c r="F10" s="75">
        <v>2945</v>
      </c>
      <c r="G10" s="75">
        <v>2194</v>
      </c>
      <c r="H10" s="76">
        <v>695</v>
      </c>
      <c r="I10" s="76">
        <v>555</v>
      </c>
    </row>
  </sheetData>
  <mergeCells count="2">
    <mergeCell ref="A3:A4"/>
    <mergeCell ref="B3:I3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9"/>
  <sheetViews>
    <sheetView workbookViewId="0">
      <selection activeCell="K14" sqref="K14"/>
    </sheetView>
  </sheetViews>
  <sheetFormatPr defaultRowHeight="13.8"/>
  <cols>
    <col min="1" max="1" width="22.5" customWidth="1"/>
  </cols>
  <sheetData>
    <row r="1" spans="1:9" ht="15">
      <c r="A1" s="4" t="s">
        <v>272</v>
      </c>
    </row>
    <row r="3" spans="1:9">
      <c r="A3" s="268" t="s">
        <v>158</v>
      </c>
      <c r="B3" s="240" t="s">
        <v>191</v>
      </c>
      <c r="C3" s="240"/>
      <c r="D3" s="240"/>
      <c r="E3" s="240"/>
      <c r="F3" s="240"/>
      <c r="G3" s="240"/>
      <c r="H3" s="240"/>
      <c r="I3" s="240"/>
    </row>
    <row r="4" spans="1:9" ht="39.6">
      <c r="A4" s="268"/>
      <c r="B4" s="133" t="s">
        <v>11</v>
      </c>
      <c r="C4" s="66" t="s">
        <v>192</v>
      </c>
      <c r="D4" s="66" t="s">
        <v>193</v>
      </c>
      <c r="E4" s="66" t="s">
        <v>197</v>
      </c>
      <c r="F4" s="66" t="s">
        <v>198</v>
      </c>
      <c r="G4" s="66" t="s">
        <v>199</v>
      </c>
      <c r="H4" s="66" t="s">
        <v>200</v>
      </c>
      <c r="I4" s="66" t="s">
        <v>195</v>
      </c>
    </row>
    <row r="5" spans="1:9">
      <c r="A5" s="124" t="s">
        <v>5</v>
      </c>
      <c r="B5" s="73">
        <v>253016</v>
      </c>
      <c r="C5" s="73">
        <v>149419</v>
      </c>
      <c r="D5" s="73">
        <v>93150</v>
      </c>
      <c r="E5" s="73">
        <v>5719</v>
      </c>
      <c r="F5" s="73">
        <v>2315</v>
      </c>
      <c r="G5" s="73">
        <v>1517</v>
      </c>
      <c r="H5" s="72">
        <v>487</v>
      </c>
      <c r="I5" s="72">
        <v>409</v>
      </c>
    </row>
    <row r="6" spans="1:9">
      <c r="A6" s="124" t="s">
        <v>6</v>
      </c>
      <c r="B6" s="73">
        <v>2286</v>
      </c>
      <c r="C6" s="72">
        <v>362</v>
      </c>
      <c r="D6" s="72">
        <v>1161</v>
      </c>
      <c r="E6" s="72">
        <v>237</v>
      </c>
      <c r="F6" s="72">
        <v>171</v>
      </c>
      <c r="G6" s="72">
        <v>266</v>
      </c>
      <c r="H6" s="72">
        <v>68</v>
      </c>
      <c r="I6" s="72">
        <v>21</v>
      </c>
    </row>
    <row r="7" spans="1:9">
      <c r="A7" s="124" t="s">
        <v>7</v>
      </c>
      <c r="B7" s="72">
        <v>475</v>
      </c>
      <c r="C7" s="72">
        <v>312</v>
      </c>
      <c r="D7" s="72">
        <v>103</v>
      </c>
      <c r="E7" s="72">
        <v>16</v>
      </c>
      <c r="F7" s="72">
        <v>10</v>
      </c>
      <c r="G7" s="72">
        <v>10</v>
      </c>
      <c r="H7" s="72">
        <v>10</v>
      </c>
      <c r="I7" s="72">
        <v>14</v>
      </c>
    </row>
    <row r="8" spans="1:9">
      <c r="A8" s="124" t="s">
        <v>161</v>
      </c>
      <c r="B8" s="72">
        <v>187</v>
      </c>
      <c r="C8" s="72">
        <v>73</v>
      </c>
      <c r="D8" s="72">
        <v>65</v>
      </c>
      <c r="E8" s="72">
        <v>12</v>
      </c>
      <c r="F8" s="72">
        <v>11</v>
      </c>
      <c r="G8" s="72">
        <v>8</v>
      </c>
      <c r="H8" s="72">
        <v>7</v>
      </c>
      <c r="I8" s="72">
        <v>11</v>
      </c>
    </row>
    <row r="9" spans="1:9">
      <c r="A9" s="134" t="s">
        <v>11</v>
      </c>
      <c r="B9" s="75">
        <v>255964</v>
      </c>
      <c r="C9" s="75">
        <v>150166</v>
      </c>
      <c r="D9" s="75">
        <v>94479</v>
      </c>
      <c r="E9" s="75">
        <v>5984</v>
      </c>
      <c r="F9" s="75">
        <v>2507</v>
      </c>
      <c r="G9" s="75">
        <v>1801</v>
      </c>
      <c r="H9" s="76">
        <v>572</v>
      </c>
      <c r="I9" s="76">
        <v>455</v>
      </c>
    </row>
  </sheetData>
  <mergeCells count="2">
    <mergeCell ref="A3:A4"/>
    <mergeCell ref="B3:I3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24"/>
  <sheetViews>
    <sheetView workbookViewId="0">
      <selection activeCell="D1" sqref="D1"/>
    </sheetView>
  </sheetViews>
  <sheetFormatPr defaultRowHeight="13.8"/>
  <cols>
    <col min="1" max="1" width="42" customWidth="1"/>
    <col min="4" max="4" width="12.3984375" bestFit="1" customWidth="1"/>
    <col min="5" max="5" width="10.8984375" bestFit="1" customWidth="1"/>
    <col min="6" max="6" width="11.59765625" bestFit="1" customWidth="1"/>
    <col min="7" max="7" width="23.09765625" bestFit="1" customWidth="1"/>
    <col min="8" max="8" width="8.8984375" bestFit="1" customWidth="1"/>
    <col min="9" max="9" width="13.3984375" bestFit="1" customWidth="1"/>
  </cols>
  <sheetData>
    <row r="1" spans="1:11" ht="15">
      <c r="A1" s="4" t="s">
        <v>273</v>
      </c>
    </row>
    <row r="3" spans="1:11" ht="15.9" customHeight="1">
      <c r="A3" s="268" t="s">
        <v>158</v>
      </c>
      <c r="B3" s="268"/>
      <c r="C3" s="268" t="s">
        <v>11</v>
      </c>
      <c r="D3" s="268" t="s">
        <v>5</v>
      </c>
      <c r="E3" s="268" t="s">
        <v>6</v>
      </c>
      <c r="F3" s="268" t="s">
        <v>7</v>
      </c>
      <c r="G3" s="237" t="s">
        <v>161</v>
      </c>
      <c r="H3" s="133" t="s">
        <v>256</v>
      </c>
      <c r="I3" s="78" t="s">
        <v>275</v>
      </c>
      <c r="J3" s="49"/>
      <c r="K3" s="49"/>
    </row>
    <row r="4" spans="1:11" ht="15.9" customHeight="1">
      <c r="A4" s="268"/>
      <c r="B4" s="268"/>
      <c r="C4" s="268"/>
      <c r="D4" s="268"/>
      <c r="E4" s="268"/>
      <c r="F4" s="268"/>
      <c r="G4" s="237"/>
      <c r="H4" s="133" t="s">
        <v>274</v>
      </c>
      <c r="I4" s="78" t="s">
        <v>257</v>
      </c>
      <c r="J4" s="48"/>
      <c r="K4" s="49"/>
    </row>
    <row r="5" spans="1:11" ht="15.9" customHeight="1">
      <c r="A5" s="270" t="s">
        <v>104</v>
      </c>
      <c r="B5" s="124" t="s">
        <v>11</v>
      </c>
      <c r="C5" s="75">
        <v>261549</v>
      </c>
      <c r="D5" s="73">
        <v>253016</v>
      </c>
      <c r="E5" s="73">
        <v>2286</v>
      </c>
      <c r="F5" s="73">
        <v>3076</v>
      </c>
      <c r="G5" s="73">
        <v>1753</v>
      </c>
      <c r="H5" s="73">
        <v>1119</v>
      </c>
      <c r="I5" s="72">
        <v>299</v>
      </c>
      <c r="J5" s="135"/>
      <c r="K5" s="49"/>
    </row>
    <row r="6" spans="1:11" ht="15.9" customHeight="1">
      <c r="A6" s="270"/>
      <c r="B6" s="124" t="s">
        <v>155</v>
      </c>
      <c r="C6" s="75">
        <v>194332</v>
      </c>
      <c r="D6" s="73">
        <v>187503</v>
      </c>
      <c r="E6" s="73">
        <v>1631</v>
      </c>
      <c r="F6" s="73">
        <v>2851</v>
      </c>
      <c r="G6" s="73">
        <v>1367</v>
      </c>
      <c r="H6" s="72">
        <v>784</v>
      </c>
      <c r="I6" s="72">
        <v>196</v>
      </c>
      <c r="J6" s="49"/>
      <c r="K6" s="49"/>
    </row>
    <row r="7" spans="1:11" ht="15.9" customHeight="1">
      <c r="A7" s="270" t="s">
        <v>105</v>
      </c>
      <c r="B7" s="124" t="s">
        <v>11</v>
      </c>
      <c r="C7" s="75">
        <v>261549</v>
      </c>
      <c r="D7" s="73">
        <v>253016</v>
      </c>
      <c r="E7" s="73">
        <v>2286</v>
      </c>
      <c r="F7" s="73">
        <v>3076</v>
      </c>
      <c r="G7" s="73">
        <v>1753</v>
      </c>
      <c r="H7" s="73">
        <v>1119</v>
      </c>
      <c r="I7" s="72">
        <v>299</v>
      </c>
      <c r="J7" s="49"/>
      <c r="K7" s="49"/>
    </row>
    <row r="8" spans="1:11" ht="15.9" customHeight="1">
      <c r="A8" s="270"/>
      <c r="B8" s="124" t="s">
        <v>155</v>
      </c>
      <c r="C8" s="75">
        <v>185496</v>
      </c>
      <c r="D8" s="73">
        <v>178451</v>
      </c>
      <c r="E8" s="73">
        <v>1635</v>
      </c>
      <c r="F8" s="73">
        <v>2852</v>
      </c>
      <c r="G8" s="73">
        <v>1501</v>
      </c>
      <c r="H8" s="72">
        <v>831</v>
      </c>
      <c r="I8" s="72">
        <v>226</v>
      </c>
      <c r="J8" s="49"/>
      <c r="K8" s="49"/>
    </row>
    <row r="9" spans="1:11" ht="15.9" customHeight="1">
      <c r="A9" s="271" t="s">
        <v>276</v>
      </c>
      <c r="B9" s="124" t="s">
        <v>11</v>
      </c>
      <c r="C9" s="75">
        <v>2286</v>
      </c>
      <c r="D9" s="72" t="s">
        <v>277</v>
      </c>
      <c r="E9" s="73">
        <v>2286</v>
      </c>
      <c r="F9" s="72" t="s">
        <v>277</v>
      </c>
      <c r="G9" s="72" t="s">
        <v>277</v>
      </c>
      <c r="H9" s="72" t="s">
        <v>277</v>
      </c>
      <c r="I9" s="72" t="s">
        <v>277</v>
      </c>
      <c r="J9" s="49"/>
      <c r="K9" s="49"/>
    </row>
    <row r="10" spans="1:11" ht="15.9" customHeight="1">
      <c r="A10" s="271"/>
      <c r="B10" s="124" t="s">
        <v>155</v>
      </c>
      <c r="C10" s="75">
        <v>1193</v>
      </c>
      <c r="D10" s="72" t="s">
        <v>149</v>
      </c>
      <c r="E10" s="73">
        <v>1193</v>
      </c>
      <c r="F10" s="72" t="s">
        <v>277</v>
      </c>
      <c r="G10" s="72" t="s">
        <v>277</v>
      </c>
      <c r="H10" s="72" t="s">
        <v>277</v>
      </c>
      <c r="I10" s="72" t="s">
        <v>277</v>
      </c>
      <c r="J10" s="49"/>
      <c r="K10" s="49"/>
    </row>
    <row r="11" spans="1:11" ht="15.9" customHeight="1">
      <c r="A11" s="269" t="s">
        <v>107</v>
      </c>
      <c r="B11" s="124" t="s">
        <v>11</v>
      </c>
      <c r="C11" s="75">
        <v>253016</v>
      </c>
      <c r="D11" s="73">
        <v>253016</v>
      </c>
      <c r="E11" s="72" t="s">
        <v>277</v>
      </c>
      <c r="F11" s="72" t="s">
        <v>277</v>
      </c>
      <c r="G11" s="72" t="s">
        <v>277</v>
      </c>
      <c r="H11" s="72" t="s">
        <v>277</v>
      </c>
      <c r="I11" s="72" t="s">
        <v>277</v>
      </c>
      <c r="J11" s="49"/>
      <c r="K11" s="49"/>
    </row>
    <row r="12" spans="1:11" ht="15.9" customHeight="1">
      <c r="A12" s="269"/>
      <c r="B12" s="124" t="s">
        <v>155</v>
      </c>
      <c r="C12" s="75">
        <v>28389</v>
      </c>
      <c r="D12" s="73">
        <v>28389</v>
      </c>
      <c r="E12" s="72" t="s">
        <v>277</v>
      </c>
      <c r="F12" s="72" t="s">
        <v>277</v>
      </c>
      <c r="G12" s="72" t="s">
        <v>277</v>
      </c>
      <c r="H12" s="72" t="s">
        <v>277</v>
      </c>
      <c r="I12" s="72" t="s">
        <v>277</v>
      </c>
      <c r="J12" s="49"/>
      <c r="K12" s="49"/>
    </row>
    <row r="13" spans="1:11" ht="15.9" customHeight="1">
      <c r="A13" s="269" t="s">
        <v>278</v>
      </c>
      <c r="B13" s="124" t="s">
        <v>11</v>
      </c>
      <c r="C13" s="75">
        <v>1418</v>
      </c>
      <c r="D13" s="72" t="s">
        <v>277</v>
      </c>
      <c r="E13" s="72" t="s">
        <v>277</v>
      </c>
      <c r="F13" s="72" t="s">
        <v>277</v>
      </c>
      <c r="G13" s="72" t="s">
        <v>277</v>
      </c>
      <c r="H13" s="73">
        <v>1119</v>
      </c>
      <c r="I13" s="72">
        <v>299</v>
      </c>
      <c r="J13" s="49"/>
      <c r="K13" s="49"/>
    </row>
    <row r="14" spans="1:11" ht="15.9" customHeight="1">
      <c r="A14" s="269"/>
      <c r="B14" s="124" t="s">
        <v>155</v>
      </c>
      <c r="C14" s="76">
        <v>750</v>
      </c>
      <c r="D14" s="72" t="s">
        <v>277</v>
      </c>
      <c r="E14" s="72" t="s">
        <v>277</v>
      </c>
      <c r="F14" s="72" t="s">
        <v>277</v>
      </c>
      <c r="G14" s="72" t="s">
        <v>277</v>
      </c>
      <c r="H14" s="72">
        <v>588</v>
      </c>
      <c r="I14" s="72">
        <v>162</v>
      </c>
      <c r="J14" s="49"/>
      <c r="K14" s="49"/>
    </row>
    <row r="15" spans="1:11" ht="15.9" customHeight="1">
      <c r="A15" s="269" t="s">
        <v>109</v>
      </c>
      <c r="B15" s="124" t="s">
        <v>11</v>
      </c>
      <c r="C15" s="75">
        <v>261549</v>
      </c>
      <c r="D15" s="73">
        <v>253016</v>
      </c>
      <c r="E15" s="73">
        <v>2286</v>
      </c>
      <c r="F15" s="73">
        <v>3076</v>
      </c>
      <c r="G15" s="73">
        <v>1753</v>
      </c>
      <c r="H15" s="73">
        <v>1119</v>
      </c>
      <c r="I15" s="72">
        <v>299</v>
      </c>
      <c r="J15" s="49"/>
      <c r="K15" s="49"/>
    </row>
    <row r="16" spans="1:11" ht="15.9" customHeight="1">
      <c r="A16" s="269"/>
      <c r="B16" s="124" t="s">
        <v>155</v>
      </c>
      <c r="C16" s="75">
        <v>10663</v>
      </c>
      <c r="D16" s="73">
        <v>4908</v>
      </c>
      <c r="E16" s="72">
        <v>480</v>
      </c>
      <c r="F16" s="73">
        <v>3076</v>
      </c>
      <c r="G16" s="73">
        <v>1753</v>
      </c>
      <c r="H16" s="72">
        <v>352</v>
      </c>
      <c r="I16" s="72">
        <v>94</v>
      </c>
      <c r="J16" s="49"/>
      <c r="K16" s="49"/>
    </row>
    <row r="17" spans="1:11" ht="15.9" customHeight="1">
      <c r="A17" s="269" t="s">
        <v>279</v>
      </c>
      <c r="B17" s="124" t="s">
        <v>11</v>
      </c>
      <c r="C17" s="75">
        <v>261549</v>
      </c>
      <c r="D17" s="73">
        <v>253016</v>
      </c>
      <c r="E17" s="73">
        <v>2286</v>
      </c>
      <c r="F17" s="73">
        <v>3076</v>
      </c>
      <c r="G17" s="73">
        <v>1753</v>
      </c>
      <c r="H17" s="73">
        <v>1119</v>
      </c>
      <c r="I17" s="72">
        <v>299</v>
      </c>
      <c r="J17" s="49"/>
      <c r="K17" s="49"/>
    </row>
    <row r="18" spans="1:11" ht="15.9" customHeight="1">
      <c r="A18" s="269"/>
      <c r="B18" s="124" t="s">
        <v>155</v>
      </c>
      <c r="C18" s="75">
        <v>161221</v>
      </c>
      <c r="D18" s="73">
        <v>154828</v>
      </c>
      <c r="E18" s="72">
        <v>1186</v>
      </c>
      <c r="F18" s="72">
        <v>2856</v>
      </c>
      <c r="G18" s="72">
        <v>1752</v>
      </c>
      <c r="H18" s="72">
        <v>487</v>
      </c>
      <c r="I18" s="72">
        <v>112</v>
      </c>
      <c r="J18" s="49"/>
      <c r="K18" s="49"/>
    </row>
    <row r="19" spans="1:11" ht="15.9" customHeight="1">
      <c r="A19" s="269" t="s">
        <v>111</v>
      </c>
      <c r="B19" s="124" t="s">
        <v>11</v>
      </c>
      <c r="C19" s="75">
        <v>261549</v>
      </c>
      <c r="D19" s="73">
        <v>253016</v>
      </c>
      <c r="E19" s="73">
        <v>2286</v>
      </c>
      <c r="F19" s="73">
        <v>3076</v>
      </c>
      <c r="G19" s="73">
        <v>1753</v>
      </c>
      <c r="H19" s="73">
        <v>1119</v>
      </c>
      <c r="I19" s="72">
        <v>299</v>
      </c>
      <c r="J19" s="49"/>
      <c r="K19" s="49"/>
    </row>
    <row r="20" spans="1:11" ht="15.9" customHeight="1">
      <c r="A20" s="269"/>
      <c r="B20" s="124" t="s">
        <v>155</v>
      </c>
      <c r="C20" s="75">
        <v>238167</v>
      </c>
      <c r="D20" s="73">
        <v>230646</v>
      </c>
      <c r="E20" s="73">
        <v>1843</v>
      </c>
      <c r="F20" s="73">
        <v>2985</v>
      </c>
      <c r="G20" s="73">
        <v>1752</v>
      </c>
      <c r="H20" s="72">
        <v>746</v>
      </c>
      <c r="I20" s="72">
        <v>195</v>
      </c>
      <c r="J20" s="49"/>
      <c r="K20" s="49"/>
    </row>
    <row r="21" spans="1:11" ht="15.9" customHeight="1">
      <c r="A21" s="269" t="s">
        <v>280</v>
      </c>
      <c r="B21" s="124" t="s">
        <v>11</v>
      </c>
      <c r="C21" s="75">
        <v>261549</v>
      </c>
      <c r="D21" s="73">
        <v>253016</v>
      </c>
      <c r="E21" s="73">
        <v>2286</v>
      </c>
      <c r="F21" s="73">
        <v>3076</v>
      </c>
      <c r="G21" s="73">
        <v>1753</v>
      </c>
      <c r="H21" s="73">
        <v>1119</v>
      </c>
      <c r="I21" s="72">
        <v>299</v>
      </c>
      <c r="J21" s="49"/>
      <c r="K21" s="49"/>
    </row>
    <row r="22" spans="1:11" ht="15.9" customHeight="1">
      <c r="A22" s="269"/>
      <c r="B22" s="124" t="s">
        <v>155</v>
      </c>
      <c r="C22" s="76">
        <v>955</v>
      </c>
      <c r="D22" s="72">
        <v>913</v>
      </c>
      <c r="E22" s="72">
        <v>11</v>
      </c>
      <c r="F22" s="72">
        <v>0</v>
      </c>
      <c r="G22" s="72">
        <v>11</v>
      </c>
      <c r="H22" s="72">
        <v>8</v>
      </c>
      <c r="I22" s="72">
        <v>12</v>
      </c>
      <c r="J22" s="49"/>
      <c r="K22" s="49"/>
    </row>
    <row r="23" spans="1:11" ht="15.9" customHeight="1"/>
    <row r="24" spans="1:11" ht="15.9" customHeight="1"/>
  </sheetData>
  <mergeCells count="15">
    <mergeCell ref="A17:A18"/>
    <mergeCell ref="A19:A20"/>
    <mergeCell ref="A21:A22"/>
    <mergeCell ref="A5:A6"/>
    <mergeCell ref="A7:A8"/>
    <mergeCell ref="A9:A10"/>
    <mergeCell ref="A11:A12"/>
    <mergeCell ref="A13:A14"/>
    <mergeCell ref="A15:A16"/>
    <mergeCell ref="G3:G4"/>
    <mergeCell ref="A3:B4"/>
    <mergeCell ref="C3:C4"/>
    <mergeCell ref="D3:D4"/>
    <mergeCell ref="E3:E4"/>
    <mergeCell ref="F3:F4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F25"/>
  <sheetViews>
    <sheetView workbookViewId="0">
      <selection activeCell="F17" sqref="F17"/>
    </sheetView>
  </sheetViews>
  <sheetFormatPr defaultRowHeight="13.8"/>
  <cols>
    <col min="1" max="1" width="26.69921875" customWidth="1"/>
    <col min="2" max="2" width="11.19921875" customWidth="1"/>
    <col min="3" max="3" width="12" bestFit="1" customWidth="1"/>
    <col min="4" max="4" width="12.3984375" bestFit="1" customWidth="1"/>
    <col min="5" max="5" width="24" bestFit="1" customWidth="1"/>
    <col min="6" max="6" width="8.8984375" bestFit="1" customWidth="1"/>
  </cols>
  <sheetData>
    <row r="1" spans="1:6" ht="15">
      <c r="A1" s="136" t="s">
        <v>281</v>
      </c>
    </row>
    <row r="3" spans="1:6" ht="15.9" customHeight="1">
      <c r="A3" s="247" t="s">
        <v>158</v>
      </c>
      <c r="B3" s="256" t="s">
        <v>282</v>
      </c>
      <c r="C3" s="256"/>
      <c r="D3" s="256"/>
      <c r="E3" s="256"/>
      <c r="F3" s="256"/>
    </row>
    <row r="4" spans="1:6" ht="15.9" customHeight="1">
      <c r="A4" s="247"/>
      <c r="B4" s="101" t="s">
        <v>11</v>
      </c>
      <c r="C4" s="101" t="s">
        <v>283</v>
      </c>
      <c r="D4" s="101" t="s">
        <v>284</v>
      </c>
      <c r="E4" s="102" t="s">
        <v>285</v>
      </c>
      <c r="F4" s="101" t="s">
        <v>156</v>
      </c>
    </row>
    <row r="5" spans="1:6" ht="15.9" customHeight="1">
      <c r="A5" s="99" t="s">
        <v>5</v>
      </c>
      <c r="B5" s="41">
        <v>258280</v>
      </c>
      <c r="C5" s="42">
        <v>543</v>
      </c>
      <c r="D5" s="41">
        <v>3615</v>
      </c>
      <c r="E5" s="42">
        <v>362</v>
      </c>
      <c r="F5" s="41">
        <v>253760</v>
      </c>
    </row>
    <row r="6" spans="1:6" ht="15.9" customHeight="1">
      <c r="A6" s="99" t="s">
        <v>6</v>
      </c>
      <c r="B6" s="41">
        <v>2496</v>
      </c>
      <c r="C6" s="42">
        <v>44</v>
      </c>
      <c r="D6" s="42">
        <v>39</v>
      </c>
      <c r="E6" s="42">
        <v>6</v>
      </c>
      <c r="F6" s="41">
        <v>2407</v>
      </c>
    </row>
    <row r="7" spans="1:6" ht="15.9" customHeight="1">
      <c r="A7" s="99" t="s">
        <v>7</v>
      </c>
      <c r="B7" s="41">
        <v>3698</v>
      </c>
      <c r="C7" s="42">
        <v>9</v>
      </c>
      <c r="D7" s="42">
        <v>16</v>
      </c>
      <c r="E7" s="42">
        <v>5</v>
      </c>
      <c r="F7" s="41">
        <v>3668</v>
      </c>
    </row>
    <row r="8" spans="1:6" ht="15.9" customHeight="1">
      <c r="A8" s="99" t="s">
        <v>161</v>
      </c>
      <c r="B8" s="41">
        <v>2047</v>
      </c>
      <c r="C8" s="42">
        <v>9</v>
      </c>
      <c r="D8" s="42">
        <v>23</v>
      </c>
      <c r="E8" s="42">
        <v>10</v>
      </c>
      <c r="F8" s="41">
        <v>2005</v>
      </c>
    </row>
    <row r="9" spans="1:6" ht="15.9" customHeight="1">
      <c r="A9" s="99" t="s">
        <v>9</v>
      </c>
      <c r="B9" s="41">
        <v>2017</v>
      </c>
      <c r="C9" s="42">
        <v>6</v>
      </c>
      <c r="D9" s="42">
        <v>31</v>
      </c>
      <c r="E9" s="42">
        <v>1</v>
      </c>
      <c r="F9" s="41">
        <v>1979</v>
      </c>
    </row>
    <row r="10" spans="1:6" ht="15.9" customHeight="1">
      <c r="A10" s="99" t="s">
        <v>10</v>
      </c>
      <c r="B10" s="42">
        <v>656</v>
      </c>
      <c r="C10" s="42">
        <v>4</v>
      </c>
      <c r="D10" s="42">
        <v>28</v>
      </c>
      <c r="E10" s="42">
        <v>1</v>
      </c>
      <c r="F10" s="42">
        <v>623</v>
      </c>
    </row>
    <row r="11" spans="1:6" ht="15.9" customHeight="1">
      <c r="A11" s="100" t="s">
        <v>11</v>
      </c>
      <c r="B11" s="44">
        <v>269194</v>
      </c>
      <c r="C11" s="45">
        <v>615</v>
      </c>
      <c r="D11" s="44">
        <v>3752</v>
      </c>
      <c r="E11" s="45">
        <v>385</v>
      </c>
      <c r="F11" s="44">
        <v>264442</v>
      </c>
    </row>
    <row r="12" spans="1:6" ht="15.9" customHeight="1"/>
    <row r="13" spans="1:6" ht="15.9" customHeight="1"/>
    <row r="14" spans="1:6" ht="15.9" customHeight="1"/>
    <row r="15" spans="1:6" ht="15.9" customHeight="1"/>
    <row r="16" spans="1:6" ht="15.9" customHeight="1"/>
    <row r="17" ht="15.9" customHeight="1"/>
    <row r="18" ht="15.9" customHeight="1"/>
    <row r="19" ht="15.9" customHeight="1"/>
    <row r="20" ht="15.9" customHeight="1"/>
    <row r="21" ht="15.9" customHeight="1"/>
    <row r="22" ht="15.9" customHeight="1"/>
    <row r="23" ht="15.9" customHeight="1"/>
    <row r="24" ht="15.9" customHeight="1"/>
    <row r="25" ht="15.9" customHeight="1"/>
  </sheetData>
  <mergeCells count="2">
    <mergeCell ref="A3:A4"/>
    <mergeCell ref="B3:F3"/>
  </mergeCell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F11"/>
  <sheetViews>
    <sheetView workbookViewId="0">
      <selection activeCell="A3" sqref="A3:F11"/>
    </sheetView>
  </sheetViews>
  <sheetFormatPr defaultRowHeight="13.8"/>
  <cols>
    <col min="1" max="1" width="27.5" customWidth="1"/>
    <col min="2" max="2" width="8.8984375" bestFit="1" customWidth="1"/>
    <col min="3" max="3" width="14.59765625" customWidth="1"/>
    <col min="4" max="4" width="16.09765625" customWidth="1"/>
    <col min="5" max="5" width="24" bestFit="1" customWidth="1"/>
    <col min="6" max="6" width="19.8984375" customWidth="1"/>
  </cols>
  <sheetData>
    <row r="1" spans="1:6" ht="15">
      <c r="A1" s="4" t="s">
        <v>286</v>
      </c>
    </row>
    <row r="3" spans="1:6" ht="15.9" customHeight="1">
      <c r="A3" s="247" t="s">
        <v>158</v>
      </c>
      <c r="B3" s="256" t="s">
        <v>287</v>
      </c>
      <c r="C3" s="259"/>
      <c r="D3" s="259"/>
      <c r="E3" s="259"/>
      <c r="F3" s="259"/>
    </row>
    <row r="4" spans="1:6" ht="15.9" customHeight="1">
      <c r="A4" s="247"/>
      <c r="B4" s="101" t="s">
        <v>11</v>
      </c>
      <c r="C4" s="118" t="s">
        <v>283</v>
      </c>
      <c r="D4" s="118" t="s">
        <v>284</v>
      </c>
      <c r="E4" s="118" t="s">
        <v>285</v>
      </c>
      <c r="F4" s="118" t="s">
        <v>156</v>
      </c>
    </row>
    <row r="5" spans="1:6" ht="15.9" customHeight="1">
      <c r="A5" s="99" t="s">
        <v>5</v>
      </c>
      <c r="B5" s="41">
        <v>258280</v>
      </c>
      <c r="C5" s="42">
        <v>406</v>
      </c>
      <c r="D5" s="41">
        <v>1120</v>
      </c>
      <c r="E5" s="42">
        <v>290</v>
      </c>
      <c r="F5" s="41">
        <v>256464</v>
      </c>
    </row>
    <row r="6" spans="1:6" ht="15.9" customHeight="1">
      <c r="A6" s="99" t="s">
        <v>6</v>
      </c>
      <c r="B6" s="41">
        <v>2496</v>
      </c>
      <c r="C6" s="42">
        <v>19</v>
      </c>
      <c r="D6" s="42">
        <v>17</v>
      </c>
      <c r="E6" s="42">
        <v>3</v>
      </c>
      <c r="F6" s="41">
        <v>2457</v>
      </c>
    </row>
    <row r="7" spans="1:6" ht="15.9" customHeight="1">
      <c r="A7" s="99" t="s">
        <v>7</v>
      </c>
      <c r="B7" s="41">
        <v>3698</v>
      </c>
      <c r="C7" s="42">
        <v>13</v>
      </c>
      <c r="D7" s="42">
        <v>11</v>
      </c>
      <c r="E7" s="42">
        <v>9</v>
      </c>
      <c r="F7" s="41">
        <v>3665</v>
      </c>
    </row>
    <row r="8" spans="1:6" ht="15.9" customHeight="1">
      <c r="A8" s="99" t="s">
        <v>161</v>
      </c>
      <c r="B8" s="41">
        <v>2047</v>
      </c>
      <c r="C8" s="42">
        <v>3</v>
      </c>
      <c r="D8" s="42">
        <v>14</v>
      </c>
      <c r="E8" s="42">
        <v>12</v>
      </c>
      <c r="F8" s="41">
        <v>2018</v>
      </c>
    </row>
    <row r="9" spans="1:6" ht="15.9" customHeight="1">
      <c r="A9" s="99" t="s">
        <v>9</v>
      </c>
      <c r="B9" s="41">
        <v>2017</v>
      </c>
      <c r="C9" s="42">
        <v>7</v>
      </c>
      <c r="D9" s="42">
        <v>20</v>
      </c>
      <c r="E9" s="42">
        <v>5</v>
      </c>
      <c r="F9" s="41">
        <v>1985</v>
      </c>
    </row>
    <row r="10" spans="1:6" ht="15.9" customHeight="1">
      <c r="A10" s="99" t="s">
        <v>10</v>
      </c>
      <c r="B10" s="42">
        <v>656</v>
      </c>
      <c r="C10" s="42">
        <v>8</v>
      </c>
      <c r="D10" s="42">
        <v>20</v>
      </c>
      <c r="E10" s="42">
        <v>2</v>
      </c>
      <c r="F10" s="42">
        <v>626</v>
      </c>
    </row>
    <row r="11" spans="1:6" ht="15.9" customHeight="1">
      <c r="A11" s="100" t="s">
        <v>11</v>
      </c>
      <c r="B11" s="44">
        <v>269194</v>
      </c>
      <c r="C11" s="45">
        <v>456</v>
      </c>
      <c r="D11" s="44">
        <v>1202</v>
      </c>
      <c r="E11" s="45">
        <v>321</v>
      </c>
      <c r="F11" s="44">
        <v>267215</v>
      </c>
    </row>
  </sheetData>
  <mergeCells count="2">
    <mergeCell ref="A3:A4"/>
    <mergeCell ref="B3:F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40"/>
  <sheetViews>
    <sheetView workbookViewId="0">
      <selection activeCell="A3" sqref="A3:I40"/>
    </sheetView>
  </sheetViews>
  <sheetFormatPr defaultRowHeight="13.8"/>
  <cols>
    <col min="1" max="1" width="15.69921875" customWidth="1"/>
  </cols>
  <sheetData>
    <row r="1" spans="1:9" ht="15">
      <c r="A1" s="4" t="s">
        <v>90</v>
      </c>
    </row>
    <row r="3" spans="1:9" ht="15.9" customHeight="1">
      <c r="A3" s="227" t="s">
        <v>46</v>
      </c>
      <c r="B3" s="225" t="s">
        <v>47</v>
      </c>
      <c r="C3" s="225"/>
      <c r="D3" s="225"/>
      <c r="E3" s="225"/>
      <c r="F3" s="225" t="s">
        <v>4</v>
      </c>
      <c r="G3" s="225"/>
      <c r="H3" s="225"/>
      <c r="I3" s="225"/>
    </row>
    <row r="4" spans="1:9" ht="15.9" customHeight="1">
      <c r="A4" s="227"/>
      <c r="B4" s="19">
        <v>2014</v>
      </c>
      <c r="C4" s="19">
        <v>2017</v>
      </c>
      <c r="D4" s="19">
        <v>2020</v>
      </c>
      <c r="E4" s="19">
        <v>2023</v>
      </c>
      <c r="F4" s="12">
        <v>2014</v>
      </c>
      <c r="G4" s="10">
        <v>2017</v>
      </c>
      <c r="H4" s="12">
        <v>2020</v>
      </c>
      <c r="I4" s="12">
        <v>2023</v>
      </c>
    </row>
    <row r="5" spans="1:9" ht="15.9" customHeight="1">
      <c r="A5" s="34" t="s">
        <v>48</v>
      </c>
      <c r="B5" s="15">
        <v>12191</v>
      </c>
      <c r="C5" s="15">
        <v>15874</v>
      </c>
      <c r="D5" s="15">
        <v>19906</v>
      </c>
      <c r="E5" s="15">
        <v>22704</v>
      </c>
      <c r="F5" s="14">
        <v>7.9</v>
      </c>
      <c r="G5" s="14">
        <v>8.3000000000000007</v>
      </c>
      <c r="H5" s="14">
        <v>8.6</v>
      </c>
      <c r="I5" s="14">
        <v>8.4</v>
      </c>
    </row>
    <row r="6" spans="1:9" ht="15.9" customHeight="1">
      <c r="A6" s="34" t="s">
        <v>49</v>
      </c>
      <c r="B6" s="15">
        <v>12337</v>
      </c>
      <c r="C6" s="15">
        <v>16195</v>
      </c>
      <c r="D6" s="15">
        <v>19648</v>
      </c>
      <c r="E6" s="15">
        <v>25110</v>
      </c>
      <c r="F6" s="14">
        <v>8</v>
      </c>
      <c r="G6" s="14">
        <v>8.5</v>
      </c>
      <c r="H6" s="14">
        <v>8.5</v>
      </c>
      <c r="I6" s="14">
        <v>9.3000000000000007</v>
      </c>
    </row>
    <row r="7" spans="1:9" ht="15.9" customHeight="1">
      <c r="A7" s="34" t="s">
        <v>50</v>
      </c>
      <c r="B7" s="15">
        <v>8091</v>
      </c>
      <c r="C7" s="15">
        <v>11323</v>
      </c>
      <c r="D7" s="15">
        <v>14883</v>
      </c>
      <c r="E7" s="15">
        <v>17070</v>
      </c>
      <c r="F7" s="14">
        <v>5.2</v>
      </c>
      <c r="G7" s="14">
        <v>6</v>
      </c>
      <c r="H7" s="14">
        <v>6.4</v>
      </c>
      <c r="I7" s="14">
        <v>6.3</v>
      </c>
    </row>
    <row r="8" spans="1:9" ht="15.9" customHeight="1">
      <c r="A8" s="29" t="s">
        <v>51</v>
      </c>
      <c r="B8" s="17">
        <v>32619</v>
      </c>
      <c r="C8" s="17">
        <v>43392</v>
      </c>
      <c r="D8" s="17">
        <v>54437</v>
      </c>
      <c r="E8" s="17">
        <v>64884</v>
      </c>
      <c r="F8" s="11">
        <v>21.1</v>
      </c>
      <c r="G8" s="11">
        <v>22.8</v>
      </c>
      <c r="H8" s="11">
        <v>23.4</v>
      </c>
      <c r="I8" s="11">
        <v>24.1</v>
      </c>
    </row>
    <row r="9" spans="1:9" ht="15.9" customHeight="1">
      <c r="A9" s="34" t="s">
        <v>52</v>
      </c>
      <c r="B9" s="15">
        <v>3359</v>
      </c>
      <c r="C9" s="15">
        <v>3997</v>
      </c>
      <c r="D9" s="15">
        <v>4929</v>
      </c>
      <c r="E9" s="15">
        <v>5364</v>
      </c>
      <c r="F9" s="14">
        <v>2.2000000000000002</v>
      </c>
      <c r="G9" s="14">
        <v>2.1</v>
      </c>
      <c r="H9" s="14">
        <v>2.1</v>
      </c>
      <c r="I9" s="14">
        <v>2</v>
      </c>
    </row>
    <row r="10" spans="1:9" ht="15.9" customHeight="1">
      <c r="A10" s="34" t="s">
        <v>53</v>
      </c>
      <c r="B10" s="15">
        <v>2590</v>
      </c>
      <c r="C10" s="15">
        <v>2693</v>
      </c>
      <c r="D10" s="15">
        <v>4036</v>
      </c>
      <c r="E10" s="15">
        <v>4519</v>
      </c>
      <c r="F10" s="14">
        <v>1.7</v>
      </c>
      <c r="G10" s="14">
        <v>1.4</v>
      </c>
      <c r="H10" s="14">
        <v>1.7</v>
      </c>
      <c r="I10" s="14">
        <v>1.7</v>
      </c>
    </row>
    <row r="11" spans="1:9" ht="15.9" customHeight="1">
      <c r="A11" s="34" t="s">
        <v>54</v>
      </c>
      <c r="B11" s="15">
        <v>3303</v>
      </c>
      <c r="C11" s="15">
        <v>3669</v>
      </c>
      <c r="D11" s="15">
        <v>3809</v>
      </c>
      <c r="E11" s="15">
        <v>4474</v>
      </c>
      <c r="F11" s="14">
        <v>2.1</v>
      </c>
      <c r="G11" s="14">
        <v>1.9</v>
      </c>
      <c r="H11" s="14">
        <v>1.6</v>
      </c>
      <c r="I11" s="14">
        <v>1.7</v>
      </c>
    </row>
    <row r="12" spans="1:9" ht="15.9" customHeight="1">
      <c r="A12" s="34" t="s">
        <v>55</v>
      </c>
      <c r="B12" s="15">
        <v>4560</v>
      </c>
      <c r="C12" s="15">
        <v>4732</v>
      </c>
      <c r="D12" s="15">
        <v>5800</v>
      </c>
      <c r="E12" s="15">
        <v>6727</v>
      </c>
      <c r="F12" s="14">
        <v>3</v>
      </c>
      <c r="G12" s="14">
        <v>2.5</v>
      </c>
      <c r="H12" s="14">
        <v>2.5</v>
      </c>
      <c r="I12" s="14">
        <v>2.5</v>
      </c>
    </row>
    <row r="13" spans="1:9" ht="15.9" customHeight="1">
      <c r="A13" s="34" t="s">
        <v>56</v>
      </c>
      <c r="B13" s="15">
        <v>4314</v>
      </c>
      <c r="C13" s="15">
        <v>4955</v>
      </c>
      <c r="D13" s="15">
        <v>6220</v>
      </c>
      <c r="E13" s="15">
        <v>6814</v>
      </c>
      <c r="F13" s="14">
        <v>2.8</v>
      </c>
      <c r="G13" s="14">
        <v>2.6</v>
      </c>
      <c r="H13" s="14">
        <v>2.7</v>
      </c>
      <c r="I13" s="14">
        <v>2.5</v>
      </c>
    </row>
    <row r="14" spans="1:9" ht="15.9" customHeight="1">
      <c r="A14" s="34" t="s">
        <v>57</v>
      </c>
      <c r="B14" s="15">
        <v>3505</v>
      </c>
      <c r="C14" s="15">
        <v>4128</v>
      </c>
      <c r="D14" s="15">
        <v>5061</v>
      </c>
      <c r="E14" s="15">
        <v>5730</v>
      </c>
      <c r="F14" s="14">
        <v>2.2999999999999998</v>
      </c>
      <c r="G14" s="14">
        <v>2.2000000000000002</v>
      </c>
      <c r="H14" s="14">
        <v>2.2000000000000002</v>
      </c>
      <c r="I14" s="14">
        <v>2.1</v>
      </c>
    </row>
    <row r="15" spans="1:9" ht="15.9" customHeight="1">
      <c r="A15" s="34" t="s">
        <v>58</v>
      </c>
      <c r="B15" s="15">
        <v>5969</v>
      </c>
      <c r="C15" s="15">
        <v>7493</v>
      </c>
      <c r="D15" s="15">
        <v>7663</v>
      </c>
      <c r="E15" s="15">
        <v>8237</v>
      </c>
      <c r="F15" s="14">
        <v>3.9</v>
      </c>
      <c r="G15" s="14">
        <v>3.9</v>
      </c>
      <c r="H15" s="14">
        <v>3.3</v>
      </c>
      <c r="I15" s="14">
        <v>3.1</v>
      </c>
    </row>
    <row r="16" spans="1:9" ht="15.9" customHeight="1">
      <c r="A16" s="34" t="s">
        <v>59</v>
      </c>
      <c r="B16" s="15">
        <v>4644</v>
      </c>
      <c r="C16" s="15">
        <v>6093</v>
      </c>
      <c r="D16" s="15">
        <v>7363</v>
      </c>
      <c r="E16" s="15">
        <v>8955</v>
      </c>
      <c r="F16" s="14">
        <v>3</v>
      </c>
      <c r="G16" s="14">
        <v>3.2</v>
      </c>
      <c r="H16" s="14">
        <v>3.2</v>
      </c>
      <c r="I16" s="14">
        <v>3.3</v>
      </c>
    </row>
    <row r="17" spans="1:9" ht="15.9" customHeight="1">
      <c r="A17" s="29" t="s">
        <v>60</v>
      </c>
      <c r="B17" s="17">
        <v>32244</v>
      </c>
      <c r="C17" s="17">
        <v>37760</v>
      </c>
      <c r="D17" s="17">
        <v>44881</v>
      </c>
      <c r="E17" s="17">
        <v>50820</v>
      </c>
      <c r="F17" s="11">
        <v>20.9</v>
      </c>
      <c r="G17" s="19">
        <v>19.8</v>
      </c>
      <c r="H17" s="19">
        <v>19.3</v>
      </c>
      <c r="I17" s="19">
        <v>18.899999999999999</v>
      </c>
    </row>
    <row r="18" spans="1:9" ht="15.9" customHeight="1">
      <c r="A18" s="34" t="s">
        <v>61</v>
      </c>
      <c r="B18" s="15">
        <v>4547</v>
      </c>
      <c r="C18" s="15">
        <v>4931</v>
      </c>
      <c r="D18" s="15">
        <v>5163</v>
      </c>
      <c r="E18" s="15">
        <v>6077</v>
      </c>
      <c r="F18" s="14">
        <v>2.9</v>
      </c>
      <c r="G18" s="14">
        <v>2.6</v>
      </c>
      <c r="H18" s="14">
        <v>2.2000000000000002</v>
      </c>
      <c r="I18" s="14">
        <v>2.2999999999999998</v>
      </c>
    </row>
    <row r="19" spans="1:9" ht="15.9" customHeight="1">
      <c r="A19" s="34" t="s">
        <v>62</v>
      </c>
      <c r="B19" s="15">
        <v>4216</v>
      </c>
      <c r="C19" s="15">
        <v>4990</v>
      </c>
      <c r="D19" s="15">
        <v>5765</v>
      </c>
      <c r="E19" s="15">
        <v>6432</v>
      </c>
      <c r="F19" s="14">
        <v>2.7</v>
      </c>
      <c r="G19" s="14">
        <v>2.6</v>
      </c>
      <c r="H19" s="14">
        <v>2.5</v>
      </c>
      <c r="I19" s="14">
        <v>2.4</v>
      </c>
    </row>
    <row r="20" spans="1:9" ht="15.9" customHeight="1">
      <c r="A20" s="34" t="s">
        <v>63</v>
      </c>
      <c r="B20" s="15">
        <v>6587</v>
      </c>
      <c r="C20" s="15">
        <v>8940</v>
      </c>
      <c r="D20" s="15">
        <v>11840</v>
      </c>
      <c r="E20" s="15">
        <v>13008</v>
      </c>
      <c r="F20" s="14">
        <v>4.3</v>
      </c>
      <c r="G20" s="14">
        <v>4.7</v>
      </c>
      <c r="H20" s="14">
        <v>5.0999999999999996</v>
      </c>
      <c r="I20" s="14">
        <v>4.8</v>
      </c>
    </row>
    <row r="21" spans="1:9" ht="15.9" customHeight="1">
      <c r="A21" s="34" t="s">
        <v>64</v>
      </c>
      <c r="B21" s="15">
        <v>3661</v>
      </c>
      <c r="C21" s="15">
        <v>4095</v>
      </c>
      <c r="D21" s="15">
        <v>4601</v>
      </c>
      <c r="E21" s="15">
        <v>4917</v>
      </c>
      <c r="F21" s="14">
        <v>2.4</v>
      </c>
      <c r="G21" s="14">
        <v>2.2000000000000002</v>
      </c>
      <c r="H21" s="14">
        <v>2</v>
      </c>
      <c r="I21" s="14">
        <v>1.8</v>
      </c>
    </row>
    <row r="22" spans="1:9" ht="15.9" customHeight="1">
      <c r="A22" s="34" t="s">
        <v>65</v>
      </c>
      <c r="B22" s="15">
        <v>4202</v>
      </c>
      <c r="C22" s="15">
        <v>5003</v>
      </c>
      <c r="D22" s="15">
        <v>5050</v>
      </c>
      <c r="E22" s="15">
        <v>6263</v>
      </c>
      <c r="F22" s="14">
        <v>2.7</v>
      </c>
      <c r="G22" s="14">
        <v>2.6</v>
      </c>
      <c r="H22" s="14">
        <v>2.2000000000000002</v>
      </c>
      <c r="I22" s="14">
        <v>2.2999999999999998</v>
      </c>
    </row>
    <row r="23" spans="1:9" ht="15.9" customHeight="1">
      <c r="A23" s="34" t="s">
        <v>66</v>
      </c>
      <c r="B23" s="15">
        <v>5307</v>
      </c>
      <c r="C23" s="15">
        <v>6787</v>
      </c>
      <c r="D23" s="15">
        <v>7706</v>
      </c>
      <c r="E23" s="15">
        <v>9017</v>
      </c>
      <c r="F23" s="14">
        <v>3.4</v>
      </c>
      <c r="G23" s="14">
        <v>3.6</v>
      </c>
      <c r="H23" s="14">
        <v>3.3</v>
      </c>
      <c r="I23" s="14">
        <v>3.3</v>
      </c>
    </row>
    <row r="24" spans="1:9" ht="15.9" customHeight="1">
      <c r="A24" s="34" t="s">
        <v>67</v>
      </c>
      <c r="B24" s="15">
        <v>4450</v>
      </c>
      <c r="C24" s="15">
        <v>5057</v>
      </c>
      <c r="D24" s="15">
        <v>6405</v>
      </c>
      <c r="E24" s="15">
        <v>6454</v>
      </c>
      <c r="F24" s="14">
        <v>2.9</v>
      </c>
      <c r="G24" s="14">
        <v>2.7</v>
      </c>
      <c r="H24" s="14">
        <v>2.8</v>
      </c>
      <c r="I24" s="14">
        <v>2.4</v>
      </c>
    </row>
    <row r="25" spans="1:9" ht="15.9" customHeight="1">
      <c r="A25" s="29" t="s">
        <v>68</v>
      </c>
      <c r="B25" s="17">
        <v>32970</v>
      </c>
      <c r="C25" s="17">
        <v>39803</v>
      </c>
      <c r="D25" s="17">
        <v>46530</v>
      </c>
      <c r="E25" s="17">
        <v>52168</v>
      </c>
      <c r="F25" s="11">
        <v>21.4</v>
      </c>
      <c r="G25" s="11">
        <v>20.9</v>
      </c>
      <c r="H25" s="11">
        <v>20</v>
      </c>
      <c r="I25" s="11">
        <v>19.399999999999999</v>
      </c>
    </row>
    <row r="26" spans="1:9" ht="15.9" customHeight="1">
      <c r="A26" s="34" t="s">
        <v>69</v>
      </c>
      <c r="B26" s="15">
        <v>3755</v>
      </c>
      <c r="C26" s="15">
        <v>4606</v>
      </c>
      <c r="D26" s="15">
        <v>5178</v>
      </c>
      <c r="E26" s="15">
        <v>6081</v>
      </c>
      <c r="F26" s="14">
        <v>2.4</v>
      </c>
      <c r="G26" s="14">
        <v>2.4</v>
      </c>
      <c r="H26" s="14">
        <v>2.2000000000000002</v>
      </c>
      <c r="I26" s="14">
        <v>2.2999999999999998</v>
      </c>
    </row>
    <row r="27" spans="1:9" ht="15.9" customHeight="1">
      <c r="A27" s="34" t="s">
        <v>70</v>
      </c>
      <c r="B27" s="15">
        <v>4059</v>
      </c>
      <c r="C27" s="15">
        <v>4580</v>
      </c>
      <c r="D27" s="15">
        <v>5166</v>
      </c>
      <c r="E27" s="15">
        <v>6204</v>
      </c>
      <c r="F27" s="14">
        <v>2.6</v>
      </c>
      <c r="G27" s="14">
        <v>2.4</v>
      </c>
      <c r="H27" s="14">
        <v>2.2000000000000002</v>
      </c>
      <c r="I27" s="14">
        <v>2.2999999999999998</v>
      </c>
    </row>
    <row r="28" spans="1:9" ht="15.9" customHeight="1">
      <c r="A28" s="34" t="s">
        <v>71</v>
      </c>
      <c r="B28" s="15">
        <v>6616</v>
      </c>
      <c r="C28" s="15">
        <v>8939</v>
      </c>
      <c r="D28" s="15">
        <v>11248</v>
      </c>
      <c r="E28" s="15">
        <v>13240</v>
      </c>
      <c r="F28" s="14">
        <v>4.3</v>
      </c>
      <c r="G28" s="14">
        <v>4.7</v>
      </c>
      <c r="H28" s="14">
        <v>4.8</v>
      </c>
      <c r="I28" s="14">
        <v>4.9000000000000004</v>
      </c>
    </row>
    <row r="29" spans="1:9" ht="15.9" customHeight="1">
      <c r="A29" s="34" t="s">
        <v>72</v>
      </c>
      <c r="B29" s="15">
        <v>3938</v>
      </c>
      <c r="C29" s="15">
        <v>4709</v>
      </c>
      <c r="D29" s="15">
        <v>4799</v>
      </c>
      <c r="E29" s="15">
        <v>6233</v>
      </c>
      <c r="F29" s="14">
        <v>2.6</v>
      </c>
      <c r="G29" s="14">
        <v>2.5</v>
      </c>
      <c r="H29" s="14">
        <v>2.1</v>
      </c>
      <c r="I29" s="14">
        <v>2.2999999999999998</v>
      </c>
    </row>
    <row r="30" spans="1:9" ht="15.9" customHeight="1">
      <c r="A30" s="34" t="s">
        <v>73</v>
      </c>
      <c r="B30" s="15">
        <v>5227</v>
      </c>
      <c r="C30" s="15">
        <v>6452</v>
      </c>
      <c r="D30" s="15">
        <v>7917</v>
      </c>
      <c r="E30" s="15">
        <v>8641</v>
      </c>
      <c r="F30" s="14">
        <v>3.4</v>
      </c>
      <c r="G30" s="14">
        <v>3.4</v>
      </c>
      <c r="H30" s="14">
        <v>3.4</v>
      </c>
      <c r="I30" s="14">
        <v>3.2</v>
      </c>
    </row>
    <row r="31" spans="1:9" ht="15.9" customHeight="1">
      <c r="A31" s="29" t="s">
        <v>74</v>
      </c>
      <c r="B31" s="17">
        <v>23595</v>
      </c>
      <c r="C31" s="17">
        <v>29286</v>
      </c>
      <c r="D31" s="17">
        <v>34308</v>
      </c>
      <c r="E31" s="17">
        <v>40399</v>
      </c>
      <c r="F31" s="11">
        <v>15.3</v>
      </c>
      <c r="G31" s="11">
        <v>15.4</v>
      </c>
      <c r="H31" s="11">
        <v>14.8</v>
      </c>
      <c r="I31" s="11">
        <v>15</v>
      </c>
    </row>
    <row r="32" spans="1:9" ht="15.9" customHeight="1">
      <c r="A32" s="34" t="s">
        <v>75</v>
      </c>
      <c r="B32" s="15">
        <v>4853</v>
      </c>
      <c r="C32" s="15">
        <v>6045</v>
      </c>
      <c r="D32" s="15">
        <v>8026</v>
      </c>
      <c r="E32" s="15">
        <v>9612</v>
      </c>
      <c r="F32" s="14">
        <v>3.1</v>
      </c>
      <c r="G32" s="14">
        <v>3.2</v>
      </c>
      <c r="H32" s="14">
        <v>3.5</v>
      </c>
      <c r="I32" s="14">
        <v>3.6</v>
      </c>
    </row>
    <row r="33" spans="1:9" ht="15.9" customHeight="1">
      <c r="A33" s="34" t="s">
        <v>76</v>
      </c>
      <c r="B33" s="15">
        <v>6038</v>
      </c>
      <c r="C33" s="15">
        <v>6606</v>
      </c>
      <c r="D33" s="15">
        <v>8506</v>
      </c>
      <c r="E33" s="15">
        <v>9542</v>
      </c>
      <c r="F33" s="14">
        <v>3.9</v>
      </c>
      <c r="G33" s="14">
        <v>3.5</v>
      </c>
      <c r="H33" s="14">
        <v>3.7</v>
      </c>
      <c r="I33" s="14">
        <v>3.5</v>
      </c>
    </row>
    <row r="34" spans="1:9" ht="15.9" customHeight="1">
      <c r="A34" s="34" t="s">
        <v>77</v>
      </c>
      <c r="B34" s="15">
        <v>4479</v>
      </c>
      <c r="C34" s="15">
        <v>4941</v>
      </c>
      <c r="D34" s="15">
        <v>6786</v>
      </c>
      <c r="E34" s="15">
        <v>7505</v>
      </c>
      <c r="F34" s="14">
        <v>2.9</v>
      </c>
      <c r="G34" s="14">
        <v>2.6</v>
      </c>
      <c r="H34" s="14">
        <v>2.9</v>
      </c>
      <c r="I34" s="14">
        <v>2.8</v>
      </c>
    </row>
    <row r="35" spans="1:9" ht="15.9" customHeight="1">
      <c r="A35" s="34" t="s">
        <v>78</v>
      </c>
      <c r="B35" s="15">
        <v>3896</v>
      </c>
      <c r="C35" s="15">
        <v>5267</v>
      </c>
      <c r="D35" s="15">
        <v>7091</v>
      </c>
      <c r="E35" s="15">
        <v>8353</v>
      </c>
      <c r="F35" s="14">
        <v>2.5</v>
      </c>
      <c r="G35" s="14">
        <v>2.8</v>
      </c>
      <c r="H35" s="14">
        <v>3.1</v>
      </c>
      <c r="I35" s="14">
        <v>3.1</v>
      </c>
    </row>
    <row r="36" spans="1:9" ht="15.9" customHeight="1">
      <c r="A36" s="34" t="s">
        <v>79</v>
      </c>
      <c r="B36" s="15">
        <v>4075</v>
      </c>
      <c r="C36" s="15">
        <v>5832</v>
      </c>
      <c r="D36" s="15">
        <v>6977</v>
      </c>
      <c r="E36" s="15">
        <v>7604</v>
      </c>
      <c r="F36" s="14">
        <v>2.6</v>
      </c>
      <c r="G36" s="14">
        <v>3.1</v>
      </c>
      <c r="H36" s="14">
        <v>3</v>
      </c>
      <c r="I36" s="14">
        <v>2.8</v>
      </c>
    </row>
    <row r="37" spans="1:9" ht="15.9" customHeight="1">
      <c r="A37" s="34" t="s">
        <v>80</v>
      </c>
      <c r="B37" s="15">
        <v>4027</v>
      </c>
      <c r="C37" s="15">
        <v>4706</v>
      </c>
      <c r="D37" s="15">
        <v>5936</v>
      </c>
      <c r="E37" s="15">
        <v>7224</v>
      </c>
      <c r="F37" s="14">
        <v>2.6</v>
      </c>
      <c r="G37" s="14">
        <v>2.5</v>
      </c>
      <c r="H37" s="14">
        <v>2.6</v>
      </c>
      <c r="I37" s="14">
        <v>2.7</v>
      </c>
    </row>
    <row r="38" spans="1:9" ht="15.9" customHeight="1">
      <c r="A38" s="34" t="s">
        <v>81</v>
      </c>
      <c r="B38" s="15">
        <v>5440</v>
      </c>
      <c r="C38" s="15">
        <v>6650</v>
      </c>
      <c r="D38" s="15">
        <v>8805</v>
      </c>
      <c r="E38" s="15">
        <v>11215</v>
      </c>
      <c r="F38" s="14">
        <v>3.5</v>
      </c>
      <c r="G38" s="14">
        <v>3.5</v>
      </c>
      <c r="H38" s="14">
        <v>3.8</v>
      </c>
      <c r="I38" s="14">
        <v>4.2</v>
      </c>
    </row>
    <row r="39" spans="1:9" ht="15.9" customHeight="1">
      <c r="A39" s="29" t="s">
        <v>82</v>
      </c>
      <c r="B39" s="17">
        <v>32808</v>
      </c>
      <c r="C39" s="17">
        <v>40047</v>
      </c>
      <c r="D39" s="17">
        <v>52127</v>
      </c>
      <c r="E39" s="17">
        <v>61055</v>
      </c>
      <c r="F39" s="11">
        <v>21.3</v>
      </c>
      <c r="G39" s="11">
        <v>21</v>
      </c>
      <c r="H39" s="11">
        <v>22.4</v>
      </c>
      <c r="I39" s="11">
        <v>22.7</v>
      </c>
    </row>
    <row r="40" spans="1:9" ht="15.9" customHeight="1">
      <c r="A40" s="35" t="s">
        <v>83</v>
      </c>
      <c r="B40" s="36">
        <v>154236</v>
      </c>
      <c r="C40" s="36">
        <v>190288</v>
      </c>
      <c r="D40" s="36">
        <v>232283</v>
      </c>
      <c r="E40" s="36">
        <v>269326</v>
      </c>
      <c r="F40" s="37">
        <v>100</v>
      </c>
      <c r="G40" s="37">
        <v>100</v>
      </c>
      <c r="H40" s="37">
        <v>100</v>
      </c>
      <c r="I40" s="37">
        <v>100</v>
      </c>
    </row>
  </sheetData>
  <mergeCells count="3">
    <mergeCell ref="A3:A4"/>
    <mergeCell ref="B3:E3"/>
    <mergeCell ref="F3:I3"/>
  </mergeCell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D11"/>
  <sheetViews>
    <sheetView workbookViewId="0">
      <selection activeCell="J16" sqref="J16"/>
    </sheetView>
  </sheetViews>
  <sheetFormatPr defaultRowHeight="13.8"/>
  <cols>
    <col min="1" max="1" width="26.5" customWidth="1"/>
    <col min="2" max="4" width="8.8984375" bestFit="1" customWidth="1"/>
  </cols>
  <sheetData>
    <row r="1" spans="1:4" ht="15">
      <c r="A1" s="4" t="s">
        <v>288</v>
      </c>
    </row>
    <row r="3" spans="1:4" ht="15">
      <c r="A3" s="247" t="s">
        <v>158</v>
      </c>
      <c r="B3" s="244" t="s">
        <v>289</v>
      </c>
      <c r="C3" s="244"/>
      <c r="D3" s="244"/>
    </row>
    <row r="4" spans="1:4" ht="15">
      <c r="A4" s="247"/>
      <c r="B4" s="46" t="s">
        <v>11</v>
      </c>
      <c r="C4" s="46" t="s">
        <v>290</v>
      </c>
      <c r="D4" s="46" t="s">
        <v>116</v>
      </c>
    </row>
    <row r="5" spans="1:4" ht="15">
      <c r="A5" s="99" t="s">
        <v>5</v>
      </c>
      <c r="B5" s="41">
        <v>258261</v>
      </c>
      <c r="C5" s="41">
        <v>154673</v>
      </c>
      <c r="D5" s="41">
        <v>103588</v>
      </c>
    </row>
    <row r="6" spans="1:4" ht="15">
      <c r="A6" s="99" t="s">
        <v>6</v>
      </c>
      <c r="B6" s="41">
        <v>2496</v>
      </c>
      <c r="C6" s="41">
        <v>1804</v>
      </c>
      <c r="D6" s="42">
        <v>692</v>
      </c>
    </row>
    <row r="7" spans="1:4" ht="15">
      <c r="A7" s="99" t="s">
        <v>7</v>
      </c>
      <c r="B7" s="41">
        <v>3698</v>
      </c>
      <c r="C7" s="41">
        <v>2582</v>
      </c>
      <c r="D7" s="42">
        <v>1116</v>
      </c>
    </row>
    <row r="8" spans="1:4" ht="15">
      <c r="A8" s="99" t="s">
        <v>161</v>
      </c>
      <c r="B8" s="41">
        <v>2047</v>
      </c>
      <c r="C8" s="41">
        <v>1437</v>
      </c>
      <c r="D8" s="42">
        <v>610</v>
      </c>
    </row>
    <row r="9" spans="1:4" ht="15">
      <c r="A9" s="99" t="s">
        <v>9</v>
      </c>
      <c r="B9" s="41">
        <v>2017</v>
      </c>
      <c r="C9" s="41">
        <v>1700</v>
      </c>
      <c r="D9" s="42">
        <v>317</v>
      </c>
    </row>
    <row r="10" spans="1:4" ht="15">
      <c r="A10" s="99" t="s">
        <v>10</v>
      </c>
      <c r="B10" s="42">
        <v>656</v>
      </c>
      <c r="C10" s="42">
        <v>464</v>
      </c>
      <c r="D10" s="42">
        <v>192</v>
      </c>
    </row>
    <row r="11" spans="1:4" ht="15">
      <c r="A11" s="100" t="s">
        <v>11</v>
      </c>
      <c r="B11" s="44">
        <v>269175</v>
      </c>
      <c r="C11" s="44">
        <v>162660</v>
      </c>
      <c r="D11" s="44">
        <v>106515</v>
      </c>
    </row>
  </sheetData>
  <mergeCells count="2">
    <mergeCell ref="A3:A4"/>
    <mergeCell ref="B3:D3"/>
  </mergeCell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H16"/>
  <sheetViews>
    <sheetView workbookViewId="0">
      <selection activeCell="J18" sqref="J18"/>
    </sheetView>
  </sheetViews>
  <sheetFormatPr defaultRowHeight="13.8"/>
  <cols>
    <col min="1" max="1" width="14.09765625" customWidth="1"/>
    <col min="6" max="6" width="14.09765625" customWidth="1"/>
    <col min="7" max="7" width="11.5" customWidth="1"/>
    <col min="8" max="8" width="15.09765625" customWidth="1"/>
  </cols>
  <sheetData>
    <row r="1" spans="1:8" ht="15">
      <c r="A1" s="4" t="s">
        <v>291</v>
      </c>
    </row>
    <row r="3" spans="1:8">
      <c r="A3" s="238" t="s">
        <v>292</v>
      </c>
      <c r="B3" s="240" t="s">
        <v>158</v>
      </c>
      <c r="C3" s="240"/>
      <c r="D3" s="240"/>
      <c r="E3" s="240"/>
      <c r="F3" s="240"/>
      <c r="G3" s="240"/>
      <c r="H3" s="240"/>
    </row>
    <row r="4" spans="1:8" ht="30" customHeight="1">
      <c r="A4" s="238"/>
      <c r="B4" s="133" t="s">
        <v>11</v>
      </c>
      <c r="C4" s="66" t="s">
        <v>5</v>
      </c>
      <c r="D4" s="66" t="s">
        <v>6</v>
      </c>
      <c r="E4" s="66" t="s">
        <v>7</v>
      </c>
      <c r="F4" s="66" t="s">
        <v>161</v>
      </c>
      <c r="G4" s="66" t="s">
        <v>9</v>
      </c>
      <c r="H4" s="66" t="s">
        <v>266</v>
      </c>
    </row>
    <row r="5" spans="1:8">
      <c r="A5" s="124" t="s">
        <v>293</v>
      </c>
      <c r="B5" s="181">
        <v>28731</v>
      </c>
      <c r="C5" s="181">
        <v>28523</v>
      </c>
      <c r="D5" s="181">
        <v>77</v>
      </c>
      <c r="E5" s="181">
        <v>69</v>
      </c>
      <c r="F5" s="181">
        <v>19</v>
      </c>
      <c r="G5" s="181">
        <v>26</v>
      </c>
      <c r="H5" s="181">
        <v>17</v>
      </c>
    </row>
    <row r="6" spans="1:8">
      <c r="A6" s="124" t="s">
        <v>294</v>
      </c>
      <c r="B6" s="181">
        <v>41974</v>
      </c>
      <c r="C6" s="181">
        <v>41603</v>
      </c>
      <c r="D6" s="181">
        <v>109</v>
      </c>
      <c r="E6" s="181">
        <v>126</v>
      </c>
      <c r="F6" s="181">
        <v>48</v>
      </c>
      <c r="G6" s="181">
        <v>55</v>
      </c>
      <c r="H6" s="181">
        <v>33</v>
      </c>
    </row>
    <row r="7" spans="1:8">
      <c r="A7" s="124" t="s">
        <v>295</v>
      </c>
      <c r="B7" s="181">
        <v>50792</v>
      </c>
      <c r="C7" s="181">
        <v>49792</v>
      </c>
      <c r="D7" s="181">
        <v>238</v>
      </c>
      <c r="E7" s="181">
        <v>373</v>
      </c>
      <c r="F7" s="181">
        <v>138</v>
      </c>
      <c r="G7" s="181">
        <v>175</v>
      </c>
      <c r="H7" s="181">
        <v>76</v>
      </c>
    </row>
    <row r="8" spans="1:8">
      <c r="A8" s="124" t="s">
        <v>296</v>
      </c>
      <c r="B8" s="181">
        <v>45477</v>
      </c>
      <c r="C8" s="181">
        <v>43760</v>
      </c>
      <c r="D8" s="181">
        <v>379</v>
      </c>
      <c r="E8" s="181">
        <v>656</v>
      </c>
      <c r="F8" s="181">
        <v>293</v>
      </c>
      <c r="G8" s="181">
        <v>284</v>
      </c>
      <c r="H8" s="181">
        <v>105</v>
      </c>
    </row>
    <row r="9" spans="1:8">
      <c r="A9" s="124" t="s">
        <v>297</v>
      </c>
      <c r="B9" s="181">
        <v>41090</v>
      </c>
      <c r="C9" s="181">
        <v>38820</v>
      </c>
      <c r="D9" s="181">
        <v>515</v>
      </c>
      <c r="E9" s="181">
        <v>781</v>
      </c>
      <c r="F9" s="181">
        <v>475</v>
      </c>
      <c r="G9" s="181">
        <v>362</v>
      </c>
      <c r="H9" s="181">
        <v>137</v>
      </c>
    </row>
    <row r="10" spans="1:8">
      <c r="A10" s="124" t="s">
        <v>298</v>
      </c>
      <c r="B10" s="181">
        <v>23825</v>
      </c>
      <c r="C10" s="181">
        <v>21931</v>
      </c>
      <c r="D10" s="181">
        <v>414</v>
      </c>
      <c r="E10" s="181">
        <v>675</v>
      </c>
      <c r="F10" s="181">
        <v>412</v>
      </c>
      <c r="G10" s="181">
        <v>306</v>
      </c>
      <c r="H10" s="181">
        <v>87</v>
      </c>
    </row>
    <row r="11" spans="1:8">
      <c r="A11" s="124" t="s">
        <v>299</v>
      </c>
      <c r="B11" s="181">
        <v>16557</v>
      </c>
      <c r="C11" s="181">
        <v>14989</v>
      </c>
      <c r="D11" s="181">
        <v>333</v>
      </c>
      <c r="E11" s="181">
        <v>480</v>
      </c>
      <c r="F11" s="181">
        <v>331</v>
      </c>
      <c r="G11" s="181">
        <v>334</v>
      </c>
      <c r="H11" s="181">
        <v>90</v>
      </c>
    </row>
    <row r="12" spans="1:8">
      <c r="A12" s="124" t="s">
        <v>300</v>
      </c>
      <c r="B12" s="181">
        <v>9352</v>
      </c>
      <c r="C12" s="181">
        <v>8380</v>
      </c>
      <c r="D12" s="181">
        <v>204</v>
      </c>
      <c r="E12" s="181">
        <v>281</v>
      </c>
      <c r="F12" s="181">
        <v>196</v>
      </c>
      <c r="G12" s="181">
        <v>237</v>
      </c>
      <c r="H12" s="181">
        <v>54</v>
      </c>
    </row>
    <row r="13" spans="1:8">
      <c r="A13" s="124" t="s">
        <v>301</v>
      </c>
      <c r="B13" s="181">
        <v>6409</v>
      </c>
      <c r="C13" s="181">
        <v>5818</v>
      </c>
      <c r="D13" s="181">
        <v>136</v>
      </c>
      <c r="E13" s="181">
        <v>163</v>
      </c>
      <c r="F13" s="181">
        <v>111</v>
      </c>
      <c r="G13" s="181">
        <v>148</v>
      </c>
      <c r="H13" s="181">
        <v>33</v>
      </c>
    </row>
    <row r="14" spans="1:8">
      <c r="A14" s="124" t="s">
        <v>302</v>
      </c>
      <c r="B14" s="181">
        <v>4986</v>
      </c>
      <c r="C14" s="181">
        <v>4663</v>
      </c>
      <c r="D14" s="181">
        <v>91</v>
      </c>
      <c r="E14" s="181">
        <v>94</v>
      </c>
      <c r="F14" s="181">
        <v>24</v>
      </c>
      <c r="G14" s="181">
        <v>90</v>
      </c>
      <c r="H14" s="181">
        <v>24</v>
      </c>
    </row>
    <row r="15" spans="1:8">
      <c r="A15" s="124" t="s">
        <v>134</v>
      </c>
      <c r="B15" s="181">
        <v>1</v>
      </c>
      <c r="C15" s="181">
        <v>1</v>
      </c>
      <c r="D15" s="181">
        <v>0</v>
      </c>
      <c r="E15" s="181">
        <v>0</v>
      </c>
      <c r="F15" s="181">
        <v>0</v>
      </c>
      <c r="G15" s="181">
        <v>0</v>
      </c>
      <c r="H15" s="181">
        <v>0</v>
      </c>
    </row>
    <row r="16" spans="1:8">
      <c r="A16" s="134" t="s">
        <v>11</v>
      </c>
      <c r="B16" s="182">
        <v>269194</v>
      </c>
      <c r="C16" s="182">
        <v>258280</v>
      </c>
      <c r="D16" s="182">
        <v>2496</v>
      </c>
      <c r="E16" s="182">
        <v>3698</v>
      </c>
      <c r="F16" s="182">
        <v>2047</v>
      </c>
      <c r="G16" s="182">
        <v>2017</v>
      </c>
      <c r="H16" s="182">
        <v>656</v>
      </c>
    </row>
  </sheetData>
  <mergeCells count="2">
    <mergeCell ref="A3:A4"/>
    <mergeCell ref="B3:H3"/>
  </mergeCell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H8"/>
  <sheetViews>
    <sheetView topLeftCell="A4" workbookViewId="0">
      <selection activeCell="F18" sqref="F18"/>
    </sheetView>
  </sheetViews>
  <sheetFormatPr defaultRowHeight="13.8"/>
  <cols>
    <col min="1" max="1" width="18.09765625" customWidth="1"/>
    <col min="2" max="2" width="9" bestFit="1" customWidth="1"/>
    <col min="3" max="5" width="8.69921875" bestFit="1" customWidth="1"/>
    <col min="6" max="6" width="12.09765625" customWidth="1"/>
    <col min="7" max="7" width="14.09765625" customWidth="1"/>
    <col min="8" max="8" width="18.5" customWidth="1"/>
  </cols>
  <sheetData>
    <row r="1" spans="1:8" ht="15">
      <c r="A1" s="4" t="s">
        <v>303</v>
      </c>
    </row>
    <row r="3" spans="1:8">
      <c r="A3" s="272" t="s">
        <v>292</v>
      </c>
      <c r="B3" s="273" t="s">
        <v>158</v>
      </c>
      <c r="C3" s="273"/>
      <c r="D3" s="273"/>
      <c r="E3" s="273"/>
      <c r="F3" s="273"/>
      <c r="G3" s="273"/>
      <c r="H3" s="273"/>
    </row>
    <row r="4" spans="1:8" ht="30" customHeight="1">
      <c r="A4" s="272"/>
      <c r="B4" s="134" t="s">
        <v>11</v>
      </c>
      <c r="C4" s="74" t="s">
        <v>5</v>
      </c>
      <c r="D4" s="74" t="s">
        <v>6</v>
      </c>
      <c r="E4" s="74" t="s">
        <v>7</v>
      </c>
      <c r="F4" s="74" t="s">
        <v>161</v>
      </c>
      <c r="G4" s="74" t="s">
        <v>9</v>
      </c>
      <c r="H4" s="74" t="s">
        <v>266</v>
      </c>
    </row>
    <row r="5" spans="1:8">
      <c r="A5" s="137">
        <v>15</v>
      </c>
      <c r="B5" s="168">
        <v>21</v>
      </c>
      <c r="C5" s="181">
        <v>20</v>
      </c>
      <c r="D5" s="181">
        <v>0</v>
      </c>
      <c r="E5" s="181">
        <v>1</v>
      </c>
      <c r="F5" s="181">
        <v>0</v>
      </c>
      <c r="G5" s="181">
        <v>0</v>
      </c>
      <c r="H5" s="181">
        <v>0</v>
      </c>
    </row>
    <row r="6" spans="1:8">
      <c r="A6" s="23" t="s">
        <v>304</v>
      </c>
      <c r="B6" s="168">
        <v>85184</v>
      </c>
      <c r="C6" s="181">
        <v>84391</v>
      </c>
      <c r="D6" s="181">
        <v>236</v>
      </c>
      <c r="E6" s="181">
        <v>259</v>
      </c>
      <c r="F6" s="181">
        <v>97</v>
      </c>
      <c r="G6" s="181">
        <v>126</v>
      </c>
      <c r="H6" s="181">
        <v>75</v>
      </c>
    </row>
    <row r="7" spans="1:8">
      <c r="A7" s="23" t="s">
        <v>305</v>
      </c>
      <c r="B7" s="168">
        <v>183989</v>
      </c>
      <c r="C7" s="181">
        <v>173869</v>
      </c>
      <c r="D7" s="181">
        <v>2260</v>
      </c>
      <c r="E7" s="181">
        <v>3438</v>
      </c>
      <c r="F7" s="181">
        <v>1950</v>
      </c>
      <c r="G7" s="181">
        <v>1891</v>
      </c>
      <c r="H7" s="181">
        <v>581</v>
      </c>
    </row>
    <row r="8" spans="1:8">
      <c r="A8" s="59" t="s">
        <v>306</v>
      </c>
      <c r="B8" s="181">
        <f>SUM(B5:B7)</f>
        <v>269194</v>
      </c>
      <c r="C8" s="181">
        <f t="shared" ref="C8:H8" si="0">SUM(C5:C7)</f>
        <v>258280</v>
      </c>
      <c r="D8" s="181">
        <f t="shared" si="0"/>
        <v>2496</v>
      </c>
      <c r="E8" s="181">
        <f t="shared" si="0"/>
        <v>3698</v>
      </c>
      <c r="F8" s="181">
        <f t="shared" si="0"/>
        <v>2047</v>
      </c>
      <c r="G8" s="181">
        <f t="shared" si="0"/>
        <v>2017</v>
      </c>
      <c r="H8" s="181">
        <f t="shared" si="0"/>
        <v>656</v>
      </c>
    </row>
  </sheetData>
  <mergeCells count="2">
    <mergeCell ref="A3:A4"/>
    <mergeCell ref="B3:H3"/>
  </mergeCell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D11"/>
  <sheetViews>
    <sheetView workbookViewId="0">
      <selection activeCell="E16" sqref="E16"/>
    </sheetView>
  </sheetViews>
  <sheetFormatPr defaultRowHeight="13.8"/>
  <cols>
    <col min="1" max="1" width="25.59765625" customWidth="1"/>
    <col min="2" max="2" width="12.5" customWidth="1"/>
    <col min="3" max="3" width="11.3984375" customWidth="1"/>
    <col min="4" max="4" width="13.5" customWidth="1"/>
    <col min="7" max="7" width="17.09765625" customWidth="1"/>
    <col min="8" max="8" width="16.09765625" customWidth="1"/>
    <col min="9" max="9" width="11.59765625" bestFit="1" customWidth="1"/>
    <col min="10" max="10" width="20.5" bestFit="1" customWidth="1"/>
  </cols>
  <sheetData>
    <row r="1" spans="1:4" ht="15">
      <c r="A1" s="4" t="s">
        <v>307</v>
      </c>
    </row>
    <row r="3" spans="1:4" ht="15.9" customHeight="1">
      <c r="A3" s="247" t="s">
        <v>158</v>
      </c>
      <c r="B3" s="256" t="s">
        <v>308</v>
      </c>
      <c r="C3" s="256"/>
      <c r="D3" s="256"/>
    </row>
    <row r="4" spans="1:4" ht="15.9" customHeight="1">
      <c r="A4" s="247"/>
      <c r="B4" s="96" t="s">
        <v>11</v>
      </c>
      <c r="C4" s="96" t="s">
        <v>155</v>
      </c>
      <c r="D4" s="96" t="s">
        <v>156</v>
      </c>
    </row>
    <row r="5" spans="1:4" ht="15.9" customHeight="1">
      <c r="A5" s="99" t="s">
        <v>5</v>
      </c>
      <c r="B5" s="41">
        <v>258280</v>
      </c>
      <c r="C5" s="42">
        <v>29042</v>
      </c>
      <c r="D5" s="41">
        <v>229238</v>
      </c>
    </row>
    <row r="6" spans="1:4" ht="15.9" customHeight="1">
      <c r="A6" s="99" t="s">
        <v>6</v>
      </c>
      <c r="B6" s="41">
        <v>2496</v>
      </c>
      <c r="C6" s="42">
        <v>1666</v>
      </c>
      <c r="D6" s="42">
        <v>830</v>
      </c>
    </row>
    <row r="7" spans="1:4" ht="15.9" customHeight="1">
      <c r="A7" s="99" t="s">
        <v>7</v>
      </c>
      <c r="B7" s="41">
        <v>3830</v>
      </c>
      <c r="C7" s="42">
        <v>3830</v>
      </c>
      <c r="D7" s="42">
        <v>0</v>
      </c>
    </row>
    <row r="8" spans="1:4" ht="15.9" customHeight="1">
      <c r="A8" s="99" t="s">
        <v>161</v>
      </c>
      <c r="B8" s="41">
        <v>2047</v>
      </c>
      <c r="C8" s="42">
        <v>2047</v>
      </c>
      <c r="D8" s="42">
        <v>0</v>
      </c>
    </row>
    <row r="9" spans="1:4" ht="15.9" customHeight="1">
      <c r="A9" s="99" t="s">
        <v>9</v>
      </c>
      <c r="B9" s="41">
        <v>2017</v>
      </c>
      <c r="C9" s="42">
        <v>1220</v>
      </c>
      <c r="D9" s="42">
        <v>797</v>
      </c>
    </row>
    <row r="10" spans="1:4" ht="15.9" customHeight="1">
      <c r="A10" s="99" t="s">
        <v>10</v>
      </c>
      <c r="B10" s="42">
        <v>656</v>
      </c>
      <c r="C10" s="42">
        <v>384</v>
      </c>
      <c r="D10" s="42">
        <v>272</v>
      </c>
    </row>
    <row r="11" spans="1:4" ht="15.9" customHeight="1">
      <c r="A11" s="100" t="s">
        <v>11</v>
      </c>
      <c r="B11" s="44">
        <v>269326</v>
      </c>
      <c r="C11" s="44">
        <v>38189</v>
      </c>
      <c r="D11" s="44">
        <v>231137</v>
      </c>
    </row>
  </sheetData>
  <mergeCells count="2">
    <mergeCell ref="A3:A4"/>
    <mergeCell ref="B3:D3"/>
  </mergeCell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H26"/>
  <sheetViews>
    <sheetView topLeftCell="A10" workbookViewId="0">
      <selection activeCell="H30" sqref="H30"/>
    </sheetView>
  </sheetViews>
  <sheetFormatPr defaultRowHeight="13.8"/>
  <cols>
    <col min="1" max="1" width="15.3984375" customWidth="1"/>
    <col min="6" max="6" width="15.8984375" customWidth="1"/>
    <col min="7" max="7" width="19" customWidth="1"/>
    <col min="8" max="8" width="23" customWidth="1"/>
  </cols>
  <sheetData>
    <row r="1" spans="1:8" ht="15">
      <c r="A1" s="4" t="s">
        <v>309</v>
      </c>
    </row>
    <row r="3" spans="1:8" ht="14.1" customHeight="1">
      <c r="A3" s="238" t="s">
        <v>310</v>
      </c>
      <c r="B3" s="240" t="s">
        <v>158</v>
      </c>
      <c r="C3" s="240"/>
      <c r="D3" s="240"/>
      <c r="E3" s="240"/>
      <c r="F3" s="240"/>
      <c r="G3" s="240"/>
      <c r="H3" s="240"/>
    </row>
    <row r="4" spans="1:8" ht="35.4" customHeight="1">
      <c r="A4" s="238"/>
      <c r="B4" s="133" t="s">
        <v>11</v>
      </c>
      <c r="C4" s="66" t="s">
        <v>5</v>
      </c>
      <c r="D4" s="66" t="s">
        <v>6</v>
      </c>
      <c r="E4" s="66" t="s">
        <v>7</v>
      </c>
      <c r="F4" s="66" t="s">
        <v>161</v>
      </c>
      <c r="G4" s="66" t="s">
        <v>9</v>
      </c>
      <c r="H4" s="66" t="s">
        <v>266</v>
      </c>
    </row>
    <row r="5" spans="1:8">
      <c r="A5" s="124" t="s">
        <v>311</v>
      </c>
      <c r="B5" s="73">
        <v>1888</v>
      </c>
      <c r="C5" s="72">
        <v>192</v>
      </c>
      <c r="D5" s="72">
        <v>5</v>
      </c>
      <c r="E5" s="72">
        <v>604</v>
      </c>
      <c r="F5" s="72">
        <v>803</v>
      </c>
      <c r="G5" s="72">
        <v>241</v>
      </c>
      <c r="H5" s="72">
        <v>43</v>
      </c>
    </row>
    <row r="6" spans="1:8">
      <c r="A6" s="124" t="s">
        <v>312</v>
      </c>
      <c r="B6" s="72">
        <v>142</v>
      </c>
      <c r="C6" s="72">
        <v>46</v>
      </c>
      <c r="D6" s="72">
        <v>3</v>
      </c>
      <c r="E6" s="72">
        <v>55</v>
      </c>
      <c r="F6" s="72">
        <v>16</v>
      </c>
      <c r="G6" s="72">
        <v>18</v>
      </c>
      <c r="H6" s="72">
        <v>4</v>
      </c>
    </row>
    <row r="7" spans="1:8">
      <c r="A7" s="124" t="s">
        <v>313</v>
      </c>
      <c r="B7" s="72">
        <v>257</v>
      </c>
      <c r="C7" s="72">
        <v>85</v>
      </c>
      <c r="D7" s="72">
        <v>3</v>
      </c>
      <c r="E7" s="72">
        <v>75</v>
      </c>
      <c r="F7" s="72">
        <v>49</v>
      </c>
      <c r="G7" s="72">
        <v>38</v>
      </c>
      <c r="H7" s="72">
        <v>7</v>
      </c>
    </row>
    <row r="8" spans="1:8">
      <c r="A8" s="124" t="s">
        <v>314</v>
      </c>
      <c r="B8" s="72">
        <v>190</v>
      </c>
      <c r="C8" s="72">
        <v>53</v>
      </c>
      <c r="D8" s="72">
        <v>7</v>
      </c>
      <c r="E8" s="72">
        <v>67</v>
      </c>
      <c r="F8" s="72">
        <v>32</v>
      </c>
      <c r="G8" s="72">
        <v>26</v>
      </c>
      <c r="H8" s="72">
        <v>5</v>
      </c>
    </row>
    <row r="9" spans="1:8">
      <c r="A9" s="124" t="s">
        <v>315</v>
      </c>
      <c r="B9" s="72">
        <v>238</v>
      </c>
      <c r="C9" s="72">
        <v>99</v>
      </c>
      <c r="D9" s="72">
        <v>2</v>
      </c>
      <c r="E9" s="72">
        <v>73</v>
      </c>
      <c r="F9" s="72">
        <v>40</v>
      </c>
      <c r="G9" s="72">
        <v>17</v>
      </c>
      <c r="H9" s="72">
        <v>7</v>
      </c>
    </row>
    <row r="10" spans="1:8">
      <c r="A10" s="124" t="s">
        <v>316</v>
      </c>
      <c r="B10" s="72">
        <v>279</v>
      </c>
      <c r="C10" s="72">
        <v>121</v>
      </c>
      <c r="D10" s="72">
        <v>2</v>
      </c>
      <c r="E10" s="72">
        <v>76</v>
      </c>
      <c r="F10" s="72">
        <v>40</v>
      </c>
      <c r="G10" s="72">
        <v>30</v>
      </c>
      <c r="H10" s="72">
        <v>10</v>
      </c>
    </row>
    <row r="11" spans="1:8">
      <c r="A11" s="124" t="s">
        <v>317</v>
      </c>
      <c r="B11" s="72">
        <v>384</v>
      </c>
      <c r="C11" s="72">
        <v>160</v>
      </c>
      <c r="D11" s="72">
        <v>6</v>
      </c>
      <c r="E11" s="72">
        <v>96</v>
      </c>
      <c r="F11" s="72">
        <v>43</v>
      </c>
      <c r="G11" s="72">
        <v>62</v>
      </c>
      <c r="H11" s="72">
        <v>17</v>
      </c>
    </row>
    <row r="12" spans="1:8">
      <c r="A12" s="124" t="s">
        <v>318</v>
      </c>
      <c r="B12" s="72">
        <v>343</v>
      </c>
      <c r="C12" s="72">
        <v>196</v>
      </c>
      <c r="D12" s="72">
        <v>4</v>
      </c>
      <c r="E12" s="72">
        <v>61</v>
      </c>
      <c r="F12" s="72">
        <v>30</v>
      </c>
      <c r="G12" s="72">
        <v>41</v>
      </c>
      <c r="H12" s="72">
        <v>11</v>
      </c>
    </row>
    <row r="13" spans="1:8">
      <c r="A13" s="124" t="s">
        <v>319</v>
      </c>
      <c r="B13" s="72">
        <v>352</v>
      </c>
      <c r="C13" s="72">
        <v>168</v>
      </c>
      <c r="D13" s="72">
        <v>10</v>
      </c>
      <c r="E13" s="72">
        <v>41</v>
      </c>
      <c r="F13" s="72">
        <v>52</v>
      </c>
      <c r="G13" s="72">
        <v>74</v>
      </c>
      <c r="H13" s="72">
        <v>7</v>
      </c>
    </row>
    <row r="14" spans="1:8">
      <c r="A14" s="124" t="s">
        <v>320</v>
      </c>
      <c r="B14" s="72">
        <v>758</v>
      </c>
      <c r="C14" s="72">
        <v>522</v>
      </c>
      <c r="D14" s="72">
        <v>5</v>
      </c>
      <c r="E14" s="72">
        <v>72</v>
      </c>
      <c r="F14" s="72">
        <v>47</v>
      </c>
      <c r="G14" s="72">
        <v>97</v>
      </c>
      <c r="H14" s="72">
        <v>15</v>
      </c>
    </row>
    <row r="15" spans="1:8">
      <c r="A15" s="124" t="s">
        <v>321</v>
      </c>
      <c r="B15" s="73">
        <v>1140</v>
      </c>
      <c r="C15" s="72">
        <v>730</v>
      </c>
      <c r="D15" s="72">
        <v>14</v>
      </c>
      <c r="E15" s="72">
        <v>171</v>
      </c>
      <c r="F15" s="72">
        <v>68</v>
      </c>
      <c r="G15" s="72">
        <v>142</v>
      </c>
      <c r="H15" s="72">
        <v>15</v>
      </c>
    </row>
    <row r="16" spans="1:8">
      <c r="A16" s="124" t="s">
        <v>322</v>
      </c>
      <c r="B16" s="73">
        <v>2456</v>
      </c>
      <c r="C16" s="73">
        <v>2146</v>
      </c>
      <c r="D16" s="72">
        <v>37</v>
      </c>
      <c r="E16" s="72">
        <v>102</v>
      </c>
      <c r="F16" s="72">
        <v>54</v>
      </c>
      <c r="G16" s="72">
        <v>95</v>
      </c>
      <c r="H16" s="72">
        <v>22</v>
      </c>
    </row>
    <row r="17" spans="1:8">
      <c r="A17" s="124" t="s">
        <v>323</v>
      </c>
      <c r="B17" s="73">
        <v>2424</v>
      </c>
      <c r="C17" s="73">
        <v>2055</v>
      </c>
      <c r="D17" s="72">
        <v>49</v>
      </c>
      <c r="E17" s="72">
        <v>116</v>
      </c>
      <c r="F17" s="72">
        <v>68</v>
      </c>
      <c r="G17" s="72">
        <v>105</v>
      </c>
      <c r="H17" s="72">
        <v>31</v>
      </c>
    </row>
    <row r="18" spans="1:8">
      <c r="A18" s="124" t="s">
        <v>324</v>
      </c>
      <c r="B18" s="73">
        <v>3324</v>
      </c>
      <c r="C18" s="73">
        <v>2791</v>
      </c>
      <c r="D18" s="72">
        <v>133</v>
      </c>
      <c r="E18" s="72">
        <v>158</v>
      </c>
      <c r="F18" s="72">
        <v>76</v>
      </c>
      <c r="G18" s="72">
        <v>120</v>
      </c>
      <c r="H18" s="72">
        <v>46</v>
      </c>
    </row>
    <row r="19" spans="1:8">
      <c r="A19" s="124" t="s">
        <v>325</v>
      </c>
      <c r="B19" s="73">
        <v>6691</v>
      </c>
      <c r="C19" s="73">
        <v>5627</v>
      </c>
      <c r="D19" s="72">
        <v>631</v>
      </c>
      <c r="E19" s="72">
        <v>197</v>
      </c>
      <c r="F19" s="72">
        <v>86</v>
      </c>
      <c r="G19" s="72">
        <v>109</v>
      </c>
      <c r="H19" s="72">
        <v>41</v>
      </c>
    </row>
    <row r="20" spans="1:8">
      <c r="A20" s="124" t="s">
        <v>326</v>
      </c>
      <c r="B20" s="73">
        <v>10414</v>
      </c>
      <c r="C20" s="73">
        <v>9586</v>
      </c>
      <c r="D20" s="72">
        <v>288</v>
      </c>
      <c r="E20" s="72">
        <v>214</v>
      </c>
      <c r="F20" s="72">
        <v>93</v>
      </c>
      <c r="G20" s="72">
        <v>163</v>
      </c>
      <c r="H20" s="72">
        <v>70</v>
      </c>
    </row>
    <row r="21" spans="1:8">
      <c r="A21" s="124" t="s">
        <v>327</v>
      </c>
      <c r="B21" s="73">
        <v>23024</v>
      </c>
      <c r="C21" s="73">
        <v>22121</v>
      </c>
      <c r="D21" s="72">
        <v>344</v>
      </c>
      <c r="E21" s="72">
        <v>193</v>
      </c>
      <c r="F21" s="72">
        <v>87</v>
      </c>
      <c r="G21" s="72">
        <v>209</v>
      </c>
      <c r="H21" s="72">
        <v>70</v>
      </c>
    </row>
    <row r="22" spans="1:8">
      <c r="A22" s="124" t="s">
        <v>328</v>
      </c>
      <c r="B22" s="73">
        <v>54083</v>
      </c>
      <c r="C22" s="73">
        <v>52854</v>
      </c>
      <c r="D22" s="72">
        <v>392</v>
      </c>
      <c r="E22" s="72">
        <v>405</v>
      </c>
      <c r="F22" s="72">
        <v>132</v>
      </c>
      <c r="G22" s="72">
        <v>217</v>
      </c>
      <c r="H22" s="72">
        <v>83</v>
      </c>
    </row>
    <row r="23" spans="1:8">
      <c r="A23" s="124" t="s">
        <v>329</v>
      </c>
      <c r="B23" s="73">
        <v>145402</v>
      </c>
      <c r="C23" s="73">
        <v>143415</v>
      </c>
      <c r="D23" s="72">
        <v>520</v>
      </c>
      <c r="E23" s="72">
        <v>891</v>
      </c>
      <c r="F23" s="72">
        <v>225</v>
      </c>
      <c r="G23" s="72">
        <v>200</v>
      </c>
      <c r="H23" s="72">
        <v>151</v>
      </c>
    </row>
    <row r="24" spans="1:8">
      <c r="A24" s="124">
        <v>2024</v>
      </c>
      <c r="B24" s="73">
        <v>15382</v>
      </c>
      <c r="C24" s="73">
        <v>15290</v>
      </c>
      <c r="D24" s="72">
        <v>41</v>
      </c>
      <c r="E24" s="72">
        <v>31</v>
      </c>
      <c r="F24" s="72">
        <v>6</v>
      </c>
      <c r="G24" s="72">
        <v>13</v>
      </c>
      <c r="H24" s="72">
        <v>1</v>
      </c>
    </row>
    <row r="25" spans="1:8">
      <c r="A25" s="124" t="s">
        <v>134</v>
      </c>
      <c r="B25" s="72">
        <v>155</v>
      </c>
      <c r="C25" s="72">
        <v>23</v>
      </c>
      <c r="D25" s="72">
        <v>0</v>
      </c>
      <c r="E25" s="72">
        <v>132</v>
      </c>
      <c r="F25" s="72">
        <v>0</v>
      </c>
      <c r="G25" s="72">
        <v>0</v>
      </c>
      <c r="H25" s="72">
        <v>0</v>
      </c>
    </row>
    <row r="26" spans="1:8">
      <c r="A26" s="134" t="s">
        <v>11</v>
      </c>
      <c r="B26" s="75">
        <v>269326</v>
      </c>
      <c r="C26" s="75">
        <v>258280</v>
      </c>
      <c r="D26" s="75">
        <v>2496</v>
      </c>
      <c r="E26" s="75">
        <v>3830</v>
      </c>
      <c r="F26" s="75">
        <v>2047</v>
      </c>
      <c r="G26" s="75">
        <v>2017</v>
      </c>
      <c r="H26" s="76">
        <v>656</v>
      </c>
    </row>
  </sheetData>
  <mergeCells count="2">
    <mergeCell ref="A3:A4"/>
    <mergeCell ref="B3:H3"/>
  </mergeCell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F11"/>
  <sheetViews>
    <sheetView workbookViewId="0">
      <selection activeCell="I19" sqref="I19"/>
    </sheetView>
  </sheetViews>
  <sheetFormatPr defaultRowHeight="13.8"/>
  <cols>
    <col min="1" max="1" width="17.3984375" customWidth="1"/>
    <col min="2" max="2" width="11.69921875" customWidth="1"/>
    <col min="3" max="3" width="12.69921875" customWidth="1"/>
    <col min="4" max="4" width="21.8984375" customWidth="1"/>
    <col min="6" max="6" width="13" customWidth="1"/>
  </cols>
  <sheetData>
    <row r="1" spans="1:6" ht="15">
      <c r="A1" s="4" t="s">
        <v>330</v>
      </c>
    </row>
    <row r="3" spans="1:6" ht="15">
      <c r="A3" s="248" t="s">
        <v>158</v>
      </c>
      <c r="B3" s="274" t="s">
        <v>331</v>
      </c>
      <c r="C3" s="275"/>
      <c r="D3" s="275"/>
      <c r="E3" s="275"/>
      <c r="F3" s="276"/>
    </row>
    <row r="4" spans="1:6" ht="31.35" customHeight="1">
      <c r="A4" s="248"/>
      <c r="B4" s="101" t="s">
        <v>11</v>
      </c>
      <c r="C4" s="101" t="s">
        <v>15</v>
      </c>
      <c r="D4" s="102" t="s">
        <v>332</v>
      </c>
      <c r="E4" s="101" t="s">
        <v>18</v>
      </c>
      <c r="F4" s="101" t="s">
        <v>333</v>
      </c>
    </row>
    <row r="5" spans="1:6" ht="15">
      <c r="A5" s="99" t="s">
        <v>5</v>
      </c>
      <c r="B5" s="41">
        <v>258280</v>
      </c>
      <c r="C5" s="41">
        <v>1571</v>
      </c>
      <c r="D5" s="41">
        <v>251445</v>
      </c>
      <c r="E5" s="41">
        <v>3524</v>
      </c>
      <c r="F5" s="41">
        <v>1740</v>
      </c>
    </row>
    <row r="6" spans="1:6" ht="15">
      <c r="A6" s="99" t="s">
        <v>6</v>
      </c>
      <c r="B6" s="41">
        <v>2496</v>
      </c>
      <c r="C6" s="42">
        <v>180</v>
      </c>
      <c r="D6" s="41">
        <v>2106</v>
      </c>
      <c r="E6" s="42">
        <v>154</v>
      </c>
      <c r="F6" s="42">
        <v>56</v>
      </c>
    </row>
    <row r="7" spans="1:6" ht="15">
      <c r="A7" s="99" t="s">
        <v>7</v>
      </c>
      <c r="B7" s="41">
        <v>3830</v>
      </c>
      <c r="C7" s="42">
        <v>160</v>
      </c>
      <c r="D7" s="41">
        <v>2916</v>
      </c>
      <c r="E7" s="42">
        <v>525</v>
      </c>
      <c r="F7" s="42">
        <v>229</v>
      </c>
    </row>
    <row r="8" spans="1:6" ht="15">
      <c r="A8" s="99" t="s">
        <v>161</v>
      </c>
      <c r="B8" s="41">
        <v>2047</v>
      </c>
      <c r="C8" s="42">
        <v>97</v>
      </c>
      <c r="D8" s="41">
        <v>1656</v>
      </c>
      <c r="E8" s="42">
        <v>196</v>
      </c>
      <c r="F8" s="42">
        <v>98</v>
      </c>
    </row>
    <row r="9" spans="1:6" ht="15">
      <c r="A9" s="99" t="s">
        <v>9</v>
      </c>
      <c r="B9" s="41">
        <v>2017</v>
      </c>
      <c r="C9" s="42">
        <v>248</v>
      </c>
      <c r="D9" s="42">
        <v>871</v>
      </c>
      <c r="E9" s="42">
        <v>700</v>
      </c>
      <c r="F9" s="42">
        <v>198</v>
      </c>
    </row>
    <row r="10" spans="1:6" ht="15">
      <c r="A10" s="99" t="s">
        <v>10</v>
      </c>
      <c r="B10" s="42">
        <v>656</v>
      </c>
      <c r="C10" s="42">
        <v>45</v>
      </c>
      <c r="D10" s="42">
        <v>254</v>
      </c>
      <c r="E10" s="42">
        <v>206</v>
      </c>
      <c r="F10" s="42">
        <v>151</v>
      </c>
    </row>
    <row r="11" spans="1:6" ht="15">
      <c r="A11" s="100" t="s">
        <v>11</v>
      </c>
      <c r="B11" s="44">
        <v>269326</v>
      </c>
      <c r="C11" s="44">
        <v>2301</v>
      </c>
      <c r="D11" s="44">
        <v>259248</v>
      </c>
      <c r="E11" s="44">
        <v>5305</v>
      </c>
      <c r="F11" s="44">
        <v>2472</v>
      </c>
    </row>
  </sheetData>
  <mergeCells count="2">
    <mergeCell ref="A3:A4"/>
    <mergeCell ref="B3:F3"/>
  </mergeCell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M10"/>
  <sheetViews>
    <sheetView workbookViewId="0">
      <selection activeCell="M15" sqref="M15"/>
    </sheetView>
  </sheetViews>
  <sheetFormatPr defaultRowHeight="13.8"/>
  <cols>
    <col min="1" max="1" width="29.69921875" customWidth="1"/>
    <col min="3" max="3" width="8.8984375" bestFit="1" customWidth="1"/>
    <col min="4" max="4" width="7.19921875" customWidth="1"/>
    <col min="5" max="5" width="6.19921875" customWidth="1"/>
    <col min="6" max="6" width="5.09765625" customWidth="1"/>
    <col min="7" max="7" width="6.09765625" customWidth="1"/>
    <col min="8" max="8" width="7.5" customWidth="1"/>
    <col min="9" max="9" width="5.19921875" customWidth="1"/>
    <col min="10" max="10" width="6.69921875" customWidth="1"/>
    <col min="11" max="11" width="6.59765625" customWidth="1"/>
    <col min="12" max="12" width="6.5" customWidth="1"/>
    <col min="13" max="13" width="8.09765625" customWidth="1"/>
  </cols>
  <sheetData>
    <row r="1" spans="1:13" ht="15">
      <c r="A1" s="4" t="s">
        <v>334</v>
      </c>
    </row>
    <row r="3" spans="1:13" ht="76.5" customHeight="1">
      <c r="A3" s="133" t="s">
        <v>92</v>
      </c>
      <c r="B3" s="183" t="s">
        <v>11</v>
      </c>
      <c r="C3" s="183" t="s">
        <v>335</v>
      </c>
      <c r="D3" s="183" t="s">
        <v>336</v>
      </c>
      <c r="E3" s="183" t="s">
        <v>337</v>
      </c>
      <c r="F3" s="183" t="s">
        <v>338</v>
      </c>
      <c r="G3" s="183" t="s">
        <v>339</v>
      </c>
      <c r="H3" s="183" t="s">
        <v>340</v>
      </c>
      <c r="I3" s="183" t="s">
        <v>341</v>
      </c>
      <c r="J3" s="183" t="s">
        <v>342</v>
      </c>
      <c r="K3" s="183" t="s">
        <v>343</v>
      </c>
      <c r="L3" s="183" t="s">
        <v>344</v>
      </c>
      <c r="M3" s="184" t="s">
        <v>345</v>
      </c>
    </row>
    <row r="4" spans="1:13">
      <c r="A4" s="124" t="s">
        <v>94</v>
      </c>
      <c r="B4" s="138">
        <v>240707</v>
      </c>
      <c r="C4" s="185">
        <v>238481</v>
      </c>
      <c r="D4" s="185">
        <v>1361</v>
      </c>
      <c r="E4" s="185">
        <v>283</v>
      </c>
      <c r="F4" s="185">
        <v>112</v>
      </c>
      <c r="G4" s="185">
        <v>70</v>
      </c>
      <c r="H4" s="186">
        <v>309</v>
      </c>
      <c r="I4" s="186">
        <v>10</v>
      </c>
      <c r="J4" s="186">
        <v>32</v>
      </c>
      <c r="K4" s="186">
        <v>25</v>
      </c>
      <c r="L4" s="186">
        <v>18</v>
      </c>
      <c r="M4" s="186">
        <v>6</v>
      </c>
    </row>
    <row r="5" spans="1:13">
      <c r="A5" s="124" t="s">
        <v>95</v>
      </c>
      <c r="B5" s="138">
        <v>7184</v>
      </c>
      <c r="C5" s="185">
        <v>6250</v>
      </c>
      <c r="D5" s="185">
        <v>162</v>
      </c>
      <c r="E5" s="185">
        <v>126</v>
      </c>
      <c r="F5" s="185">
        <v>142</v>
      </c>
      <c r="G5" s="185">
        <v>61</v>
      </c>
      <c r="H5" s="186">
        <v>335</v>
      </c>
      <c r="I5" s="186">
        <v>4</v>
      </c>
      <c r="J5" s="186">
        <v>17</v>
      </c>
      <c r="K5" s="186">
        <v>16</v>
      </c>
      <c r="L5" s="186">
        <v>53</v>
      </c>
      <c r="M5" s="186">
        <v>18</v>
      </c>
    </row>
    <row r="6" spans="1:13">
      <c r="A6" s="124" t="s">
        <v>96</v>
      </c>
      <c r="B6" s="139">
        <v>249</v>
      </c>
      <c r="C6" s="185">
        <v>238</v>
      </c>
      <c r="D6" s="185">
        <v>0</v>
      </c>
      <c r="E6" s="185">
        <v>4</v>
      </c>
      <c r="F6" s="185">
        <v>2</v>
      </c>
      <c r="G6" s="185">
        <v>0</v>
      </c>
      <c r="H6" s="186">
        <v>4</v>
      </c>
      <c r="I6" s="186">
        <v>0</v>
      </c>
      <c r="J6" s="186">
        <v>0</v>
      </c>
      <c r="K6" s="186">
        <v>1</v>
      </c>
      <c r="L6" s="186">
        <v>0</v>
      </c>
      <c r="M6" s="186">
        <v>0</v>
      </c>
    </row>
    <row r="7" spans="1:13">
      <c r="A7" s="124" t="s">
        <v>97</v>
      </c>
      <c r="B7" s="139">
        <v>149</v>
      </c>
      <c r="C7" s="185">
        <v>128</v>
      </c>
      <c r="D7" s="185">
        <v>4</v>
      </c>
      <c r="E7" s="185">
        <v>2</v>
      </c>
      <c r="F7" s="185">
        <v>3</v>
      </c>
      <c r="G7" s="185">
        <v>3</v>
      </c>
      <c r="H7" s="186">
        <v>6</v>
      </c>
      <c r="I7" s="186">
        <v>0</v>
      </c>
      <c r="J7" s="186">
        <v>0</v>
      </c>
      <c r="K7" s="186">
        <v>1</v>
      </c>
      <c r="L7" s="186">
        <v>1</v>
      </c>
      <c r="M7" s="186">
        <v>1</v>
      </c>
    </row>
    <row r="8" spans="1:13">
      <c r="A8" s="124" t="s">
        <v>98</v>
      </c>
      <c r="B8" s="139">
        <v>826</v>
      </c>
      <c r="C8" s="185">
        <v>800</v>
      </c>
      <c r="D8" s="185">
        <v>3</v>
      </c>
      <c r="E8" s="185">
        <v>1</v>
      </c>
      <c r="F8" s="185">
        <v>4</v>
      </c>
      <c r="G8" s="185">
        <v>4</v>
      </c>
      <c r="H8" s="186">
        <v>8</v>
      </c>
      <c r="I8" s="186">
        <v>0</v>
      </c>
      <c r="J8" s="186">
        <v>1</v>
      </c>
      <c r="K8" s="186">
        <v>3</v>
      </c>
      <c r="L8" s="186">
        <v>1</v>
      </c>
      <c r="M8" s="186">
        <v>1</v>
      </c>
    </row>
    <row r="9" spans="1:13">
      <c r="A9" s="124" t="s">
        <v>99</v>
      </c>
      <c r="B9" s="138">
        <v>11640</v>
      </c>
      <c r="C9" s="185">
        <v>11478</v>
      </c>
      <c r="D9" s="185">
        <v>119</v>
      </c>
      <c r="E9" s="185">
        <v>9</v>
      </c>
      <c r="F9" s="185">
        <v>5</v>
      </c>
      <c r="G9" s="185">
        <v>8</v>
      </c>
      <c r="H9" s="186">
        <v>11</v>
      </c>
      <c r="I9" s="186">
        <v>0</v>
      </c>
      <c r="J9" s="186">
        <v>1</v>
      </c>
      <c r="K9" s="186">
        <v>1</v>
      </c>
      <c r="L9" s="186">
        <v>5</v>
      </c>
      <c r="M9" s="186">
        <v>3</v>
      </c>
    </row>
    <row r="10" spans="1:13">
      <c r="A10" s="134" t="s">
        <v>11</v>
      </c>
      <c r="B10" s="140">
        <v>260755</v>
      </c>
      <c r="C10" s="187">
        <v>257375</v>
      </c>
      <c r="D10" s="187">
        <v>1649</v>
      </c>
      <c r="E10" s="187">
        <v>425</v>
      </c>
      <c r="F10" s="187">
        <v>268</v>
      </c>
      <c r="G10" s="187">
        <v>146</v>
      </c>
      <c r="H10" s="188">
        <v>673</v>
      </c>
      <c r="I10" s="188">
        <v>14</v>
      </c>
      <c r="J10" s="188">
        <v>51</v>
      </c>
      <c r="K10" s="188">
        <v>47</v>
      </c>
      <c r="L10" s="188">
        <v>78</v>
      </c>
      <c r="M10" s="188">
        <v>29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11"/>
  <sheetViews>
    <sheetView topLeftCell="A2" workbookViewId="0">
      <selection activeCell="L18" sqref="L18"/>
    </sheetView>
  </sheetViews>
  <sheetFormatPr defaultRowHeight="13.8"/>
  <cols>
    <col min="1" max="1" width="21" customWidth="1"/>
  </cols>
  <sheetData>
    <row r="1" spans="1:9" ht="15">
      <c r="A1" s="4" t="s">
        <v>346</v>
      </c>
    </row>
    <row r="3" spans="1:9">
      <c r="A3" s="268" t="s">
        <v>92</v>
      </c>
      <c r="B3" s="240" t="s">
        <v>347</v>
      </c>
      <c r="C3" s="240"/>
      <c r="D3" s="240"/>
      <c r="E3" s="240"/>
      <c r="F3" s="240"/>
      <c r="G3" s="240"/>
      <c r="H3" s="240"/>
      <c r="I3" s="240"/>
    </row>
    <row r="4" spans="1:9" ht="39.6">
      <c r="A4" s="268"/>
      <c r="B4" s="133" t="s">
        <v>11</v>
      </c>
      <c r="C4" s="66" t="s">
        <v>192</v>
      </c>
      <c r="D4" s="66" t="s">
        <v>193</v>
      </c>
      <c r="E4" s="66" t="s">
        <v>197</v>
      </c>
      <c r="F4" s="66" t="s">
        <v>198</v>
      </c>
      <c r="G4" s="66" t="s">
        <v>199</v>
      </c>
      <c r="H4" s="66" t="s">
        <v>200</v>
      </c>
      <c r="I4" s="66" t="s">
        <v>195</v>
      </c>
    </row>
    <row r="5" spans="1:9">
      <c r="A5" s="124" t="s">
        <v>94</v>
      </c>
      <c r="B5" s="73">
        <v>237234</v>
      </c>
      <c r="C5" s="73">
        <v>98153</v>
      </c>
      <c r="D5" s="73">
        <v>129244</v>
      </c>
      <c r="E5" s="73">
        <v>5859</v>
      </c>
      <c r="F5" s="73">
        <v>2257</v>
      </c>
      <c r="G5" s="73">
        <v>1269</v>
      </c>
      <c r="H5" s="72">
        <v>306</v>
      </c>
      <c r="I5" s="72">
        <v>146</v>
      </c>
    </row>
    <row r="6" spans="1:9">
      <c r="A6" s="124" t="s">
        <v>95</v>
      </c>
      <c r="B6" s="73">
        <v>5856</v>
      </c>
      <c r="C6" s="72">
        <v>546</v>
      </c>
      <c r="D6" s="72">
        <v>2662</v>
      </c>
      <c r="E6" s="72">
        <v>753</v>
      </c>
      <c r="F6" s="72">
        <v>498</v>
      </c>
      <c r="G6" s="72">
        <v>716</v>
      </c>
      <c r="H6" s="72">
        <v>318</v>
      </c>
      <c r="I6" s="72">
        <v>363</v>
      </c>
    </row>
    <row r="7" spans="1:9">
      <c r="A7" s="124" t="s">
        <v>96</v>
      </c>
      <c r="B7" s="72">
        <v>217</v>
      </c>
      <c r="C7" s="72">
        <v>46</v>
      </c>
      <c r="D7" s="72">
        <v>100</v>
      </c>
      <c r="E7" s="72">
        <v>15</v>
      </c>
      <c r="F7" s="72">
        <v>22</v>
      </c>
      <c r="G7" s="72">
        <v>18</v>
      </c>
      <c r="H7" s="72">
        <v>13</v>
      </c>
      <c r="I7" s="72">
        <v>3</v>
      </c>
    </row>
    <row r="8" spans="1:9">
      <c r="A8" s="124" t="s">
        <v>97</v>
      </c>
      <c r="B8" s="72">
        <v>111</v>
      </c>
      <c r="C8" s="72">
        <v>17</v>
      </c>
      <c r="D8" s="72">
        <v>38</v>
      </c>
      <c r="E8" s="72">
        <v>13</v>
      </c>
      <c r="F8" s="72">
        <v>8</v>
      </c>
      <c r="G8" s="72">
        <v>23</v>
      </c>
      <c r="H8" s="72">
        <v>9</v>
      </c>
      <c r="I8" s="72">
        <v>3</v>
      </c>
    </row>
    <row r="9" spans="1:9">
      <c r="A9" s="124" t="s">
        <v>98</v>
      </c>
      <c r="B9" s="72">
        <v>646</v>
      </c>
      <c r="C9" s="72">
        <v>184</v>
      </c>
      <c r="D9" s="72">
        <v>288</v>
      </c>
      <c r="E9" s="72">
        <v>55</v>
      </c>
      <c r="F9" s="72">
        <v>44</v>
      </c>
      <c r="G9" s="72">
        <v>51</v>
      </c>
      <c r="H9" s="72">
        <v>14</v>
      </c>
      <c r="I9" s="72">
        <v>10</v>
      </c>
    </row>
    <row r="10" spans="1:9">
      <c r="A10" s="124" t="s">
        <v>99</v>
      </c>
      <c r="B10" s="73">
        <v>11243</v>
      </c>
      <c r="C10" s="72">
        <v>4565</v>
      </c>
      <c r="D10" s="73">
        <v>6204</v>
      </c>
      <c r="E10" s="72">
        <v>263</v>
      </c>
      <c r="F10" s="72">
        <v>94</v>
      </c>
      <c r="G10" s="72">
        <v>88</v>
      </c>
      <c r="H10" s="72">
        <v>24</v>
      </c>
      <c r="I10" s="72">
        <v>5</v>
      </c>
    </row>
    <row r="11" spans="1:9">
      <c r="A11" s="134" t="s">
        <v>11</v>
      </c>
      <c r="B11" s="75">
        <v>255307</v>
      </c>
      <c r="C11" s="75">
        <v>103511</v>
      </c>
      <c r="D11" s="75">
        <v>138536</v>
      </c>
      <c r="E11" s="75">
        <v>6958</v>
      </c>
      <c r="F11" s="75">
        <v>2923</v>
      </c>
      <c r="G11" s="75">
        <v>2165</v>
      </c>
      <c r="H11" s="76">
        <v>684</v>
      </c>
      <c r="I11" s="76">
        <v>530</v>
      </c>
    </row>
  </sheetData>
  <mergeCells count="2">
    <mergeCell ref="A3:A4"/>
    <mergeCell ref="B3:I3"/>
  </mergeCell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D9"/>
  <sheetViews>
    <sheetView workbookViewId="0">
      <selection activeCell="I18" sqref="I18"/>
    </sheetView>
  </sheetViews>
  <sheetFormatPr defaultRowHeight="13.8"/>
  <cols>
    <col min="1" max="1" width="17.69921875" customWidth="1"/>
  </cols>
  <sheetData>
    <row r="1" spans="1:4" ht="15">
      <c r="A1" s="4" t="s">
        <v>348</v>
      </c>
    </row>
    <row r="3" spans="1:4">
      <c r="A3" s="268" t="s">
        <v>349</v>
      </c>
      <c r="B3" s="240" t="s">
        <v>350</v>
      </c>
      <c r="C3" s="240"/>
      <c r="D3" s="240"/>
    </row>
    <row r="4" spans="1:4">
      <c r="A4" s="268"/>
      <c r="B4" s="65" t="s">
        <v>11</v>
      </c>
      <c r="C4" s="65" t="s">
        <v>127</v>
      </c>
      <c r="D4" s="65" t="s">
        <v>128</v>
      </c>
    </row>
    <row r="5" spans="1:4">
      <c r="A5" s="124" t="s">
        <v>86</v>
      </c>
      <c r="B5" s="73">
        <v>243595</v>
      </c>
      <c r="C5" s="73">
        <v>119276</v>
      </c>
      <c r="D5" s="73">
        <v>124319</v>
      </c>
    </row>
    <row r="6" spans="1:4">
      <c r="A6" s="124" t="s">
        <v>152</v>
      </c>
      <c r="B6" s="73">
        <v>15629</v>
      </c>
      <c r="C6" s="73">
        <v>12247</v>
      </c>
      <c r="D6" s="73">
        <v>3382</v>
      </c>
    </row>
    <row r="7" spans="1:4">
      <c r="A7" s="124" t="s">
        <v>88</v>
      </c>
      <c r="B7" s="73">
        <v>1156</v>
      </c>
      <c r="C7" s="72">
        <v>823</v>
      </c>
      <c r="D7" s="72">
        <v>333</v>
      </c>
    </row>
    <row r="8" spans="1:4">
      <c r="A8" s="124" t="s">
        <v>89</v>
      </c>
      <c r="B8" s="72">
        <v>395</v>
      </c>
      <c r="C8" s="72">
        <v>246</v>
      </c>
      <c r="D8" s="72">
        <v>149</v>
      </c>
    </row>
    <row r="9" spans="1:4">
      <c r="A9" s="134" t="s">
        <v>11</v>
      </c>
      <c r="B9" s="75">
        <v>260775</v>
      </c>
      <c r="C9" s="75">
        <v>132592</v>
      </c>
      <c r="D9" s="75">
        <v>128183</v>
      </c>
    </row>
  </sheetData>
  <mergeCells count="2">
    <mergeCell ref="A3:A4"/>
    <mergeCell ref="B3:D3"/>
  </mergeCell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F40"/>
  <sheetViews>
    <sheetView topLeftCell="A22" workbookViewId="0">
      <selection activeCell="H18" sqref="H18"/>
    </sheetView>
  </sheetViews>
  <sheetFormatPr defaultRowHeight="13.8"/>
  <cols>
    <col min="1" max="1" width="15.59765625" customWidth="1"/>
    <col min="3" max="3" width="11.59765625" customWidth="1"/>
    <col min="4" max="4" width="11" customWidth="1"/>
    <col min="5" max="5" width="15.8984375" customWidth="1"/>
    <col min="6" max="6" width="12.3984375" customWidth="1"/>
  </cols>
  <sheetData>
    <row r="1" spans="1:6" ht="15">
      <c r="A1" s="4" t="s">
        <v>351</v>
      </c>
    </row>
    <row r="3" spans="1:6">
      <c r="A3" s="268" t="s">
        <v>140</v>
      </c>
      <c r="B3" s="240" t="s">
        <v>268</v>
      </c>
      <c r="C3" s="240"/>
      <c r="D3" s="240"/>
      <c r="E3" s="240"/>
      <c r="F3" s="240"/>
    </row>
    <row r="4" spans="1:6">
      <c r="A4" s="268"/>
      <c r="B4" s="133" t="s">
        <v>11</v>
      </c>
      <c r="C4" s="133" t="s">
        <v>86</v>
      </c>
      <c r="D4" s="133" t="s">
        <v>152</v>
      </c>
      <c r="E4" s="133" t="s">
        <v>88</v>
      </c>
      <c r="F4" s="133" t="s">
        <v>89</v>
      </c>
    </row>
    <row r="5" spans="1:6">
      <c r="A5" s="141" t="s">
        <v>213</v>
      </c>
      <c r="B5" s="73">
        <f>SUM(C5:F5)</f>
        <v>22130</v>
      </c>
      <c r="C5" s="73">
        <v>19454</v>
      </c>
      <c r="D5" s="73">
        <v>2403</v>
      </c>
      <c r="E5" s="72">
        <v>199</v>
      </c>
      <c r="F5" s="72">
        <v>74</v>
      </c>
    </row>
    <row r="6" spans="1:6">
      <c r="A6" s="141" t="s">
        <v>214</v>
      </c>
      <c r="B6" s="73">
        <f t="shared" ref="B6:B40" si="0">SUM(C6:F6)</f>
        <v>24503</v>
      </c>
      <c r="C6" s="73">
        <v>21240</v>
      </c>
      <c r="D6" s="73">
        <v>2819</v>
      </c>
      <c r="E6" s="72">
        <v>324</v>
      </c>
      <c r="F6" s="72">
        <v>120</v>
      </c>
    </row>
    <row r="7" spans="1:6">
      <c r="A7" s="141" t="s">
        <v>215</v>
      </c>
      <c r="B7" s="73">
        <f t="shared" si="0"/>
        <v>16608</v>
      </c>
      <c r="C7" s="73">
        <v>14765</v>
      </c>
      <c r="D7" s="73">
        <v>1621</v>
      </c>
      <c r="E7" s="72">
        <v>161</v>
      </c>
      <c r="F7" s="72">
        <v>61</v>
      </c>
    </row>
    <row r="8" spans="1:6">
      <c r="A8" s="133" t="s">
        <v>51</v>
      </c>
      <c r="B8" s="73">
        <f t="shared" si="0"/>
        <v>63241</v>
      </c>
      <c r="C8" s="82">
        <f>SUM(C5:C7)</f>
        <v>55459</v>
      </c>
      <c r="D8" s="82">
        <f t="shared" ref="D8:F8" si="1">SUM(D5:D7)</f>
        <v>6843</v>
      </c>
      <c r="E8" s="82">
        <f t="shared" si="1"/>
        <v>684</v>
      </c>
      <c r="F8" s="82">
        <f t="shared" si="1"/>
        <v>255</v>
      </c>
    </row>
    <row r="9" spans="1:6">
      <c r="A9" s="141" t="s">
        <v>216</v>
      </c>
      <c r="B9" s="73">
        <f t="shared" si="0"/>
        <v>5129</v>
      </c>
      <c r="C9" s="73">
        <v>4801</v>
      </c>
      <c r="D9" s="72">
        <v>238</v>
      </c>
      <c r="E9" s="72">
        <v>84</v>
      </c>
      <c r="F9" s="72">
        <v>6</v>
      </c>
    </row>
    <row r="10" spans="1:6">
      <c r="A10" s="141" t="s">
        <v>217</v>
      </c>
      <c r="B10" s="73">
        <f t="shared" si="0"/>
        <v>4302</v>
      </c>
      <c r="C10" s="73">
        <v>3963</v>
      </c>
      <c r="D10" s="72">
        <v>259</v>
      </c>
      <c r="E10" s="72">
        <v>71</v>
      </c>
      <c r="F10" s="72">
        <v>9</v>
      </c>
    </row>
    <row r="11" spans="1:6">
      <c r="A11" s="141" t="s">
        <v>218</v>
      </c>
      <c r="B11" s="73">
        <f t="shared" si="0"/>
        <v>4256</v>
      </c>
      <c r="C11" s="73">
        <v>3973</v>
      </c>
      <c r="D11" s="72">
        <v>216</v>
      </c>
      <c r="E11" s="72">
        <v>63</v>
      </c>
      <c r="F11" s="72">
        <v>4</v>
      </c>
    </row>
    <row r="12" spans="1:6">
      <c r="A12" s="141" t="s">
        <v>219</v>
      </c>
      <c r="B12" s="73">
        <f t="shared" si="0"/>
        <v>6088</v>
      </c>
      <c r="C12" s="73">
        <v>5468</v>
      </c>
      <c r="D12" s="72">
        <v>515</v>
      </c>
      <c r="E12" s="72">
        <v>91</v>
      </c>
      <c r="F12" s="72">
        <v>14</v>
      </c>
    </row>
    <row r="13" spans="1:6">
      <c r="A13" s="141" t="s">
        <v>220</v>
      </c>
      <c r="B13" s="73">
        <f t="shared" si="0"/>
        <v>6571</v>
      </c>
      <c r="C13" s="73">
        <v>6182</v>
      </c>
      <c r="D13" s="72">
        <v>310</v>
      </c>
      <c r="E13" s="72">
        <v>70</v>
      </c>
      <c r="F13" s="72">
        <v>9</v>
      </c>
    </row>
    <row r="14" spans="1:6">
      <c r="A14" s="141" t="s">
        <v>221</v>
      </c>
      <c r="B14" s="73">
        <f t="shared" si="0"/>
        <v>5579</v>
      </c>
      <c r="C14" s="73">
        <v>5236</v>
      </c>
      <c r="D14" s="72">
        <v>252</v>
      </c>
      <c r="E14" s="72">
        <v>81</v>
      </c>
      <c r="F14" s="72">
        <v>10</v>
      </c>
    </row>
    <row r="15" spans="1:6">
      <c r="A15" s="141" t="s">
        <v>222</v>
      </c>
      <c r="B15" s="73">
        <f t="shared" si="0"/>
        <v>8016</v>
      </c>
      <c r="C15" s="73">
        <v>7491</v>
      </c>
      <c r="D15" s="72">
        <v>427</v>
      </c>
      <c r="E15" s="72">
        <v>86</v>
      </c>
      <c r="F15" s="72">
        <v>12</v>
      </c>
    </row>
    <row r="16" spans="1:6">
      <c r="A16" s="141" t="s">
        <v>352</v>
      </c>
      <c r="B16" s="73">
        <f t="shared" si="0"/>
        <v>8820</v>
      </c>
      <c r="C16" s="73">
        <v>8257</v>
      </c>
      <c r="D16" s="72">
        <v>440</v>
      </c>
      <c r="E16" s="72">
        <v>105</v>
      </c>
      <c r="F16" s="72">
        <v>18</v>
      </c>
    </row>
    <row r="17" spans="1:6">
      <c r="A17" s="133" t="s">
        <v>60</v>
      </c>
      <c r="B17" s="73">
        <f t="shared" si="0"/>
        <v>48761</v>
      </c>
      <c r="C17" s="82">
        <f>SUM(C9:C16)</f>
        <v>45371</v>
      </c>
      <c r="D17" s="82">
        <f t="shared" ref="D17:F17" si="2">SUM(D9:D16)</f>
        <v>2657</v>
      </c>
      <c r="E17" s="82">
        <f t="shared" si="2"/>
        <v>651</v>
      </c>
      <c r="F17" s="82">
        <f t="shared" si="2"/>
        <v>82</v>
      </c>
    </row>
    <row r="18" spans="1:6">
      <c r="A18" s="141" t="s">
        <v>224</v>
      </c>
      <c r="B18" s="73">
        <f t="shared" si="0"/>
        <v>5894</v>
      </c>
      <c r="C18" s="73">
        <v>5461</v>
      </c>
      <c r="D18" s="72">
        <v>323</v>
      </c>
      <c r="E18" s="72">
        <v>101</v>
      </c>
      <c r="F18" s="72">
        <v>9</v>
      </c>
    </row>
    <row r="19" spans="1:6">
      <c r="A19" s="141" t="s">
        <v>225</v>
      </c>
      <c r="B19" s="73">
        <f t="shared" si="0"/>
        <v>6332</v>
      </c>
      <c r="C19" s="73">
        <v>6018</v>
      </c>
      <c r="D19" s="72">
        <v>214</v>
      </c>
      <c r="E19" s="72">
        <v>86</v>
      </c>
      <c r="F19" s="72">
        <v>14</v>
      </c>
    </row>
    <row r="20" spans="1:6">
      <c r="A20" s="141" t="s">
        <v>226</v>
      </c>
      <c r="B20" s="73">
        <f t="shared" si="0"/>
        <v>12650</v>
      </c>
      <c r="C20" s="73">
        <v>11809</v>
      </c>
      <c r="D20" s="72">
        <v>714</v>
      </c>
      <c r="E20" s="72">
        <v>116</v>
      </c>
      <c r="F20" s="72">
        <v>11</v>
      </c>
    </row>
    <row r="21" spans="1:6">
      <c r="A21" s="141" t="s">
        <v>227</v>
      </c>
      <c r="B21" s="73">
        <f t="shared" si="0"/>
        <v>4828</v>
      </c>
      <c r="C21" s="73">
        <v>4545</v>
      </c>
      <c r="D21" s="72">
        <v>212</v>
      </c>
      <c r="E21" s="72">
        <v>60</v>
      </c>
      <c r="F21" s="72">
        <v>11</v>
      </c>
    </row>
    <row r="22" spans="1:6">
      <c r="A22" s="141" t="s">
        <v>228</v>
      </c>
      <c r="B22" s="73">
        <f t="shared" si="0"/>
        <v>6163</v>
      </c>
      <c r="C22" s="73">
        <v>5878</v>
      </c>
      <c r="D22" s="72">
        <v>201</v>
      </c>
      <c r="E22" s="72">
        <v>78</v>
      </c>
      <c r="F22" s="72">
        <v>6</v>
      </c>
    </row>
    <row r="23" spans="1:6">
      <c r="A23" s="141" t="s">
        <v>229</v>
      </c>
      <c r="B23" s="73">
        <f t="shared" si="0"/>
        <v>8563</v>
      </c>
      <c r="C23" s="73">
        <v>7915</v>
      </c>
      <c r="D23" s="72">
        <v>524</v>
      </c>
      <c r="E23" s="72">
        <v>115</v>
      </c>
      <c r="F23" s="72">
        <v>9</v>
      </c>
    </row>
    <row r="24" spans="1:6">
      <c r="A24" s="141" t="s">
        <v>230</v>
      </c>
      <c r="B24" s="73">
        <f t="shared" si="0"/>
        <v>6038</v>
      </c>
      <c r="C24" s="73">
        <v>5605</v>
      </c>
      <c r="D24" s="72">
        <v>353</v>
      </c>
      <c r="E24" s="72">
        <v>72</v>
      </c>
      <c r="F24" s="72">
        <v>8</v>
      </c>
    </row>
    <row r="25" spans="1:6">
      <c r="A25" s="133" t="s">
        <v>68</v>
      </c>
      <c r="B25" s="73">
        <f t="shared" si="0"/>
        <v>50468</v>
      </c>
      <c r="C25" s="82">
        <f>SUM(C18:C24)</f>
        <v>47231</v>
      </c>
      <c r="D25" s="82">
        <f t="shared" ref="D25:F25" si="3">SUM(D18:D24)</f>
        <v>2541</v>
      </c>
      <c r="E25" s="82">
        <f t="shared" si="3"/>
        <v>628</v>
      </c>
      <c r="F25" s="82">
        <f t="shared" si="3"/>
        <v>68</v>
      </c>
    </row>
    <row r="26" spans="1:6">
      <c r="A26" s="141" t="s">
        <v>231</v>
      </c>
      <c r="B26" s="73">
        <f t="shared" si="0"/>
        <v>5877</v>
      </c>
      <c r="C26" s="73">
        <v>5477</v>
      </c>
      <c r="D26" s="72">
        <v>296</v>
      </c>
      <c r="E26" s="72">
        <v>87</v>
      </c>
      <c r="F26" s="72">
        <v>17</v>
      </c>
    </row>
    <row r="27" spans="1:6">
      <c r="A27" s="141" t="s">
        <v>232</v>
      </c>
      <c r="B27" s="73">
        <f t="shared" si="0"/>
        <v>6123</v>
      </c>
      <c r="C27" s="73">
        <v>5758</v>
      </c>
      <c r="D27" s="72">
        <v>276</v>
      </c>
      <c r="E27" s="72">
        <v>82</v>
      </c>
      <c r="F27" s="72">
        <v>7</v>
      </c>
    </row>
    <row r="28" spans="1:6">
      <c r="A28" s="141" t="s">
        <v>233</v>
      </c>
      <c r="B28" s="73">
        <f t="shared" si="0"/>
        <v>12934</v>
      </c>
      <c r="C28" s="73">
        <v>12134</v>
      </c>
      <c r="D28" s="72">
        <v>664</v>
      </c>
      <c r="E28" s="72">
        <v>118</v>
      </c>
      <c r="F28" s="72">
        <v>18</v>
      </c>
    </row>
    <row r="29" spans="1:6">
      <c r="A29" s="141" t="s">
        <v>234</v>
      </c>
      <c r="B29" s="73">
        <f t="shared" si="0"/>
        <v>6121</v>
      </c>
      <c r="C29" s="73">
        <v>5776</v>
      </c>
      <c r="D29" s="72">
        <v>263</v>
      </c>
      <c r="E29" s="72">
        <v>77</v>
      </c>
      <c r="F29" s="72">
        <v>5</v>
      </c>
    </row>
    <row r="30" spans="1:6">
      <c r="A30" s="141" t="s">
        <v>235</v>
      </c>
      <c r="B30" s="73">
        <f t="shared" si="0"/>
        <v>8507</v>
      </c>
      <c r="C30" s="73">
        <v>8058</v>
      </c>
      <c r="D30" s="72">
        <v>337</v>
      </c>
      <c r="E30" s="72">
        <v>101</v>
      </c>
      <c r="F30" s="72">
        <v>11</v>
      </c>
    </row>
    <row r="31" spans="1:6">
      <c r="A31" s="133" t="s">
        <v>74</v>
      </c>
      <c r="B31" s="73">
        <f t="shared" si="0"/>
        <v>39562</v>
      </c>
      <c r="C31" s="82">
        <f>SUM(C26:C30)</f>
        <v>37203</v>
      </c>
      <c r="D31" s="82">
        <f t="shared" ref="D31:F31" si="4">SUM(D26:D30)</f>
        <v>1836</v>
      </c>
      <c r="E31" s="82">
        <f t="shared" si="4"/>
        <v>465</v>
      </c>
      <c r="F31" s="82">
        <f t="shared" si="4"/>
        <v>58</v>
      </c>
    </row>
    <row r="32" spans="1:6">
      <c r="A32" s="141" t="s">
        <v>236</v>
      </c>
      <c r="B32" s="73">
        <f t="shared" si="0"/>
        <v>9432</v>
      </c>
      <c r="C32" s="73">
        <v>8949</v>
      </c>
      <c r="D32" s="72">
        <v>371</v>
      </c>
      <c r="E32" s="72">
        <v>99</v>
      </c>
      <c r="F32" s="72">
        <v>13</v>
      </c>
    </row>
    <row r="33" spans="1:6">
      <c r="A33" s="141" t="s">
        <v>237</v>
      </c>
      <c r="B33" s="73">
        <f t="shared" si="0"/>
        <v>9315</v>
      </c>
      <c r="C33" s="73">
        <v>8708</v>
      </c>
      <c r="D33" s="72">
        <v>506</v>
      </c>
      <c r="E33" s="72">
        <v>90</v>
      </c>
      <c r="F33" s="72">
        <v>11</v>
      </c>
    </row>
    <row r="34" spans="1:6">
      <c r="A34" s="141" t="s">
        <v>238</v>
      </c>
      <c r="B34" s="73">
        <f t="shared" si="0"/>
        <v>7336</v>
      </c>
      <c r="C34" s="73">
        <v>6826</v>
      </c>
      <c r="D34" s="72">
        <v>376</v>
      </c>
      <c r="E34" s="72">
        <v>125</v>
      </c>
      <c r="F34" s="72">
        <v>9</v>
      </c>
    </row>
    <row r="35" spans="1:6">
      <c r="A35" s="141" t="s">
        <v>239</v>
      </c>
      <c r="B35" s="73">
        <f t="shared" si="0"/>
        <v>8097</v>
      </c>
      <c r="C35" s="73">
        <v>7635</v>
      </c>
      <c r="D35" s="72">
        <v>369</v>
      </c>
      <c r="E35" s="72">
        <v>83</v>
      </c>
      <c r="F35" s="72">
        <v>10</v>
      </c>
    </row>
    <row r="36" spans="1:6">
      <c r="A36" s="141" t="s">
        <v>240</v>
      </c>
      <c r="B36" s="73">
        <f t="shared" si="0"/>
        <v>7453</v>
      </c>
      <c r="C36" s="73">
        <v>6991</v>
      </c>
      <c r="D36" s="72">
        <v>371</v>
      </c>
      <c r="E36" s="72">
        <v>78</v>
      </c>
      <c r="F36" s="72">
        <v>13</v>
      </c>
    </row>
    <row r="37" spans="1:6">
      <c r="A37" s="141" t="s">
        <v>241</v>
      </c>
      <c r="B37" s="73">
        <f t="shared" si="0"/>
        <v>6945</v>
      </c>
      <c r="C37" s="73">
        <v>6585</v>
      </c>
      <c r="D37" s="72">
        <v>266</v>
      </c>
      <c r="E37" s="72">
        <v>86</v>
      </c>
      <c r="F37" s="72">
        <v>8</v>
      </c>
    </row>
    <row r="38" spans="1:6">
      <c r="A38" s="141" t="s">
        <v>242</v>
      </c>
      <c r="B38" s="73">
        <f t="shared" si="0"/>
        <v>10939</v>
      </c>
      <c r="C38" s="73">
        <v>10221</v>
      </c>
      <c r="D38" s="72">
        <v>594</v>
      </c>
      <c r="E38" s="72">
        <v>114</v>
      </c>
      <c r="F38" s="72">
        <v>10</v>
      </c>
    </row>
    <row r="39" spans="1:6">
      <c r="A39" s="133" t="s">
        <v>82</v>
      </c>
      <c r="B39" s="73">
        <f t="shared" si="0"/>
        <v>59517</v>
      </c>
      <c r="C39" s="82">
        <f>SUM(C32:C38)</f>
        <v>55915</v>
      </c>
      <c r="D39" s="82">
        <f t="shared" ref="D39:F39" si="5">SUM(D32:D38)</f>
        <v>2853</v>
      </c>
      <c r="E39" s="82">
        <f t="shared" si="5"/>
        <v>675</v>
      </c>
      <c r="F39" s="82">
        <f t="shared" si="5"/>
        <v>74</v>
      </c>
    </row>
    <row r="40" spans="1:6">
      <c r="A40" s="142" t="s">
        <v>83</v>
      </c>
      <c r="B40" s="73">
        <f t="shared" si="0"/>
        <v>261549</v>
      </c>
      <c r="C40" s="82">
        <v>241179</v>
      </c>
      <c r="D40" s="82">
        <v>16730</v>
      </c>
      <c r="E40" s="82">
        <v>3103</v>
      </c>
      <c r="F40" s="65">
        <v>537</v>
      </c>
    </row>
  </sheetData>
  <mergeCells count="2">
    <mergeCell ref="A3:A4"/>
    <mergeCell ref="B3:F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C8"/>
  <sheetViews>
    <sheetView workbookViewId="0">
      <selection activeCell="F6" sqref="F6"/>
    </sheetView>
  </sheetViews>
  <sheetFormatPr defaultRowHeight="13.8"/>
  <cols>
    <col min="1" max="1" width="24.8984375" customWidth="1"/>
    <col min="2" max="2" width="17.8984375" customWidth="1"/>
    <col min="3" max="3" width="17.09765625" customWidth="1"/>
  </cols>
  <sheetData>
    <row r="1" spans="1:3" ht="15">
      <c r="A1" s="4" t="s">
        <v>84</v>
      </c>
    </row>
    <row r="3" spans="1:3" ht="15.9" customHeight="1">
      <c r="A3" s="38" t="s">
        <v>85</v>
      </c>
      <c r="B3" s="39" t="s">
        <v>47</v>
      </c>
      <c r="C3" s="39" t="s">
        <v>4</v>
      </c>
    </row>
    <row r="4" spans="1:3" ht="15.9" customHeight="1">
      <c r="A4" s="40" t="s">
        <v>86</v>
      </c>
      <c r="B4" s="41">
        <v>241179</v>
      </c>
      <c r="C4" s="42">
        <v>92.2</v>
      </c>
    </row>
    <row r="5" spans="1:3" ht="15.9" customHeight="1">
      <c r="A5" s="40" t="s">
        <v>87</v>
      </c>
      <c r="B5" s="41">
        <v>16730</v>
      </c>
      <c r="C5" s="42">
        <v>6.4</v>
      </c>
    </row>
    <row r="6" spans="1:3" ht="15.9" customHeight="1">
      <c r="A6" s="40" t="s">
        <v>88</v>
      </c>
      <c r="B6" s="41">
        <v>3103</v>
      </c>
      <c r="C6" s="42">
        <v>1.2</v>
      </c>
    </row>
    <row r="7" spans="1:3" ht="15.9" customHeight="1">
      <c r="A7" s="40" t="s">
        <v>89</v>
      </c>
      <c r="B7" s="42">
        <v>537</v>
      </c>
      <c r="C7" s="42">
        <v>0.2</v>
      </c>
    </row>
    <row r="8" spans="1:3" ht="15.9" customHeight="1">
      <c r="A8" s="43" t="s">
        <v>11</v>
      </c>
      <c r="B8" s="44">
        <v>261549</v>
      </c>
      <c r="C8" s="45">
        <v>100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F24"/>
  <sheetViews>
    <sheetView topLeftCell="A10" workbookViewId="0">
      <selection activeCell="I24" sqref="I24"/>
    </sheetView>
  </sheetViews>
  <sheetFormatPr defaultRowHeight="13.8"/>
  <cols>
    <col min="1" max="1" width="40" customWidth="1"/>
    <col min="3" max="3" width="9.69921875" bestFit="1" customWidth="1"/>
    <col min="4" max="4" width="10.59765625" bestFit="1" customWidth="1"/>
    <col min="5" max="5" width="15.09765625" bestFit="1" customWidth="1"/>
    <col min="6" max="6" width="12.59765625" customWidth="1"/>
  </cols>
  <sheetData>
    <row r="1" spans="1:6" ht="15">
      <c r="A1" s="4" t="s">
        <v>353</v>
      </c>
    </row>
    <row r="3" spans="1:6">
      <c r="A3" s="268" t="s">
        <v>354</v>
      </c>
      <c r="B3" s="240" t="s">
        <v>268</v>
      </c>
      <c r="C3" s="240"/>
      <c r="D3" s="240"/>
      <c r="E3" s="240"/>
      <c r="F3" s="240"/>
    </row>
    <row r="4" spans="1:6">
      <c r="A4" s="268"/>
      <c r="B4" s="133" t="s">
        <v>11</v>
      </c>
      <c r="C4" s="133" t="s">
        <v>86</v>
      </c>
      <c r="D4" s="133" t="s">
        <v>152</v>
      </c>
      <c r="E4" s="133" t="s">
        <v>88</v>
      </c>
      <c r="F4" s="133" t="s">
        <v>89</v>
      </c>
    </row>
    <row r="5" spans="1:6">
      <c r="A5" s="23" t="s">
        <v>258</v>
      </c>
      <c r="B5" s="22">
        <v>637</v>
      </c>
      <c r="C5" s="22">
        <v>299</v>
      </c>
      <c r="D5" s="22">
        <v>233</v>
      </c>
      <c r="E5" s="22">
        <v>69</v>
      </c>
      <c r="F5" s="22">
        <v>36</v>
      </c>
    </row>
    <row r="6" spans="1:6">
      <c r="A6" s="23" t="s">
        <v>27</v>
      </c>
      <c r="B6" s="22">
        <v>247</v>
      </c>
      <c r="C6" s="22">
        <v>36</v>
      </c>
      <c r="D6" s="22">
        <v>123</v>
      </c>
      <c r="E6" s="22">
        <v>45</v>
      </c>
      <c r="F6" s="22">
        <v>43</v>
      </c>
    </row>
    <row r="7" spans="1:6">
      <c r="A7" s="23" t="s">
        <v>28</v>
      </c>
      <c r="B7" s="21">
        <v>17538</v>
      </c>
      <c r="C7" s="21">
        <v>15562</v>
      </c>
      <c r="D7" s="21">
        <v>1730</v>
      </c>
      <c r="E7" s="22">
        <v>174</v>
      </c>
      <c r="F7" s="22">
        <v>72</v>
      </c>
    </row>
    <row r="8" spans="1:6">
      <c r="A8" s="23" t="s">
        <v>207</v>
      </c>
      <c r="B8" s="22">
        <v>29</v>
      </c>
      <c r="C8" s="22">
        <v>9</v>
      </c>
      <c r="D8" s="22">
        <v>9</v>
      </c>
      <c r="E8" s="22">
        <v>6</v>
      </c>
      <c r="F8" s="22">
        <v>5</v>
      </c>
    </row>
    <row r="9" spans="1:6">
      <c r="A9" s="23" t="s">
        <v>208</v>
      </c>
      <c r="B9" s="21">
        <v>1143</v>
      </c>
      <c r="C9" s="21">
        <v>1100</v>
      </c>
      <c r="D9" s="22">
        <v>27</v>
      </c>
      <c r="E9" s="22">
        <v>11</v>
      </c>
      <c r="F9" s="22">
        <v>5</v>
      </c>
    </row>
    <row r="10" spans="1:6">
      <c r="A10" s="23" t="s">
        <v>31</v>
      </c>
      <c r="B10" s="22">
        <v>185</v>
      </c>
      <c r="C10" s="22">
        <v>88</v>
      </c>
      <c r="D10" s="22">
        <v>74</v>
      </c>
      <c r="E10" s="22">
        <v>10</v>
      </c>
      <c r="F10" s="22">
        <v>13</v>
      </c>
    </row>
    <row r="11" spans="1:6">
      <c r="A11" s="23" t="s">
        <v>209</v>
      </c>
      <c r="B11" s="21">
        <v>142354</v>
      </c>
      <c r="C11" s="21">
        <v>138572</v>
      </c>
      <c r="D11" s="21">
        <v>3521</v>
      </c>
      <c r="E11" s="22">
        <v>213</v>
      </c>
      <c r="F11" s="22">
        <v>48</v>
      </c>
    </row>
    <row r="12" spans="1:6">
      <c r="A12" s="23" t="s">
        <v>33</v>
      </c>
      <c r="B12" s="22">
        <v>533</v>
      </c>
      <c r="C12" s="22">
        <v>217</v>
      </c>
      <c r="D12" s="22">
        <v>242</v>
      </c>
      <c r="E12" s="22">
        <v>46</v>
      </c>
      <c r="F12" s="22">
        <v>28</v>
      </c>
    </row>
    <row r="13" spans="1:6">
      <c r="A13" s="23" t="s">
        <v>34</v>
      </c>
      <c r="B13" s="21">
        <v>61294</v>
      </c>
      <c r="C13" s="21">
        <v>57504</v>
      </c>
      <c r="D13" s="21">
        <v>3656</v>
      </c>
      <c r="E13" s="22">
        <v>113</v>
      </c>
      <c r="F13" s="22">
        <v>21</v>
      </c>
    </row>
    <row r="14" spans="1:6">
      <c r="A14" s="23" t="s">
        <v>35</v>
      </c>
      <c r="B14" s="22">
        <v>2368</v>
      </c>
      <c r="C14" s="22">
        <v>2220</v>
      </c>
      <c r="D14" s="22">
        <v>128</v>
      </c>
      <c r="E14" s="22">
        <v>13</v>
      </c>
      <c r="F14" s="22">
        <v>7</v>
      </c>
    </row>
    <row r="15" spans="1:6">
      <c r="A15" s="23" t="s">
        <v>36</v>
      </c>
      <c r="B15" s="21">
        <v>3214</v>
      </c>
      <c r="C15" s="21">
        <v>2690</v>
      </c>
      <c r="D15" s="22">
        <v>486</v>
      </c>
      <c r="E15" s="22">
        <v>22</v>
      </c>
      <c r="F15" s="22">
        <v>16</v>
      </c>
    </row>
    <row r="16" spans="1:6">
      <c r="A16" s="23" t="s">
        <v>37</v>
      </c>
      <c r="B16" s="22">
        <v>127</v>
      </c>
      <c r="C16" s="22">
        <v>72</v>
      </c>
      <c r="D16" s="22">
        <v>48</v>
      </c>
      <c r="E16" s="22">
        <v>7</v>
      </c>
      <c r="F16" s="22">
        <v>0</v>
      </c>
    </row>
    <row r="17" spans="1:6">
      <c r="A17" s="23" t="s">
        <v>38</v>
      </c>
      <c r="B17" s="21">
        <v>1773</v>
      </c>
      <c r="C17" s="21">
        <v>1465</v>
      </c>
      <c r="D17" s="22">
        <v>275</v>
      </c>
      <c r="E17" s="22">
        <v>26</v>
      </c>
      <c r="F17" s="22">
        <v>7</v>
      </c>
    </row>
    <row r="18" spans="1:6">
      <c r="A18" s="23" t="s">
        <v>210</v>
      </c>
      <c r="B18" s="21">
        <v>1455</v>
      </c>
      <c r="C18" s="21">
        <v>1162</v>
      </c>
      <c r="D18" s="22">
        <v>242</v>
      </c>
      <c r="E18" s="22">
        <v>26</v>
      </c>
      <c r="F18" s="22">
        <v>25</v>
      </c>
    </row>
    <row r="19" spans="1:6">
      <c r="A19" s="23" t="s">
        <v>120</v>
      </c>
      <c r="B19" s="22">
        <v>122</v>
      </c>
      <c r="C19" s="22">
        <v>2</v>
      </c>
      <c r="D19" s="22">
        <v>20</v>
      </c>
      <c r="E19" s="22">
        <v>37</v>
      </c>
      <c r="F19" s="22">
        <v>63</v>
      </c>
    </row>
    <row r="20" spans="1:6">
      <c r="A20" s="23" t="s">
        <v>41</v>
      </c>
      <c r="B20" s="21">
        <v>5108</v>
      </c>
      <c r="C20" s="22">
        <v>362</v>
      </c>
      <c r="D20" s="21">
        <v>2675</v>
      </c>
      <c r="E20" s="21">
        <v>2020</v>
      </c>
      <c r="F20" s="22">
        <v>51</v>
      </c>
    </row>
    <row r="21" spans="1:6">
      <c r="A21" s="23" t="s">
        <v>42</v>
      </c>
      <c r="B21" s="21">
        <v>1431</v>
      </c>
      <c r="C21" s="22">
        <v>434</v>
      </c>
      <c r="D21" s="22">
        <v>792</v>
      </c>
      <c r="E21" s="22">
        <v>144</v>
      </c>
      <c r="F21" s="22">
        <v>61</v>
      </c>
    </row>
    <row r="22" spans="1:6">
      <c r="A22" s="23" t="s">
        <v>43</v>
      </c>
      <c r="B22" s="22">
        <v>326</v>
      </c>
      <c r="C22" s="22">
        <v>262</v>
      </c>
      <c r="D22" s="22">
        <v>55</v>
      </c>
      <c r="E22" s="22">
        <v>7</v>
      </c>
      <c r="F22" s="22">
        <v>2</v>
      </c>
    </row>
    <row r="23" spans="1:6">
      <c r="A23" s="23" t="s">
        <v>211</v>
      </c>
      <c r="B23" s="21">
        <v>21665</v>
      </c>
      <c r="C23" s="21">
        <v>19123</v>
      </c>
      <c r="D23" s="21">
        <v>2394</v>
      </c>
      <c r="E23" s="22">
        <v>114</v>
      </c>
      <c r="F23" s="22">
        <v>34</v>
      </c>
    </row>
    <row r="24" spans="1:6">
      <c r="A24" s="59" t="s">
        <v>11</v>
      </c>
      <c r="B24" s="27">
        <v>261549</v>
      </c>
      <c r="C24" s="27">
        <v>241179</v>
      </c>
      <c r="D24" s="27">
        <v>16730</v>
      </c>
      <c r="E24" s="27">
        <v>3103</v>
      </c>
      <c r="F24" s="28">
        <v>537</v>
      </c>
    </row>
  </sheetData>
  <mergeCells count="2">
    <mergeCell ref="A3:A4"/>
    <mergeCell ref="B3:F3"/>
  </mergeCell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D9"/>
  <sheetViews>
    <sheetView workbookViewId="0">
      <selection activeCell="F4" sqref="F4"/>
    </sheetView>
  </sheetViews>
  <sheetFormatPr defaultRowHeight="13.8"/>
  <cols>
    <col min="1" max="1" width="17.5" customWidth="1"/>
    <col min="2" max="2" width="14.09765625" customWidth="1"/>
    <col min="3" max="3" width="19" customWidth="1"/>
    <col min="4" max="4" width="21.5" customWidth="1"/>
  </cols>
  <sheetData>
    <row r="1" spans="1:4" ht="15">
      <c r="A1" s="4" t="s">
        <v>355</v>
      </c>
    </row>
    <row r="3" spans="1:4" ht="15">
      <c r="A3" s="247" t="s">
        <v>85</v>
      </c>
      <c r="B3" s="247" t="s">
        <v>356</v>
      </c>
      <c r="C3" s="247"/>
      <c r="D3" s="247"/>
    </row>
    <row r="4" spans="1:4" ht="15">
      <c r="A4" s="247"/>
      <c r="B4" s="101" t="s">
        <v>11</v>
      </c>
      <c r="C4" s="101" t="s">
        <v>357</v>
      </c>
      <c r="D4" s="101" t="s">
        <v>358</v>
      </c>
    </row>
    <row r="5" spans="1:4" ht="15">
      <c r="A5" s="99" t="s">
        <v>86</v>
      </c>
      <c r="B5" s="41">
        <v>240019</v>
      </c>
      <c r="C5" s="41">
        <v>238205</v>
      </c>
      <c r="D5" s="41">
        <v>1814</v>
      </c>
    </row>
    <row r="6" spans="1:4" ht="15">
      <c r="A6" s="99" t="s">
        <v>152</v>
      </c>
      <c r="B6" s="41">
        <v>13876</v>
      </c>
      <c r="C6" s="41">
        <v>13086</v>
      </c>
      <c r="D6" s="42">
        <v>790</v>
      </c>
    </row>
    <row r="7" spans="1:4" ht="15">
      <c r="A7" s="99" t="s">
        <v>88</v>
      </c>
      <c r="B7" s="41">
        <v>1031</v>
      </c>
      <c r="C7" s="42">
        <v>891</v>
      </c>
      <c r="D7" s="42">
        <v>140</v>
      </c>
    </row>
    <row r="8" spans="1:4" ht="15">
      <c r="A8" s="99" t="s">
        <v>89</v>
      </c>
      <c r="B8" s="42">
        <v>356</v>
      </c>
      <c r="C8" s="42">
        <v>289</v>
      </c>
      <c r="D8" s="42">
        <v>67</v>
      </c>
    </row>
    <row r="9" spans="1:4" ht="15">
      <c r="A9" s="100" t="s">
        <v>11</v>
      </c>
      <c r="B9" s="44">
        <v>255282</v>
      </c>
      <c r="C9" s="44">
        <v>252471</v>
      </c>
      <c r="D9" s="44">
        <v>2811</v>
      </c>
    </row>
  </sheetData>
  <mergeCells count="2">
    <mergeCell ref="A3:A4"/>
    <mergeCell ref="B3:D3"/>
  </mergeCell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H10"/>
  <sheetViews>
    <sheetView workbookViewId="0">
      <selection activeCell="J22" sqref="J22"/>
    </sheetView>
  </sheetViews>
  <sheetFormatPr defaultRowHeight="13.8"/>
  <cols>
    <col min="2" max="2" width="13.09765625" customWidth="1"/>
    <col min="3" max="3" width="15.3984375" customWidth="1"/>
    <col min="4" max="5" width="14" customWidth="1"/>
    <col min="6" max="6" width="17" customWidth="1"/>
    <col min="7" max="7" width="14.19921875" customWidth="1"/>
  </cols>
  <sheetData>
    <row r="1" spans="1:8" ht="15">
      <c r="A1" s="4" t="s">
        <v>359</v>
      </c>
    </row>
    <row r="3" spans="1:8">
      <c r="A3" s="225" t="s">
        <v>268</v>
      </c>
      <c r="B3" s="226" t="s">
        <v>360</v>
      </c>
      <c r="C3" s="226"/>
      <c r="D3" s="226"/>
      <c r="E3" s="226"/>
      <c r="F3" s="226"/>
      <c r="G3" s="226"/>
      <c r="H3" s="226"/>
    </row>
    <row r="4" spans="1:8" ht="39.9" customHeight="1">
      <c r="A4" s="225"/>
      <c r="B4" s="18" t="s">
        <v>11</v>
      </c>
      <c r="C4" s="29" t="s">
        <v>94</v>
      </c>
      <c r="D4" s="29" t="s">
        <v>95</v>
      </c>
      <c r="E4" s="29" t="s">
        <v>96</v>
      </c>
      <c r="F4" s="29" t="s">
        <v>97</v>
      </c>
      <c r="G4" s="29" t="s">
        <v>98</v>
      </c>
      <c r="H4" s="29" t="s">
        <v>99</v>
      </c>
    </row>
    <row r="5" spans="1:8">
      <c r="A5" s="23" t="s">
        <v>86</v>
      </c>
      <c r="B5" s="21">
        <v>240039</v>
      </c>
      <c r="C5" s="21">
        <v>226580</v>
      </c>
      <c r="D5" s="22">
        <v>2491</v>
      </c>
      <c r="E5" s="22">
        <v>134</v>
      </c>
      <c r="F5" s="22">
        <v>35</v>
      </c>
      <c r="G5" s="22">
        <v>335</v>
      </c>
      <c r="H5" s="21">
        <v>10464</v>
      </c>
    </row>
    <row r="6" spans="1:8">
      <c r="A6" s="23" t="s">
        <v>152</v>
      </c>
      <c r="B6" s="21">
        <v>13876</v>
      </c>
      <c r="C6" s="21">
        <v>10204</v>
      </c>
      <c r="D6" s="21">
        <v>2635</v>
      </c>
      <c r="E6" s="22">
        <v>63</v>
      </c>
      <c r="F6" s="22">
        <v>60</v>
      </c>
      <c r="G6" s="22">
        <v>232</v>
      </c>
      <c r="H6" s="22">
        <v>682</v>
      </c>
    </row>
    <row r="7" spans="1:8">
      <c r="A7" s="23" t="s">
        <v>88</v>
      </c>
      <c r="B7" s="21">
        <v>1031</v>
      </c>
      <c r="C7" s="22">
        <v>376</v>
      </c>
      <c r="D7" s="22">
        <v>490</v>
      </c>
      <c r="E7" s="22">
        <v>15</v>
      </c>
      <c r="F7" s="22">
        <v>10</v>
      </c>
      <c r="G7" s="22">
        <v>61</v>
      </c>
      <c r="H7" s="22">
        <v>79</v>
      </c>
    </row>
    <row r="8" spans="1:8">
      <c r="A8" s="23" t="s">
        <v>89</v>
      </c>
      <c r="B8" s="22">
        <v>356</v>
      </c>
      <c r="C8" s="22">
        <v>69</v>
      </c>
      <c r="D8" s="22">
        <v>240</v>
      </c>
      <c r="E8" s="22">
        <v>5</v>
      </c>
      <c r="F8" s="22">
        <v>6</v>
      </c>
      <c r="G8" s="22">
        <v>18</v>
      </c>
      <c r="H8" s="22">
        <v>18</v>
      </c>
    </row>
    <row r="9" spans="1:8">
      <c r="A9" s="59" t="s">
        <v>11</v>
      </c>
      <c r="B9" s="27">
        <v>255302</v>
      </c>
      <c r="C9" s="27">
        <v>237229</v>
      </c>
      <c r="D9" s="27">
        <v>5856</v>
      </c>
      <c r="E9" s="28">
        <v>217</v>
      </c>
      <c r="F9" s="28">
        <v>111</v>
      </c>
      <c r="G9" s="28">
        <v>646</v>
      </c>
      <c r="H9" s="27">
        <v>11243</v>
      </c>
    </row>
    <row r="10" spans="1:8">
      <c r="B10" s="5"/>
    </row>
  </sheetData>
  <mergeCells count="2">
    <mergeCell ref="A3:A4"/>
    <mergeCell ref="B3:H3"/>
  </mergeCell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9"/>
  <sheetViews>
    <sheetView topLeftCell="A2" workbookViewId="0">
      <selection activeCell="M19" sqref="M19"/>
    </sheetView>
  </sheetViews>
  <sheetFormatPr defaultRowHeight="13.8"/>
  <cols>
    <col min="1" max="1" width="15.69921875" customWidth="1"/>
  </cols>
  <sheetData>
    <row r="1" spans="1:9" ht="15">
      <c r="A1" s="4" t="s">
        <v>361</v>
      </c>
    </row>
    <row r="3" spans="1:9">
      <c r="A3" s="268" t="s">
        <v>151</v>
      </c>
      <c r="B3" s="240" t="s">
        <v>362</v>
      </c>
      <c r="C3" s="240"/>
      <c r="D3" s="240"/>
      <c r="E3" s="240"/>
      <c r="F3" s="240"/>
      <c r="G3" s="240"/>
      <c r="H3" s="240"/>
      <c r="I3" s="240"/>
    </row>
    <row r="4" spans="1:9" ht="39.6">
      <c r="A4" s="268"/>
      <c r="B4" s="65" t="s">
        <v>11</v>
      </c>
      <c r="C4" s="64" t="s">
        <v>192</v>
      </c>
      <c r="D4" s="64" t="s">
        <v>193</v>
      </c>
      <c r="E4" s="64" t="s">
        <v>197</v>
      </c>
      <c r="F4" s="64" t="s">
        <v>198</v>
      </c>
      <c r="G4" s="64" t="s">
        <v>199</v>
      </c>
      <c r="H4" s="64" t="s">
        <v>200</v>
      </c>
      <c r="I4" s="64" t="s">
        <v>195</v>
      </c>
    </row>
    <row r="5" spans="1:9">
      <c r="A5" s="23" t="s">
        <v>86</v>
      </c>
      <c r="B5" s="21">
        <v>240016</v>
      </c>
      <c r="C5" s="21">
        <v>102159</v>
      </c>
      <c r="D5" s="21">
        <v>130185</v>
      </c>
      <c r="E5" s="21">
        <v>4993</v>
      </c>
      <c r="F5" s="21">
        <v>1700</v>
      </c>
      <c r="G5" s="22">
        <v>805</v>
      </c>
      <c r="H5" s="22">
        <v>123</v>
      </c>
      <c r="I5" s="22">
        <v>51</v>
      </c>
    </row>
    <row r="6" spans="1:9">
      <c r="A6" s="23" t="s">
        <v>152</v>
      </c>
      <c r="B6" s="21">
        <v>13876</v>
      </c>
      <c r="C6" s="21">
        <v>1276</v>
      </c>
      <c r="D6" s="21">
        <v>7997</v>
      </c>
      <c r="E6" s="21">
        <v>1820</v>
      </c>
      <c r="F6" s="21">
        <v>1088</v>
      </c>
      <c r="G6" s="21">
        <v>1104</v>
      </c>
      <c r="H6" s="22">
        <v>369</v>
      </c>
      <c r="I6" s="22">
        <v>222</v>
      </c>
    </row>
    <row r="7" spans="1:9">
      <c r="A7" s="23" t="s">
        <v>88</v>
      </c>
      <c r="B7" s="22">
        <v>1031</v>
      </c>
      <c r="C7" s="22">
        <v>45</v>
      </c>
      <c r="D7" s="22">
        <v>288</v>
      </c>
      <c r="E7" s="22">
        <v>122</v>
      </c>
      <c r="F7" s="22">
        <v>108</v>
      </c>
      <c r="G7" s="22">
        <v>203</v>
      </c>
      <c r="H7" s="22">
        <v>137</v>
      </c>
      <c r="I7" s="22">
        <v>128</v>
      </c>
    </row>
    <row r="8" spans="1:9">
      <c r="A8" s="23" t="s">
        <v>89</v>
      </c>
      <c r="B8" s="22">
        <v>356</v>
      </c>
      <c r="C8" s="22">
        <v>17</v>
      </c>
      <c r="D8" s="22">
        <v>52</v>
      </c>
      <c r="E8" s="22">
        <v>23</v>
      </c>
      <c r="F8" s="22">
        <v>27</v>
      </c>
      <c r="G8" s="22">
        <v>53</v>
      </c>
      <c r="H8" s="22">
        <v>55</v>
      </c>
      <c r="I8" s="22">
        <v>129</v>
      </c>
    </row>
    <row r="9" spans="1:9">
      <c r="A9" s="59" t="s">
        <v>11</v>
      </c>
      <c r="B9" s="60">
        <v>255279</v>
      </c>
      <c r="C9" s="60">
        <v>103497</v>
      </c>
      <c r="D9" s="60">
        <v>138522</v>
      </c>
      <c r="E9" s="60">
        <v>6958</v>
      </c>
      <c r="F9" s="60">
        <v>2923</v>
      </c>
      <c r="G9" s="27">
        <v>2165</v>
      </c>
      <c r="H9" s="28">
        <v>684</v>
      </c>
      <c r="I9" s="28">
        <v>530</v>
      </c>
    </row>
  </sheetData>
  <mergeCells count="2">
    <mergeCell ref="A3:A4"/>
    <mergeCell ref="B3:I3"/>
  </mergeCell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F12"/>
  <sheetViews>
    <sheetView workbookViewId="0">
      <selection activeCell="A3" sqref="A3:F12"/>
    </sheetView>
  </sheetViews>
  <sheetFormatPr defaultRowHeight="13.8"/>
  <cols>
    <col min="1" max="1" width="23" customWidth="1"/>
    <col min="2" max="2" width="9.59765625" bestFit="1" customWidth="1"/>
    <col min="3" max="3" width="11.8984375" customWidth="1"/>
    <col min="4" max="4" width="11" customWidth="1"/>
    <col min="5" max="5" width="15.3984375" customWidth="1"/>
    <col min="6" max="6" width="12.69921875" customWidth="1"/>
  </cols>
  <sheetData>
    <row r="1" spans="1:6" ht="15">
      <c r="A1" s="4" t="s">
        <v>363</v>
      </c>
    </row>
    <row r="3" spans="1:6">
      <c r="A3" s="268" t="s">
        <v>191</v>
      </c>
      <c r="B3" s="240" t="s">
        <v>364</v>
      </c>
      <c r="C3" s="240"/>
      <c r="D3" s="240"/>
      <c r="E3" s="240"/>
      <c r="F3" s="240"/>
    </row>
    <row r="4" spans="1:6">
      <c r="A4" s="268"/>
      <c r="B4" s="133" t="s">
        <v>11</v>
      </c>
      <c r="C4" s="133" t="s">
        <v>86</v>
      </c>
      <c r="D4" s="133" t="s">
        <v>152</v>
      </c>
      <c r="E4" s="133" t="s">
        <v>88</v>
      </c>
      <c r="F4" s="133" t="s">
        <v>89</v>
      </c>
    </row>
    <row r="5" spans="1:6">
      <c r="A5" s="23" t="s">
        <v>192</v>
      </c>
      <c r="B5" s="168">
        <v>149781</v>
      </c>
      <c r="C5" s="168">
        <v>148056</v>
      </c>
      <c r="D5" s="168">
        <v>1648</v>
      </c>
      <c r="E5" s="168">
        <v>57</v>
      </c>
      <c r="F5" s="168">
        <v>20</v>
      </c>
    </row>
    <row r="6" spans="1:6">
      <c r="A6" s="23" t="s">
        <v>193</v>
      </c>
      <c r="B6" s="168">
        <v>94311</v>
      </c>
      <c r="C6" s="168">
        <v>85983</v>
      </c>
      <c r="D6" s="168">
        <v>7992</v>
      </c>
      <c r="E6" s="168">
        <v>279</v>
      </c>
      <c r="F6" s="168">
        <v>57</v>
      </c>
    </row>
    <row r="7" spans="1:6">
      <c r="A7" s="23" t="s">
        <v>197</v>
      </c>
      <c r="B7" s="168">
        <v>5956</v>
      </c>
      <c r="C7" s="168">
        <v>4060</v>
      </c>
      <c r="D7" s="168">
        <v>1738</v>
      </c>
      <c r="E7" s="168">
        <v>129</v>
      </c>
      <c r="F7" s="168">
        <v>29</v>
      </c>
    </row>
    <row r="8" spans="1:6">
      <c r="A8" s="23" t="s">
        <v>198</v>
      </c>
      <c r="B8" s="168">
        <v>2486</v>
      </c>
      <c r="C8" s="168">
        <v>1300</v>
      </c>
      <c r="D8" s="168">
        <v>1047</v>
      </c>
      <c r="E8" s="168">
        <v>111</v>
      </c>
      <c r="F8" s="168">
        <v>28</v>
      </c>
    </row>
    <row r="9" spans="1:6">
      <c r="A9" s="23" t="s">
        <v>199</v>
      </c>
      <c r="B9" s="168">
        <v>1783</v>
      </c>
      <c r="C9" s="168">
        <v>530</v>
      </c>
      <c r="D9" s="168">
        <v>998</v>
      </c>
      <c r="E9" s="168">
        <v>204</v>
      </c>
      <c r="F9" s="168">
        <v>51</v>
      </c>
    </row>
    <row r="10" spans="1:6">
      <c r="A10" s="23" t="s">
        <v>200</v>
      </c>
      <c r="B10" s="168">
        <v>555</v>
      </c>
      <c r="C10" s="168">
        <v>73</v>
      </c>
      <c r="D10" s="168">
        <v>314</v>
      </c>
      <c r="E10" s="168">
        <v>119</v>
      </c>
      <c r="F10" s="168">
        <v>49</v>
      </c>
    </row>
    <row r="11" spans="1:6">
      <c r="A11" s="23" t="s">
        <v>195</v>
      </c>
      <c r="B11" s="168">
        <v>430</v>
      </c>
      <c r="C11" s="168">
        <v>37</v>
      </c>
      <c r="D11" s="168">
        <v>139</v>
      </c>
      <c r="E11" s="168">
        <v>132</v>
      </c>
      <c r="F11" s="168">
        <v>122</v>
      </c>
    </row>
    <row r="12" spans="1:6">
      <c r="A12" s="59" t="s">
        <v>11</v>
      </c>
      <c r="B12" s="169">
        <v>255302</v>
      </c>
      <c r="C12" s="169">
        <v>240039</v>
      </c>
      <c r="D12" s="169">
        <v>13876</v>
      </c>
      <c r="E12" s="169">
        <v>1031</v>
      </c>
      <c r="F12" s="169">
        <v>356</v>
      </c>
    </row>
  </sheetData>
  <mergeCells count="2">
    <mergeCell ref="A3:A4"/>
    <mergeCell ref="B3:F3"/>
  </mergeCell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G22"/>
  <sheetViews>
    <sheetView topLeftCell="A10" workbookViewId="0">
      <selection activeCell="H34" sqref="H34"/>
    </sheetView>
  </sheetViews>
  <sheetFormatPr defaultRowHeight="13.8"/>
  <cols>
    <col min="1" max="1" width="34.59765625" customWidth="1"/>
    <col min="4" max="4" width="13.8984375" customWidth="1"/>
    <col min="5" max="5" width="12.5" customWidth="1"/>
    <col min="6" max="6" width="14.5" customWidth="1"/>
    <col min="7" max="7" width="12.19921875" customWidth="1"/>
  </cols>
  <sheetData>
    <row r="1" spans="1:7" ht="15">
      <c r="A1" s="4" t="s">
        <v>365</v>
      </c>
    </row>
    <row r="3" spans="1:7" ht="15.9" customHeight="1">
      <c r="A3" s="227" t="s">
        <v>366</v>
      </c>
      <c r="B3" s="227"/>
      <c r="C3" s="227" t="s">
        <v>11</v>
      </c>
      <c r="D3" s="226" t="s">
        <v>364</v>
      </c>
      <c r="E3" s="226"/>
      <c r="F3" s="226"/>
      <c r="G3" s="226"/>
    </row>
    <row r="4" spans="1:7" ht="15.9" customHeight="1">
      <c r="A4" s="227"/>
      <c r="B4" s="227"/>
      <c r="C4" s="227"/>
      <c r="D4" s="18" t="s">
        <v>86</v>
      </c>
      <c r="E4" s="18" t="s">
        <v>152</v>
      </c>
      <c r="F4" s="18" t="s">
        <v>145</v>
      </c>
      <c r="G4" s="18" t="s">
        <v>89</v>
      </c>
    </row>
    <row r="5" spans="1:7" ht="15.9" customHeight="1">
      <c r="A5" s="278" t="s">
        <v>104</v>
      </c>
      <c r="B5" s="23" t="s">
        <v>11</v>
      </c>
      <c r="C5" s="27">
        <v>269326</v>
      </c>
      <c r="D5" s="21">
        <v>245933</v>
      </c>
      <c r="E5" s="21">
        <v>19404</v>
      </c>
      <c r="F5" s="21">
        <v>3389</v>
      </c>
      <c r="G5" s="22">
        <v>600</v>
      </c>
    </row>
    <row r="6" spans="1:7" ht="15.9" customHeight="1">
      <c r="A6" s="278"/>
      <c r="B6" s="23" t="s">
        <v>155</v>
      </c>
      <c r="C6" s="27">
        <v>199911</v>
      </c>
      <c r="D6" s="21">
        <v>183283</v>
      </c>
      <c r="E6" s="21">
        <v>13532</v>
      </c>
      <c r="F6" s="21">
        <v>2719</v>
      </c>
      <c r="G6" s="22">
        <v>377</v>
      </c>
    </row>
    <row r="7" spans="1:7" ht="15.9" customHeight="1">
      <c r="A7" s="278" t="s">
        <v>105</v>
      </c>
      <c r="B7" s="23" t="s">
        <v>11</v>
      </c>
      <c r="C7" s="27">
        <v>269326</v>
      </c>
      <c r="D7" s="21">
        <v>245933</v>
      </c>
      <c r="E7" s="21">
        <v>19404</v>
      </c>
      <c r="F7" s="21">
        <v>3389</v>
      </c>
      <c r="G7" s="22">
        <v>600</v>
      </c>
    </row>
    <row r="8" spans="1:7" ht="15.9" customHeight="1">
      <c r="A8" s="278"/>
      <c r="B8" s="23" t="s">
        <v>155</v>
      </c>
      <c r="C8" s="27">
        <v>191278</v>
      </c>
      <c r="D8" s="21">
        <v>174057</v>
      </c>
      <c r="E8" s="21">
        <v>13932</v>
      </c>
      <c r="F8" s="21">
        <v>2874</v>
      </c>
      <c r="G8" s="22">
        <v>415</v>
      </c>
    </row>
    <row r="9" spans="1:7" ht="15.9" customHeight="1">
      <c r="A9" s="277" t="s">
        <v>276</v>
      </c>
      <c r="B9" s="23" t="s">
        <v>11</v>
      </c>
      <c r="C9" s="27">
        <v>2496</v>
      </c>
      <c r="D9" s="22">
        <v>756</v>
      </c>
      <c r="E9" s="21">
        <v>1384</v>
      </c>
      <c r="F9" s="22">
        <v>249</v>
      </c>
      <c r="G9" s="22">
        <v>107</v>
      </c>
    </row>
    <row r="10" spans="1:7" ht="15.9" customHeight="1">
      <c r="A10" s="277"/>
      <c r="B10" s="23" t="s">
        <v>155</v>
      </c>
      <c r="C10" s="27">
        <v>1296</v>
      </c>
      <c r="D10" s="22">
        <v>322</v>
      </c>
      <c r="E10" s="22">
        <v>756</v>
      </c>
      <c r="F10" s="22">
        <v>150</v>
      </c>
      <c r="G10" s="22">
        <v>68</v>
      </c>
    </row>
    <row r="11" spans="1:7" ht="15.9" customHeight="1">
      <c r="A11" s="277" t="s">
        <v>107</v>
      </c>
      <c r="B11" s="23" t="s">
        <v>11</v>
      </c>
      <c r="C11" s="27">
        <v>258279</v>
      </c>
      <c r="D11" s="21">
        <v>242839</v>
      </c>
      <c r="E11" s="21">
        <v>14245</v>
      </c>
      <c r="F11" s="22">
        <v>907</v>
      </c>
      <c r="G11" s="22">
        <v>288</v>
      </c>
    </row>
    <row r="12" spans="1:7" ht="15.9" customHeight="1">
      <c r="A12" s="277"/>
      <c r="B12" s="23" t="s">
        <v>155</v>
      </c>
      <c r="C12" s="27">
        <v>29775</v>
      </c>
      <c r="D12" s="21">
        <v>25491</v>
      </c>
      <c r="E12" s="21">
        <v>3701</v>
      </c>
      <c r="F12" s="22">
        <v>404</v>
      </c>
      <c r="G12" s="22">
        <v>179</v>
      </c>
    </row>
    <row r="13" spans="1:7" ht="15.9" customHeight="1">
      <c r="A13" s="277" t="s">
        <v>278</v>
      </c>
      <c r="B13" s="23" t="s">
        <v>11</v>
      </c>
      <c r="C13" s="27">
        <v>2673</v>
      </c>
      <c r="D13" s="22">
        <v>1058</v>
      </c>
      <c r="E13" s="21">
        <v>1391</v>
      </c>
      <c r="F13" s="22">
        <v>194</v>
      </c>
      <c r="G13" s="22">
        <v>30</v>
      </c>
    </row>
    <row r="14" spans="1:7" ht="15.9" customHeight="1">
      <c r="A14" s="277"/>
      <c r="B14" s="23" t="s">
        <v>155</v>
      </c>
      <c r="C14" s="27">
        <v>1355</v>
      </c>
      <c r="D14" s="22">
        <v>435</v>
      </c>
      <c r="E14" s="22">
        <v>780</v>
      </c>
      <c r="F14" s="22">
        <v>120</v>
      </c>
      <c r="G14" s="22">
        <v>20</v>
      </c>
    </row>
    <row r="15" spans="1:7" ht="15.9" customHeight="1">
      <c r="A15" s="277" t="s">
        <v>109</v>
      </c>
      <c r="B15" s="23" t="s">
        <v>11</v>
      </c>
      <c r="C15" s="27">
        <v>269326</v>
      </c>
      <c r="D15" s="21">
        <v>245933</v>
      </c>
      <c r="E15" s="21">
        <v>19404</v>
      </c>
      <c r="F15" s="21">
        <v>3389</v>
      </c>
      <c r="G15" s="22">
        <v>600</v>
      </c>
    </row>
    <row r="16" spans="1:7" ht="15.9" customHeight="1">
      <c r="A16" s="277"/>
      <c r="B16" s="23" t="s">
        <v>155</v>
      </c>
      <c r="C16" s="27">
        <v>13245</v>
      </c>
      <c r="D16" s="21">
        <v>4143</v>
      </c>
      <c r="E16" s="21">
        <v>6003</v>
      </c>
      <c r="F16" s="21">
        <v>2682</v>
      </c>
      <c r="G16" s="22">
        <v>417</v>
      </c>
    </row>
    <row r="17" spans="1:7" ht="15.9" customHeight="1">
      <c r="A17" s="277" t="s">
        <v>110</v>
      </c>
      <c r="B17" s="23" t="s">
        <v>11</v>
      </c>
      <c r="C17" s="27">
        <v>269326</v>
      </c>
      <c r="D17" s="21">
        <v>245933</v>
      </c>
      <c r="E17" s="21">
        <v>19404</v>
      </c>
      <c r="F17" s="21">
        <v>3389</v>
      </c>
      <c r="G17" s="22">
        <v>600</v>
      </c>
    </row>
    <row r="18" spans="1:7" ht="15.9" customHeight="1">
      <c r="A18" s="277"/>
      <c r="B18" s="23" t="s">
        <v>155</v>
      </c>
      <c r="C18" s="27">
        <v>166543</v>
      </c>
      <c r="D18" s="21">
        <v>149046</v>
      </c>
      <c r="E18" s="21">
        <v>14156</v>
      </c>
      <c r="F18" s="21">
        <v>2914</v>
      </c>
      <c r="G18" s="22">
        <v>427</v>
      </c>
    </row>
    <row r="19" spans="1:7" ht="15.9" customHeight="1">
      <c r="A19" s="277" t="s">
        <v>111</v>
      </c>
      <c r="B19" s="23" t="s">
        <v>11</v>
      </c>
      <c r="C19" s="27">
        <v>269326</v>
      </c>
      <c r="D19" s="21">
        <v>245933</v>
      </c>
      <c r="E19" s="21">
        <v>19404</v>
      </c>
      <c r="F19" s="21">
        <v>3389</v>
      </c>
      <c r="G19" s="22">
        <v>600</v>
      </c>
    </row>
    <row r="20" spans="1:7" ht="15.9" customHeight="1">
      <c r="A20" s="277"/>
      <c r="B20" s="23" t="s">
        <v>155</v>
      </c>
      <c r="C20" s="27">
        <v>244708</v>
      </c>
      <c r="D20" s="21">
        <v>223334</v>
      </c>
      <c r="E20" s="21">
        <v>17634</v>
      </c>
      <c r="F20" s="21">
        <v>3182</v>
      </c>
      <c r="G20" s="22">
        <v>558</v>
      </c>
    </row>
    <row r="21" spans="1:7" ht="15.9" customHeight="1">
      <c r="A21" s="277" t="s">
        <v>280</v>
      </c>
      <c r="B21" s="23" t="s">
        <v>11</v>
      </c>
      <c r="C21" s="27">
        <v>269326</v>
      </c>
      <c r="D21" s="21">
        <v>245933</v>
      </c>
      <c r="E21" s="21">
        <v>19404</v>
      </c>
      <c r="F21" s="21">
        <v>3389</v>
      </c>
      <c r="G21" s="22">
        <v>600</v>
      </c>
    </row>
    <row r="22" spans="1:7" ht="15.9" customHeight="1">
      <c r="A22" s="277"/>
      <c r="B22" s="23" t="s">
        <v>155</v>
      </c>
      <c r="C22" s="27">
        <v>1137</v>
      </c>
      <c r="D22" s="22">
        <v>650</v>
      </c>
      <c r="E22" s="22">
        <v>369</v>
      </c>
      <c r="F22" s="22">
        <v>76</v>
      </c>
      <c r="G22" s="22">
        <v>42</v>
      </c>
    </row>
  </sheetData>
  <mergeCells count="12">
    <mergeCell ref="A21:A22"/>
    <mergeCell ref="A3:B4"/>
    <mergeCell ref="C3:C4"/>
    <mergeCell ref="D3:G3"/>
    <mergeCell ref="A5:A6"/>
    <mergeCell ref="A7:A8"/>
    <mergeCell ref="A9:A10"/>
    <mergeCell ref="A11:A12"/>
    <mergeCell ref="A13:A14"/>
    <mergeCell ref="A15:A16"/>
    <mergeCell ref="A17:A18"/>
    <mergeCell ref="A19:A20"/>
  </mergeCells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F9"/>
  <sheetViews>
    <sheetView workbookViewId="0">
      <selection activeCell="L22" sqref="L22"/>
    </sheetView>
  </sheetViews>
  <sheetFormatPr defaultRowHeight="13.8"/>
  <cols>
    <col min="4" max="4" width="13.59765625" customWidth="1"/>
    <col min="5" max="5" width="19.3984375" customWidth="1"/>
    <col min="6" max="6" width="17" customWidth="1"/>
  </cols>
  <sheetData>
    <row r="1" spans="1:6" ht="15">
      <c r="A1" s="4" t="s">
        <v>367</v>
      </c>
    </row>
    <row r="3" spans="1:6" ht="15.9" customHeight="1">
      <c r="A3" s="227" t="s">
        <v>151</v>
      </c>
      <c r="B3" s="226" t="s">
        <v>11</v>
      </c>
      <c r="C3" s="225" t="s">
        <v>368</v>
      </c>
      <c r="D3" s="225"/>
      <c r="E3" s="225"/>
      <c r="F3" s="225"/>
    </row>
    <row r="4" spans="1:6" ht="25.35" customHeight="1">
      <c r="A4" s="227"/>
      <c r="B4" s="226"/>
      <c r="C4" s="18" t="s">
        <v>283</v>
      </c>
      <c r="D4" s="18" t="s">
        <v>284</v>
      </c>
      <c r="E4" s="29" t="s">
        <v>285</v>
      </c>
      <c r="F4" s="18" t="s">
        <v>156</v>
      </c>
    </row>
    <row r="5" spans="1:6">
      <c r="A5" s="23" t="s">
        <v>86</v>
      </c>
      <c r="B5" s="21">
        <v>241179</v>
      </c>
      <c r="C5" s="22">
        <v>223</v>
      </c>
      <c r="D5" s="21">
        <v>2037</v>
      </c>
      <c r="E5" s="22">
        <v>105</v>
      </c>
      <c r="F5" s="21">
        <v>238814</v>
      </c>
    </row>
    <row r="6" spans="1:6">
      <c r="A6" s="23" t="s">
        <v>152</v>
      </c>
      <c r="B6" s="21">
        <v>16712</v>
      </c>
      <c r="C6" s="22">
        <v>182</v>
      </c>
      <c r="D6" s="22">
        <v>1040</v>
      </c>
      <c r="E6" s="22">
        <v>111</v>
      </c>
      <c r="F6" s="21">
        <v>15379</v>
      </c>
    </row>
    <row r="7" spans="1:6">
      <c r="A7" s="23" t="s">
        <v>88</v>
      </c>
      <c r="B7" s="21">
        <v>3063</v>
      </c>
      <c r="C7" s="22">
        <v>56</v>
      </c>
      <c r="D7" s="22">
        <v>185</v>
      </c>
      <c r="E7" s="22">
        <v>36</v>
      </c>
      <c r="F7" s="21">
        <v>2786</v>
      </c>
    </row>
    <row r="8" spans="1:6">
      <c r="A8" s="23" t="s">
        <v>89</v>
      </c>
      <c r="B8" s="22">
        <v>463</v>
      </c>
      <c r="C8" s="22">
        <v>26</v>
      </c>
      <c r="D8" s="22">
        <v>91</v>
      </c>
      <c r="E8" s="22">
        <v>53</v>
      </c>
      <c r="F8" s="22">
        <v>293</v>
      </c>
    </row>
    <row r="9" spans="1:6">
      <c r="A9" s="59" t="s">
        <v>11</v>
      </c>
      <c r="B9" s="27">
        <v>261417</v>
      </c>
      <c r="C9" s="28">
        <v>487</v>
      </c>
      <c r="D9" s="27">
        <v>3353</v>
      </c>
      <c r="E9" s="28">
        <v>305</v>
      </c>
      <c r="F9" s="27">
        <v>257272</v>
      </c>
    </row>
  </sheetData>
  <mergeCells count="3">
    <mergeCell ref="A3:A4"/>
    <mergeCell ref="B3:B4"/>
    <mergeCell ref="C3:F3"/>
  </mergeCells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F9"/>
  <sheetViews>
    <sheetView topLeftCell="A4" workbookViewId="0">
      <selection activeCell="H11" sqref="H11"/>
    </sheetView>
  </sheetViews>
  <sheetFormatPr defaultRowHeight="13.8"/>
  <cols>
    <col min="3" max="3" width="13.09765625" customWidth="1"/>
    <col min="4" max="4" width="14.3984375" customWidth="1"/>
    <col min="5" max="5" width="13.8984375" customWidth="1"/>
  </cols>
  <sheetData>
    <row r="1" spans="1:6" ht="15">
      <c r="A1" s="2" t="s">
        <v>369</v>
      </c>
    </row>
    <row r="3" spans="1:6" ht="28.5" customHeight="1">
      <c r="A3" s="227" t="s">
        <v>151</v>
      </c>
      <c r="B3" s="226" t="s">
        <v>11</v>
      </c>
      <c r="C3" s="225" t="s">
        <v>368</v>
      </c>
      <c r="D3" s="225"/>
      <c r="E3" s="225"/>
      <c r="F3" s="225"/>
    </row>
    <row r="4" spans="1:6" ht="36" customHeight="1">
      <c r="A4" s="227"/>
      <c r="B4" s="226"/>
      <c r="C4" s="20" t="s">
        <v>283</v>
      </c>
      <c r="D4" s="20" t="s">
        <v>284</v>
      </c>
      <c r="E4" s="19" t="s">
        <v>285</v>
      </c>
      <c r="F4" s="20" t="s">
        <v>156</v>
      </c>
    </row>
    <row r="5" spans="1:6">
      <c r="A5" s="23" t="s">
        <v>86</v>
      </c>
      <c r="B5" s="21">
        <v>241179</v>
      </c>
      <c r="C5" s="22">
        <v>152</v>
      </c>
      <c r="D5" s="22">
        <v>520</v>
      </c>
      <c r="E5" s="22">
        <v>84</v>
      </c>
      <c r="F5" s="21">
        <v>240423</v>
      </c>
    </row>
    <row r="6" spans="1:6">
      <c r="A6" s="23" t="s">
        <v>152</v>
      </c>
      <c r="B6" s="21">
        <v>16712</v>
      </c>
      <c r="C6" s="22">
        <v>152</v>
      </c>
      <c r="D6" s="22">
        <v>349</v>
      </c>
      <c r="E6" s="22">
        <v>94</v>
      </c>
      <c r="F6" s="21">
        <v>16117</v>
      </c>
    </row>
    <row r="7" spans="1:6">
      <c r="A7" s="23" t="s">
        <v>88</v>
      </c>
      <c r="B7" s="21">
        <v>3063</v>
      </c>
      <c r="C7" s="22">
        <v>28</v>
      </c>
      <c r="D7" s="22">
        <v>100</v>
      </c>
      <c r="E7" s="22">
        <v>20</v>
      </c>
      <c r="F7" s="21">
        <v>2915</v>
      </c>
    </row>
    <row r="8" spans="1:6">
      <c r="A8" s="23" t="s">
        <v>89</v>
      </c>
      <c r="B8" s="22">
        <v>463</v>
      </c>
      <c r="C8" s="22">
        <v>16</v>
      </c>
      <c r="D8" s="22">
        <v>62</v>
      </c>
      <c r="E8" s="22">
        <v>24</v>
      </c>
      <c r="F8" s="22">
        <v>361</v>
      </c>
    </row>
    <row r="9" spans="1:6">
      <c r="A9" s="59" t="s">
        <v>11</v>
      </c>
      <c r="B9" s="27">
        <v>261417</v>
      </c>
      <c r="C9" s="28">
        <v>348</v>
      </c>
      <c r="D9" s="27">
        <v>1031</v>
      </c>
      <c r="E9" s="28">
        <v>222</v>
      </c>
      <c r="F9" s="27">
        <v>259816</v>
      </c>
    </row>
  </sheetData>
  <mergeCells count="3">
    <mergeCell ref="A3:A4"/>
    <mergeCell ref="B3:B4"/>
    <mergeCell ref="C3:F3"/>
  </mergeCell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D9"/>
  <sheetViews>
    <sheetView workbookViewId="0">
      <selection activeCell="L21" sqref="L21"/>
    </sheetView>
  </sheetViews>
  <sheetFormatPr defaultRowHeight="13.8"/>
  <cols>
    <col min="1" max="1" width="15.69921875" customWidth="1"/>
  </cols>
  <sheetData>
    <row r="1" spans="1:4">
      <c r="A1" s="77" t="s">
        <v>370</v>
      </c>
    </row>
    <row r="3" spans="1:4">
      <c r="A3" s="227" t="s">
        <v>151</v>
      </c>
      <c r="B3" s="226" t="s">
        <v>371</v>
      </c>
      <c r="C3" s="226"/>
      <c r="D3" s="226"/>
    </row>
    <row r="4" spans="1:4">
      <c r="A4" s="227"/>
      <c r="B4" s="20" t="s">
        <v>11</v>
      </c>
      <c r="C4" s="20" t="s">
        <v>290</v>
      </c>
      <c r="D4" s="20" t="s">
        <v>116</v>
      </c>
    </row>
    <row r="5" spans="1:4">
      <c r="A5" s="23" t="s">
        <v>86</v>
      </c>
      <c r="B5" s="21">
        <v>241160</v>
      </c>
      <c r="C5" s="21">
        <v>142672</v>
      </c>
      <c r="D5" s="21">
        <v>98488</v>
      </c>
    </row>
    <row r="6" spans="1:4">
      <c r="A6" s="23" t="s">
        <v>152</v>
      </c>
      <c r="B6" s="21">
        <v>16712</v>
      </c>
      <c r="C6" s="21">
        <v>11646</v>
      </c>
      <c r="D6" s="21">
        <v>5066</v>
      </c>
    </row>
    <row r="7" spans="1:4">
      <c r="A7" s="23" t="s">
        <v>88</v>
      </c>
      <c r="B7" s="21">
        <v>3063</v>
      </c>
      <c r="C7" s="21">
        <v>2359</v>
      </c>
      <c r="D7" s="22">
        <v>704</v>
      </c>
    </row>
    <row r="8" spans="1:4">
      <c r="A8" s="23" t="s">
        <v>89</v>
      </c>
      <c r="B8" s="22">
        <v>463</v>
      </c>
      <c r="C8" s="22">
        <v>405</v>
      </c>
      <c r="D8" s="22">
        <v>58</v>
      </c>
    </row>
    <row r="9" spans="1:4">
      <c r="A9" s="59" t="s">
        <v>11</v>
      </c>
      <c r="B9" s="27">
        <v>261398</v>
      </c>
      <c r="C9" s="27">
        <v>157082</v>
      </c>
      <c r="D9" s="27">
        <v>104316</v>
      </c>
    </row>
  </sheetData>
  <mergeCells count="2">
    <mergeCell ref="A3:A4"/>
    <mergeCell ref="B3:D3"/>
  </mergeCells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F16"/>
  <sheetViews>
    <sheetView workbookViewId="0">
      <selection activeCell="L20" sqref="L20"/>
    </sheetView>
  </sheetViews>
  <sheetFormatPr defaultRowHeight="13.8"/>
  <cols>
    <col min="1" max="1" width="11.59765625" customWidth="1"/>
    <col min="3" max="3" width="11.8984375" customWidth="1"/>
    <col min="4" max="4" width="12" customWidth="1"/>
    <col min="5" max="5" width="17.3984375" customWidth="1"/>
    <col min="6" max="6" width="11.8984375" customWidth="1"/>
  </cols>
  <sheetData>
    <row r="1" spans="1:6" ht="15">
      <c r="A1" s="4" t="s">
        <v>372</v>
      </c>
    </row>
    <row r="3" spans="1:6" ht="27.15" customHeight="1">
      <c r="A3" s="225" t="s">
        <v>373</v>
      </c>
      <c r="B3" s="226" t="s">
        <v>364</v>
      </c>
      <c r="C3" s="226"/>
      <c r="D3" s="226"/>
      <c r="E3" s="226"/>
      <c r="F3" s="226"/>
    </row>
    <row r="4" spans="1:6">
      <c r="A4" s="225"/>
      <c r="B4" s="18" t="s">
        <v>11</v>
      </c>
      <c r="C4" s="18" t="s">
        <v>86</v>
      </c>
      <c r="D4" s="18" t="s">
        <v>152</v>
      </c>
      <c r="E4" s="18" t="s">
        <v>88</v>
      </c>
      <c r="F4" s="18" t="s">
        <v>89</v>
      </c>
    </row>
    <row r="5" spans="1:6">
      <c r="A5" s="58" t="s">
        <v>293</v>
      </c>
      <c r="B5" s="143">
        <v>28341</v>
      </c>
      <c r="C5" s="143">
        <v>27805</v>
      </c>
      <c r="D5" s="144">
        <v>527</v>
      </c>
      <c r="E5" s="144">
        <v>8</v>
      </c>
      <c r="F5" s="144">
        <v>1</v>
      </c>
    </row>
    <row r="6" spans="1:6">
      <c r="A6" s="58" t="s">
        <v>294</v>
      </c>
      <c r="B6" s="143">
        <v>41256</v>
      </c>
      <c r="C6" s="143">
        <v>39833</v>
      </c>
      <c r="D6" s="143">
        <v>1377</v>
      </c>
      <c r="E6" s="144">
        <v>41</v>
      </c>
      <c r="F6" s="144">
        <v>5</v>
      </c>
    </row>
    <row r="7" spans="1:6">
      <c r="A7" s="58" t="s">
        <v>295</v>
      </c>
      <c r="B7" s="143">
        <v>49557</v>
      </c>
      <c r="C7" s="143">
        <v>46814</v>
      </c>
      <c r="D7" s="143">
        <v>2532</v>
      </c>
      <c r="E7" s="144">
        <v>190</v>
      </c>
      <c r="F7" s="144">
        <v>21</v>
      </c>
    </row>
    <row r="8" spans="1:6">
      <c r="A8" s="58" t="s">
        <v>296</v>
      </c>
      <c r="B8" s="143">
        <v>44135</v>
      </c>
      <c r="C8" s="143">
        <v>40589</v>
      </c>
      <c r="D8" s="143">
        <v>3025</v>
      </c>
      <c r="E8" s="144">
        <v>466</v>
      </c>
      <c r="F8" s="144">
        <v>55</v>
      </c>
    </row>
    <row r="9" spans="1:6">
      <c r="A9" s="58" t="s">
        <v>297</v>
      </c>
      <c r="B9" s="143">
        <v>39678</v>
      </c>
      <c r="C9" s="143">
        <v>35676</v>
      </c>
      <c r="D9" s="143">
        <v>3184</v>
      </c>
      <c r="E9" s="144">
        <v>716</v>
      </c>
      <c r="F9" s="144">
        <v>102</v>
      </c>
    </row>
    <row r="10" spans="1:6">
      <c r="A10" s="58" t="s">
        <v>298</v>
      </c>
      <c r="B10" s="143">
        <v>22852</v>
      </c>
      <c r="C10" s="143">
        <v>19834</v>
      </c>
      <c r="D10" s="143">
        <v>2241</v>
      </c>
      <c r="E10" s="144">
        <v>676</v>
      </c>
      <c r="F10" s="144">
        <v>101</v>
      </c>
    </row>
    <row r="11" spans="1:6">
      <c r="A11" s="58" t="s">
        <v>299</v>
      </c>
      <c r="B11" s="143">
        <v>15824</v>
      </c>
      <c r="C11" s="143">
        <v>13509</v>
      </c>
      <c r="D11" s="143">
        <v>1745</v>
      </c>
      <c r="E11" s="144">
        <v>492</v>
      </c>
      <c r="F11" s="144">
        <v>78</v>
      </c>
    </row>
    <row r="12" spans="1:6">
      <c r="A12" s="58" t="s">
        <v>300</v>
      </c>
      <c r="B12" s="143">
        <v>8898</v>
      </c>
      <c r="C12" s="143">
        <v>7597</v>
      </c>
      <c r="D12" s="144">
        <v>1016</v>
      </c>
      <c r="E12" s="144">
        <v>238</v>
      </c>
      <c r="F12" s="144">
        <v>47</v>
      </c>
    </row>
    <row r="13" spans="1:6">
      <c r="A13" s="58" t="s">
        <v>301</v>
      </c>
      <c r="B13" s="143">
        <v>6120</v>
      </c>
      <c r="C13" s="143">
        <v>5289</v>
      </c>
      <c r="D13" s="144">
        <v>634</v>
      </c>
      <c r="E13" s="144">
        <v>170</v>
      </c>
      <c r="F13" s="144">
        <v>27</v>
      </c>
    </row>
    <row r="14" spans="1:6">
      <c r="A14" s="58" t="s">
        <v>302</v>
      </c>
      <c r="B14" s="143">
        <v>4755</v>
      </c>
      <c r="C14" s="143">
        <v>4232</v>
      </c>
      <c r="D14" s="144">
        <v>431</v>
      </c>
      <c r="E14" s="144">
        <v>66</v>
      </c>
      <c r="F14" s="144">
        <v>26</v>
      </c>
    </row>
    <row r="15" spans="1:6">
      <c r="A15" s="58" t="s">
        <v>134</v>
      </c>
      <c r="B15" s="144">
        <v>1</v>
      </c>
      <c r="C15" s="144">
        <v>1</v>
      </c>
      <c r="D15" s="144">
        <v>0</v>
      </c>
      <c r="E15" s="144">
        <v>0</v>
      </c>
      <c r="F15" s="144">
        <v>0</v>
      </c>
    </row>
    <row r="16" spans="1:6">
      <c r="A16" s="18" t="s">
        <v>11</v>
      </c>
      <c r="B16" s="52">
        <v>261417</v>
      </c>
      <c r="C16" s="52">
        <v>241179</v>
      </c>
      <c r="D16" s="52">
        <v>16712</v>
      </c>
      <c r="E16" s="52">
        <v>3063</v>
      </c>
      <c r="F16" s="47">
        <v>463</v>
      </c>
    </row>
  </sheetData>
  <mergeCells count="2">
    <mergeCell ref="A3:A4"/>
    <mergeCell ref="B3:F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C10"/>
  <sheetViews>
    <sheetView workbookViewId="0">
      <selection activeCell="F9" sqref="F9"/>
    </sheetView>
  </sheetViews>
  <sheetFormatPr defaultRowHeight="13.8"/>
  <cols>
    <col min="1" max="1" width="23.69921875" customWidth="1"/>
    <col min="2" max="2" width="8.8984375" bestFit="1" customWidth="1"/>
  </cols>
  <sheetData>
    <row r="1" spans="1:3" ht="15">
      <c r="A1" s="4" t="s">
        <v>91</v>
      </c>
    </row>
    <row r="3" spans="1:3" ht="15.9" customHeight="1">
      <c r="A3" s="38" t="s">
        <v>92</v>
      </c>
      <c r="B3" s="46" t="s">
        <v>93</v>
      </c>
      <c r="C3" s="46" t="s">
        <v>4</v>
      </c>
    </row>
    <row r="4" spans="1:3" ht="15.9" customHeight="1">
      <c r="A4" s="40" t="s">
        <v>94</v>
      </c>
      <c r="B4" s="41">
        <v>240992</v>
      </c>
      <c r="C4" s="42">
        <v>92</v>
      </c>
    </row>
    <row r="5" spans="1:3" ht="15.9" customHeight="1">
      <c r="A5" s="40" t="s">
        <v>95</v>
      </c>
      <c r="B5" s="41">
        <v>7481</v>
      </c>
      <c r="C5" s="42">
        <v>2.8</v>
      </c>
    </row>
    <row r="6" spans="1:3" ht="15.9" customHeight="1">
      <c r="A6" s="40" t="s">
        <v>96</v>
      </c>
      <c r="B6" s="42">
        <v>258</v>
      </c>
      <c r="C6" s="42">
        <v>0.1</v>
      </c>
    </row>
    <row r="7" spans="1:3" ht="15.9" customHeight="1">
      <c r="A7" s="40" t="s">
        <v>97</v>
      </c>
      <c r="B7" s="42">
        <v>170</v>
      </c>
      <c r="C7" s="42">
        <v>0.1</v>
      </c>
    </row>
    <row r="8" spans="1:3" ht="15.9" customHeight="1">
      <c r="A8" s="40" t="s">
        <v>98</v>
      </c>
      <c r="B8" s="41">
        <v>1042</v>
      </c>
      <c r="C8" s="42">
        <v>0.4</v>
      </c>
    </row>
    <row r="9" spans="1:3" ht="15.9" customHeight="1">
      <c r="A9" s="40" t="s">
        <v>99</v>
      </c>
      <c r="B9" s="41">
        <v>12077</v>
      </c>
      <c r="C9" s="42">
        <v>4.5999999999999996</v>
      </c>
    </row>
    <row r="10" spans="1:3" ht="15.9" customHeight="1">
      <c r="A10" s="43" t="s">
        <v>11</v>
      </c>
      <c r="B10" s="44">
        <v>262020</v>
      </c>
      <c r="C10" s="45">
        <v>100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F9"/>
  <sheetViews>
    <sheetView workbookViewId="0">
      <selection activeCell="A3" sqref="A3:F9"/>
    </sheetView>
  </sheetViews>
  <sheetFormatPr defaultRowHeight="13.8"/>
  <cols>
    <col min="1" max="1" width="22.8984375" customWidth="1"/>
  </cols>
  <sheetData>
    <row r="1" spans="1:6" ht="15">
      <c r="A1" s="145" t="s">
        <v>374</v>
      </c>
    </row>
    <row r="3" spans="1:6">
      <c r="A3" s="252" t="s">
        <v>373</v>
      </c>
      <c r="B3" s="252" t="s">
        <v>364</v>
      </c>
      <c r="C3" s="252"/>
      <c r="D3" s="252"/>
      <c r="E3" s="252"/>
      <c r="F3" s="252"/>
    </row>
    <row r="4" spans="1:6">
      <c r="A4" s="252"/>
      <c r="B4" s="251" t="s">
        <v>11</v>
      </c>
      <c r="C4" s="59" t="s">
        <v>375</v>
      </c>
      <c r="D4" s="59" t="s">
        <v>377</v>
      </c>
      <c r="E4" s="59" t="s">
        <v>379</v>
      </c>
      <c r="F4" s="59" t="s">
        <v>381</v>
      </c>
    </row>
    <row r="5" spans="1:6">
      <c r="A5" s="252"/>
      <c r="B5" s="251"/>
      <c r="C5" s="59" t="s">
        <v>376</v>
      </c>
      <c r="D5" s="59" t="s">
        <v>378</v>
      </c>
      <c r="E5" s="59" t="s">
        <v>380</v>
      </c>
      <c r="F5" s="59" t="s">
        <v>382</v>
      </c>
    </row>
    <row r="6" spans="1:6">
      <c r="A6" s="23" t="s">
        <v>383</v>
      </c>
      <c r="B6" s="22">
        <v>20</v>
      </c>
      <c r="C6" s="22">
        <v>20</v>
      </c>
      <c r="D6" s="22" t="s">
        <v>384</v>
      </c>
      <c r="E6" s="22" t="s">
        <v>385</v>
      </c>
      <c r="F6" s="22" t="s">
        <v>386</v>
      </c>
    </row>
    <row r="7" spans="1:6">
      <c r="A7" s="23" t="s">
        <v>304</v>
      </c>
      <c r="B7" s="21">
        <v>83747</v>
      </c>
      <c r="C7" s="21">
        <v>81101</v>
      </c>
      <c r="D7" s="21">
        <v>2562</v>
      </c>
      <c r="E7" s="22">
        <v>76</v>
      </c>
      <c r="F7" s="22">
        <v>8</v>
      </c>
    </row>
    <row r="8" spans="1:6">
      <c r="A8" s="23" t="s">
        <v>305</v>
      </c>
      <c r="B8" s="21">
        <v>177650</v>
      </c>
      <c r="C8" s="21">
        <v>160058</v>
      </c>
      <c r="D8" s="21">
        <v>14150</v>
      </c>
      <c r="E8" s="21">
        <v>2987</v>
      </c>
      <c r="F8" s="22">
        <v>455</v>
      </c>
    </row>
    <row r="9" spans="1:6">
      <c r="A9" s="59" t="s">
        <v>11</v>
      </c>
      <c r="B9" s="27">
        <v>261417</v>
      </c>
      <c r="C9" s="27">
        <v>241179</v>
      </c>
      <c r="D9" s="27">
        <v>16712</v>
      </c>
      <c r="E9" s="27">
        <v>3063</v>
      </c>
      <c r="F9" s="28">
        <v>463</v>
      </c>
    </row>
  </sheetData>
  <mergeCells count="3">
    <mergeCell ref="A3:A5"/>
    <mergeCell ref="B3:F3"/>
    <mergeCell ref="B4:B5"/>
  </mergeCells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D9"/>
  <sheetViews>
    <sheetView workbookViewId="0">
      <selection activeCell="G9" sqref="G9"/>
    </sheetView>
  </sheetViews>
  <sheetFormatPr defaultRowHeight="13.8"/>
  <cols>
    <col min="1" max="1" width="17.8984375" customWidth="1"/>
  </cols>
  <sheetData>
    <row r="1" spans="1:4" ht="15">
      <c r="A1" s="4" t="s">
        <v>387</v>
      </c>
    </row>
    <row r="3" spans="1:4">
      <c r="A3" s="251" t="s">
        <v>151</v>
      </c>
      <c r="B3" s="252" t="s">
        <v>388</v>
      </c>
      <c r="C3" s="252"/>
      <c r="D3" s="252"/>
    </row>
    <row r="4" spans="1:4">
      <c r="A4" s="251"/>
      <c r="B4" s="61" t="s">
        <v>11</v>
      </c>
      <c r="C4" s="61" t="s">
        <v>290</v>
      </c>
      <c r="D4" s="61" t="s">
        <v>116</v>
      </c>
    </row>
    <row r="5" spans="1:4">
      <c r="A5" s="23" t="s">
        <v>86</v>
      </c>
      <c r="B5" s="21">
        <v>226789</v>
      </c>
      <c r="C5" s="21">
        <v>134764</v>
      </c>
      <c r="D5" s="21">
        <v>92025</v>
      </c>
    </row>
    <row r="6" spans="1:4">
      <c r="A6" s="23" t="s">
        <v>152</v>
      </c>
      <c r="B6" s="21">
        <v>10220</v>
      </c>
      <c r="C6" s="21">
        <v>6953</v>
      </c>
      <c r="D6" s="21">
        <v>3267</v>
      </c>
    </row>
    <row r="7" spans="1:4">
      <c r="A7" s="23" t="s">
        <v>88</v>
      </c>
      <c r="B7" s="22">
        <v>379</v>
      </c>
      <c r="C7" s="22">
        <v>299</v>
      </c>
      <c r="D7" s="22">
        <v>80</v>
      </c>
    </row>
    <row r="8" spans="1:4">
      <c r="A8" s="23" t="s">
        <v>89</v>
      </c>
      <c r="B8" s="22">
        <v>69</v>
      </c>
      <c r="C8" s="22">
        <v>59</v>
      </c>
      <c r="D8" s="22">
        <v>10</v>
      </c>
    </row>
    <row r="9" spans="1:4">
      <c r="A9" s="59" t="s">
        <v>11</v>
      </c>
      <c r="B9" s="27">
        <v>237457</v>
      </c>
      <c r="C9" s="27">
        <v>142075</v>
      </c>
      <c r="D9" s="27">
        <v>95382</v>
      </c>
    </row>
  </sheetData>
  <mergeCells count="2">
    <mergeCell ref="A3:A4"/>
    <mergeCell ref="B3:D3"/>
  </mergeCells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F15"/>
  <sheetViews>
    <sheetView workbookViewId="0">
      <selection activeCell="L21" sqref="L21"/>
    </sheetView>
  </sheetViews>
  <sheetFormatPr defaultRowHeight="13.8"/>
  <cols>
    <col min="1" max="1" width="15" customWidth="1"/>
    <col min="3" max="3" width="10.69921875" bestFit="1" customWidth="1"/>
    <col min="4" max="4" width="11.8984375" bestFit="1" customWidth="1"/>
    <col min="5" max="5" width="16.5" bestFit="1" customWidth="1"/>
    <col min="6" max="6" width="13.3984375" customWidth="1"/>
  </cols>
  <sheetData>
    <row r="1" spans="1:6" ht="15">
      <c r="A1" s="4" t="s">
        <v>389</v>
      </c>
    </row>
    <row r="3" spans="1:6">
      <c r="A3" s="252" t="s">
        <v>390</v>
      </c>
      <c r="B3" s="252" t="s">
        <v>364</v>
      </c>
      <c r="C3" s="252"/>
      <c r="D3" s="252"/>
      <c r="E3" s="252"/>
      <c r="F3" s="252"/>
    </row>
    <row r="4" spans="1:6">
      <c r="A4" s="252"/>
      <c r="B4" s="59" t="s">
        <v>11</v>
      </c>
      <c r="C4" s="59" t="s">
        <v>86</v>
      </c>
      <c r="D4" s="59" t="s">
        <v>152</v>
      </c>
      <c r="E4" s="59" t="s">
        <v>88</v>
      </c>
      <c r="F4" s="59" t="s">
        <v>89</v>
      </c>
    </row>
    <row r="5" spans="1:6">
      <c r="A5" s="23" t="s">
        <v>293</v>
      </c>
      <c r="B5" s="21">
        <f>SUM(C5:F5)</f>
        <v>26746</v>
      </c>
      <c r="C5" s="21">
        <v>26325</v>
      </c>
      <c r="D5" s="22">
        <v>419</v>
      </c>
      <c r="E5" s="22">
        <v>2</v>
      </c>
      <c r="F5" s="22">
        <v>0</v>
      </c>
    </row>
    <row r="6" spans="1:6">
      <c r="A6" s="23" t="s">
        <v>294</v>
      </c>
      <c r="B6" s="21">
        <f t="shared" ref="B6:B15" si="0">SUM(C6:F6)</f>
        <v>38795</v>
      </c>
      <c r="C6" s="21">
        <v>37722</v>
      </c>
      <c r="D6" s="22">
        <v>1057</v>
      </c>
      <c r="E6" s="22">
        <v>15</v>
      </c>
      <c r="F6" s="22">
        <v>1</v>
      </c>
    </row>
    <row r="7" spans="1:6">
      <c r="A7" s="23" t="s">
        <v>295</v>
      </c>
      <c r="B7" s="21">
        <f t="shared" si="0"/>
        <v>46013</v>
      </c>
      <c r="C7" s="21">
        <v>44210</v>
      </c>
      <c r="D7" s="21">
        <v>1767</v>
      </c>
      <c r="E7" s="22">
        <v>33</v>
      </c>
      <c r="F7" s="22">
        <v>3</v>
      </c>
    </row>
    <row r="8" spans="1:6">
      <c r="A8" s="23" t="s">
        <v>296</v>
      </c>
      <c r="B8" s="21">
        <f t="shared" si="0"/>
        <v>40089</v>
      </c>
      <c r="C8" s="21">
        <v>38111</v>
      </c>
      <c r="D8" s="21">
        <v>1910</v>
      </c>
      <c r="E8" s="22">
        <v>60</v>
      </c>
      <c r="F8" s="22">
        <v>8</v>
      </c>
    </row>
    <row r="9" spans="1:6">
      <c r="A9" s="23" t="s">
        <v>297</v>
      </c>
      <c r="B9" s="21">
        <f t="shared" si="0"/>
        <v>35462</v>
      </c>
      <c r="C9" s="21">
        <v>33494</v>
      </c>
      <c r="D9" s="21">
        <v>1883</v>
      </c>
      <c r="E9" s="22">
        <v>73</v>
      </c>
      <c r="F9" s="22">
        <v>12</v>
      </c>
    </row>
    <row r="10" spans="1:6">
      <c r="A10" s="23" t="s">
        <v>298</v>
      </c>
      <c r="B10" s="21">
        <f t="shared" si="0"/>
        <v>19828</v>
      </c>
      <c r="C10" s="21">
        <v>18493</v>
      </c>
      <c r="D10" s="22">
        <v>1247</v>
      </c>
      <c r="E10" s="22">
        <v>70</v>
      </c>
      <c r="F10" s="22">
        <v>18</v>
      </c>
    </row>
    <row r="11" spans="1:6">
      <c r="A11" s="23" t="s">
        <v>299</v>
      </c>
      <c r="B11" s="21">
        <f t="shared" si="0"/>
        <v>13530</v>
      </c>
      <c r="C11" s="21">
        <v>12573</v>
      </c>
      <c r="D11" s="22">
        <v>894</v>
      </c>
      <c r="E11" s="22">
        <v>56</v>
      </c>
      <c r="F11" s="22">
        <v>7</v>
      </c>
    </row>
    <row r="12" spans="1:6">
      <c r="A12" s="23" t="s">
        <v>300</v>
      </c>
      <c r="B12" s="21">
        <f t="shared" si="0"/>
        <v>7538</v>
      </c>
      <c r="C12" s="21">
        <v>7033</v>
      </c>
      <c r="D12" s="22">
        <v>473</v>
      </c>
      <c r="E12" s="22">
        <v>23</v>
      </c>
      <c r="F12" s="22">
        <v>9</v>
      </c>
    </row>
    <row r="13" spans="1:6">
      <c r="A13" s="23" t="s">
        <v>301</v>
      </c>
      <c r="B13" s="21">
        <f t="shared" si="0"/>
        <v>5237</v>
      </c>
      <c r="C13" s="21">
        <v>4900</v>
      </c>
      <c r="D13" s="22">
        <v>307</v>
      </c>
      <c r="E13" s="22">
        <v>25</v>
      </c>
      <c r="F13" s="22">
        <v>5</v>
      </c>
    </row>
    <row r="14" spans="1:6">
      <c r="A14" s="23" t="s">
        <v>302</v>
      </c>
      <c r="B14" s="21">
        <f t="shared" si="0"/>
        <v>4217</v>
      </c>
      <c r="C14" s="21">
        <v>3926</v>
      </c>
      <c r="D14" s="22">
        <v>263</v>
      </c>
      <c r="E14" s="22">
        <v>22</v>
      </c>
      <c r="F14" s="22">
        <v>6</v>
      </c>
    </row>
    <row r="15" spans="1:6">
      <c r="A15" s="59" t="s">
        <v>114</v>
      </c>
      <c r="B15" s="21">
        <f t="shared" si="0"/>
        <v>237455</v>
      </c>
      <c r="C15" s="22">
        <v>226787</v>
      </c>
      <c r="D15" s="22">
        <v>10220</v>
      </c>
      <c r="E15" s="22">
        <v>379</v>
      </c>
      <c r="F15" s="22">
        <v>69</v>
      </c>
    </row>
  </sheetData>
  <mergeCells count="2">
    <mergeCell ref="A3:A4"/>
    <mergeCell ref="B3:F3"/>
  </mergeCells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F8"/>
  <sheetViews>
    <sheetView workbookViewId="0">
      <selection activeCell="H14" sqref="H14"/>
    </sheetView>
  </sheetViews>
  <sheetFormatPr defaultRowHeight="13.8"/>
  <cols>
    <col min="1" max="1" width="20.69921875" customWidth="1"/>
    <col min="3" max="3" width="10.69921875" bestFit="1" customWidth="1"/>
    <col min="4" max="4" width="11.8984375" bestFit="1" customWidth="1"/>
    <col min="5" max="5" width="16.8984375" bestFit="1" customWidth="1"/>
  </cols>
  <sheetData>
    <row r="1" spans="1:6" ht="15">
      <c r="A1" s="4" t="s">
        <v>391</v>
      </c>
    </row>
    <row r="3" spans="1:6">
      <c r="A3" s="252" t="s">
        <v>390</v>
      </c>
      <c r="B3" s="252" t="s">
        <v>364</v>
      </c>
      <c r="C3" s="252"/>
      <c r="D3" s="252"/>
      <c r="E3" s="252"/>
      <c r="F3" s="252"/>
    </row>
    <row r="4" spans="1:6">
      <c r="A4" s="252"/>
      <c r="B4" s="59" t="s">
        <v>11</v>
      </c>
      <c r="C4" s="59" t="s">
        <v>86</v>
      </c>
      <c r="D4" s="59" t="s">
        <v>152</v>
      </c>
      <c r="E4" s="59" t="s">
        <v>88</v>
      </c>
      <c r="F4" s="59" t="s">
        <v>89</v>
      </c>
    </row>
    <row r="5" spans="1:6">
      <c r="A5" s="23" t="s">
        <v>383</v>
      </c>
      <c r="B5" s="22">
        <v>19</v>
      </c>
      <c r="C5" s="22">
        <v>19</v>
      </c>
      <c r="D5" s="22" t="s">
        <v>384</v>
      </c>
      <c r="E5" s="22" t="s">
        <v>385</v>
      </c>
      <c r="F5" s="22" t="s">
        <v>386</v>
      </c>
    </row>
    <row r="6" spans="1:6">
      <c r="A6" s="23" t="s">
        <v>304</v>
      </c>
      <c r="B6" s="21">
        <v>78757</v>
      </c>
      <c r="C6" s="21">
        <v>76757</v>
      </c>
      <c r="D6" s="21">
        <v>1972</v>
      </c>
      <c r="E6" s="22">
        <v>27</v>
      </c>
      <c r="F6" s="22">
        <v>1</v>
      </c>
    </row>
    <row r="7" spans="1:6">
      <c r="A7" s="23" t="s">
        <v>305</v>
      </c>
      <c r="B7" s="21">
        <v>158679</v>
      </c>
      <c r="C7" s="21">
        <v>150011</v>
      </c>
      <c r="D7" s="21">
        <v>8248</v>
      </c>
      <c r="E7" s="22">
        <v>352</v>
      </c>
      <c r="F7" s="22">
        <v>68</v>
      </c>
    </row>
    <row r="8" spans="1:6">
      <c r="A8" s="59" t="s">
        <v>11</v>
      </c>
      <c r="B8" s="27">
        <v>237455</v>
      </c>
      <c r="C8" s="27">
        <v>226787</v>
      </c>
      <c r="D8" s="27">
        <v>10220</v>
      </c>
      <c r="E8" s="28">
        <v>379</v>
      </c>
      <c r="F8" s="28">
        <v>69</v>
      </c>
    </row>
  </sheetData>
  <mergeCells count="2">
    <mergeCell ref="A3:A4"/>
    <mergeCell ref="B3:F3"/>
  </mergeCells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F25"/>
  <sheetViews>
    <sheetView topLeftCell="A13" workbookViewId="0">
      <selection activeCell="K17" sqref="K17"/>
    </sheetView>
  </sheetViews>
  <sheetFormatPr defaultRowHeight="13.8"/>
  <cols>
    <col min="1" max="1" width="17.09765625" customWidth="1"/>
    <col min="3" max="3" width="10.69921875" bestFit="1" customWidth="1"/>
    <col min="4" max="4" width="11.8984375" bestFit="1" customWidth="1"/>
    <col min="6" max="6" width="12.3984375" bestFit="1" customWidth="1"/>
  </cols>
  <sheetData>
    <row r="1" spans="1:6" ht="15">
      <c r="A1" s="4" t="s">
        <v>392</v>
      </c>
    </row>
    <row r="3" spans="1:6" ht="25.5" customHeight="1">
      <c r="A3" s="103" t="s">
        <v>310</v>
      </c>
      <c r="B3" s="59" t="s">
        <v>11</v>
      </c>
      <c r="C3" s="59" t="s">
        <v>86</v>
      </c>
      <c r="D3" s="59" t="s">
        <v>152</v>
      </c>
      <c r="E3" s="59" t="s">
        <v>88</v>
      </c>
      <c r="F3" s="59" t="s">
        <v>89</v>
      </c>
    </row>
    <row r="4" spans="1:6">
      <c r="A4" s="23" t="s">
        <v>181</v>
      </c>
      <c r="B4" s="21">
        <v>1610</v>
      </c>
      <c r="C4" s="22">
        <v>80</v>
      </c>
      <c r="D4" s="22">
        <v>596</v>
      </c>
      <c r="E4" s="22">
        <v>889</v>
      </c>
      <c r="F4" s="22">
        <v>45</v>
      </c>
    </row>
    <row r="5" spans="1:6">
      <c r="A5" s="23" t="s">
        <v>312</v>
      </c>
      <c r="B5" s="22">
        <v>112</v>
      </c>
      <c r="C5" s="22">
        <v>26</v>
      </c>
      <c r="D5" s="22">
        <v>30</v>
      </c>
      <c r="E5" s="22">
        <v>53</v>
      </c>
      <c r="F5" s="22">
        <v>3</v>
      </c>
    </row>
    <row r="6" spans="1:6">
      <c r="A6" s="23" t="s">
        <v>313</v>
      </c>
      <c r="B6" s="22">
        <v>186</v>
      </c>
      <c r="C6" s="22">
        <v>47</v>
      </c>
      <c r="D6" s="22">
        <v>60</v>
      </c>
      <c r="E6" s="22">
        <v>72</v>
      </c>
      <c r="F6" s="22">
        <v>7</v>
      </c>
    </row>
    <row r="7" spans="1:6">
      <c r="A7" s="23" t="s">
        <v>314</v>
      </c>
      <c r="B7" s="22">
        <v>154</v>
      </c>
      <c r="C7" s="22">
        <v>34</v>
      </c>
      <c r="D7" s="22">
        <v>54</v>
      </c>
      <c r="E7" s="22">
        <v>62</v>
      </c>
      <c r="F7" s="22">
        <v>4</v>
      </c>
    </row>
    <row r="8" spans="1:6">
      <c r="A8" s="23" t="s">
        <v>315</v>
      </c>
      <c r="B8" s="22">
        <v>193</v>
      </c>
      <c r="C8" s="22">
        <v>67</v>
      </c>
      <c r="D8" s="22">
        <v>56</v>
      </c>
      <c r="E8" s="22">
        <v>63</v>
      </c>
      <c r="F8" s="22">
        <v>7</v>
      </c>
    </row>
    <row r="9" spans="1:6">
      <c r="A9" s="23" t="s">
        <v>316</v>
      </c>
      <c r="B9" s="22">
        <v>225</v>
      </c>
      <c r="C9" s="22">
        <v>82</v>
      </c>
      <c r="D9" s="22">
        <v>66</v>
      </c>
      <c r="E9" s="22">
        <v>63</v>
      </c>
      <c r="F9" s="22">
        <v>14</v>
      </c>
    </row>
    <row r="10" spans="1:6">
      <c r="A10" s="23" t="s">
        <v>317</v>
      </c>
      <c r="B10" s="22">
        <v>298</v>
      </c>
      <c r="C10" s="22">
        <v>117</v>
      </c>
      <c r="D10" s="22">
        <v>90</v>
      </c>
      <c r="E10" s="22">
        <v>85</v>
      </c>
      <c r="F10" s="22">
        <v>6</v>
      </c>
    </row>
    <row r="11" spans="1:6">
      <c r="A11" s="23" t="s">
        <v>318</v>
      </c>
      <c r="B11" s="22">
        <v>288</v>
      </c>
      <c r="C11" s="22">
        <v>153</v>
      </c>
      <c r="D11" s="22">
        <v>84</v>
      </c>
      <c r="E11" s="22">
        <v>49</v>
      </c>
      <c r="F11" s="22">
        <v>2</v>
      </c>
    </row>
    <row r="12" spans="1:6">
      <c r="A12" s="23" t="s">
        <v>319</v>
      </c>
      <c r="B12" s="22">
        <v>286</v>
      </c>
      <c r="C12" s="22">
        <v>133</v>
      </c>
      <c r="D12" s="22">
        <v>82</v>
      </c>
      <c r="E12" s="22">
        <v>67</v>
      </c>
      <c r="F12" s="22">
        <v>4</v>
      </c>
    </row>
    <row r="13" spans="1:6">
      <c r="A13" s="23" t="s">
        <v>320</v>
      </c>
      <c r="B13" s="22">
        <v>646</v>
      </c>
      <c r="C13" s="22">
        <v>399</v>
      </c>
      <c r="D13" s="22">
        <v>149</v>
      </c>
      <c r="E13" s="22">
        <v>84</v>
      </c>
      <c r="F13" s="22">
        <v>14</v>
      </c>
    </row>
    <row r="14" spans="1:6">
      <c r="A14" s="23" t="s">
        <v>321</v>
      </c>
      <c r="B14" s="22">
        <v>987</v>
      </c>
      <c r="C14" s="22">
        <v>602</v>
      </c>
      <c r="D14" s="22">
        <v>236</v>
      </c>
      <c r="E14" s="22">
        <v>140</v>
      </c>
      <c r="F14" s="22">
        <v>9</v>
      </c>
    </row>
    <row r="15" spans="1:6">
      <c r="A15" s="23" t="s">
        <v>322</v>
      </c>
      <c r="B15" s="21">
        <v>2306</v>
      </c>
      <c r="C15" s="21">
        <v>1888</v>
      </c>
      <c r="D15" s="22">
        <v>316</v>
      </c>
      <c r="E15" s="22">
        <v>90</v>
      </c>
      <c r="F15" s="22">
        <v>12</v>
      </c>
    </row>
    <row r="16" spans="1:6">
      <c r="A16" s="23" t="s">
        <v>323</v>
      </c>
      <c r="B16" s="21">
        <v>2199</v>
      </c>
      <c r="C16" s="21">
        <v>1724</v>
      </c>
      <c r="D16" s="22">
        <v>359</v>
      </c>
      <c r="E16" s="22">
        <v>99</v>
      </c>
      <c r="F16" s="22">
        <v>17</v>
      </c>
    </row>
    <row r="17" spans="1:6">
      <c r="A17" s="23" t="s">
        <v>324</v>
      </c>
      <c r="B17" s="21">
        <v>2971</v>
      </c>
      <c r="C17" s="21">
        <v>2293</v>
      </c>
      <c r="D17" s="22">
        <v>514</v>
      </c>
      <c r="E17" s="22">
        <v>125</v>
      </c>
      <c r="F17" s="22">
        <v>39</v>
      </c>
    </row>
    <row r="18" spans="1:6">
      <c r="A18" s="23" t="s">
        <v>325</v>
      </c>
      <c r="B18" s="21">
        <v>6272</v>
      </c>
      <c r="C18" s="21">
        <v>4808</v>
      </c>
      <c r="D18" s="21">
        <v>1210</v>
      </c>
      <c r="E18" s="22">
        <v>196</v>
      </c>
      <c r="F18" s="22">
        <v>58</v>
      </c>
    </row>
    <row r="19" spans="1:6">
      <c r="A19" s="23" t="s">
        <v>326</v>
      </c>
      <c r="B19" s="21">
        <v>9785</v>
      </c>
      <c r="C19" s="21">
        <v>8222</v>
      </c>
      <c r="D19" s="21">
        <v>1259</v>
      </c>
      <c r="E19" s="22">
        <v>239</v>
      </c>
      <c r="F19" s="22">
        <v>65</v>
      </c>
    </row>
    <row r="20" spans="1:6">
      <c r="A20" s="23" t="s">
        <v>327</v>
      </c>
      <c r="B20" s="21">
        <v>22181</v>
      </c>
      <c r="C20" s="21">
        <v>19953</v>
      </c>
      <c r="D20" s="21">
        <v>1947</v>
      </c>
      <c r="E20" s="22">
        <v>212</v>
      </c>
      <c r="F20" s="22">
        <v>69</v>
      </c>
    </row>
    <row r="21" spans="1:6">
      <c r="A21" s="23" t="s">
        <v>328</v>
      </c>
      <c r="B21" s="21">
        <v>52707</v>
      </c>
      <c r="C21" s="21">
        <v>49079</v>
      </c>
      <c r="D21" s="21">
        <v>3356</v>
      </c>
      <c r="E21" s="22">
        <v>214</v>
      </c>
      <c r="F21" s="22">
        <v>58</v>
      </c>
    </row>
    <row r="22" spans="1:6">
      <c r="A22" s="23" t="s">
        <v>329</v>
      </c>
      <c r="B22" s="21">
        <v>142785</v>
      </c>
      <c r="C22" s="21">
        <v>136492</v>
      </c>
      <c r="D22" s="21">
        <v>6010</v>
      </c>
      <c r="E22" s="22">
        <v>253</v>
      </c>
      <c r="F22" s="22">
        <v>30</v>
      </c>
    </row>
    <row r="23" spans="1:6">
      <c r="A23" s="146">
        <v>2024</v>
      </c>
      <c r="B23" s="21">
        <v>15203</v>
      </c>
      <c r="C23" s="21">
        <v>14957</v>
      </c>
      <c r="D23" s="22">
        <v>238</v>
      </c>
      <c r="E23" s="22">
        <v>8</v>
      </c>
      <c r="F23" s="22">
        <v>0</v>
      </c>
    </row>
    <row r="24" spans="1:6">
      <c r="A24" s="23" t="s">
        <v>134</v>
      </c>
      <c r="B24" s="22">
        <v>155</v>
      </c>
      <c r="C24" s="22">
        <v>23</v>
      </c>
      <c r="D24" s="22">
        <v>18</v>
      </c>
      <c r="E24" s="22">
        <v>40</v>
      </c>
      <c r="F24" s="22">
        <v>74</v>
      </c>
    </row>
    <row r="25" spans="1:6">
      <c r="A25" s="59" t="s">
        <v>11</v>
      </c>
      <c r="B25" s="27">
        <v>261549</v>
      </c>
      <c r="C25" s="27">
        <v>241179</v>
      </c>
      <c r="D25" s="27">
        <v>16730</v>
      </c>
      <c r="E25" s="27">
        <v>3103</v>
      </c>
      <c r="F25" s="28">
        <v>537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D9"/>
  <sheetViews>
    <sheetView workbookViewId="0">
      <selection activeCell="K18" sqref="K18"/>
    </sheetView>
  </sheetViews>
  <sheetFormatPr defaultRowHeight="13.8"/>
  <cols>
    <col min="1" max="1" width="16.5" customWidth="1"/>
  </cols>
  <sheetData>
    <row r="1" spans="1:4" ht="15">
      <c r="A1" s="4" t="s">
        <v>393</v>
      </c>
    </row>
    <row r="3" spans="1:4" ht="28.5" customHeight="1">
      <c r="A3" s="251" t="s">
        <v>151</v>
      </c>
      <c r="B3" s="279" t="s">
        <v>394</v>
      </c>
      <c r="C3" s="279"/>
      <c r="D3" s="279"/>
    </row>
    <row r="4" spans="1:4">
      <c r="A4" s="251"/>
      <c r="B4" s="61" t="s">
        <v>11</v>
      </c>
      <c r="C4" s="61" t="s">
        <v>155</v>
      </c>
      <c r="D4" s="61" t="s">
        <v>156</v>
      </c>
    </row>
    <row r="5" spans="1:4">
      <c r="A5" s="23" t="s">
        <v>86</v>
      </c>
      <c r="B5" s="21">
        <v>241179</v>
      </c>
      <c r="C5" s="21">
        <v>20405</v>
      </c>
      <c r="D5" s="21">
        <v>220774</v>
      </c>
    </row>
    <row r="6" spans="1:4">
      <c r="A6" s="23" t="s">
        <v>152</v>
      </c>
      <c r="B6" s="21">
        <v>16730</v>
      </c>
      <c r="C6" s="21">
        <v>9859</v>
      </c>
      <c r="D6" s="21">
        <v>6871</v>
      </c>
    </row>
    <row r="7" spans="1:4">
      <c r="A7" s="23" t="s">
        <v>88</v>
      </c>
      <c r="B7" s="21">
        <v>3103</v>
      </c>
      <c r="C7" s="21">
        <v>2911</v>
      </c>
      <c r="D7" s="22">
        <v>192</v>
      </c>
    </row>
    <row r="8" spans="1:4">
      <c r="A8" s="23" t="s">
        <v>89</v>
      </c>
      <c r="B8" s="22">
        <v>537</v>
      </c>
      <c r="C8" s="22">
        <v>505</v>
      </c>
      <c r="D8" s="22">
        <v>32</v>
      </c>
    </row>
    <row r="9" spans="1:4">
      <c r="A9" s="59" t="s">
        <v>11</v>
      </c>
      <c r="B9" s="27">
        <v>261549</v>
      </c>
      <c r="C9" s="27">
        <v>33680</v>
      </c>
      <c r="D9" s="27">
        <v>227869</v>
      </c>
    </row>
  </sheetData>
  <mergeCells count="2">
    <mergeCell ref="A3:A4"/>
    <mergeCell ref="B3:D3"/>
  </mergeCells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D9"/>
  <sheetViews>
    <sheetView workbookViewId="0">
      <selection activeCell="A3" sqref="A3:D9"/>
    </sheetView>
  </sheetViews>
  <sheetFormatPr defaultRowHeight="13.8"/>
  <cols>
    <col min="2" max="2" width="9.59765625" bestFit="1" customWidth="1"/>
    <col min="3" max="3" width="11.09765625" bestFit="1" customWidth="1"/>
    <col min="4" max="4" width="24.3984375" bestFit="1" customWidth="1"/>
  </cols>
  <sheetData>
    <row r="1" spans="1:4" ht="15">
      <c r="A1" s="4" t="s">
        <v>395</v>
      </c>
    </row>
    <row r="3" spans="1:4">
      <c r="A3" s="251" t="s">
        <v>151</v>
      </c>
      <c r="B3" s="252" t="s">
        <v>331</v>
      </c>
      <c r="C3" s="252"/>
      <c r="D3" s="252"/>
    </row>
    <row r="4" spans="1:4">
      <c r="A4" s="251"/>
      <c r="B4" s="61" t="s">
        <v>11</v>
      </c>
      <c r="C4" s="61" t="s">
        <v>15</v>
      </c>
      <c r="D4" s="61" t="s">
        <v>332</v>
      </c>
    </row>
    <row r="5" spans="1:4">
      <c r="A5" s="23" t="s">
        <v>144</v>
      </c>
      <c r="B5" s="168">
        <v>241179</v>
      </c>
      <c r="C5" s="168">
        <v>726</v>
      </c>
      <c r="D5" s="168">
        <v>240453</v>
      </c>
    </row>
    <row r="6" spans="1:4">
      <c r="A6" s="23" t="s">
        <v>87</v>
      </c>
      <c r="B6" s="168">
        <v>16730</v>
      </c>
      <c r="C6" s="168">
        <v>1160</v>
      </c>
      <c r="D6" s="168">
        <v>15570</v>
      </c>
    </row>
    <row r="7" spans="1:4">
      <c r="A7" s="23" t="s">
        <v>145</v>
      </c>
      <c r="B7" s="168">
        <v>3103</v>
      </c>
      <c r="C7" s="168">
        <v>293</v>
      </c>
      <c r="D7" s="168">
        <v>2810</v>
      </c>
    </row>
    <row r="8" spans="1:4">
      <c r="A8" s="23" t="s">
        <v>146</v>
      </c>
      <c r="B8" s="168">
        <v>537</v>
      </c>
      <c r="C8" s="168">
        <v>122</v>
      </c>
      <c r="D8" s="168">
        <v>415</v>
      </c>
    </row>
    <row r="9" spans="1:4">
      <c r="A9" s="59" t="s">
        <v>11</v>
      </c>
      <c r="B9" s="169">
        <v>261549</v>
      </c>
      <c r="C9" s="169">
        <v>2301</v>
      </c>
      <c r="D9" s="169">
        <v>259248</v>
      </c>
    </row>
  </sheetData>
  <mergeCells count="2">
    <mergeCell ref="A3:A4"/>
    <mergeCell ref="B3:D3"/>
  </mergeCells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D24"/>
  <sheetViews>
    <sheetView workbookViewId="0">
      <selection activeCell="G27" sqref="G27"/>
    </sheetView>
  </sheetViews>
  <sheetFormatPr defaultRowHeight="13.8"/>
  <cols>
    <col min="1" max="1" width="61.3984375" customWidth="1"/>
  </cols>
  <sheetData>
    <row r="1" spans="1:4" ht="15">
      <c r="A1" s="4" t="s">
        <v>396</v>
      </c>
    </row>
    <row r="3" spans="1:4">
      <c r="A3" s="251" t="s">
        <v>354</v>
      </c>
      <c r="B3" s="252" t="s">
        <v>397</v>
      </c>
      <c r="C3" s="252"/>
      <c r="D3" s="252"/>
    </row>
    <row r="4" spans="1:4">
      <c r="A4" s="251"/>
      <c r="B4" s="59" t="s">
        <v>11</v>
      </c>
      <c r="C4" s="59" t="s">
        <v>290</v>
      </c>
      <c r="D4" s="59" t="s">
        <v>116</v>
      </c>
    </row>
    <row r="5" spans="1:4">
      <c r="A5" s="23" t="s">
        <v>258</v>
      </c>
      <c r="B5" s="22">
        <v>706</v>
      </c>
      <c r="C5" s="22">
        <v>565</v>
      </c>
      <c r="D5" s="22">
        <v>141</v>
      </c>
    </row>
    <row r="6" spans="1:4">
      <c r="A6" s="23" t="s">
        <v>27</v>
      </c>
      <c r="B6" s="22">
        <v>295</v>
      </c>
      <c r="C6" s="22">
        <v>247</v>
      </c>
      <c r="D6" s="22">
        <v>48</v>
      </c>
    </row>
    <row r="7" spans="1:4">
      <c r="A7" s="23" t="s">
        <v>28</v>
      </c>
      <c r="B7" s="22">
        <v>17825</v>
      </c>
      <c r="C7" s="21">
        <v>9998</v>
      </c>
      <c r="D7" s="21">
        <v>7827</v>
      </c>
    </row>
    <row r="8" spans="1:4">
      <c r="A8" s="23" t="s">
        <v>207</v>
      </c>
      <c r="B8" s="22">
        <v>75</v>
      </c>
      <c r="C8" s="22">
        <v>72</v>
      </c>
      <c r="D8" s="22">
        <v>3</v>
      </c>
    </row>
    <row r="9" spans="1:4">
      <c r="A9" s="23" t="s">
        <v>208</v>
      </c>
      <c r="B9" s="22">
        <v>1938</v>
      </c>
      <c r="C9" s="21">
        <v>1035</v>
      </c>
      <c r="D9" s="22">
        <v>903</v>
      </c>
    </row>
    <row r="10" spans="1:4">
      <c r="A10" s="23" t="s">
        <v>31</v>
      </c>
      <c r="B10" s="22">
        <v>200</v>
      </c>
      <c r="C10" s="22">
        <v>176</v>
      </c>
      <c r="D10" s="22">
        <v>24</v>
      </c>
    </row>
    <row r="11" spans="1:4">
      <c r="A11" s="23" t="s">
        <v>209</v>
      </c>
      <c r="B11" s="22">
        <v>144649</v>
      </c>
      <c r="C11" s="21">
        <v>80160</v>
      </c>
      <c r="D11" s="21">
        <v>64489</v>
      </c>
    </row>
    <row r="12" spans="1:4">
      <c r="A12" s="23" t="s">
        <v>33</v>
      </c>
      <c r="B12" s="22">
        <v>707</v>
      </c>
      <c r="C12" s="22">
        <v>559</v>
      </c>
      <c r="D12" s="22">
        <v>148</v>
      </c>
    </row>
    <row r="13" spans="1:4">
      <c r="A13" s="23" t="s">
        <v>34</v>
      </c>
      <c r="B13" s="22">
        <v>61914</v>
      </c>
      <c r="C13" s="21">
        <v>41037</v>
      </c>
      <c r="D13" s="21">
        <v>20877</v>
      </c>
    </row>
    <row r="14" spans="1:4">
      <c r="A14" s="23" t="s">
        <v>35</v>
      </c>
      <c r="B14" s="22">
        <v>2511</v>
      </c>
      <c r="C14" s="22">
        <v>1957</v>
      </c>
      <c r="D14" s="22">
        <v>554</v>
      </c>
    </row>
    <row r="15" spans="1:4">
      <c r="A15" s="23" t="s">
        <v>36</v>
      </c>
      <c r="B15" s="22">
        <v>4063</v>
      </c>
      <c r="C15" s="21">
        <v>2591</v>
      </c>
      <c r="D15" s="21">
        <v>1472</v>
      </c>
    </row>
    <row r="16" spans="1:4">
      <c r="A16" s="23" t="s">
        <v>37</v>
      </c>
      <c r="B16" s="22">
        <v>132</v>
      </c>
      <c r="C16" s="22">
        <v>106</v>
      </c>
      <c r="D16" s="22">
        <v>26</v>
      </c>
    </row>
    <row r="17" spans="1:4">
      <c r="A17" s="23" t="s">
        <v>38</v>
      </c>
      <c r="B17" s="22">
        <v>1853</v>
      </c>
      <c r="C17" s="21">
        <v>1392</v>
      </c>
      <c r="D17" s="22">
        <v>461</v>
      </c>
    </row>
    <row r="18" spans="1:4">
      <c r="A18" s="23" t="s">
        <v>210</v>
      </c>
      <c r="B18" s="22">
        <v>1552</v>
      </c>
      <c r="C18" s="21">
        <v>732</v>
      </c>
      <c r="D18" s="21">
        <v>820</v>
      </c>
    </row>
    <row r="19" spans="1:4">
      <c r="A19" s="23" t="s">
        <v>120</v>
      </c>
      <c r="B19" s="22">
        <v>14</v>
      </c>
      <c r="C19" s="22">
        <v>11</v>
      </c>
      <c r="D19" s="22">
        <v>3</v>
      </c>
    </row>
    <row r="20" spans="1:4">
      <c r="A20" s="23" t="s">
        <v>41</v>
      </c>
      <c r="B20" s="22">
        <v>5441</v>
      </c>
      <c r="C20" s="21">
        <v>3962</v>
      </c>
      <c r="D20" s="21">
        <v>1479</v>
      </c>
    </row>
    <row r="21" spans="1:4">
      <c r="A21" s="23" t="s">
        <v>42</v>
      </c>
      <c r="B21" s="22">
        <v>1851</v>
      </c>
      <c r="C21" s="21">
        <v>1224</v>
      </c>
      <c r="D21" s="22">
        <v>627</v>
      </c>
    </row>
    <row r="22" spans="1:4">
      <c r="A22" s="23" t="s">
        <v>43</v>
      </c>
      <c r="B22" s="22">
        <v>500</v>
      </c>
      <c r="C22" s="22">
        <v>404</v>
      </c>
      <c r="D22" s="22">
        <v>96</v>
      </c>
    </row>
    <row r="23" spans="1:4">
      <c r="A23" s="23" t="s">
        <v>211</v>
      </c>
      <c r="B23" s="22">
        <v>22949</v>
      </c>
      <c r="C23" s="21">
        <v>16432</v>
      </c>
      <c r="D23" s="21">
        <v>6517</v>
      </c>
    </row>
    <row r="24" spans="1:4">
      <c r="A24" s="59" t="s">
        <v>11</v>
      </c>
      <c r="B24" s="27">
        <v>269175</v>
      </c>
      <c r="C24" s="27">
        <v>162660</v>
      </c>
      <c r="D24" s="27">
        <v>106515</v>
      </c>
    </row>
  </sheetData>
  <mergeCells count="2">
    <mergeCell ref="A3:A4"/>
    <mergeCell ref="B3:D3"/>
  </mergeCells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L25"/>
  <sheetViews>
    <sheetView topLeftCell="A13" workbookViewId="0">
      <selection activeCell="K29" sqref="K29"/>
    </sheetView>
  </sheetViews>
  <sheetFormatPr defaultRowHeight="13.8"/>
  <cols>
    <col min="1" max="1" width="32.59765625" customWidth="1"/>
  </cols>
  <sheetData>
    <row r="1" spans="1:12" ht="15">
      <c r="A1" s="4" t="s">
        <v>398</v>
      </c>
    </row>
    <row r="3" spans="1:12" ht="15.9" customHeight="1">
      <c r="A3" s="280" t="s">
        <v>354</v>
      </c>
      <c r="B3" s="252" t="s">
        <v>399</v>
      </c>
      <c r="C3" s="252"/>
      <c r="D3" s="252"/>
      <c r="E3" s="232"/>
      <c r="F3" s="232"/>
      <c r="G3" s="232"/>
      <c r="H3" s="232"/>
      <c r="I3" s="232"/>
      <c r="J3" s="232"/>
      <c r="K3" s="232"/>
      <c r="L3" s="232"/>
    </row>
    <row r="4" spans="1:12" ht="15.9" customHeight="1">
      <c r="A4" s="280"/>
      <c r="B4" s="189" t="s">
        <v>400</v>
      </c>
      <c r="C4" s="189" t="s">
        <v>401</v>
      </c>
      <c r="D4" s="189" t="s">
        <v>402</v>
      </c>
      <c r="E4" s="189" t="s">
        <v>403</v>
      </c>
      <c r="F4" s="189" t="s">
        <v>404</v>
      </c>
      <c r="G4" s="189" t="s">
        <v>405</v>
      </c>
      <c r="H4" s="189" t="s">
        <v>406</v>
      </c>
      <c r="I4" s="189" t="s">
        <v>407</v>
      </c>
      <c r="J4" s="189" t="s">
        <v>408</v>
      </c>
      <c r="K4" s="189" t="s">
        <v>409</v>
      </c>
      <c r="L4" s="28" t="s">
        <v>410</v>
      </c>
    </row>
    <row r="5" spans="1:12" ht="15.9" customHeight="1">
      <c r="A5" s="34" t="s">
        <v>258</v>
      </c>
      <c r="B5" s="22">
        <v>706</v>
      </c>
      <c r="C5" s="22">
        <v>31</v>
      </c>
      <c r="D5" s="22">
        <v>37</v>
      </c>
      <c r="E5" s="22">
        <v>69</v>
      </c>
      <c r="F5" s="22">
        <v>103</v>
      </c>
      <c r="G5" s="22">
        <v>125</v>
      </c>
      <c r="H5" s="22">
        <v>111</v>
      </c>
      <c r="I5" s="22">
        <v>109</v>
      </c>
      <c r="J5" s="22">
        <v>62</v>
      </c>
      <c r="K5" s="22">
        <v>36</v>
      </c>
      <c r="L5" s="22">
        <v>23</v>
      </c>
    </row>
    <row r="6" spans="1:12" ht="15.9" customHeight="1">
      <c r="A6" s="34" t="s">
        <v>27</v>
      </c>
      <c r="B6" s="22">
        <v>295</v>
      </c>
      <c r="C6" s="22">
        <v>0</v>
      </c>
      <c r="D6" s="22">
        <v>14</v>
      </c>
      <c r="E6" s="22">
        <v>24</v>
      </c>
      <c r="F6" s="22">
        <v>40</v>
      </c>
      <c r="G6" s="22">
        <v>59</v>
      </c>
      <c r="H6" s="22">
        <v>53</v>
      </c>
      <c r="I6" s="22">
        <v>44</v>
      </c>
      <c r="J6" s="22">
        <v>24</v>
      </c>
      <c r="K6" s="22">
        <v>20</v>
      </c>
      <c r="L6" s="22">
        <v>17</v>
      </c>
    </row>
    <row r="7" spans="1:12" ht="15.9" customHeight="1">
      <c r="A7" s="34" t="s">
        <v>28</v>
      </c>
      <c r="B7" s="21">
        <v>17826</v>
      </c>
      <c r="C7" s="21">
        <v>2058</v>
      </c>
      <c r="D7" s="21">
        <v>2461</v>
      </c>
      <c r="E7" s="21">
        <v>2787</v>
      </c>
      <c r="F7" s="21">
        <v>2899</v>
      </c>
      <c r="G7" s="21">
        <v>2821</v>
      </c>
      <c r="H7" s="21">
        <v>1721</v>
      </c>
      <c r="I7" s="21">
        <v>1253</v>
      </c>
      <c r="J7" s="22">
        <v>755</v>
      </c>
      <c r="K7" s="22">
        <v>592</v>
      </c>
      <c r="L7" s="22">
        <v>479</v>
      </c>
    </row>
    <row r="8" spans="1:12" ht="15.9" customHeight="1">
      <c r="A8" s="34" t="s">
        <v>207</v>
      </c>
      <c r="B8" s="22">
        <v>75</v>
      </c>
      <c r="C8" s="22">
        <v>1</v>
      </c>
      <c r="D8" s="22">
        <v>4</v>
      </c>
      <c r="E8" s="22">
        <v>5</v>
      </c>
      <c r="F8" s="22">
        <v>12</v>
      </c>
      <c r="G8" s="22">
        <v>21</v>
      </c>
      <c r="H8" s="22">
        <v>5</v>
      </c>
      <c r="I8" s="22">
        <v>11</v>
      </c>
      <c r="J8" s="22">
        <v>11</v>
      </c>
      <c r="K8" s="22">
        <v>4</v>
      </c>
      <c r="L8" s="22">
        <v>1</v>
      </c>
    </row>
    <row r="9" spans="1:12" ht="15.9" customHeight="1">
      <c r="A9" s="34" t="s">
        <v>208</v>
      </c>
      <c r="B9" s="21">
        <v>1938</v>
      </c>
      <c r="C9" s="22">
        <v>119</v>
      </c>
      <c r="D9" s="22">
        <v>126</v>
      </c>
      <c r="E9" s="22">
        <v>222</v>
      </c>
      <c r="F9" s="22">
        <v>218</v>
      </c>
      <c r="G9" s="22">
        <v>307</v>
      </c>
      <c r="H9" s="22">
        <v>237</v>
      </c>
      <c r="I9" s="22">
        <v>223</v>
      </c>
      <c r="J9" s="22">
        <v>198</v>
      </c>
      <c r="K9" s="22">
        <v>118</v>
      </c>
      <c r="L9" s="22">
        <v>170</v>
      </c>
    </row>
    <row r="10" spans="1:12" ht="15.9" customHeight="1">
      <c r="A10" s="34" t="s">
        <v>31</v>
      </c>
      <c r="B10" s="22">
        <v>200</v>
      </c>
      <c r="C10" s="22">
        <v>2</v>
      </c>
      <c r="D10" s="22">
        <v>17</v>
      </c>
      <c r="E10" s="22">
        <v>42</v>
      </c>
      <c r="F10" s="22">
        <v>39</v>
      </c>
      <c r="G10" s="22">
        <v>35</v>
      </c>
      <c r="H10" s="22">
        <v>19</v>
      </c>
      <c r="I10" s="22">
        <v>23</v>
      </c>
      <c r="J10" s="22">
        <v>11</v>
      </c>
      <c r="K10" s="22">
        <v>7</v>
      </c>
      <c r="L10" s="22">
        <v>5</v>
      </c>
    </row>
    <row r="11" spans="1:12" ht="15.9" customHeight="1">
      <c r="A11" s="34" t="s">
        <v>209</v>
      </c>
      <c r="B11" s="21">
        <v>144659</v>
      </c>
      <c r="C11" s="21">
        <v>15173</v>
      </c>
      <c r="D11" s="21">
        <v>23301</v>
      </c>
      <c r="E11" s="21">
        <v>28808</v>
      </c>
      <c r="F11" s="21">
        <v>24980</v>
      </c>
      <c r="G11" s="21">
        <v>22232</v>
      </c>
      <c r="H11" s="21">
        <v>12267</v>
      </c>
      <c r="I11" s="21">
        <v>8164</v>
      </c>
      <c r="J11" s="21">
        <v>4437</v>
      </c>
      <c r="K11" s="21">
        <v>2968</v>
      </c>
      <c r="L11" s="21">
        <v>2329</v>
      </c>
    </row>
    <row r="12" spans="1:12" ht="15.9" customHeight="1">
      <c r="A12" s="34" t="s">
        <v>33</v>
      </c>
      <c r="B12" s="22">
        <v>707</v>
      </c>
      <c r="C12" s="22">
        <v>11</v>
      </c>
      <c r="D12" s="22">
        <v>43</v>
      </c>
      <c r="E12" s="22">
        <v>106</v>
      </c>
      <c r="F12" s="22">
        <v>139</v>
      </c>
      <c r="G12" s="22">
        <v>140</v>
      </c>
      <c r="H12" s="22">
        <v>99</v>
      </c>
      <c r="I12" s="22">
        <v>96</v>
      </c>
      <c r="J12" s="22">
        <v>32</v>
      </c>
      <c r="K12" s="22">
        <v>25</v>
      </c>
      <c r="L12" s="22">
        <v>16</v>
      </c>
    </row>
    <row r="13" spans="1:12" ht="15.9" customHeight="1">
      <c r="A13" s="34" t="s">
        <v>34</v>
      </c>
      <c r="B13" s="21">
        <v>61922</v>
      </c>
      <c r="C13" s="21">
        <v>6579</v>
      </c>
      <c r="D13" s="21">
        <v>8952</v>
      </c>
      <c r="E13" s="21">
        <v>10871</v>
      </c>
      <c r="F13" s="21">
        <v>10329</v>
      </c>
      <c r="G13" s="21">
        <v>9729</v>
      </c>
      <c r="H13" s="21">
        <v>5728</v>
      </c>
      <c r="I13" s="21">
        <v>4132</v>
      </c>
      <c r="J13" s="21">
        <v>2409</v>
      </c>
      <c r="K13" s="21">
        <v>1774</v>
      </c>
      <c r="L13" s="21">
        <v>1419</v>
      </c>
    </row>
    <row r="14" spans="1:12" ht="15.9" customHeight="1">
      <c r="A14" s="34" t="s">
        <v>35</v>
      </c>
      <c r="B14" s="22">
        <v>2511</v>
      </c>
      <c r="C14" s="22">
        <v>275</v>
      </c>
      <c r="D14" s="22">
        <v>636</v>
      </c>
      <c r="E14" s="22">
        <v>753</v>
      </c>
      <c r="F14" s="22">
        <v>433</v>
      </c>
      <c r="G14" s="22">
        <v>201</v>
      </c>
      <c r="H14" s="22">
        <v>93</v>
      </c>
      <c r="I14" s="22">
        <v>54</v>
      </c>
      <c r="J14" s="22">
        <v>36</v>
      </c>
      <c r="K14" s="22">
        <v>21</v>
      </c>
      <c r="L14" s="22">
        <v>9</v>
      </c>
    </row>
    <row r="15" spans="1:12" ht="15.9" customHeight="1">
      <c r="A15" s="34" t="s">
        <v>36</v>
      </c>
      <c r="B15" s="21">
        <v>4063</v>
      </c>
      <c r="C15" s="22">
        <v>378</v>
      </c>
      <c r="D15" s="22">
        <v>843</v>
      </c>
      <c r="E15" s="21">
        <v>1067</v>
      </c>
      <c r="F15" s="22">
        <v>732</v>
      </c>
      <c r="G15" s="22">
        <v>497</v>
      </c>
      <c r="H15" s="22">
        <v>271</v>
      </c>
      <c r="I15" s="22">
        <v>142</v>
      </c>
      <c r="J15" s="22">
        <v>70</v>
      </c>
      <c r="K15" s="22">
        <v>41</v>
      </c>
      <c r="L15" s="22">
        <v>22</v>
      </c>
    </row>
    <row r="16" spans="1:12" ht="15.9" customHeight="1">
      <c r="A16" s="34" t="s">
        <v>37</v>
      </c>
      <c r="B16" s="22">
        <v>132</v>
      </c>
      <c r="C16" s="22">
        <v>1</v>
      </c>
      <c r="D16" s="22">
        <v>12</v>
      </c>
      <c r="E16" s="22">
        <v>21</v>
      </c>
      <c r="F16" s="22">
        <v>24</v>
      </c>
      <c r="G16" s="22">
        <v>21</v>
      </c>
      <c r="H16" s="22">
        <v>12</v>
      </c>
      <c r="I16" s="22">
        <v>13</v>
      </c>
      <c r="J16" s="22">
        <v>10</v>
      </c>
      <c r="K16" s="22">
        <v>12</v>
      </c>
      <c r="L16" s="22">
        <v>6</v>
      </c>
    </row>
    <row r="17" spans="1:12" ht="15.9" customHeight="1">
      <c r="A17" s="34" t="s">
        <v>38</v>
      </c>
      <c r="B17" s="21">
        <v>1853</v>
      </c>
      <c r="C17" s="22">
        <v>99</v>
      </c>
      <c r="D17" s="22">
        <v>244</v>
      </c>
      <c r="E17" s="22">
        <v>354</v>
      </c>
      <c r="F17" s="22">
        <v>330</v>
      </c>
      <c r="G17" s="22">
        <v>261</v>
      </c>
      <c r="H17" s="22">
        <v>225</v>
      </c>
      <c r="I17" s="22">
        <v>146</v>
      </c>
      <c r="J17" s="22">
        <v>106</v>
      </c>
      <c r="K17" s="22">
        <v>51</v>
      </c>
      <c r="L17" s="22">
        <v>37</v>
      </c>
    </row>
    <row r="18" spans="1:12" ht="15.9" customHeight="1">
      <c r="A18" s="34" t="s">
        <v>210</v>
      </c>
      <c r="B18" s="21">
        <v>1552</v>
      </c>
      <c r="C18" s="22">
        <v>78</v>
      </c>
      <c r="D18" s="22">
        <v>162</v>
      </c>
      <c r="E18" s="21">
        <v>285</v>
      </c>
      <c r="F18" s="22">
        <v>292</v>
      </c>
      <c r="G18" s="22">
        <v>278</v>
      </c>
      <c r="H18" s="22">
        <v>190</v>
      </c>
      <c r="I18" s="22">
        <v>127</v>
      </c>
      <c r="J18" s="22">
        <v>61</v>
      </c>
      <c r="K18" s="22">
        <v>45</v>
      </c>
      <c r="L18" s="22">
        <v>34</v>
      </c>
    </row>
    <row r="19" spans="1:12" ht="15.9" customHeight="1">
      <c r="A19" s="34" t="s">
        <v>120</v>
      </c>
      <c r="B19" s="22">
        <v>14</v>
      </c>
      <c r="C19" s="22">
        <v>0</v>
      </c>
      <c r="D19" s="22">
        <v>0</v>
      </c>
      <c r="E19" s="22">
        <v>3</v>
      </c>
      <c r="F19" s="22">
        <v>1</v>
      </c>
      <c r="G19" s="22">
        <v>3</v>
      </c>
      <c r="H19" s="22">
        <v>1</v>
      </c>
      <c r="I19" s="22">
        <v>2</v>
      </c>
      <c r="J19" s="22">
        <v>1</v>
      </c>
      <c r="K19" s="22">
        <v>1</v>
      </c>
      <c r="L19" s="22">
        <v>2</v>
      </c>
    </row>
    <row r="20" spans="1:12" ht="15.9" customHeight="1">
      <c r="A20" s="34" t="s">
        <v>41</v>
      </c>
      <c r="B20" s="21">
        <v>5441</v>
      </c>
      <c r="C20" s="22">
        <v>42</v>
      </c>
      <c r="D20" s="22">
        <v>178</v>
      </c>
      <c r="E20" s="22">
        <v>506</v>
      </c>
      <c r="F20" s="22">
        <v>945</v>
      </c>
      <c r="G20" s="21">
        <v>1219</v>
      </c>
      <c r="H20" s="21">
        <v>1042</v>
      </c>
      <c r="I20" s="22">
        <v>772</v>
      </c>
      <c r="J20" s="22">
        <v>430</v>
      </c>
      <c r="K20" s="22">
        <v>233</v>
      </c>
      <c r="L20" s="22">
        <v>73</v>
      </c>
    </row>
    <row r="21" spans="1:12" ht="15.9" customHeight="1">
      <c r="A21" s="34" t="s">
        <v>42</v>
      </c>
      <c r="B21" s="21">
        <v>1851</v>
      </c>
      <c r="C21" s="22">
        <v>16</v>
      </c>
      <c r="D21" s="22">
        <v>64</v>
      </c>
      <c r="E21" s="22">
        <v>225</v>
      </c>
      <c r="F21" s="22">
        <v>359</v>
      </c>
      <c r="G21" s="22">
        <v>408</v>
      </c>
      <c r="H21" s="22">
        <v>324</v>
      </c>
      <c r="I21" s="22">
        <v>209</v>
      </c>
      <c r="J21" s="22">
        <v>102</v>
      </c>
      <c r="K21" s="22">
        <v>78</v>
      </c>
      <c r="L21" s="22">
        <v>66</v>
      </c>
    </row>
    <row r="22" spans="1:12" ht="15.9" customHeight="1">
      <c r="A22" s="34" t="s">
        <v>43</v>
      </c>
      <c r="B22" s="22">
        <v>500</v>
      </c>
      <c r="C22" s="22">
        <v>60</v>
      </c>
      <c r="D22" s="22">
        <v>100</v>
      </c>
      <c r="E22" s="22">
        <v>137</v>
      </c>
      <c r="F22" s="22">
        <v>72</v>
      </c>
      <c r="G22" s="22">
        <v>55</v>
      </c>
      <c r="H22" s="22">
        <v>34</v>
      </c>
      <c r="I22" s="22">
        <v>24</v>
      </c>
      <c r="J22" s="22">
        <v>13</v>
      </c>
      <c r="K22" s="22">
        <v>2</v>
      </c>
      <c r="L22" s="22">
        <v>3</v>
      </c>
    </row>
    <row r="23" spans="1:12" ht="15.9" customHeight="1">
      <c r="A23" s="34" t="s">
        <v>211</v>
      </c>
      <c r="B23" s="21">
        <v>22949</v>
      </c>
      <c r="C23" s="21">
        <v>3808</v>
      </c>
      <c r="D23" s="21">
        <v>4780</v>
      </c>
      <c r="E23" s="21">
        <v>4507</v>
      </c>
      <c r="F23" s="21">
        <v>3530</v>
      </c>
      <c r="G23" s="21">
        <v>2678</v>
      </c>
      <c r="H23" s="21">
        <v>1393</v>
      </c>
      <c r="I23" s="21">
        <v>1013</v>
      </c>
      <c r="J23" s="22">
        <v>584</v>
      </c>
      <c r="K23" s="22">
        <v>381</v>
      </c>
      <c r="L23" s="22">
        <v>275</v>
      </c>
    </row>
    <row r="24" spans="1:12" ht="15.9" customHeight="1">
      <c r="A24" s="103" t="s">
        <v>11</v>
      </c>
      <c r="B24" s="27">
        <v>269194</v>
      </c>
      <c r="C24" s="27">
        <v>28731</v>
      </c>
      <c r="D24" s="27">
        <v>41974</v>
      </c>
      <c r="E24" s="27">
        <v>50792</v>
      </c>
      <c r="F24" s="27">
        <v>45477</v>
      </c>
      <c r="G24" s="27">
        <v>41090</v>
      </c>
      <c r="H24" s="27">
        <v>23825</v>
      </c>
      <c r="I24" s="27">
        <v>16557</v>
      </c>
      <c r="J24" s="27">
        <v>9352</v>
      </c>
      <c r="K24" s="27">
        <v>6409</v>
      </c>
      <c r="L24" s="27">
        <v>4986</v>
      </c>
    </row>
    <row r="25" spans="1:12" ht="15.9" customHeight="1"/>
  </sheetData>
  <mergeCells count="2">
    <mergeCell ref="A3:A4"/>
    <mergeCell ref="B3:L3"/>
  </mergeCells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E24"/>
  <sheetViews>
    <sheetView topLeftCell="A13" workbookViewId="0">
      <selection activeCell="C36" sqref="C36"/>
    </sheetView>
  </sheetViews>
  <sheetFormatPr defaultRowHeight="13.8"/>
  <cols>
    <col min="1" max="1" width="61.69921875" customWidth="1"/>
    <col min="2" max="2" width="9.59765625" bestFit="1" customWidth="1"/>
    <col min="3" max="3" width="13.19921875" bestFit="1" customWidth="1"/>
    <col min="4" max="4" width="8.69921875" bestFit="1" customWidth="1"/>
    <col min="5" max="5" width="9.59765625" bestFit="1" customWidth="1"/>
  </cols>
  <sheetData>
    <row r="1" spans="1:5" ht="15">
      <c r="A1" s="4" t="s">
        <v>411</v>
      </c>
    </row>
    <row r="3" spans="1:5">
      <c r="A3" s="281" t="s">
        <v>354</v>
      </c>
      <c r="B3" s="282" t="s">
        <v>292</v>
      </c>
      <c r="C3" s="282"/>
      <c r="D3" s="282"/>
      <c r="E3" s="282"/>
    </row>
    <row r="4" spans="1:5">
      <c r="A4" s="281"/>
      <c r="B4" s="190" t="s">
        <v>11</v>
      </c>
      <c r="C4" s="190" t="s">
        <v>383</v>
      </c>
      <c r="D4" s="190" t="s">
        <v>304</v>
      </c>
      <c r="E4" s="190" t="s">
        <v>305</v>
      </c>
    </row>
    <row r="5" spans="1:5">
      <c r="A5" s="191" t="s">
        <v>258</v>
      </c>
      <c r="B5" s="168">
        <v>706</v>
      </c>
      <c r="C5" s="168">
        <v>0</v>
      </c>
      <c r="D5" s="168">
        <v>86</v>
      </c>
      <c r="E5" s="168">
        <v>620</v>
      </c>
    </row>
    <row r="6" spans="1:5">
      <c r="A6" s="191" t="s">
        <v>27</v>
      </c>
      <c r="B6" s="168">
        <v>295</v>
      </c>
      <c r="C6" s="168">
        <v>0</v>
      </c>
      <c r="D6" s="168">
        <v>23</v>
      </c>
      <c r="E6" s="168">
        <v>272</v>
      </c>
    </row>
    <row r="7" spans="1:5">
      <c r="A7" s="191" t="s">
        <v>28</v>
      </c>
      <c r="B7" s="168">
        <v>17826</v>
      </c>
      <c r="C7" s="168">
        <v>1</v>
      </c>
      <c r="D7" s="168">
        <v>5289</v>
      </c>
      <c r="E7" s="168">
        <v>12536</v>
      </c>
    </row>
    <row r="8" spans="1:5">
      <c r="A8" s="191" t="s">
        <v>207</v>
      </c>
      <c r="B8" s="168">
        <v>75</v>
      </c>
      <c r="C8" s="168">
        <v>0</v>
      </c>
      <c r="D8" s="168">
        <v>8</v>
      </c>
      <c r="E8" s="168">
        <v>67</v>
      </c>
    </row>
    <row r="9" spans="1:5">
      <c r="A9" s="191" t="s">
        <v>208</v>
      </c>
      <c r="B9" s="168">
        <v>1938</v>
      </c>
      <c r="C9" s="168">
        <v>1</v>
      </c>
      <c r="D9" s="168">
        <v>315</v>
      </c>
      <c r="E9" s="168">
        <v>1622</v>
      </c>
    </row>
    <row r="10" spans="1:5">
      <c r="A10" s="191" t="s">
        <v>31</v>
      </c>
      <c r="B10" s="168">
        <v>200</v>
      </c>
      <c r="C10" s="168">
        <v>0</v>
      </c>
      <c r="D10" s="168">
        <v>26</v>
      </c>
      <c r="E10" s="168">
        <v>174</v>
      </c>
    </row>
    <row r="11" spans="1:5">
      <c r="A11" s="191" t="s">
        <v>209</v>
      </c>
      <c r="B11" s="168">
        <v>144659</v>
      </c>
      <c r="C11" s="168">
        <v>8</v>
      </c>
      <c r="D11" s="168">
        <v>46618</v>
      </c>
      <c r="E11" s="168">
        <v>98033</v>
      </c>
    </row>
    <row r="12" spans="1:5">
      <c r="A12" s="191" t="s">
        <v>33</v>
      </c>
      <c r="B12" s="168">
        <v>707</v>
      </c>
      <c r="C12" s="168">
        <v>0</v>
      </c>
      <c r="D12" s="168">
        <v>81</v>
      </c>
      <c r="E12" s="168">
        <v>626</v>
      </c>
    </row>
    <row r="13" spans="1:5">
      <c r="A13" s="191" t="s">
        <v>34</v>
      </c>
      <c r="B13" s="168">
        <v>61922</v>
      </c>
      <c r="C13" s="168">
        <v>6</v>
      </c>
      <c r="D13" s="168">
        <v>18653</v>
      </c>
      <c r="E13" s="168">
        <v>43263</v>
      </c>
    </row>
    <row r="14" spans="1:5">
      <c r="A14" s="191" t="s">
        <v>35</v>
      </c>
      <c r="B14" s="168">
        <v>2511</v>
      </c>
      <c r="C14" s="168">
        <v>0</v>
      </c>
      <c r="D14" s="168">
        <v>1126</v>
      </c>
      <c r="E14" s="168">
        <v>1385</v>
      </c>
    </row>
    <row r="15" spans="1:5">
      <c r="A15" s="191" t="s">
        <v>36</v>
      </c>
      <c r="B15" s="168">
        <v>4063</v>
      </c>
      <c r="C15" s="168">
        <v>0</v>
      </c>
      <c r="D15" s="168">
        <v>1524</v>
      </c>
      <c r="E15" s="168">
        <v>2539</v>
      </c>
    </row>
    <row r="16" spans="1:5">
      <c r="A16" s="191" t="s">
        <v>37</v>
      </c>
      <c r="B16" s="168">
        <v>132</v>
      </c>
      <c r="C16" s="168">
        <v>0</v>
      </c>
      <c r="D16" s="168">
        <v>20</v>
      </c>
      <c r="E16" s="168">
        <v>112</v>
      </c>
    </row>
    <row r="17" spans="1:5">
      <c r="A17" s="191" t="s">
        <v>38</v>
      </c>
      <c r="B17" s="168">
        <v>1853</v>
      </c>
      <c r="C17" s="168">
        <v>0</v>
      </c>
      <c r="D17" s="168">
        <v>445</v>
      </c>
      <c r="E17" s="168">
        <v>1408</v>
      </c>
    </row>
    <row r="18" spans="1:5">
      <c r="A18" s="191" t="s">
        <v>210</v>
      </c>
      <c r="B18" s="168">
        <v>1552</v>
      </c>
      <c r="C18" s="168">
        <v>0</v>
      </c>
      <c r="D18" s="168">
        <v>309</v>
      </c>
      <c r="E18" s="168">
        <v>1243</v>
      </c>
    </row>
    <row r="19" spans="1:5">
      <c r="A19" s="191" t="s">
        <v>120</v>
      </c>
      <c r="B19" s="168">
        <v>14</v>
      </c>
      <c r="C19" s="168">
        <v>0</v>
      </c>
      <c r="D19" s="168">
        <v>1</v>
      </c>
      <c r="E19" s="168">
        <v>13</v>
      </c>
    </row>
    <row r="20" spans="1:5">
      <c r="A20" s="191" t="s">
        <v>41</v>
      </c>
      <c r="B20" s="168">
        <v>5441</v>
      </c>
      <c r="C20" s="168">
        <v>0</v>
      </c>
      <c r="D20" s="168">
        <v>316</v>
      </c>
      <c r="E20" s="168">
        <v>5125</v>
      </c>
    </row>
    <row r="21" spans="1:5">
      <c r="A21" s="191" t="s">
        <v>42</v>
      </c>
      <c r="B21" s="168">
        <v>1851</v>
      </c>
      <c r="C21" s="168">
        <v>0</v>
      </c>
      <c r="D21" s="168">
        <v>121</v>
      </c>
      <c r="E21" s="168">
        <v>1730</v>
      </c>
    </row>
    <row r="22" spans="1:5">
      <c r="A22" s="191" t="s">
        <v>43</v>
      </c>
      <c r="B22" s="168">
        <v>500</v>
      </c>
      <c r="C22" s="168">
        <v>0</v>
      </c>
      <c r="D22" s="168">
        <v>204</v>
      </c>
      <c r="E22" s="168">
        <v>296</v>
      </c>
    </row>
    <row r="23" spans="1:5">
      <c r="A23" s="191" t="s">
        <v>211</v>
      </c>
      <c r="B23" s="168">
        <v>22949</v>
      </c>
      <c r="C23" s="168">
        <v>5</v>
      </c>
      <c r="D23" s="168">
        <v>10019</v>
      </c>
      <c r="E23" s="168">
        <v>12925</v>
      </c>
    </row>
    <row r="24" spans="1:5">
      <c r="A24" s="192" t="s">
        <v>11</v>
      </c>
      <c r="B24" s="169">
        <v>269194</v>
      </c>
      <c r="C24" s="169">
        <v>21</v>
      </c>
      <c r="D24" s="169">
        <v>85184</v>
      </c>
      <c r="E24" s="169">
        <v>183989</v>
      </c>
    </row>
  </sheetData>
  <mergeCells count="2">
    <mergeCell ref="A3:A4"/>
    <mergeCell ref="B3:E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D12"/>
  <sheetViews>
    <sheetView workbookViewId="0">
      <selection activeCell="G18" sqref="G18"/>
    </sheetView>
  </sheetViews>
  <sheetFormatPr defaultRowHeight="13.8"/>
  <cols>
    <col min="1" max="1" width="43.59765625" customWidth="1"/>
    <col min="3" max="3" width="10.09765625" customWidth="1"/>
  </cols>
  <sheetData>
    <row r="1" spans="1:4" ht="15">
      <c r="A1" s="4" t="s">
        <v>100</v>
      </c>
    </row>
    <row r="3" spans="1:4">
      <c r="A3" s="18" t="s">
        <v>101</v>
      </c>
      <c r="B3" s="47" t="s">
        <v>11</v>
      </c>
      <c r="C3" s="47" t="s">
        <v>102</v>
      </c>
      <c r="D3" s="47" t="s">
        <v>103</v>
      </c>
    </row>
    <row r="4" spans="1:4">
      <c r="A4" s="23" t="s">
        <v>104</v>
      </c>
      <c r="B4" s="21">
        <v>261549</v>
      </c>
      <c r="C4" s="21">
        <v>194332</v>
      </c>
      <c r="D4" s="22">
        <v>74.23</v>
      </c>
    </row>
    <row r="5" spans="1:4">
      <c r="A5" s="23" t="s">
        <v>105</v>
      </c>
      <c r="B5" s="21">
        <v>261549</v>
      </c>
      <c r="C5" s="21">
        <v>185496</v>
      </c>
      <c r="D5" s="22">
        <v>70.900000000000006</v>
      </c>
    </row>
    <row r="6" spans="1:4">
      <c r="A6" s="23" t="s">
        <v>106</v>
      </c>
      <c r="B6" s="21">
        <v>2286</v>
      </c>
      <c r="C6" s="21">
        <v>1193</v>
      </c>
      <c r="D6" s="22">
        <v>52.2</v>
      </c>
    </row>
    <row r="7" spans="1:4">
      <c r="A7" s="23" t="s">
        <v>107</v>
      </c>
      <c r="B7" s="21">
        <v>253016</v>
      </c>
      <c r="C7" s="21">
        <v>28389</v>
      </c>
      <c r="D7" s="22">
        <v>11.2</v>
      </c>
    </row>
    <row r="8" spans="1:4">
      <c r="A8" s="23" t="s">
        <v>108</v>
      </c>
      <c r="B8" s="21">
        <v>1418</v>
      </c>
      <c r="C8" s="22">
        <v>750</v>
      </c>
      <c r="D8" s="22">
        <v>52.9</v>
      </c>
    </row>
    <row r="9" spans="1:4">
      <c r="A9" s="23" t="s">
        <v>109</v>
      </c>
      <c r="B9" s="21">
        <v>261549</v>
      </c>
      <c r="C9" s="21">
        <v>10663</v>
      </c>
      <c r="D9" s="22">
        <v>4.0999999999999996</v>
      </c>
    </row>
    <row r="10" spans="1:4">
      <c r="A10" s="23" t="s">
        <v>110</v>
      </c>
      <c r="B10" s="21">
        <v>261549</v>
      </c>
      <c r="C10" s="21">
        <v>161221</v>
      </c>
      <c r="D10" s="175">
        <f>(C10/B10)*100</f>
        <v>61.640839766162358</v>
      </c>
    </row>
    <row r="11" spans="1:4">
      <c r="A11" s="23" t="s">
        <v>111</v>
      </c>
      <c r="B11" s="21">
        <v>261549</v>
      </c>
      <c r="C11" s="21">
        <v>238167</v>
      </c>
      <c r="D11" s="22">
        <v>91.1</v>
      </c>
    </row>
    <row r="12" spans="1:4">
      <c r="A12" s="23" t="s">
        <v>112</v>
      </c>
      <c r="B12" s="21">
        <v>261549</v>
      </c>
      <c r="C12" s="22">
        <v>955</v>
      </c>
      <c r="D12" s="22">
        <v>0.42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D23"/>
  <sheetViews>
    <sheetView workbookViewId="0">
      <selection activeCell="H19" sqref="H19"/>
    </sheetView>
  </sheetViews>
  <sheetFormatPr defaultRowHeight="13.8"/>
  <cols>
    <col min="1" max="1" width="52.69921875" customWidth="1"/>
    <col min="2" max="3" width="9.59765625" bestFit="1" customWidth="1"/>
    <col min="4" max="4" width="8.69921875" bestFit="1" customWidth="1"/>
  </cols>
  <sheetData>
    <row r="1" spans="1:4" ht="15">
      <c r="A1" s="4" t="s">
        <v>412</v>
      </c>
    </row>
    <row r="3" spans="1:4">
      <c r="A3" s="281" t="s">
        <v>354</v>
      </c>
      <c r="B3" s="282" t="s">
        <v>413</v>
      </c>
      <c r="C3" s="282"/>
      <c r="D3" s="282"/>
    </row>
    <row r="4" spans="1:4">
      <c r="A4" s="281"/>
      <c r="B4" s="192" t="s">
        <v>11</v>
      </c>
      <c r="C4" s="192" t="s">
        <v>290</v>
      </c>
      <c r="D4" s="192" t="s">
        <v>116</v>
      </c>
    </row>
    <row r="5" spans="1:4">
      <c r="A5" s="191" t="s">
        <v>418</v>
      </c>
      <c r="B5" s="168">
        <v>221</v>
      </c>
      <c r="C5" s="168">
        <v>175</v>
      </c>
      <c r="D5" s="168">
        <v>46</v>
      </c>
    </row>
    <row r="6" spans="1:4">
      <c r="A6" s="191" t="s">
        <v>419</v>
      </c>
      <c r="B6" s="168">
        <v>180</v>
      </c>
      <c r="C6" s="168">
        <v>150</v>
      </c>
      <c r="D6" s="168">
        <v>30</v>
      </c>
    </row>
    <row r="7" spans="1:4">
      <c r="A7" s="191" t="s">
        <v>28</v>
      </c>
      <c r="B7" s="168">
        <v>16175</v>
      </c>
      <c r="C7" s="168">
        <v>8979</v>
      </c>
      <c r="D7" s="168">
        <v>7196</v>
      </c>
    </row>
    <row r="8" spans="1:4">
      <c r="A8" s="191" t="s">
        <v>29</v>
      </c>
      <c r="B8" s="168">
        <v>16</v>
      </c>
      <c r="C8" s="168">
        <v>16</v>
      </c>
      <c r="D8" s="168">
        <v>0</v>
      </c>
    </row>
    <row r="9" spans="1:4">
      <c r="A9" s="191" t="s">
        <v>208</v>
      </c>
      <c r="B9" s="168">
        <v>815</v>
      </c>
      <c r="C9" s="168">
        <v>449</v>
      </c>
      <c r="D9" s="168">
        <v>366</v>
      </c>
    </row>
    <row r="10" spans="1:4">
      <c r="A10" s="191" t="s">
        <v>31</v>
      </c>
      <c r="B10" s="168">
        <v>114</v>
      </c>
      <c r="C10" s="168">
        <v>101</v>
      </c>
      <c r="D10" s="168">
        <v>13</v>
      </c>
    </row>
    <row r="11" spans="1:4">
      <c r="A11" s="191" t="s">
        <v>420</v>
      </c>
      <c r="B11" s="168">
        <v>135240</v>
      </c>
      <c r="C11" s="168">
        <v>75396</v>
      </c>
      <c r="D11" s="168">
        <v>59844</v>
      </c>
    </row>
    <row r="12" spans="1:4">
      <c r="A12" s="191" t="s">
        <v>421</v>
      </c>
      <c r="B12" s="168">
        <v>369</v>
      </c>
      <c r="C12" s="168">
        <v>278</v>
      </c>
      <c r="D12" s="168">
        <v>91</v>
      </c>
    </row>
    <row r="13" spans="1:4">
      <c r="A13" s="191" t="s">
        <v>422</v>
      </c>
      <c r="B13" s="168">
        <v>58482</v>
      </c>
      <c r="C13" s="168">
        <v>38928</v>
      </c>
      <c r="D13" s="168">
        <v>19554</v>
      </c>
    </row>
    <row r="14" spans="1:4">
      <c r="A14" s="191" t="s">
        <v>423</v>
      </c>
      <c r="B14" s="168">
        <v>2257</v>
      </c>
      <c r="C14" s="168">
        <v>1767</v>
      </c>
      <c r="D14" s="168">
        <v>490</v>
      </c>
    </row>
    <row r="15" spans="1:4">
      <c r="A15" s="191" t="s">
        <v>424</v>
      </c>
      <c r="B15" s="168">
        <v>2846</v>
      </c>
      <c r="C15" s="168">
        <v>1734</v>
      </c>
      <c r="D15" s="168">
        <v>1112</v>
      </c>
    </row>
    <row r="16" spans="1:4">
      <c r="A16" s="191" t="s">
        <v>425</v>
      </c>
      <c r="B16" s="168">
        <v>73</v>
      </c>
      <c r="C16" s="168">
        <v>54</v>
      </c>
      <c r="D16" s="168">
        <v>19</v>
      </c>
    </row>
    <row r="17" spans="1:4">
      <c r="A17" s="191" t="s">
        <v>426</v>
      </c>
      <c r="B17" s="168">
        <v>1493</v>
      </c>
      <c r="C17" s="168">
        <v>1106</v>
      </c>
      <c r="D17" s="168">
        <v>387</v>
      </c>
    </row>
    <row r="18" spans="1:4">
      <c r="A18" s="191" t="s">
        <v>427</v>
      </c>
      <c r="B18" s="168">
        <v>1229</v>
      </c>
      <c r="C18" s="168">
        <v>500</v>
      </c>
      <c r="D18" s="168">
        <v>729</v>
      </c>
    </row>
    <row r="19" spans="1:4">
      <c r="A19" s="191" t="s">
        <v>41</v>
      </c>
      <c r="B19" s="168">
        <v>1007</v>
      </c>
      <c r="C19" s="168">
        <v>670</v>
      </c>
      <c r="D19" s="168">
        <v>337</v>
      </c>
    </row>
    <row r="20" spans="1:4">
      <c r="A20" s="191" t="s">
        <v>428</v>
      </c>
      <c r="B20" s="168">
        <v>712</v>
      </c>
      <c r="C20" s="168">
        <v>469</v>
      </c>
      <c r="D20" s="168">
        <v>243</v>
      </c>
    </row>
    <row r="21" spans="1:4">
      <c r="A21" s="191" t="s">
        <v>429</v>
      </c>
      <c r="B21" s="168">
        <v>349</v>
      </c>
      <c r="C21" s="168">
        <v>303</v>
      </c>
      <c r="D21" s="168">
        <v>46</v>
      </c>
    </row>
    <row r="22" spans="1:4">
      <c r="A22" s="191" t="s">
        <v>430</v>
      </c>
      <c r="B22" s="168">
        <v>19414</v>
      </c>
      <c r="C22" s="168">
        <v>13505</v>
      </c>
      <c r="D22" s="168">
        <v>5909</v>
      </c>
    </row>
    <row r="23" spans="1:4" s="193" customFormat="1">
      <c r="A23" s="192" t="s">
        <v>11</v>
      </c>
      <c r="B23" s="169">
        <v>240992</v>
      </c>
      <c r="C23" s="169">
        <v>144580</v>
      </c>
      <c r="D23" s="169">
        <v>96412</v>
      </c>
    </row>
  </sheetData>
  <mergeCells count="2">
    <mergeCell ref="A3:A4"/>
    <mergeCell ref="B3:D3"/>
  </mergeCells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L23"/>
  <sheetViews>
    <sheetView workbookViewId="0">
      <selection activeCell="A11" sqref="A11"/>
    </sheetView>
  </sheetViews>
  <sheetFormatPr defaultRowHeight="13.8"/>
  <cols>
    <col min="1" max="1" width="42.3984375" customWidth="1"/>
    <col min="2" max="2" width="9.59765625" bestFit="1" customWidth="1"/>
    <col min="3" max="12" width="8.69921875" bestFit="1" customWidth="1"/>
  </cols>
  <sheetData>
    <row r="1" spans="1:12" ht="15">
      <c r="A1" s="4" t="s">
        <v>414</v>
      </c>
    </row>
    <row r="3" spans="1:12" ht="15">
      <c r="A3" s="245" t="s">
        <v>354</v>
      </c>
      <c r="B3" s="246" t="s">
        <v>415</v>
      </c>
      <c r="C3" s="246"/>
      <c r="D3" s="246"/>
      <c r="E3" s="246"/>
      <c r="F3" s="246"/>
      <c r="G3" s="246"/>
      <c r="H3" s="246"/>
      <c r="I3" s="246"/>
      <c r="J3" s="246"/>
      <c r="K3" s="246"/>
      <c r="L3" s="246"/>
    </row>
    <row r="4" spans="1:12" ht="15">
      <c r="A4" s="245"/>
      <c r="B4" s="45" t="s">
        <v>11</v>
      </c>
      <c r="C4" s="45">
        <v>15</v>
      </c>
      <c r="D4" s="45" t="s">
        <v>304</v>
      </c>
      <c r="E4" s="45" t="s">
        <v>416</v>
      </c>
      <c r="F4" s="45" t="s">
        <v>296</v>
      </c>
      <c r="G4" s="45" t="s">
        <v>297</v>
      </c>
      <c r="H4" s="45" t="s">
        <v>298</v>
      </c>
      <c r="I4" s="45" t="s">
        <v>299</v>
      </c>
      <c r="J4" s="45" t="s">
        <v>300</v>
      </c>
      <c r="K4" s="45" t="s">
        <v>301</v>
      </c>
      <c r="L4" s="45" t="s">
        <v>417</v>
      </c>
    </row>
    <row r="5" spans="1:12">
      <c r="A5" s="23" t="s">
        <v>418</v>
      </c>
      <c r="B5" s="168">
        <v>221</v>
      </c>
      <c r="C5" s="168">
        <v>20</v>
      </c>
      <c r="D5" s="168">
        <v>24</v>
      </c>
      <c r="E5" s="168">
        <v>32</v>
      </c>
      <c r="F5" s="168">
        <v>38</v>
      </c>
      <c r="G5" s="168">
        <v>24</v>
      </c>
      <c r="H5" s="168">
        <v>26</v>
      </c>
      <c r="I5" s="168">
        <v>25</v>
      </c>
      <c r="J5" s="168">
        <v>14</v>
      </c>
      <c r="K5" s="168">
        <v>14</v>
      </c>
      <c r="L5" s="168">
        <v>4</v>
      </c>
    </row>
    <row r="6" spans="1:12">
      <c r="A6" s="23" t="s">
        <v>419</v>
      </c>
      <c r="B6" s="168">
        <v>180</v>
      </c>
      <c r="C6" s="168">
        <v>0</v>
      </c>
      <c r="D6" s="168">
        <v>8</v>
      </c>
      <c r="E6" s="168">
        <v>13</v>
      </c>
      <c r="F6" s="168">
        <v>20</v>
      </c>
      <c r="G6" s="168">
        <v>43</v>
      </c>
      <c r="H6" s="168">
        <v>34</v>
      </c>
      <c r="I6" s="168">
        <v>26</v>
      </c>
      <c r="J6" s="168">
        <v>13</v>
      </c>
      <c r="K6" s="168">
        <v>11</v>
      </c>
      <c r="L6" s="168">
        <v>12</v>
      </c>
    </row>
    <row r="7" spans="1:12">
      <c r="A7" s="23" t="s">
        <v>28</v>
      </c>
      <c r="B7" s="168">
        <v>16175</v>
      </c>
      <c r="C7" s="168">
        <v>1870</v>
      </c>
      <c r="D7" s="168">
        <v>2245</v>
      </c>
      <c r="E7" s="168">
        <v>2516</v>
      </c>
      <c r="F7" s="168">
        <v>2636</v>
      </c>
      <c r="G7" s="168">
        <v>2577</v>
      </c>
      <c r="H7" s="168">
        <v>1544</v>
      </c>
      <c r="I7" s="168">
        <v>1133</v>
      </c>
      <c r="J7" s="168">
        <v>673</v>
      </c>
      <c r="K7" s="168">
        <v>535</v>
      </c>
      <c r="L7" s="168">
        <v>446</v>
      </c>
    </row>
    <row r="8" spans="1:12">
      <c r="A8" s="23" t="s">
        <v>29</v>
      </c>
      <c r="B8" s="168">
        <v>16</v>
      </c>
      <c r="C8" s="168">
        <v>0</v>
      </c>
      <c r="D8" s="168">
        <v>2</v>
      </c>
      <c r="E8" s="168">
        <v>0</v>
      </c>
      <c r="F8" s="168">
        <v>4</v>
      </c>
      <c r="G8" s="168">
        <v>3</v>
      </c>
      <c r="H8" s="168">
        <v>2</v>
      </c>
      <c r="I8" s="168">
        <v>3</v>
      </c>
      <c r="J8" s="168">
        <v>2</v>
      </c>
      <c r="K8" s="168">
        <v>0</v>
      </c>
      <c r="L8" s="168">
        <v>0</v>
      </c>
    </row>
    <row r="9" spans="1:12">
      <c r="A9" s="23" t="s">
        <v>208</v>
      </c>
      <c r="B9" s="168">
        <v>815</v>
      </c>
      <c r="C9" s="168">
        <v>47</v>
      </c>
      <c r="D9" s="168">
        <v>55</v>
      </c>
      <c r="E9" s="168">
        <v>82</v>
      </c>
      <c r="F9" s="168">
        <v>78</v>
      </c>
      <c r="G9" s="168">
        <v>141</v>
      </c>
      <c r="H9" s="168">
        <v>96</v>
      </c>
      <c r="I9" s="168">
        <v>108</v>
      </c>
      <c r="J9" s="168">
        <v>90</v>
      </c>
      <c r="K9" s="168">
        <v>52</v>
      </c>
      <c r="L9" s="168">
        <v>66</v>
      </c>
    </row>
    <row r="10" spans="1:12">
      <c r="A10" s="23" t="s">
        <v>31</v>
      </c>
      <c r="B10" s="168">
        <v>114</v>
      </c>
      <c r="C10" s="168">
        <v>2</v>
      </c>
      <c r="D10" s="168">
        <v>12</v>
      </c>
      <c r="E10" s="168">
        <v>29</v>
      </c>
      <c r="F10" s="168">
        <v>22</v>
      </c>
      <c r="G10" s="168">
        <v>18</v>
      </c>
      <c r="H10" s="168">
        <v>7</v>
      </c>
      <c r="I10" s="168">
        <v>13</v>
      </c>
      <c r="J10" s="168">
        <v>3</v>
      </c>
      <c r="K10" s="168">
        <v>5</v>
      </c>
      <c r="L10" s="168">
        <v>3</v>
      </c>
    </row>
    <row r="11" spans="1:12">
      <c r="A11" s="23" t="s">
        <v>420</v>
      </c>
      <c r="B11" s="168">
        <v>135240</v>
      </c>
      <c r="C11" s="168">
        <v>14062</v>
      </c>
      <c r="D11" s="168">
        <v>21843</v>
      </c>
      <c r="E11" s="168">
        <v>27129</v>
      </c>
      <c r="F11" s="168">
        <v>23347</v>
      </c>
      <c r="G11" s="168">
        <v>20835</v>
      </c>
      <c r="H11" s="168">
        <v>11385</v>
      </c>
      <c r="I11" s="168">
        <v>7610</v>
      </c>
      <c r="J11" s="168">
        <v>4104</v>
      </c>
      <c r="K11" s="168">
        <v>2727</v>
      </c>
      <c r="L11" s="168">
        <v>2198</v>
      </c>
    </row>
    <row r="12" spans="1:12">
      <c r="A12" s="23" t="s">
        <v>421</v>
      </c>
      <c r="B12" s="168">
        <v>369</v>
      </c>
      <c r="C12" s="168">
        <v>7</v>
      </c>
      <c r="D12" s="168">
        <v>22</v>
      </c>
      <c r="E12" s="168">
        <v>60</v>
      </c>
      <c r="F12" s="168">
        <v>69</v>
      </c>
      <c r="G12" s="168">
        <v>60</v>
      </c>
      <c r="H12" s="168">
        <v>55</v>
      </c>
      <c r="I12" s="168">
        <v>55</v>
      </c>
      <c r="J12" s="168">
        <v>19</v>
      </c>
      <c r="K12" s="168">
        <v>14</v>
      </c>
      <c r="L12" s="168">
        <v>8</v>
      </c>
    </row>
    <row r="13" spans="1:12">
      <c r="A13" s="23" t="s">
        <v>422</v>
      </c>
      <c r="B13" s="168">
        <v>58482</v>
      </c>
      <c r="C13" s="168">
        <v>6036</v>
      </c>
      <c r="D13" s="168">
        <v>8398</v>
      </c>
      <c r="E13" s="168">
        <v>10240</v>
      </c>
      <c r="F13" s="168">
        <v>9744</v>
      </c>
      <c r="G13" s="168">
        <v>9240</v>
      </c>
      <c r="H13" s="168">
        <v>5452</v>
      </c>
      <c r="I13" s="168">
        <v>3957</v>
      </c>
      <c r="J13" s="168">
        <v>2317</v>
      </c>
      <c r="K13" s="168">
        <v>1713</v>
      </c>
      <c r="L13" s="168">
        <v>1385</v>
      </c>
    </row>
    <row r="14" spans="1:12">
      <c r="A14" s="23" t="s">
        <v>423</v>
      </c>
      <c r="B14" s="168">
        <v>2257</v>
      </c>
      <c r="C14" s="168">
        <v>241</v>
      </c>
      <c r="D14" s="168">
        <v>585</v>
      </c>
      <c r="E14" s="168">
        <v>692</v>
      </c>
      <c r="F14" s="168">
        <v>392</v>
      </c>
      <c r="G14" s="168">
        <v>174</v>
      </c>
      <c r="H14" s="168">
        <v>79</v>
      </c>
      <c r="I14" s="168">
        <v>41</v>
      </c>
      <c r="J14" s="168">
        <v>28</v>
      </c>
      <c r="K14" s="168">
        <v>17</v>
      </c>
      <c r="L14" s="168">
        <v>8</v>
      </c>
    </row>
    <row r="15" spans="1:12">
      <c r="A15" s="23" t="s">
        <v>424</v>
      </c>
      <c r="B15" s="168">
        <v>2846</v>
      </c>
      <c r="C15" s="168">
        <v>346</v>
      </c>
      <c r="D15" s="168">
        <v>767</v>
      </c>
      <c r="E15" s="168">
        <v>897</v>
      </c>
      <c r="F15" s="168">
        <v>449</v>
      </c>
      <c r="G15" s="168">
        <v>188</v>
      </c>
      <c r="H15" s="168">
        <v>87</v>
      </c>
      <c r="I15" s="168">
        <v>49</v>
      </c>
      <c r="J15" s="168">
        <v>28</v>
      </c>
      <c r="K15" s="168">
        <v>16</v>
      </c>
      <c r="L15" s="168">
        <v>19</v>
      </c>
    </row>
    <row r="16" spans="1:12">
      <c r="A16" s="23" t="s">
        <v>425</v>
      </c>
      <c r="B16" s="168">
        <v>73</v>
      </c>
      <c r="C16" s="168">
        <v>1</v>
      </c>
      <c r="D16" s="168">
        <v>8</v>
      </c>
      <c r="E16" s="168">
        <v>14</v>
      </c>
      <c r="F16" s="168">
        <v>15</v>
      </c>
      <c r="G16" s="168">
        <v>6</v>
      </c>
      <c r="H16" s="168">
        <v>5</v>
      </c>
      <c r="I16" s="168">
        <v>5</v>
      </c>
      <c r="J16" s="168">
        <v>3</v>
      </c>
      <c r="K16" s="168">
        <v>9</v>
      </c>
      <c r="L16" s="168">
        <v>7</v>
      </c>
    </row>
    <row r="17" spans="1:12">
      <c r="A17" s="23" t="s">
        <v>426</v>
      </c>
      <c r="B17" s="168">
        <v>1493</v>
      </c>
      <c r="C17" s="168">
        <v>85</v>
      </c>
      <c r="D17" s="168">
        <v>222</v>
      </c>
      <c r="E17" s="168">
        <v>298</v>
      </c>
      <c r="F17" s="168">
        <v>271</v>
      </c>
      <c r="G17" s="168">
        <v>210</v>
      </c>
      <c r="H17" s="168">
        <v>163</v>
      </c>
      <c r="I17" s="168">
        <v>105</v>
      </c>
      <c r="J17" s="168">
        <v>71</v>
      </c>
      <c r="K17" s="168">
        <v>36</v>
      </c>
      <c r="L17" s="168">
        <v>32</v>
      </c>
    </row>
    <row r="18" spans="1:12">
      <c r="A18" s="23" t="s">
        <v>427</v>
      </c>
      <c r="B18" s="168">
        <v>1229</v>
      </c>
      <c r="C18" s="168">
        <v>66</v>
      </c>
      <c r="D18" s="168">
        <v>148</v>
      </c>
      <c r="E18" s="168">
        <v>245</v>
      </c>
      <c r="F18" s="168">
        <v>226</v>
      </c>
      <c r="G18" s="168">
        <v>216</v>
      </c>
      <c r="H18" s="168">
        <v>150</v>
      </c>
      <c r="I18" s="168">
        <v>80</v>
      </c>
      <c r="J18" s="168">
        <v>38</v>
      </c>
      <c r="K18" s="168">
        <v>36</v>
      </c>
      <c r="L18" s="168">
        <v>24</v>
      </c>
    </row>
    <row r="19" spans="1:12">
      <c r="A19" s="23" t="s">
        <v>41</v>
      </c>
      <c r="B19" s="168">
        <v>1007</v>
      </c>
      <c r="C19" s="168">
        <v>15</v>
      </c>
      <c r="D19" s="168">
        <v>59</v>
      </c>
      <c r="E19" s="168">
        <v>141</v>
      </c>
      <c r="F19" s="168">
        <v>204</v>
      </c>
      <c r="G19" s="168">
        <v>193</v>
      </c>
      <c r="H19" s="168">
        <v>139</v>
      </c>
      <c r="I19" s="168">
        <v>117</v>
      </c>
      <c r="J19" s="168">
        <v>59</v>
      </c>
      <c r="K19" s="168">
        <v>38</v>
      </c>
      <c r="L19" s="168">
        <v>42</v>
      </c>
    </row>
    <row r="20" spans="1:12">
      <c r="A20" s="23" t="s">
        <v>428</v>
      </c>
      <c r="B20" s="168">
        <v>712</v>
      </c>
      <c r="C20" s="168">
        <v>16</v>
      </c>
      <c r="D20" s="168">
        <v>33</v>
      </c>
      <c r="E20" s="168">
        <v>81</v>
      </c>
      <c r="F20" s="168">
        <v>127</v>
      </c>
      <c r="G20" s="168">
        <v>146</v>
      </c>
      <c r="H20" s="168">
        <v>123</v>
      </c>
      <c r="I20" s="168">
        <v>84</v>
      </c>
      <c r="J20" s="168">
        <v>35</v>
      </c>
      <c r="K20" s="168">
        <v>32</v>
      </c>
      <c r="L20" s="168">
        <v>35</v>
      </c>
    </row>
    <row r="21" spans="1:12">
      <c r="A21" s="23" t="s">
        <v>429</v>
      </c>
      <c r="B21" s="168">
        <v>349</v>
      </c>
      <c r="C21" s="168">
        <v>42</v>
      </c>
      <c r="D21" s="168">
        <v>62</v>
      </c>
      <c r="E21" s="168">
        <v>88</v>
      </c>
      <c r="F21" s="168">
        <v>46</v>
      </c>
      <c r="G21" s="168">
        <v>42</v>
      </c>
      <c r="H21" s="168">
        <v>31</v>
      </c>
      <c r="I21" s="168">
        <v>22</v>
      </c>
      <c r="J21" s="168">
        <v>10</v>
      </c>
      <c r="K21" s="168">
        <v>3</v>
      </c>
      <c r="L21" s="168">
        <v>3</v>
      </c>
    </row>
    <row r="22" spans="1:12">
      <c r="A22" s="23" t="s">
        <v>430</v>
      </c>
      <c r="B22" s="168">
        <v>19414</v>
      </c>
      <c r="C22" s="168">
        <v>3502</v>
      </c>
      <c r="D22" s="168">
        <v>4429</v>
      </c>
      <c r="E22" s="168">
        <v>4105</v>
      </c>
      <c r="F22" s="168">
        <v>3057</v>
      </c>
      <c r="G22" s="168">
        <v>2151</v>
      </c>
      <c r="H22" s="168">
        <v>969</v>
      </c>
      <c r="I22" s="168">
        <v>568</v>
      </c>
      <c r="J22" s="168">
        <v>270</v>
      </c>
      <c r="K22" s="168">
        <v>182</v>
      </c>
      <c r="L22" s="168">
        <v>181</v>
      </c>
    </row>
    <row r="23" spans="1:12">
      <c r="A23" s="59" t="s">
        <v>11</v>
      </c>
      <c r="B23" s="169">
        <v>240992</v>
      </c>
      <c r="C23" s="169">
        <v>26358</v>
      </c>
      <c r="D23" s="169">
        <v>38922</v>
      </c>
      <c r="E23" s="169">
        <v>46662</v>
      </c>
      <c r="F23" s="169">
        <v>40745</v>
      </c>
      <c r="G23" s="169">
        <v>36267</v>
      </c>
      <c r="H23" s="169">
        <v>20347</v>
      </c>
      <c r="I23" s="169">
        <v>14001</v>
      </c>
      <c r="J23" s="169">
        <v>7777</v>
      </c>
      <c r="K23" s="169">
        <v>5440</v>
      </c>
      <c r="L23" s="169">
        <v>4473</v>
      </c>
    </row>
  </sheetData>
  <mergeCells count="2">
    <mergeCell ref="A3:A4"/>
    <mergeCell ref="B3:L3"/>
  </mergeCells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E23"/>
  <sheetViews>
    <sheetView topLeftCell="A13" workbookViewId="0">
      <selection activeCell="I36" sqref="I36"/>
    </sheetView>
  </sheetViews>
  <sheetFormatPr defaultRowHeight="13.8"/>
  <cols>
    <col min="1" max="1" width="53.09765625" customWidth="1"/>
    <col min="2" max="2" width="10" bestFit="1" customWidth="1"/>
    <col min="3" max="3" width="8.69921875" bestFit="1" customWidth="1"/>
    <col min="4" max="4" width="8.8984375" bestFit="1" customWidth="1"/>
    <col min="5" max="5" width="10" bestFit="1" customWidth="1"/>
  </cols>
  <sheetData>
    <row r="1" spans="1:5" ht="15">
      <c r="A1" s="4" t="s">
        <v>431</v>
      </c>
    </row>
    <row r="3" spans="1:5" ht="15">
      <c r="A3" s="245" t="s">
        <v>354</v>
      </c>
      <c r="B3" s="246" t="s">
        <v>390</v>
      </c>
      <c r="C3" s="246"/>
      <c r="D3" s="246"/>
      <c r="E3" s="246"/>
    </row>
    <row r="4" spans="1:5" ht="30">
      <c r="A4" s="245"/>
      <c r="B4" s="100" t="s">
        <v>11</v>
      </c>
      <c r="C4" s="31" t="s">
        <v>383</v>
      </c>
      <c r="D4" s="100" t="s">
        <v>304</v>
      </c>
      <c r="E4" s="100" t="s">
        <v>305</v>
      </c>
    </row>
    <row r="5" spans="1:5" ht="15">
      <c r="A5" s="99" t="s">
        <v>418</v>
      </c>
      <c r="B5" s="194">
        <v>221</v>
      </c>
      <c r="C5" s="194">
        <v>0</v>
      </c>
      <c r="D5" s="194">
        <v>55</v>
      </c>
      <c r="E5" s="194">
        <v>166</v>
      </c>
    </row>
    <row r="6" spans="1:5" ht="15">
      <c r="A6" s="99" t="s">
        <v>419</v>
      </c>
      <c r="B6" s="194">
        <v>180</v>
      </c>
      <c r="C6" s="194">
        <v>0</v>
      </c>
      <c r="D6" s="194">
        <v>15</v>
      </c>
      <c r="E6" s="194">
        <v>165</v>
      </c>
    </row>
    <row r="7" spans="1:5" ht="15">
      <c r="A7" s="99" t="s">
        <v>28</v>
      </c>
      <c r="B7" s="194">
        <v>16175</v>
      </c>
      <c r="C7" s="194">
        <v>1</v>
      </c>
      <c r="D7" s="194">
        <v>4815</v>
      </c>
      <c r="E7" s="194">
        <v>11359</v>
      </c>
    </row>
    <row r="8" spans="1:5" ht="15">
      <c r="A8" s="99" t="s">
        <v>29</v>
      </c>
      <c r="B8" s="194">
        <v>16</v>
      </c>
      <c r="C8" s="194">
        <v>0</v>
      </c>
      <c r="D8" s="194">
        <v>2</v>
      </c>
      <c r="E8" s="194">
        <v>14</v>
      </c>
    </row>
    <row r="9" spans="1:5" ht="15">
      <c r="A9" s="99" t="s">
        <v>208</v>
      </c>
      <c r="B9" s="194">
        <v>815</v>
      </c>
      <c r="C9" s="194">
        <v>0</v>
      </c>
      <c r="D9" s="194">
        <v>128</v>
      </c>
      <c r="E9" s="194">
        <v>687</v>
      </c>
    </row>
    <row r="10" spans="1:5" ht="15">
      <c r="A10" s="99" t="s">
        <v>31</v>
      </c>
      <c r="B10" s="194">
        <v>114</v>
      </c>
      <c r="C10" s="194">
        <v>0</v>
      </c>
      <c r="D10" s="194">
        <v>17</v>
      </c>
      <c r="E10" s="194">
        <v>97</v>
      </c>
    </row>
    <row r="11" spans="1:5" ht="15">
      <c r="A11" s="99" t="s">
        <v>420</v>
      </c>
      <c r="B11" s="194">
        <v>135240</v>
      </c>
      <c r="C11" s="194">
        <v>8</v>
      </c>
      <c r="D11" s="194">
        <v>43594</v>
      </c>
      <c r="E11" s="194">
        <v>91638</v>
      </c>
    </row>
    <row r="12" spans="1:5" ht="15">
      <c r="A12" s="99" t="s">
        <v>421</v>
      </c>
      <c r="B12" s="194">
        <v>369</v>
      </c>
      <c r="C12" s="194">
        <v>0</v>
      </c>
      <c r="D12" s="194">
        <v>46</v>
      </c>
      <c r="E12" s="194">
        <v>323</v>
      </c>
    </row>
    <row r="13" spans="1:5" ht="15">
      <c r="A13" s="99" t="s">
        <v>422</v>
      </c>
      <c r="B13" s="194">
        <v>58482</v>
      </c>
      <c r="C13" s="194">
        <v>5</v>
      </c>
      <c r="D13" s="194">
        <v>17374</v>
      </c>
      <c r="E13" s="194">
        <v>41103</v>
      </c>
    </row>
    <row r="14" spans="1:5" ht="15">
      <c r="A14" s="99" t="s">
        <v>423</v>
      </c>
      <c r="B14" s="194">
        <v>2257</v>
      </c>
      <c r="C14" s="194">
        <v>0</v>
      </c>
      <c r="D14" s="194">
        <v>1021</v>
      </c>
      <c r="E14" s="194">
        <v>1236</v>
      </c>
    </row>
    <row r="15" spans="1:5" ht="15">
      <c r="A15" s="99" t="s">
        <v>424</v>
      </c>
      <c r="B15" s="194">
        <v>2846</v>
      </c>
      <c r="C15" s="194">
        <v>0</v>
      </c>
      <c r="D15" s="194">
        <v>1379</v>
      </c>
      <c r="E15" s="194">
        <v>1467</v>
      </c>
    </row>
    <row r="16" spans="1:5" ht="15">
      <c r="A16" s="99" t="s">
        <v>425</v>
      </c>
      <c r="B16" s="194">
        <v>73</v>
      </c>
      <c r="C16" s="194">
        <v>0</v>
      </c>
      <c r="D16" s="194">
        <v>15</v>
      </c>
      <c r="E16" s="194">
        <v>58</v>
      </c>
    </row>
    <row r="17" spans="1:5" ht="15">
      <c r="A17" s="99" t="s">
        <v>426</v>
      </c>
      <c r="B17" s="194">
        <v>1493</v>
      </c>
      <c r="C17" s="194">
        <v>0</v>
      </c>
      <c r="D17" s="194">
        <v>399</v>
      </c>
      <c r="E17" s="194">
        <v>1094</v>
      </c>
    </row>
    <row r="18" spans="1:5" ht="15">
      <c r="A18" s="99" t="s">
        <v>427</v>
      </c>
      <c r="B18" s="194">
        <v>1229</v>
      </c>
      <c r="C18" s="194">
        <v>0</v>
      </c>
      <c r="D18" s="194">
        <v>274</v>
      </c>
      <c r="E18" s="194">
        <v>955</v>
      </c>
    </row>
    <row r="19" spans="1:5" ht="15">
      <c r="A19" s="99" t="s">
        <v>41</v>
      </c>
      <c r="B19" s="194">
        <v>1007</v>
      </c>
      <c r="C19" s="194">
        <v>0</v>
      </c>
      <c r="D19" s="194">
        <v>109</v>
      </c>
      <c r="E19" s="194">
        <v>898</v>
      </c>
    </row>
    <row r="20" spans="1:5" ht="15">
      <c r="A20" s="99" t="s">
        <v>428</v>
      </c>
      <c r="B20" s="194">
        <v>712</v>
      </c>
      <c r="C20" s="194">
        <v>0</v>
      </c>
      <c r="D20" s="194">
        <v>65</v>
      </c>
      <c r="E20" s="194">
        <v>647</v>
      </c>
    </row>
    <row r="21" spans="1:5" ht="15">
      <c r="A21" s="99" t="s">
        <v>429</v>
      </c>
      <c r="B21" s="194">
        <v>349</v>
      </c>
      <c r="C21" s="194">
        <v>0</v>
      </c>
      <c r="D21" s="194">
        <v>133</v>
      </c>
      <c r="E21" s="194">
        <v>216</v>
      </c>
    </row>
    <row r="22" spans="1:5" ht="15">
      <c r="A22" s="99" t="s">
        <v>430</v>
      </c>
      <c r="B22" s="194">
        <v>19414</v>
      </c>
      <c r="C22" s="194">
        <v>5</v>
      </c>
      <c r="D22" s="194">
        <v>9256</v>
      </c>
      <c r="E22" s="194">
        <v>10153</v>
      </c>
    </row>
    <row r="23" spans="1:5" ht="15">
      <c r="A23" s="99" t="s">
        <v>11</v>
      </c>
      <c r="B23" s="194">
        <v>240992</v>
      </c>
      <c r="C23" s="194">
        <v>19</v>
      </c>
      <c r="D23" s="194">
        <v>78697</v>
      </c>
      <c r="E23" s="194">
        <v>162276</v>
      </c>
    </row>
  </sheetData>
  <mergeCells count="2">
    <mergeCell ref="A3:A4"/>
    <mergeCell ref="B3:E3"/>
  </mergeCells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N23"/>
  <sheetViews>
    <sheetView workbookViewId="0">
      <selection activeCell="D41" sqref="D41"/>
    </sheetView>
  </sheetViews>
  <sheetFormatPr defaultRowHeight="13.8"/>
  <cols>
    <col min="1" max="1" width="53.69921875" customWidth="1"/>
    <col min="2" max="3" width="10" bestFit="1" customWidth="1"/>
    <col min="4" max="13" width="8.8984375" bestFit="1" customWidth="1"/>
    <col min="14" max="14" width="0.3984375" customWidth="1"/>
  </cols>
  <sheetData>
    <row r="1" spans="1:14" ht="15">
      <c r="A1" s="4" t="s">
        <v>432</v>
      </c>
    </row>
    <row r="3" spans="1:14" ht="15">
      <c r="A3" s="283" t="s">
        <v>354</v>
      </c>
      <c r="B3" s="284" t="s">
        <v>433</v>
      </c>
      <c r="C3" s="284"/>
      <c r="D3" s="284"/>
      <c r="E3" s="284"/>
      <c r="F3" s="284"/>
      <c r="G3" s="284"/>
      <c r="H3" s="284"/>
      <c r="I3" s="284"/>
      <c r="J3" s="284"/>
      <c r="K3" s="284"/>
      <c r="L3" s="284"/>
      <c r="M3" s="284"/>
      <c r="N3" s="284"/>
    </row>
    <row r="4" spans="1:14" ht="139.19999999999999">
      <c r="A4" s="283"/>
      <c r="B4" s="197" t="s">
        <v>11</v>
      </c>
      <c r="C4" s="198" t="s">
        <v>335</v>
      </c>
      <c r="D4" s="199" t="s">
        <v>336</v>
      </c>
      <c r="E4" s="199" t="s">
        <v>337</v>
      </c>
      <c r="F4" s="199" t="s">
        <v>338</v>
      </c>
      <c r="G4" s="199" t="s">
        <v>339</v>
      </c>
      <c r="H4" s="199" t="s">
        <v>340</v>
      </c>
      <c r="I4" s="199" t="s">
        <v>341</v>
      </c>
      <c r="J4" s="199" t="s">
        <v>342</v>
      </c>
      <c r="K4" s="199" t="s">
        <v>343</v>
      </c>
      <c r="L4" s="199" t="s">
        <v>344</v>
      </c>
      <c r="M4" s="199" t="s">
        <v>345</v>
      </c>
      <c r="N4" s="195"/>
    </row>
    <row r="5" spans="1:14" ht="15.6">
      <c r="A5" s="196" t="s">
        <v>418</v>
      </c>
      <c r="B5" s="194">
        <v>683</v>
      </c>
      <c r="C5" s="194">
        <v>506</v>
      </c>
      <c r="D5" s="194">
        <v>150</v>
      </c>
      <c r="E5" s="194">
        <v>4</v>
      </c>
      <c r="F5" s="194">
        <v>8</v>
      </c>
      <c r="G5" s="194">
        <v>10</v>
      </c>
      <c r="H5" s="194">
        <v>5</v>
      </c>
      <c r="I5" s="194">
        <v>0</v>
      </c>
      <c r="J5" s="194">
        <v>0</v>
      </c>
      <c r="K5" s="194">
        <v>0</v>
      </c>
      <c r="L5" s="194">
        <v>0</v>
      </c>
      <c r="M5" s="194">
        <v>0</v>
      </c>
      <c r="N5" s="195"/>
    </row>
    <row r="6" spans="1:14" ht="15.6">
      <c r="A6" s="196" t="s">
        <v>419</v>
      </c>
      <c r="B6" s="194">
        <v>287</v>
      </c>
      <c r="C6" s="194">
        <v>273</v>
      </c>
      <c r="D6" s="194">
        <v>2</v>
      </c>
      <c r="E6" s="194">
        <v>1</v>
      </c>
      <c r="F6" s="194">
        <v>2</v>
      </c>
      <c r="G6" s="194">
        <v>1</v>
      </c>
      <c r="H6" s="194">
        <v>7</v>
      </c>
      <c r="I6" s="194">
        <v>0</v>
      </c>
      <c r="J6" s="194">
        <v>0</v>
      </c>
      <c r="K6" s="194">
        <v>0</v>
      </c>
      <c r="L6" s="194">
        <v>1</v>
      </c>
      <c r="M6" s="194">
        <v>0</v>
      </c>
      <c r="N6" s="195"/>
    </row>
    <row r="7" spans="1:14" ht="15.6">
      <c r="A7" s="196" t="s">
        <v>28</v>
      </c>
      <c r="B7" s="194">
        <v>17745</v>
      </c>
      <c r="C7" s="194">
        <v>17460</v>
      </c>
      <c r="D7" s="194">
        <v>132</v>
      </c>
      <c r="E7" s="194">
        <v>15</v>
      </c>
      <c r="F7" s="194">
        <v>22</v>
      </c>
      <c r="G7" s="194">
        <v>18</v>
      </c>
      <c r="H7" s="194">
        <v>81</v>
      </c>
      <c r="I7" s="194">
        <v>2</v>
      </c>
      <c r="J7" s="194">
        <v>3</v>
      </c>
      <c r="K7" s="194">
        <v>1</v>
      </c>
      <c r="L7" s="194">
        <v>9</v>
      </c>
      <c r="M7" s="194">
        <v>2</v>
      </c>
      <c r="N7" s="195"/>
    </row>
    <row r="8" spans="1:14" ht="15.6">
      <c r="A8" s="196" t="s">
        <v>29</v>
      </c>
      <c r="B8" s="194">
        <v>41</v>
      </c>
      <c r="C8" s="194">
        <v>30</v>
      </c>
      <c r="D8" s="194">
        <v>2</v>
      </c>
      <c r="E8" s="194">
        <v>1</v>
      </c>
      <c r="F8" s="194">
        <v>5</v>
      </c>
      <c r="G8" s="194">
        <v>2</v>
      </c>
      <c r="H8" s="194">
        <v>1</v>
      </c>
      <c r="I8" s="194">
        <v>0</v>
      </c>
      <c r="J8" s="194">
        <v>0</v>
      </c>
      <c r="K8" s="194">
        <v>0</v>
      </c>
      <c r="L8" s="194">
        <v>0</v>
      </c>
      <c r="M8" s="194">
        <v>0</v>
      </c>
      <c r="N8" s="195"/>
    </row>
    <row r="9" spans="1:14" ht="15.6">
      <c r="A9" s="196" t="s">
        <v>208</v>
      </c>
      <c r="B9" s="194">
        <v>907</v>
      </c>
      <c r="C9" s="194">
        <v>903</v>
      </c>
      <c r="D9" s="194">
        <v>1</v>
      </c>
      <c r="E9" s="194">
        <v>0</v>
      </c>
      <c r="F9" s="194">
        <v>1</v>
      </c>
      <c r="G9" s="194">
        <v>0</v>
      </c>
      <c r="H9" s="194">
        <v>2</v>
      </c>
      <c r="I9" s="194">
        <v>0</v>
      </c>
      <c r="J9" s="194">
        <v>0</v>
      </c>
      <c r="K9" s="194">
        <v>0</v>
      </c>
      <c r="L9" s="194">
        <v>0</v>
      </c>
      <c r="M9" s="194">
        <v>0</v>
      </c>
      <c r="N9" s="195"/>
    </row>
    <row r="10" spans="1:14" ht="15.6">
      <c r="A10" s="196" t="s">
        <v>31</v>
      </c>
      <c r="B10" s="194">
        <v>194</v>
      </c>
      <c r="C10" s="194">
        <v>160</v>
      </c>
      <c r="D10" s="194">
        <v>5</v>
      </c>
      <c r="E10" s="194">
        <v>3</v>
      </c>
      <c r="F10" s="194">
        <v>4</v>
      </c>
      <c r="G10" s="194">
        <v>2</v>
      </c>
      <c r="H10" s="194">
        <v>18</v>
      </c>
      <c r="I10" s="194">
        <v>0</v>
      </c>
      <c r="J10" s="194">
        <v>0</v>
      </c>
      <c r="K10" s="194">
        <v>0</v>
      </c>
      <c r="L10" s="194">
        <v>1</v>
      </c>
      <c r="M10" s="194">
        <v>1</v>
      </c>
      <c r="N10" s="195"/>
    </row>
    <row r="11" spans="1:14" ht="15.6">
      <c r="A11" s="196" t="s">
        <v>420</v>
      </c>
      <c r="B11" s="194">
        <v>144345</v>
      </c>
      <c r="C11" s="194">
        <v>142851</v>
      </c>
      <c r="D11" s="194">
        <v>780</v>
      </c>
      <c r="E11" s="194">
        <v>185</v>
      </c>
      <c r="F11" s="194">
        <v>86</v>
      </c>
      <c r="G11" s="194">
        <v>38</v>
      </c>
      <c r="H11" s="194">
        <v>338</v>
      </c>
      <c r="I11" s="194">
        <v>10</v>
      </c>
      <c r="J11" s="194">
        <v>15</v>
      </c>
      <c r="K11" s="194">
        <v>14</v>
      </c>
      <c r="L11" s="194">
        <v>20</v>
      </c>
      <c r="M11" s="194">
        <v>8</v>
      </c>
      <c r="N11" s="195"/>
    </row>
    <row r="12" spans="1:14" ht="15.6">
      <c r="A12" s="196" t="s">
        <v>421</v>
      </c>
      <c r="B12" s="194">
        <v>674</v>
      </c>
      <c r="C12" s="194">
        <v>605</v>
      </c>
      <c r="D12" s="194">
        <v>16</v>
      </c>
      <c r="E12" s="194">
        <v>2</v>
      </c>
      <c r="F12" s="194">
        <v>19</v>
      </c>
      <c r="G12" s="194">
        <v>5</v>
      </c>
      <c r="H12" s="194">
        <v>24</v>
      </c>
      <c r="I12" s="194">
        <v>0</v>
      </c>
      <c r="J12" s="194">
        <v>0</v>
      </c>
      <c r="K12" s="194">
        <v>0</v>
      </c>
      <c r="L12" s="194">
        <v>2</v>
      </c>
      <c r="M12" s="194">
        <v>1</v>
      </c>
      <c r="N12" s="195"/>
    </row>
    <row r="13" spans="1:14" ht="15.6">
      <c r="A13" s="196" t="s">
        <v>422</v>
      </c>
      <c r="B13" s="194">
        <v>61827</v>
      </c>
      <c r="C13" s="194">
        <v>61368</v>
      </c>
      <c r="D13" s="194">
        <v>237</v>
      </c>
      <c r="E13" s="194">
        <v>89</v>
      </c>
      <c r="F13" s="194">
        <v>29</v>
      </c>
      <c r="G13" s="194">
        <v>17</v>
      </c>
      <c r="H13" s="194">
        <v>58</v>
      </c>
      <c r="I13" s="194">
        <v>2</v>
      </c>
      <c r="J13" s="194">
        <v>8</v>
      </c>
      <c r="K13" s="194">
        <v>9</v>
      </c>
      <c r="L13" s="194">
        <v>8</v>
      </c>
      <c r="M13" s="194">
        <v>2</v>
      </c>
      <c r="N13" s="195"/>
    </row>
    <row r="14" spans="1:14" ht="15.6">
      <c r="A14" s="196" t="s">
        <v>423</v>
      </c>
      <c r="B14" s="194">
        <v>2474</v>
      </c>
      <c r="C14" s="194">
        <v>2405</v>
      </c>
      <c r="D14" s="194">
        <v>25</v>
      </c>
      <c r="E14" s="194">
        <v>10</v>
      </c>
      <c r="F14" s="194">
        <v>6</v>
      </c>
      <c r="G14" s="194">
        <v>3</v>
      </c>
      <c r="H14" s="194">
        <v>16</v>
      </c>
      <c r="I14" s="194">
        <v>0</v>
      </c>
      <c r="J14" s="194">
        <v>1</v>
      </c>
      <c r="K14" s="194">
        <v>1</v>
      </c>
      <c r="L14" s="194">
        <v>4</v>
      </c>
      <c r="M14" s="194">
        <v>3</v>
      </c>
      <c r="N14" s="195"/>
    </row>
    <row r="15" spans="1:14" ht="15.6">
      <c r="A15" s="196" t="s">
        <v>424</v>
      </c>
      <c r="B15" s="194">
        <v>3919</v>
      </c>
      <c r="C15" s="194">
        <v>3693</v>
      </c>
      <c r="D15" s="194">
        <v>97</v>
      </c>
      <c r="E15" s="194">
        <v>36</v>
      </c>
      <c r="F15" s="194">
        <v>15</v>
      </c>
      <c r="G15" s="194">
        <v>10</v>
      </c>
      <c r="H15" s="194">
        <v>30</v>
      </c>
      <c r="I15" s="194">
        <v>0</v>
      </c>
      <c r="J15" s="194">
        <v>11</v>
      </c>
      <c r="K15" s="194">
        <v>12</v>
      </c>
      <c r="L15" s="194">
        <v>12</v>
      </c>
      <c r="M15" s="194">
        <v>3</v>
      </c>
      <c r="N15" s="195"/>
    </row>
    <row r="16" spans="1:14" ht="15.6">
      <c r="A16" s="196" t="s">
        <v>425</v>
      </c>
      <c r="B16" s="194">
        <v>129</v>
      </c>
      <c r="C16" s="194">
        <v>118</v>
      </c>
      <c r="D16" s="194">
        <v>2</v>
      </c>
      <c r="E16" s="194">
        <v>1</v>
      </c>
      <c r="F16" s="194">
        <v>2</v>
      </c>
      <c r="G16" s="194">
        <v>0</v>
      </c>
      <c r="H16" s="194">
        <v>3</v>
      </c>
      <c r="I16" s="194">
        <v>0</v>
      </c>
      <c r="J16" s="194">
        <v>0</v>
      </c>
      <c r="K16" s="194">
        <v>0</v>
      </c>
      <c r="L16" s="194">
        <v>3</v>
      </c>
      <c r="M16" s="194">
        <v>0</v>
      </c>
      <c r="N16" s="195"/>
    </row>
    <row r="17" spans="1:14" ht="15.6">
      <c r="A17" s="196" t="s">
        <v>426</v>
      </c>
      <c r="B17" s="194">
        <v>1806</v>
      </c>
      <c r="C17" s="194">
        <v>1749</v>
      </c>
      <c r="D17" s="194">
        <v>21</v>
      </c>
      <c r="E17" s="194">
        <v>9</v>
      </c>
      <c r="F17" s="194">
        <v>7</v>
      </c>
      <c r="G17" s="194">
        <v>7</v>
      </c>
      <c r="H17" s="194">
        <v>11</v>
      </c>
      <c r="I17" s="194">
        <v>0</v>
      </c>
      <c r="J17" s="194">
        <v>1</v>
      </c>
      <c r="K17" s="194">
        <v>0</v>
      </c>
      <c r="L17" s="194">
        <v>1</v>
      </c>
      <c r="M17" s="194">
        <v>0</v>
      </c>
      <c r="N17" s="195"/>
    </row>
    <row r="18" spans="1:14" ht="15.6">
      <c r="A18" s="196" t="s">
        <v>427</v>
      </c>
      <c r="B18" s="194">
        <v>1459</v>
      </c>
      <c r="C18" s="194">
        <v>1396</v>
      </c>
      <c r="D18" s="194">
        <v>11</v>
      </c>
      <c r="E18" s="194">
        <v>8</v>
      </c>
      <c r="F18" s="194">
        <v>8</v>
      </c>
      <c r="G18" s="194">
        <v>7</v>
      </c>
      <c r="H18" s="194">
        <v>26</v>
      </c>
      <c r="I18" s="194">
        <v>0</v>
      </c>
      <c r="J18" s="194">
        <v>0</v>
      </c>
      <c r="K18" s="194">
        <v>2</v>
      </c>
      <c r="L18" s="194">
        <v>0</v>
      </c>
      <c r="M18" s="194">
        <v>1</v>
      </c>
      <c r="N18" s="195"/>
    </row>
    <row r="19" spans="1:14" ht="15.6">
      <c r="A19" s="196" t="s">
        <v>41</v>
      </c>
      <c r="B19" s="194">
        <v>1570</v>
      </c>
      <c r="C19" s="194">
        <v>1490</v>
      </c>
      <c r="D19" s="194">
        <v>22</v>
      </c>
      <c r="E19" s="194">
        <v>10</v>
      </c>
      <c r="F19" s="194">
        <v>11</v>
      </c>
      <c r="G19" s="194">
        <v>14</v>
      </c>
      <c r="H19" s="194">
        <v>8</v>
      </c>
      <c r="I19" s="194">
        <v>0</v>
      </c>
      <c r="J19" s="194">
        <v>4</v>
      </c>
      <c r="K19" s="194">
        <v>2</v>
      </c>
      <c r="L19" s="194">
        <v>7</v>
      </c>
      <c r="M19" s="194">
        <v>2</v>
      </c>
      <c r="N19" s="195"/>
    </row>
    <row r="20" spans="1:14" ht="15.6">
      <c r="A20" s="196" t="s">
        <v>428</v>
      </c>
      <c r="B20" s="194">
        <v>879</v>
      </c>
      <c r="C20" s="194">
        <v>846</v>
      </c>
      <c r="D20" s="194">
        <v>6</v>
      </c>
      <c r="E20" s="194">
        <v>3</v>
      </c>
      <c r="F20" s="194">
        <v>6</v>
      </c>
      <c r="G20" s="194">
        <v>6</v>
      </c>
      <c r="H20" s="194">
        <v>7</v>
      </c>
      <c r="I20" s="194">
        <v>0</v>
      </c>
      <c r="J20" s="194">
        <v>1</v>
      </c>
      <c r="K20" s="194">
        <v>0</v>
      </c>
      <c r="L20" s="194">
        <v>3</v>
      </c>
      <c r="M20" s="194">
        <v>1</v>
      </c>
      <c r="N20" s="195"/>
    </row>
    <row r="21" spans="1:14" ht="15.6">
      <c r="A21" s="196" t="s">
        <v>429</v>
      </c>
      <c r="B21" s="194">
        <v>474</v>
      </c>
      <c r="C21" s="194">
        <v>406</v>
      </c>
      <c r="D21" s="194">
        <v>2</v>
      </c>
      <c r="E21" s="194">
        <v>2</v>
      </c>
      <c r="F21" s="194">
        <v>30</v>
      </c>
      <c r="G21" s="194">
        <v>5</v>
      </c>
      <c r="H21" s="194">
        <v>19</v>
      </c>
      <c r="I21" s="194">
        <v>0</v>
      </c>
      <c r="J21" s="194">
        <v>2</v>
      </c>
      <c r="K21" s="194">
        <v>0</v>
      </c>
      <c r="L21" s="194">
        <v>4</v>
      </c>
      <c r="M21" s="194">
        <v>4</v>
      </c>
      <c r="N21" s="195"/>
    </row>
    <row r="22" spans="1:14" ht="15.6">
      <c r="A22" s="196" t="s">
        <v>430</v>
      </c>
      <c r="B22" s="194">
        <v>21342</v>
      </c>
      <c r="C22" s="194">
        <v>21116</v>
      </c>
      <c r="D22" s="194">
        <v>138</v>
      </c>
      <c r="E22" s="194">
        <v>46</v>
      </c>
      <c r="F22" s="194">
        <v>7</v>
      </c>
      <c r="G22" s="194">
        <v>1</v>
      </c>
      <c r="H22" s="194">
        <v>19</v>
      </c>
      <c r="I22" s="194">
        <v>0</v>
      </c>
      <c r="J22" s="194">
        <v>5</v>
      </c>
      <c r="K22" s="194">
        <v>6</v>
      </c>
      <c r="L22" s="194">
        <v>3</v>
      </c>
      <c r="M22" s="194">
        <v>1</v>
      </c>
      <c r="N22" s="195"/>
    </row>
    <row r="23" spans="1:14" ht="15.6">
      <c r="A23" s="196" t="s">
        <v>11</v>
      </c>
      <c r="B23" s="194">
        <v>260755</v>
      </c>
      <c r="C23" s="194">
        <v>257375</v>
      </c>
      <c r="D23" s="194">
        <v>1649</v>
      </c>
      <c r="E23" s="194">
        <v>425</v>
      </c>
      <c r="F23" s="194">
        <v>268</v>
      </c>
      <c r="G23" s="194">
        <v>146</v>
      </c>
      <c r="H23" s="194">
        <v>673</v>
      </c>
      <c r="I23" s="194">
        <v>14</v>
      </c>
      <c r="J23" s="194">
        <v>51</v>
      </c>
      <c r="K23" s="194">
        <v>47</v>
      </c>
      <c r="L23" s="194">
        <v>78</v>
      </c>
      <c r="M23" s="194">
        <v>29</v>
      </c>
      <c r="N23" s="195"/>
    </row>
  </sheetData>
  <mergeCells count="2">
    <mergeCell ref="A3:A4"/>
    <mergeCell ref="B3:N3"/>
  </mergeCells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H25"/>
  <sheetViews>
    <sheetView topLeftCell="A4" workbookViewId="0">
      <selection activeCell="D34" sqref="D34"/>
    </sheetView>
  </sheetViews>
  <sheetFormatPr defaultRowHeight="13.8"/>
  <cols>
    <col min="1" max="1" width="52.69921875" customWidth="1"/>
    <col min="2" max="2" width="9" bestFit="1" customWidth="1"/>
    <col min="3" max="3" width="15.69921875" customWidth="1"/>
    <col min="4" max="4" width="17.3984375" customWidth="1"/>
    <col min="5" max="5" width="16.5" customWidth="1"/>
    <col min="6" max="6" width="19" customWidth="1"/>
    <col min="7" max="8" width="8.69921875" bestFit="1" customWidth="1"/>
  </cols>
  <sheetData>
    <row r="1" spans="1:8" ht="15">
      <c r="A1" s="4" t="s">
        <v>434</v>
      </c>
    </row>
    <row r="3" spans="1:8" ht="15.9" customHeight="1">
      <c r="A3" s="251" t="s">
        <v>354</v>
      </c>
      <c r="B3" s="252" t="s">
        <v>92</v>
      </c>
      <c r="C3" s="252"/>
      <c r="D3" s="252"/>
      <c r="E3" s="252"/>
      <c r="F3" s="252"/>
      <c r="G3" s="252"/>
      <c r="H3" s="252"/>
    </row>
    <row r="4" spans="1:8" ht="50.4" customHeight="1">
      <c r="A4" s="251"/>
      <c r="B4" s="59" t="s">
        <v>11</v>
      </c>
      <c r="C4" s="103" t="s">
        <v>94</v>
      </c>
      <c r="D4" s="103" t="s">
        <v>95</v>
      </c>
      <c r="E4" s="103" t="s">
        <v>96</v>
      </c>
      <c r="F4" s="103" t="s">
        <v>97</v>
      </c>
      <c r="G4" s="59" t="s">
        <v>98</v>
      </c>
      <c r="H4" s="59" t="s">
        <v>99</v>
      </c>
    </row>
    <row r="5" spans="1:8" ht="15.9" customHeight="1">
      <c r="A5" s="23" t="s">
        <v>418</v>
      </c>
      <c r="B5" s="168">
        <v>683</v>
      </c>
      <c r="C5" s="168">
        <v>221</v>
      </c>
      <c r="D5" s="168">
        <v>317</v>
      </c>
      <c r="E5" s="168">
        <v>14</v>
      </c>
      <c r="F5" s="168">
        <v>15</v>
      </c>
      <c r="G5" s="168">
        <v>30</v>
      </c>
      <c r="H5" s="168">
        <v>86</v>
      </c>
    </row>
    <row r="6" spans="1:8" ht="15.9" customHeight="1">
      <c r="A6" s="23" t="s">
        <v>419</v>
      </c>
      <c r="B6" s="168">
        <v>287</v>
      </c>
      <c r="C6" s="168">
        <v>180</v>
      </c>
      <c r="D6" s="168">
        <v>85</v>
      </c>
      <c r="E6" s="168">
        <v>3</v>
      </c>
      <c r="F6" s="168">
        <v>0</v>
      </c>
      <c r="G6" s="168">
        <v>11</v>
      </c>
      <c r="H6" s="168">
        <v>8</v>
      </c>
    </row>
    <row r="7" spans="1:8" ht="15.9" customHeight="1">
      <c r="A7" s="23" t="s">
        <v>28</v>
      </c>
      <c r="B7" s="168">
        <v>17746</v>
      </c>
      <c r="C7" s="168">
        <v>16161</v>
      </c>
      <c r="D7" s="168">
        <v>756</v>
      </c>
      <c r="E7" s="168">
        <v>12</v>
      </c>
      <c r="F7" s="168">
        <v>16</v>
      </c>
      <c r="G7" s="168">
        <v>76</v>
      </c>
      <c r="H7" s="168">
        <v>725</v>
      </c>
    </row>
    <row r="8" spans="1:8" ht="15.9" customHeight="1">
      <c r="A8" s="23" t="s">
        <v>29</v>
      </c>
      <c r="B8" s="168">
        <v>41</v>
      </c>
      <c r="C8" s="168">
        <v>14</v>
      </c>
      <c r="D8" s="168">
        <v>22</v>
      </c>
      <c r="E8" s="168">
        <v>0</v>
      </c>
      <c r="F8" s="168">
        <v>1</v>
      </c>
      <c r="G8" s="168">
        <v>0</v>
      </c>
      <c r="H8" s="168">
        <v>4</v>
      </c>
    </row>
    <row r="9" spans="1:8" ht="15.9" customHeight="1">
      <c r="A9" s="34" t="s">
        <v>208</v>
      </c>
      <c r="B9" s="168">
        <v>907</v>
      </c>
      <c r="C9" s="168">
        <v>681</v>
      </c>
      <c r="D9" s="168">
        <v>105</v>
      </c>
      <c r="E9" s="168">
        <v>0</v>
      </c>
      <c r="F9" s="168">
        <v>0</v>
      </c>
      <c r="G9" s="168">
        <v>21</v>
      </c>
      <c r="H9" s="168">
        <v>100</v>
      </c>
    </row>
    <row r="10" spans="1:8" ht="15.9" customHeight="1">
      <c r="A10" s="23" t="s">
        <v>31</v>
      </c>
      <c r="B10" s="168">
        <v>194</v>
      </c>
      <c r="C10" s="168">
        <v>114</v>
      </c>
      <c r="D10" s="168">
        <v>71</v>
      </c>
      <c r="E10" s="168">
        <v>0</v>
      </c>
      <c r="F10" s="168">
        <v>0</v>
      </c>
      <c r="G10" s="168">
        <v>4</v>
      </c>
      <c r="H10" s="168">
        <v>5</v>
      </c>
    </row>
    <row r="11" spans="1:8" ht="15.9" customHeight="1">
      <c r="A11" s="34" t="s">
        <v>420</v>
      </c>
      <c r="B11" s="168">
        <v>144356</v>
      </c>
      <c r="C11" s="168">
        <v>135151</v>
      </c>
      <c r="D11" s="168">
        <v>2641</v>
      </c>
      <c r="E11" s="168">
        <v>127</v>
      </c>
      <c r="F11" s="168">
        <v>37</v>
      </c>
      <c r="G11" s="168">
        <v>215</v>
      </c>
      <c r="H11" s="168">
        <v>6185</v>
      </c>
    </row>
    <row r="12" spans="1:8" ht="15.9" customHeight="1">
      <c r="A12" s="34" t="s">
        <v>421</v>
      </c>
      <c r="B12" s="168">
        <v>674</v>
      </c>
      <c r="C12" s="168">
        <v>367</v>
      </c>
      <c r="D12" s="168">
        <v>272</v>
      </c>
      <c r="E12" s="168">
        <v>5</v>
      </c>
      <c r="F12" s="168">
        <v>3</v>
      </c>
      <c r="G12" s="168">
        <v>12</v>
      </c>
      <c r="H12" s="168">
        <v>15</v>
      </c>
    </row>
    <row r="13" spans="1:8" ht="15.9" customHeight="1">
      <c r="A13" s="34" t="s">
        <v>422</v>
      </c>
      <c r="B13" s="168">
        <v>61835</v>
      </c>
      <c r="C13" s="168">
        <v>58472</v>
      </c>
      <c r="D13" s="168">
        <v>515</v>
      </c>
      <c r="E13" s="168">
        <v>28</v>
      </c>
      <c r="F13" s="168">
        <v>5</v>
      </c>
      <c r="G13" s="168">
        <v>113</v>
      </c>
      <c r="H13" s="168">
        <v>2702</v>
      </c>
    </row>
    <row r="14" spans="1:8" ht="15.9" customHeight="1">
      <c r="A14" s="34" t="s">
        <v>423</v>
      </c>
      <c r="B14" s="168">
        <v>2474</v>
      </c>
      <c r="C14" s="168">
        <v>2248</v>
      </c>
      <c r="D14" s="168">
        <v>120</v>
      </c>
      <c r="E14" s="168">
        <v>1</v>
      </c>
      <c r="F14" s="168">
        <v>1</v>
      </c>
      <c r="G14" s="168">
        <v>8</v>
      </c>
      <c r="H14" s="168">
        <v>96</v>
      </c>
    </row>
    <row r="15" spans="1:8" ht="15.9" customHeight="1">
      <c r="A15" s="34" t="s">
        <v>424</v>
      </c>
      <c r="B15" s="168">
        <v>3919</v>
      </c>
      <c r="C15" s="168">
        <v>2845</v>
      </c>
      <c r="D15" s="168">
        <v>754</v>
      </c>
      <c r="E15" s="168">
        <v>18</v>
      </c>
      <c r="F15" s="168">
        <v>44</v>
      </c>
      <c r="G15" s="168">
        <v>71</v>
      </c>
      <c r="H15" s="168">
        <v>187</v>
      </c>
    </row>
    <row r="16" spans="1:8" ht="15.9" customHeight="1">
      <c r="A16" s="34" t="s">
        <v>425</v>
      </c>
      <c r="B16" s="168">
        <v>129</v>
      </c>
      <c r="C16" s="168">
        <v>73</v>
      </c>
      <c r="D16" s="168">
        <v>49</v>
      </c>
      <c r="E16" s="168">
        <v>2</v>
      </c>
      <c r="F16" s="168">
        <v>2</v>
      </c>
      <c r="G16" s="168">
        <v>1</v>
      </c>
      <c r="H16" s="168">
        <v>2</v>
      </c>
    </row>
    <row r="17" spans="1:8" ht="15.9" customHeight="1">
      <c r="A17" s="34" t="s">
        <v>426</v>
      </c>
      <c r="B17" s="168">
        <v>1806</v>
      </c>
      <c r="C17" s="168">
        <v>1491</v>
      </c>
      <c r="D17" s="168">
        <v>249</v>
      </c>
      <c r="E17" s="168">
        <v>4</v>
      </c>
      <c r="F17" s="168">
        <v>2</v>
      </c>
      <c r="G17" s="168">
        <v>7</v>
      </c>
      <c r="H17" s="168">
        <v>53</v>
      </c>
    </row>
    <row r="18" spans="1:8" ht="15.9" customHeight="1">
      <c r="A18" s="34" t="s">
        <v>427</v>
      </c>
      <c r="B18" s="168">
        <v>1459</v>
      </c>
      <c r="C18" s="168">
        <v>1228</v>
      </c>
      <c r="D18" s="168">
        <v>177</v>
      </c>
      <c r="E18" s="168">
        <v>4</v>
      </c>
      <c r="F18" s="168">
        <v>1</v>
      </c>
      <c r="G18" s="168">
        <v>7</v>
      </c>
      <c r="H18" s="168">
        <v>42</v>
      </c>
    </row>
    <row r="19" spans="1:8" ht="15.9" customHeight="1">
      <c r="A19" s="23" t="s">
        <v>41</v>
      </c>
      <c r="B19" s="168">
        <v>1570</v>
      </c>
      <c r="C19" s="168">
        <v>1005</v>
      </c>
      <c r="D19" s="168">
        <v>306</v>
      </c>
      <c r="E19" s="168">
        <v>8</v>
      </c>
      <c r="F19" s="168">
        <v>5</v>
      </c>
      <c r="G19" s="168">
        <v>87</v>
      </c>
      <c r="H19" s="168">
        <v>159</v>
      </c>
    </row>
    <row r="20" spans="1:8" ht="15.9" customHeight="1">
      <c r="A20" s="34" t="s">
        <v>428</v>
      </c>
      <c r="B20" s="168">
        <v>879</v>
      </c>
      <c r="C20" s="168">
        <v>699</v>
      </c>
      <c r="D20" s="168">
        <v>125</v>
      </c>
      <c r="E20" s="168">
        <v>1</v>
      </c>
      <c r="F20" s="168">
        <v>1</v>
      </c>
      <c r="G20" s="168">
        <v>14</v>
      </c>
      <c r="H20" s="168">
        <v>39</v>
      </c>
    </row>
    <row r="21" spans="1:8" ht="15.9" customHeight="1">
      <c r="A21" s="34" t="s">
        <v>429</v>
      </c>
      <c r="B21" s="168">
        <v>474</v>
      </c>
      <c r="C21" s="168">
        <v>348</v>
      </c>
      <c r="D21" s="168">
        <v>91</v>
      </c>
      <c r="E21" s="168">
        <v>4</v>
      </c>
      <c r="F21" s="168">
        <v>3</v>
      </c>
      <c r="G21" s="168">
        <v>8</v>
      </c>
      <c r="H21" s="168">
        <v>20</v>
      </c>
    </row>
    <row r="22" spans="1:8" ht="15.9" customHeight="1">
      <c r="A22" s="34" t="s">
        <v>430</v>
      </c>
      <c r="B22" s="168">
        <v>21342</v>
      </c>
      <c r="C22" s="168">
        <v>19409</v>
      </c>
      <c r="D22" s="168">
        <v>549</v>
      </c>
      <c r="E22" s="168">
        <v>18</v>
      </c>
      <c r="F22" s="168">
        <v>13</v>
      </c>
      <c r="G22" s="168">
        <v>141</v>
      </c>
      <c r="H22" s="168">
        <v>1212</v>
      </c>
    </row>
    <row r="23" spans="1:8" ht="15.9" customHeight="1">
      <c r="A23" s="34" t="s">
        <v>11</v>
      </c>
      <c r="B23" s="168">
        <v>260775</v>
      </c>
      <c r="C23" s="168">
        <v>240707</v>
      </c>
      <c r="D23" s="168">
        <v>7204</v>
      </c>
      <c r="E23" s="168">
        <v>249</v>
      </c>
      <c r="F23" s="168">
        <v>149</v>
      </c>
      <c r="G23" s="168">
        <v>826</v>
      </c>
      <c r="H23" s="168">
        <v>11640</v>
      </c>
    </row>
    <row r="24" spans="1:8" ht="15.9" customHeight="1"/>
    <row r="25" spans="1:8" ht="15.9" customHeight="1"/>
  </sheetData>
  <mergeCells count="2">
    <mergeCell ref="A3:A4"/>
    <mergeCell ref="B3:H3"/>
  </mergeCells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23"/>
  <sheetViews>
    <sheetView topLeftCell="A13" workbookViewId="0">
      <selection activeCell="D32" sqref="D32"/>
    </sheetView>
  </sheetViews>
  <sheetFormatPr defaultRowHeight="13.8"/>
  <cols>
    <col min="1" max="1" width="51.59765625" customWidth="1"/>
  </cols>
  <sheetData>
    <row r="1" spans="1:9" ht="15">
      <c r="A1" s="4" t="s">
        <v>435</v>
      </c>
    </row>
    <row r="3" spans="1:9">
      <c r="A3" s="251" t="s">
        <v>354</v>
      </c>
      <c r="B3" s="285" t="s">
        <v>436</v>
      </c>
      <c r="C3" s="286"/>
      <c r="D3" s="286"/>
      <c r="E3" s="286"/>
      <c r="F3" s="286"/>
      <c r="G3" s="286"/>
      <c r="H3" s="286"/>
      <c r="I3" s="286"/>
    </row>
    <row r="4" spans="1:9" ht="55.2">
      <c r="A4" s="251"/>
      <c r="B4" s="59" t="s">
        <v>11</v>
      </c>
      <c r="C4" s="103" t="s">
        <v>192</v>
      </c>
      <c r="D4" s="103" t="s">
        <v>193</v>
      </c>
      <c r="E4" s="103" t="s">
        <v>197</v>
      </c>
      <c r="F4" s="103" t="s">
        <v>198</v>
      </c>
      <c r="G4" s="103" t="s">
        <v>199</v>
      </c>
      <c r="H4" s="103" t="s">
        <v>200</v>
      </c>
      <c r="I4" s="103" t="s">
        <v>195</v>
      </c>
    </row>
    <row r="5" spans="1:9">
      <c r="A5" s="23" t="s">
        <v>418</v>
      </c>
      <c r="B5" s="22">
        <v>624</v>
      </c>
      <c r="C5" s="22">
        <v>185</v>
      </c>
      <c r="D5" s="22">
        <v>278</v>
      </c>
      <c r="E5" s="22">
        <v>55</v>
      </c>
      <c r="F5" s="22">
        <v>18</v>
      </c>
      <c r="G5" s="22">
        <v>19</v>
      </c>
      <c r="H5" s="22">
        <v>15</v>
      </c>
      <c r="I5" s="22">
        <v>11</v>
      </c>
    </row>
    <row r="6" spans="1:9">
      <c r="A6" s="23" t="s">
        <v>419</v>
      </c>
      <c r="B6" s="22">
        <v>242</v>
      </c>
      <c r="C6" s="22">
        <v>8</v>
      </c>
      <c r="D6" s="22">
        <v>125</v>
      </c>
      <c r="E6" s="22">
        <v>32</v>
      </c>
      <c r="F6" s="22">
        <v>18</v>
      </c>
      <c r="G6" s="22">
        <v>23</v>
      </c>
      <c r="H6" s="22">
        <v>11</v>
      </c>
      <c r="I6" s="22">
        <v>13</v>
      </c>
    </row>
    <row r="7" spans="1:9">
      <c r="A7" s="23" t="s">
        <v>28</v>
      </c>
      <c r="B7" s="21">
        <v>17476</v>
      </c>
      <c r="C7" s="21">
        <v>7495</v>
      </c>
      <c r="D7" s="21">
        <v>9093</v>
      </c>
      <c r="E7" s="22">
        <v>428</v>
      </c>
      <c r="F7" s="22">
        <v>148</v>
      </c>
      <c r="G7" s="22">
        <v>122</v>
      </c>
      <c r="H7" s="22">
        <v>66</v>
      </c>
      <c r="I7" s="22">
        <v>123</v>
      </c>
    </row>
    <row r="8" spans="1:9">
      <c r="A8" s="23" t="s">
        <v>29</v>
      </c>
      <c r="B8" s="22">
        <v>27</v>
      </c>
      <c r="C8" s="22">
        <v>3</v>
      </c>
      <c r="D8" s="22">
        <v>7</v>
      </c>
      <c r="E8" s="22">
        <v>3</v>
      </c>
      <c r="F8" s="22">
        <v>2</v>
      </c>
      <c r="G8" s="22">
        <v>2</v>
      </c>
      <c r="H8" s="22">
        <v>1</v>
      </c>
      <c r="I8" s="22">
        <v>9</v>
      </c>
    </row>
    <row r="9" spans="1:9">
      <c r="A9" s="23" t="s">
        <v>208</v>
      </c>
      <c r="B9" s="22">
        <v>678</v>
      </c>
      <c r="C9" s="22">
        <v>482</v>
      </c>
      <c r="D9" s="22">
        <v>176</v>
      </c>
      <c r="E9" s="22">
        <v>7</v>
      </c>
      <c r="F9" s="22">
        <v>4</v>
      </c>
      <c r="G9" s="22">
        <v>4</v>
      </c>
      <c r="H9" s="22">
        <v>3</v>
      </c>
      <c r="I9" s="22">
        <v>1</v>
      </c>
    </row>
    <row r="10" spans="1:9">
      <c r="A10" s="23" t="s">
        <v>31</v>
      </c>
      <c r="B10" s="22">
        <v>182</v>
      </c>
      <c r="C10" s="22">
        <v>5</v>
      </c>
      <c r="D10" s="22">
        <v>65</v>
      </c>
      <c r="E10" s="22">
        <v>22</v>
      </c>
      <c r="F10" s="22">
        <v>25</v>
      </c>
      <c r="G10" s="22">
        <v>27</v>
      </c>
      <c r="H10" s="22">
        <v>19</v>
      </c>
      <c r="I10" s="22">
        <v>19</v>
      </c>
    </row>
    <row r="11" spans="1:9">
      <c r="A11" s="23" t="s">
        <v>420</v>
      </c>
      <c r="B11" s="21">
        <v>142165</v>
      </c>
      <c r="C11" s="21">
        <v>52724</v>
      </c>
      <c r="D11" s="21">
        <v>81641</v>
      </c>
      <c r="E11" s="21">
        <v>4402</v>
      </c>
      <c r="F11" s="21">
        <v>1780</v>
      </c>
      <c r="G11" s="21">
        <v>1088</v>
      </c>
      <c r="H11" s="21">
        <v>313</v>
      </c>
      <c r="I11" s="21">
        <v>199</v>
      </c>
    </row>
    <row r="12" spans="1:9">
      <c r="A12" s="23" t="s">
        <v>421</v>
      </c>
      <c r="B12" s="22">
        <v>522</v>
      </c>
      <c r="C12" s="22">
        <v>46</v>
      </c>
      <c r="D12" s="22">
        <v>242</v>
      </c>
      <c r="E12" s="22">
        <v>74</v>
      </c>
      <c r="F12" s="22">
        <v>57</v>
      </c>
      <c r="G12" s="22">
        <v>40</v>
      </c>
      <c r="H12" s="22">
        <v>21</v>
      </c>
      <c r="I12" s="22">
        <v>31</v>
      </c>
    </row>
    <row r="13" spans="1:9">
      <c r="A13" s="23" t="s">
        <v>422</v>
      </c>
      <c r="B13" s="21">
        <v>61216</v>
      </c>
      <c r="C13" s="21">
        <v>28924</v>
      </c>
      <c r="D13" s="21">
        <v>30785</v>
      </c>
      <c r="E13" s="22">
        <v>952</v>
      </c>
      <c r="F13" s="22">
        <v>307</v>
      </c>
      <c r="G13" s="22">
        <v>172</v>
      </c>
      <c r="H13" s="22">
        <v>54</v>
      </c>
      <c r="I13" s="22">
        <v>15</v>
      </c>
    </row>
    <row r="14" spans="1:9">
      <c r="A14" s="23" t="s">
        <v>423</v>
      </c>
      <c r="B14" s="22">
        <v>2350</v>
      </c>
      <c r="C14" s="22">
        <v>652</v>
      </c>
      <c r="D14" s="22">
        <v>1576</v>
      </c>
      <c r="E14" s="22">
        <v>56</v>
      </c>
      <c r="F14" s="22">
        <v>8</v>
      </c>
      <c r="G14" s="22">
        <v>26</v>
      </c>
      <c r="H14" s="22">
        <v>6</v>
      </c>
      <c r="I14" s="22">
        <v>7</v>
      </c>
    </row>
    <row r="15" spans="1:9">
      <c r="A15" s="23" t="s">
        <v>424</v>
      </c>
      <c r="B15" s="21">
        <v>3163</v>
      </c>
      <c r="C15" s="21">
        <v>1053</v>
      </c>
      <c r="D15" s="21">
        <v>1588</v>
      </c>
      <c r="E15" s="22">
        <v>129</v>
      </c>
      <c r="F15" s="22">
        <v>100</v>
      </c>
      <c r="G15" s="22">
        <v>193</v>
      </c>
      <c r="H15" s="22">
        <v>62</v>
      </c>
      <c r="I15" s="22">
        <v>36</v>
      </c>
    </row>
    <row r="16" spans="1:9">
      <c r="A16" s="23" t="s">
        <v>425</v>
      </c>
      <c r="B16" s="22">
        <v>125</v>
      </c>
      <c r="C16" s="22">
        <v>4</v>
      </c>
      <c r="D16" s="22">
        <v>49</v>
      </c>
      <c r="E16" s="22">
        <v>12</v>
      </c>
      <c r="F16" s="22">
        <v>14</v>
      </c>
      <c r="G16" s="22">
        <v>21</v>
      </c>
      <c r="H16" s="22">
        <v>13</v>
      </c>
      <c r="I16" s="22">
        <v>5</v>
      </c>
    </row>
    <row r="17" spans="1:9">
      <c r="A17" s="23" t="s">
        <v>426</v>
      </c>
      <c r="B17" s="21">
        <v>1734</v>
      </c>
      <c r="C17" s="22">
        <v>360</v>
      </c>
      <c r="D17" s="21">
        <v>1074</v>
      </c>
      <c r="E17" s="22">
        <v>152</v>
      </c>
      <c r="F17" s="22">
        <v>70</v>
      </c>
      <c r="G17" s="22">
        <v>47</v>
      </c>
      <c r="H17" s="22">
        <v>15</v>
      </c>
      <c r="I17" s="22">
        <v>8</v>
      </c>
    </row>
    <row r="18" spans="1:9">
      <c r="A18" s="23" t="s">
        <v>427</v>
      </c>
      <c r="B18" s="21">
        <v>1410</v>
      </c>
      <c r="C18" s="22">
        <v>208</v>
      </c>
      <c r="D18" s="22">
        <v>906</v>
      </c>
      <c r="E18" s="22">
        <v>138</v>
      </c>
      <c r="F18" s="22">
        <v>92</v>
      </c>
      <c r="G18" s="22">
        <v>87</v>
      </c>
      <c r="H18" s="22">
        <v>25</v>
      </c>
      <c r="I18" s="22">
        <v>26</v>
      </c>
    </row>
    <row r="19" spans="1:9">
      <c r="A19" s="23" t="s">
        <v>41</v>
      </c>
      <c r="B19" s="22">
        <v>1413</v>
      </c>
      <c r="C19" s="22">
        <v>153</v>
      </c>
      <c r="D19" s="22">
        <v>722</v>
      </c>
      <c r="E19" s="22">
        <v>213</v>
      </c>
      <c r="F19" s="22">
        <v>1</v>
      </c>
      <c r="G19" s="22">
        <v>2</v>
      </c>
      <c r="H19" s="22">
        <v>29</v>
      </c>
      <c r="I19" s="22">
        <v>11</v>
      </c>
    </row>
    <row r="20" spans="1:9">
      <c r="A20" s="23" t="s">
        <v>428</v>
      </c>
      <c r="B20" s="21">
        <v>798</v>
      </c>
      <c r="C20" s="22">
        <v>104</v>
      </c>
      <c r="D20" s="22">
        <v>506</v>
      </c>
      <c r="E20" s="22">
        <v>69</v>
      </c>
      <c r="F20" s="22">
        <v>128</v>
      </c>
      <c r="G20" s="22">
        <v>155</v>
      </c>
      <c r="H20" s="22">
        <v>17</v>
      </c>
      <c r="I20" s="22">
        <v>8</v>
      </c>
    </row>
    <row r="21" spans="1:9">
      <c r="A21" s="23" t="s">
        <v>429</v>
      </c>
      <c r="B21" s="22">
        <v>313</v>
      </c>
      <c r="C21" s="22">
        <v>87</v>
      </c>
      <c r="D21" s="22">
        <v>194</v>
      </c>
      <c r="E21" s="22">
        <v>18</v>
      </c>
      <c r="F21" s="22">
        <v>33</v>
      </c>
      <c r="G21" s="22">
        <v>60</v>
      </c>
      <c r="H21" s="22">
        <v>1</v>
      </c>
      <c r="I21" s="22">
        <v>3</v>
      </c>
    </row>
    <row r="22" spans="1:9">
      <c r="A22" s="23" t="s">
        <v>430</v>
      </c>
      <c r="B22" s="22">
        <v>20846</v>
      </c>
      <c r="C22" s="22">
        <v>11005</v>
      </c>
      <c r="D22" s="22">
        <v>9499</v>
      </c>
      <c r="E22" s="22">
        <v>196</v>
      </c>
      <c r="F22" s="22">
        <v>7</v>
      </c>
      <c r="G22" s="22">
        <v>3</v>
      </c>
      <c r="H22" s="22">
        <v>13</v>
      </c>
      <c r="I22" s="22">
        <v>5</v>
      </c>
    </row>
    <row r="23" spans="1:9">
      <c r="A23" s="23" t="s">
        <v>11</v>
      </c>
      <c r="B23" s="21">
        <v>255284</v>
      </c>
      <c r="C23" s="21">
        <v>103498</v>
      </c>
      <c r="D23" s="21">
        <v>138526</v>
      </c>
      <c r="E23" s="22">
        <v>6958</v>
      </c>
      <c r="F23" s="22">
        <v>111</v>
      </c>
      <c r="G23" s="22">
        <v>74</v>
      </c>
      <c r="H23" s="22">
        <v>684</v>
      </c>
      <c r="I23" s="22">
        <v>530</v>
      </c>
    </row>
  </sheetData>
  <mergeCells count="2">
    <mergeCell ref="A3:A4"/>
    <mergeCell ref="B3:I3"/>
  </mergeCells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23"/>
  <sheetViews>
    <sheetView topLeftCell="A13" workbookViewId="0">
      <selection activeCell="A30" sqref="A30"/>
    </sheetView>
  </sheetViews>
  <sheetFormatPr defaultRowHeight="13.8"/>
  <cols>
    <col min="1" max="1" width="54.5" customWidth="1"/>
    <col min="2" max="3" width="9" bestFit="1" customWidth="1"/>
    <col min="4" max="8" width="8.69921875" bestFit="1" customWidth="1"/>
    <col min="9" max="9" width="15.09765625" customWidth="1"/>
  </cols>
  <sheetData>
    <row r="1" spans="1:9" ht="15">
      <c r="A1" s="4" t="s">
        <v>437</v>
      </c>
    </row>
    <row r="3" spans="1:9">
      <c r="A3" s="281" t="s">
        <v>354</v>
      </c>
      <c r="B3" s="282" t="s">
        <v>438</v>
      </c>
      <c r="C3" s="282"/>
      <c r="D3" s="282"/>
      <c r="E3" s="282"/>
      <c r="F3" s="282"/>
      <c r="G3" s="282"/>
      <c r="H3" s="282"/>
      <c r="I3" s="282"/>
    </row>
    <row r="4" spans="1:9" ht="55.2">
      <c r="A4" s="281"/>
      <c r="B4" s="192" t="s">
        <v>11</v>
      </c>
      <c r="C4" s="200" t="s">
        <v>192</v>
      </c>
      <c r="D4" s="200" t="s">
        <v>193</v>
      </c>
      <c r="E4" s="200" t="s">
        <v>197</v>
      </c>
      <c r="F4" s="200" t="s">
        <v>198</v>
      </c>
      <c r="G4" s="200" t="s">
        <v>199</v>
      </c>
      <c r="H4" s="200" t="s">
        <v>200</v>
      </c>
      <c r="I4" s="192" t="s">
        <v>195</v>
      </c>
    </row>
    <row r="5" spans="1:9">
      <c r="A5" s="191" t="s">
        <v>418</v>
      </c>
      <c r="B5" s="168">
        <v>624</v>
      </c>
      <c r="C5" s="168">
        <v>193</v>
      </c>
      <c r="D5" s="168">
        <v>262</v>
      </c>
      <c r="E5" s="168">
        <v>65</v>
      </c>
      <c r="F5" s="168">
        <v>40</v>
      </c>
      <c r="G5" s="168">
        <v>40</v>
      </c>
      <c r="H5" s="168">
        <v>12</v>
      </c>
      <c r="I5" s="168">
        <v>12</v>
      </c>
    </row>
    <row r="6" spans="1:9">
      <c r="A6" s="191" t="s">
        <v>419</v>
      </c>
      <c r="B6" s="168">
        <v>242</v>
      </c>
      <c r="C6" s="168">
        <v>10</v>
      </c>
      <c r="D6" s="168">
        <v>121</v>
      </c>
      <c r="E6" s="168">
        <v>39</v>
      </c>
      <c r="F6" s="168">
        <v>22</v>
      </c>
      <c r="G6" s="168">
        <v>29</v>
      </c>
      <c r="H6" s="168">
        <v>9</v>
      </c>
      <c r="I6" s="168">
        <v>12</v>
      </c>
    </row>
    <row r="7" spans="1:9">
      <c r="A7" s="191" t="s">
        <v>28</v>
      </c>
      <c r="B7" s="168">
        <v>17479</v>
      </c>
      <c r="C7" s="168">
        <v>9548</v>
      </c>
      <c r="D7" s="168">
        <v>7077</v>
      </c>
      <c r="E7" s="168">
        <v>401</v>
      </c>
      <c r="F7" s="168">
        <v>143</v>
      </c>
      <c r="G7" s="168">
        <v>145</v>
      </c>
      <c r="H7" s="168">
        <v>47</v>
      </c>
      <c r="I7" s="168">
        <v>118</v>
      </c>
    </row>
    <row r="8" spans="1:9">
      <c r="A8" s="191" t="s">
        <v>29</v>
      </c>
      <c r="B8" s="168">
        <v>27</v>
      </c>
      <c r="C8" s="168">
        <v>4</v>
      </c>
      <c r="D8" s="168">
        <v>6</v>
      </c>
      <c r="E8" s="168">
        <v>3</v>
      </c>
      <c r="F8" s="168">
        <v>0</v>
      </c>
      <c r="G8" s="168">
        <v>3</v>
      </c>
      <c r="H8" s="168">
        <v>1</v>
      </c>
      <c r="I8" s="168">
        <v>10</v>
      </c>
    </row>
    <row r="9" spans="1:9">
      <c r="A9" s="191" t="s">
        <v>208</v>
      </c>
      <c r="B9" s="168">
        <v>678</v>
      </c>
      <c r="C9" s="168">
        <v>512</v>
      </c>
      <c r="D9" s="168">
        <v>149</v>
      </c>
      <c r="E9" s="168">
        <v>5</v>
      </c>
      <c r="F9" s="168">
        <v>4</v>
      </c>
      <c r="G9" s="168">
        <v>4</v>
      </c>
      <c r="H9" s="168">
        <v>3</v>
      </c>
      <c r="I9" s="168">
        <v>1</v>
      </c>
    </row>
    <row r="10" spans="1:9">
      <c r="A10" s="191" t="s">
        <v>31</v>
      </c>
      <c r="B10" s="168">
        <v>182</v>
      </c>
      <c r="C10" s="168">
        <v>6</v>
      </c>
      <c r="D10" s="168">
        <v>69</v>
      </c>
      <c r="E10" s="168">
        <v>32</v>
      </c>
      <c r="F10" s="168">
        <v>22</v>
      </c>
      <c r="G10" s="168">
        <v>22</v>
      </c>
      <c r="H10" s="168">
        <v>17</v>
      </c>
      <c r="I10" s="168">
        <v>14</v>
      </c>
    </row>
    <row r="11" spans="1:9">
      <c r="A11" s="191" t="s">
        <v>420</v>
      </c>
      <c r="B11" s="168">
        <v>142179</v>
      </c>
      <c r="C11" s="168">
        <v>73976</v>
      </c>
      <c r="D11" s="168">
        <v>61847</v>
      </c>
      <c r="E11" s="168">
        <v>3811</v>
      </c>
      <c r="F11" s="168">
        <v>1448</v>
      </c>
      <c r="G11" s="168">
        <v>799</v>
      </c>
      <c r="H11" s="168">
        <v>192</v>
      </c>
      <c r="I11" s="168">
        <v>106</v>
      </c>
    </row>
    <row r="12" spans="1:9">
      <c r="A12" s="191" t="s">
        <v>421</v>
      </c>
      <c r="B12" s="168">
        <v>522</v>
      </c>
      <c r="C12" s="168">
        <v>57</v>
      </c>
      <c r="D12" s="168">
        <v>248</v>
      </c>
      <c r="E12" s="168">
        <v>79</v>
      </c>
      <c r="F12" s="168">
        <v>56</v>
      </c>
      <c r="G12" s="168">
        <v>48</v>
      </c>
      <c r="H12" s="168">
        <v>8</v>
      </c>
      <c r="I12" s="168">
        <v>26</v>
      </c>
    </row>
    <row r="13" spans="1:9">
      <c r="A13" s="191" t="s">
        <v>422</v>
      </c>
      <c r="B13" s="168">
        <v>61225</v>
      </c>
      <c r="C13" s="168">
        <v>46165</v>
      </c>
      <c r="D13" s="168">
        <v>13892</v>
      </c>
      <c r="E13" s="168">
        <v>675</v>
      </c>
      <c r="F13" s="168">
        <v>264</v>
      </c>
      <c r="G13" s="168">
        <v>142</v>
      </c>
      <c r="H13" s="168">
        <v>61</v>
      </c>
      <c r="I13" s="168">
        <v>26</v>
      </c>
    </row>
    <row r="14" spans="1:9">
      <c r="A14" s="191" t="s">
        <v>423</v>
      </c>
      <c r="B14" s="168">
        <v>2350</v>
      </c>
      <c r="C14" s="168">
        <v>802</v>
      </c>
      <c r="D14" s="168">
        <v>1443</v>
      </c>
      <c r="E14" s="168">
        <v>52</v>
      </c>
      <c r="F14" s="168">
        <v>23</v>
      </c>
      <c r="G14" s="168">
        <v>20</v>
      </c>
      <c r="H14" s="168">
        <v>4</v>
      </c>
      <c r="I14" s="168">
        <v>6</v>
      </c>
    </row>
    <row r="15" spans="1:9">
      <c r="A15" s="191" t="s">
        <v>424</v>
      </c>
      <c r="B15" s="168">
        <v>3163</v>
      </c>
      <c r="C15" s="168">
        <v>1426</v>
      </c>
      <c r="D15" s="168">
        <v>1239</v>
      </c>
      <c r="E15" s="168">
        <v>100</v>
      </c>
      <c r="F15" s="168">
        <v>95</v>
      </c>
      <c r="G15" s="168">
        <v>205</v>
      </c>
      <c r="H15" s="168">
        <v>69</v>
      </c>
      <c r="I15" s="168">
        <v>29</v>
      </c>
    </row>
    <row r="16" spans="1:9">
      <c r="A16" s="191" t="s">
        <v>425</v>
      </c>
      <c r="B16" s="168">
        <v>125</v>
      </c>
      <c r="C16" s="168">
        <v>10</v>
      </c>
      <c r="D16" s="168">
        <v>45</v>
      </c>
      <c r="E16" s="168">
        <v>15</v>
      </c>
      <c r="F16" s="168">
        <v>11</v>
      </c>
      <c r="G16" s="168">
        <v>17</v>
      </c>
      <c r="H16" s="168">
        <v>17</v>
      </c>
      <c r="I16" s="168">
        <v>10</v>
      </c>
    </row>
    <row r="17" spans="1:9">
      <c r="A17" s="191" t="s">
        <v>426</v>
      </c>
      <c r="B17" s="168">
        <v>1734</v>
      </c>
      <c r="C17" s="168">
        <v>497</v>
      </c>
      <c r="D17" s="168">
        <v>1024</v>
      </c>
      <c r="E17" s="168">
        <v>111</v>
      </c>
      <c r="F17" s="168">
        <v>60</v>
      </c>
      <c r="G17" s="168">
        <v>31</v>
      </c>
      <c r="H17" s="168">
        <v>7</v>
      </c>
      <c r="I17" s="168">
        <v>4</v>
      </c>
    </row>
    <row r="18" spans="1:9">
      <c r="A18" s="191" t="s">
        <v>427</v>
      </c>
      <c r="B18" s="168">
        <v>1410</v>
      </c>
      <c r="C18" s="168">
        <v>243</v>
      </c>
      <c r="D18" s="168">
        <v>927</v>
      </c>
      <c r="E18" s="168">
        <v>111</v>
      </c>
      <c r="F18" s="168">
        <v>38</v>
      </c>
      <c r="G18" s="168">
        <v>53</v>
      </c>
      <c r="H18" s="168">
        <v>15</v>
      </c>
      <c r="I18" s="168">
        <v>23</v>
      </c>
    </row>
    <row r="19" spans="1:9">
      <c r="A19" s="191" t="s">
        <v>41</v>
      </c>
      <c r="B19" s="168">
        <v>1413</v>
      </c>
      <c r="C19" s="168">
        <v>168</v>
      </c>
      <c r="D19" s="168">
        <v>706</v>
      </c>
      <c r="E19" s="168">
        <v>202</v>
      </c>
      <c r="F19" s="168">
        <v>137</v>
      </c>
      <c r="G19" s="168">
        <v>131</v>
      </c>
      <c r="H19" s="168">
        <v>52</v>
      </c>
      <c r="I19" s="168">
        <v>17</v>
      </c>
    </row>
    <row r="20" spans="1:9">
      <c r="A20" s="191" t="s">
        <v>428</v>
      </c>
      <c r="B20" s="168">
        <v>799</v>
      </c>
      <c r="C20" s="168">
        <v>118</v>
      </c>
      <c r="D20" s="168">
        <v>499</v>
      </c>
      <c r="E20" s="168">
        <v>60</v>
      </c>
      <c r="F20" s="168">
        <v>46</v>
      </c>
      <c r="G20" s="168">
        <v>46</v>
      </c>
      <c r="H20" s="168">
        <v>22</v>
      </c>
      <c r="I20" s="191">
        <v>8</v>
      </c>
    </row>
    <row r="21" spans="1:9">
      <c r="A21" s="191" t="s">
        <v>429</v>
      </c>
      <c r="B21" s="168">
        <v>313</v>
      </c>
      <c r="C21" s="168">
        <v>107</v>
      </c>
      <c r="D21" s="168">
        <v>167</v>
      </c>
      <c r="E21" s="168">
        <v>20</v>
      </c>
      <c r="F21" s="168">
        <v>9</v>
      </c>
      <c r="G21" s="168">
        <v>5</v>
      </c>
      <c r="H21" s="168">
        <v>3</v>
      </c>
      <c r="I21" s="191">
        <v>2</v>
      </c>
    </row>
    <row r="22" spans="1:9">
      <c r="A22" s="191" t="s">
        <v>430</v>
      </c>
      <c r="B22" s="168">
        <v>20846</v>
      </c>
      <c r="C22" s="168">
        <v>15941</v>
      </c>
      <c r="D22" s="168">
        <v>4597</v>
      </c>
      <c r="E22" s="168">
        <v>175</v>
      </c>
      <c r="F22" s="168">
        <v>68</v>
      </c>
      <c r="G22" s="168">
        <v>43</v>
      </c>
      <c r="H22" s="168">
        <v>16</v>
      </c>
      <c r="I22" s="191">
        <v>6</v>
      </c>
    </row>
    <row r="23" spans="1:9">
      <c r="A23" s="191" t="s">
        <v>11</v>
      </c>
      <c r="B23" s="168">
        <v>255311</v>
      </c>
      <c r="C23" s="168">
        <v>149783</v>
      </c>
      <c r="D23" s="168">
        <v>94318</v>
      </c>
      <c r="E23" s="168">
        <v>5956</v>
      </c>
      <c r="F23" s="168">
        <v>2486</v>
      </c>
      <c r="G23" s="168">
        <v>1783</v>
      </c>
      <c r="H23" s="168">
        <v>555</v>
      </c>
      <c r="I23" s="191">
        <v>430</v>
      </c>
    </row>
  </sheetData>
  <mergeCells count="2">
    <mergeCell ref="A3:A4"/>
    <mergeCell ref="B3:I3"/>
  </mergeCells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D11"/>
  <sheetViews>
    <sheetView workbookViewId="0">
      <selection activeCell="J20" sqref="J20"/>
    </sheetView>
  </sheetViews>
  <sheetFormatPr defaultRowHeight="13.8"/>
  <cols>
    <col min="1" max="1" width="18.59765625" customWidth="1"/>
    <col min="3" max="3" width="9.5" bestFit="1" customWidth="1"/>
    <col min="4" max="4" width="10.69921875" bestFit="1" customWidth="1"/>
  </cols>
  <sheetData>
    <row r="1" spans="1:4" ht="15">
      <c r="A1" s="4" t="s">
        <v>439</v>
      </c>
    </row>
    <row r="3" spans="1:4">
      <c r="A3" s="251" t="s">
        <v>158</v>
      </c>
      <c r="B3" s="252" t="s">
        <v>440</v>
      </c>
      <c r="C3" s="252"/>
      <c r="D3" s="252"/>
    </row>
    <row r="4" spans="1:4">
      <c r="A4" s="251"/>
      <c r="B4" s="61" t="s">
        <v>11</v>
      </c>
      <c r="C4" s="61" t="s">
        <v>335</v>
      </c>
      <c r="D4" s="61" t="s">
        <v>441</v>
      </c>
    </row>
    <row r="5" spans="1:4">
      <c r="A5" s="23" t="s">
        <v>5</v>
      </c>
      <c r="B5" s="21">
        <v>606004</v>
      </c>
      <c r="C5" s="21">
        <v>597206</v>
      </c>
      <c r="D5" s="21">
        <v>8798</v>
      </c>
    </row>
    <row r="6" spans="1:4">
      <c r="A6" s="23" t="s">
        <v>6</v>
      </c>
      <c r="B6" s="21">
        <v>75667</v>
      </c>
      <c r="C6" s="21">
        <v>75337</v>
      </c>
      <c r="D6" s="22">
        <v>330</v>
      </c>
    </row>
    <row r="7" spans="1:4">
      <c r="A7" s="23" t="s">
        <v>7</v>
      </c>
      <c r="B7" s="21">
        <v>143069</v>
      </c>
      <c r="C7" s="21">
        <v>142444</v>
      </c>
      <c r="D7" s="22">
        <v>625</v>
      </c>
    </row>
    <row r="8" spans="1:4">
      <c r="A8" s="23" t="s">
        <v>161</v>
      </c>
      <c r="B8" s="21">
        <v>67049</v>
      </c>
      <c r="C8" s="21">
        <v>66633</v>
      </c>
      <c r="D8" s="22">
        <v>416</v>
      </c>
    </row>
    <row r="9" spans="1:4">
      <c r="A9" s="23" t="s">
        <v>9</v>
      </c>
      <c r="B9" s="21">
        <v>26779</v>
      </c>
      <c r="C9" s="21">
        <v>26218</v>
      </c>
      <c r="D9" s="22">
        <v>561</v>
      </c>
    </row>
    <row r="10" spans="1:4">
      <c r="A10" s="23" t="s">
        <v>10</v>
      </c>
      <c r="B10" s="21">
        <v>9171</v>
      </c>
      <c r="C10" s="21">
        <v>8005</v>
      </c>
      <c r="D10" s="21">
        <v>1166</v>
      </c>
    </row>
    <row r="11" spans="1:4">
      <c r="A11" s="59" t="s">
        <v>11</v>
      </c>
      <c r="B11" s="27">
        <v>927739</v>
      </c>
      <c r="C11" s="27">
        <v>915843</v>
      </c>
      <c r="D11" s="27">
        <v>11896</v>
      </c>
    </row>
  </sheetData>
  <mergeCells count="2">
    <mergeCell ref="A3:A4"/>
    <mergeCell ref="B3:D3"/>
  </mergeCells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D11"/>
  <sheetViews>
    <sheetView workbookViewId="0">
      <selection activeCell="J20" sqref="J20"/>
    </sheetView>
  </sheetViews>
  <sheetFormatPr defaultRowHeight="13.8"/>
  <cols>
    <col min="1" max="1" width="23.3984375" customWidth="1"/>
    <col min="2" max="2" width="10.5" bestFit="1" customWidth="1"/>
  </cols>
  <sheetData>
    <row r="1" spans="1:4" ht="15">
      <c r="A1" s="4" t="s">
        <v>442</v>
      </c>
    </row>
    <row r="3" spans="1:4">
      <c r="A3" s="251" t="s">
        <v>158</v>
      </c>
      <c r="B3" s="252" t="s">
        <v>443</v>
      </c>
      <c r="C3" s="252"/>
      <c r="D3" s="252"/>
    </row>
    <row r="4" spans="1:4">
      <c r="A4" s="251"/>
      <c r="B4" s="61" t="s">
        <v>444</v>
      </c>
      <c r="C4" s="61" t="s">
        <v>290</v>
      </c>
      <c r="D4" s="61" t="s">
        <v>116</v>
      </c>
    </row>
    <row r="5" spans="1:4">
      <c r="A5" s="23" t="s">
        <v>5</v>
      </c>
      <c r="B5" s="21">
        <v>606005</v>
      </c>
      <c r="C5" s="21">
        <v>357726</v>
      </c>
      <c r="D5" s="21">
        <v>248279</v>
      </c>
    </row>
    <row r="6" spans="1:4">
      <c r="A6" s="23" t="s">
        <v>6</v>
      </c>
      <c r="B6" s="21">
        <v>75667</v>
      </c>
      <c r="C6" s="21">
        <v>42077</v>
      </c>
      <c r="D6" s="21">
        <v>33590</v>
      </c>
    </row>
    <row r="7" spans="1:4">
      <c r="A7" s="23" t="s">
        <v>7</v>
      </c>
      <c r="B7" s="21">
        <v>143069</v>
      </c>
      <c r="C7" s="21">
        <v>67278</v>
      </c>
      <c r="D7" s="21">
        <v>75791</v>
      </c>
    </row>
    <row r="8" spans="1:4">
      <c r="A8" s="23" t="s">
        <v>161</v>
      </c>
      <c r="B8" s="21">
        <v>67048</v>
      </c>
      <c r="C8" s="21">
        <v>35212</v>
      </c>
      <c r="D8" s="21">
        <v>31836</v>
      </c>
    </row>
    <row r="9" spans="1:4">
      <c r="A9" s="23" t="s">
        <v>9</v>
      </c>
      <c r="B9" s="21">
        <v>26779</v>
      </c>
      <c r="C9" s="21">
        <v>15887</v>
      </c>
      <c r="D9" s="21">
        <v>10892</v>
      </c>
    </row>
    <row r="10" spans="1:4">
      <c r="A10" s="23" t="s">
        <v>10</v>
      </c>
      <c r="B10" s="21">
        <v>9171</v>
      </c>
      <c r="C10" s="21">
        <v>4990</v>
      </c>
      <c r="D10" s="21">
        <v>4181</v>
      </c>
    </row>
    <row r="11" spans="1:4">
      <c r="A11" s="59" t="s">
        <v>11</v>
      </c>
      <c r="B11" s="27">
        <v>927739</v>
      </c>
      <c r="C11" s="27">
        <v>523170</v>
      </c>
      <c r="D11" s="27">
        <v>404569</v>
      </c>
    </row>
  </sheetData>
  <mergeCells count="2">
    <mergeCell ref="A3:A4"/>
    <mergeCell ref="B3:D3"/>
  </mergeCells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D24"/>
  <sheetViews>
    <sheetView topLeftCell="A7" workbookViewId="0">
      <selection activeCell="I10" sqref="I10"/>
    </sheetView>
  </sheetViews>
  <sheetFormatPr defaultRowHeight="13.8"/>
  <cols>
    <col min="1" max="1" width="61.3984375" customWidth="1"/>
    <col min="3" max="3" width="10" bestFit="1" customWidth="1"/>
    <col min="4" max="4" width="10.19921875" bestFit="1" customWidth="1"/>
  </cols>
  <sheetData>
    <row r="1" spans="1:4" ht="15">
      <c r="A1" s="4" t="s">
        <v>445</v>
      </c>
    </row>
    <row r="3" spans="1:4">
      <c r="A3" s="251" t="s">
        <v>205</v>
      </c>
      <c r="B3" s="252" t="s">
        <v>440</v>
      </c>
      <c r="C3" s="252"/>
      <c r="D3" s="252"/>
    </row>
    <row r="4" spans="1:4">
      <c r="A4" s="251"/>
      <c r="B4" s="59" t="s">
        <v>114</v>
      </c>
      <c r="C4" s="59" t="s">
        <v>446</v>
      </c>
      <c r="D4" s="59" t="s">
        <v>447</v>
      </c>
    </row>
    <row r="5" spans="1:4">
      <c r="A5" s="23" t="s">
        <v>418</v>
      </c>
      <c r="B5" s="21">
        <v>25955</v>
      </c>
      <c r="C5" s="21">
        <v>25732</v>
      </c>
      <c r="D5" s="22">
        <v>223</v>
      </c>
    </row>
    <row r="6" spans="1:4">
      <c r="A6" s="23" t="s">
        <v>419</v>
      </c>
      <c r="B6" s="21">
        <v>32907</v>
      </c>
      <c r="C6" s="21">
        <v>32870</v>
      </c>
      <c r="D6" s="22">
        <v>37</v>
      </c>
    </row>
    <row r="7" spans="1:4">
      <c r="A7" s="23" t="s">
        <v>28</v>
      </c>
      <c r="B7" s="21">
        <v>106374</v>
      </c>
      <c r="C7" s="21">
        <v>105220</v>
      </c>
      <c r="D7" s="21">
        <v>1154</v>
      </c>
    </row>
    <row r="8" spans="1:4">
      <c r="A8" s="23" t="s">
        <v>29</v>
      </c>
      <c r="B8" s="21">
        <v>2730</v>
      </c>
      <c r="C8" s="21">
        <v>2672</v>
      </c>
      <c r="D8" s="22">
        <v>58</v>
      </c>
    </row>
    <row r="9" spans="1:4">
      <c r="A9" s="23" t="s">
        <v>208</v>
      </c>
      <c r="B9" s="21">
        <v>5090</v>
      </c>
      <c r="C9" s="21">
        <v>5085</v>
      </c>
      <c r="D9" s="22">
        <v>5</v>
      </c>
    </row>
    <row r="10" spans="1:4">
      <c r="A10" s="23" t="s">
        <v>31</v>
      </c>
      <c r="B10" s="21">
        <v>9423</v>
      </c>
      <c r="C10" s="21">
        <v>8940</v>
      </c>
      <c r="D10" s="22">
        <v>483</v>
      </c>
    </row>
    <row r="11" spans="1:4">
      <c r="A11" s="23" t="s">
        <v>420</v>
      </c>
      <c r="B11" s="21">
        <v>233752</v>
      </c>
      <c r="C11" s="21">
        <v>231538</v>
      </c>
      <c r="D11" s="21">
        <v>2214</v>
      </c>
    </row>
    <row r="12" spans="1:4">
      <c r="A12" s="23" t="s">
        <v>421</v>
      </c>
      <c r="B12" s="21">
        <v>12514</v>
      </c>
      <c r="C12" s="21">
        <v>12374</v>
      </c>
      <c r="D12" s="22">
        <v>140</v>
      </c>
    </row>
    <row r="13" spans="1:4">
      <c r="A13" s="23" t="s">
        <v>422</v>
      </c>
      <c r="B13" s="21">
        <v>113463</v>
      </c>
      <c r="C13" s="21">
        <v>112507</v>
      </c>
      <c r="D13" s="22">
        <v>956</v>
      </c>
    </row>
    <row r="14" spans="1:4">
      <c r="A14" s="23" t="s">
        <v>423</v>
      </c>
      <c r="B14" s="21">
        <v>7344</v>
      </c>
      <c r="C14" s="21">
        <v>7220</v>
      </c>
      <c r="D14" s="22">
        <v>124</v>
      </c>
    </row>
    <row r="15" spans="1:4">
      <c r="A15" s="23" t="s">
        <v>424</v>
      </c>
      <c r="B15" s="21">
        <v>16074</v>
      </c>
      <c r="C15" s="21">
        <v>15946</v>
      </c>
      <c r="D15" s="22">
        <v>128</v>
      </c>
    </row>
    <row r="16" spans="1:4">
      <c r="A16" s="23" t="s">
        <v>425</v>
      </c>
      <c r="B16" s="22">
        <v>948</v>
      </c>
      <c r="C16" s="22">
        <v>926</v>
      </c>
      <c r="D16" s="22">
        <v>22</v>
      </c>
    </row>
    <row r="17" spans="1:4">
      <c r="A17" s="23" t="s">
        <v>426</v>
      </c>
      <c r="B17" s="21">
        <v>10661</v>
      </c>
      <c r="C17" s="21">
        <v>10457</v>
      </c>
      <c r="D17" s="22">
        <v>204</v>
      </c>
    </row>
    <row r="18" spans="1:4">
      <c r="A18" s="23" t="s">
        <v>427</v>
      </c>
      <c r="B18" s="21">
        <v>36360</v>
      </c>
      <c r="C18" s="21">
        <v>36121</v>
      </c>
      <c r="D18" s="22">
        <v>239</v>
      </c>
    </row>
    <row r="19" spans="1:4">
      <c r="A19" s="23" t="s">
        <v>133</v>
      </c>
      <c r="B19" s="21">
        <v>34074</v>
      </c>
      <c r="C19" s="21">
        <v>33934</v>
      </c>
      <c r="D19" s="22">
        <v>140</v>
      </c>
    </row>
    <row r="20" spans="1:4">
      <c r="A20" s="23" t="s">
        <v>41</v>
      </c>
      <c r="B20" s="21">
        <v>161896</v>
      </c>
      <c r="C20" s="21">
        <v>158231</v>
      </c>
      <c r="D20" s="21">
        <v>3665</v>
      </c>
    </row>
    <row r="21" spans="1:4">
      <c r="A21" s="23" t="s">
        <v>428</v>
      </c>
      <c r="B21" s="21">
        <v>46738</v>
      </c>
      <c r="C21" s="21">
        <v>45510</v>
      </c>
      <c r="D21" s="21">
        <v>1228</v>
      </c>
    </row>
    <row r="22" spans="1:4">
      <c r="A22" s="23" t="s">
        <v>429</v>
      </c>
      <c r="B22" s="21">
        <v>2824</v>
      </c>
      <c r="C22" s="21">
        <v>2786</v>
      </c>
      <c r="D22" s="22">
        <v>38</v>
      </c>
    </row>
    <row r="23" spans="1:4">
      <c r="A23" s="23" t="s">
        <v>430</v>
      </c>
      <c r="B23" s="21">
        <v>68612</v>
      </c>
      <c r="C23" s="21">
        <v>67774</v>
      </c>
      <c r="D23" s="22">
        <v>838</v>
      </c>
    </row>
    <row r="24" spans="1:4">
      <c r="A24" s="59" t="s">
        <v>11</v>
      </c>
      <c r="B24" s="27">
        <v>927739</v>
      </c>
      <c r="C24" s="27">
        <v>915843</v>
      </c>
      <c r="D24" s="27">
        <v>11896</v>
      </c>
    </row>
  </sheetData>
  <mergeCells count="2">
    <mergeCell ref="A3:A4"/>
    <mergeCell ref="B3:D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H41"/>
  <sheetViews>
    <sheetView topLeftCell="A23" workbookViewId="0"/>
  </sheetViews>
  <sheetFormatPr defaultRowHeight="13.8"/>
  <cols>
    <col min="1" max="1" width="19.5" customWidth="1"/>
    <col min="4" max="4" width="8.69921875" customWidth="1"/>
    <col min="5" max="5" width="9.5" customWidth="1"/>
    <col min="6" max="6" width="9" hidden="1" customWidth="1"/>
    <col min="7" max="7" width="7.8984375" customWidth="1"/>
  </cols>
  <sheetData>
    <row r="1" spans="1:8" ht="15">
      <c r="A1" s="4" t="s">
        <v>113</v>
      </c>
    </row>
    <row r="3" spans="1:8" ht="27.15" customHeight="1">
      <c r="A3" s="224" t="s">
        <v>46</v>
      </c>
      <c r="B3" s="226" t="s">
        <v>3</v>
      </c>
      <c r="C3" s="232"/>
      <c r="D3" s="232"/>
      <c r="E3" s="226" t="s">
        <v>4</v>
      </c>
      <c r="F3" s="232"/>
      <c r="G3" s="232"/>
      <c r="H3" s="232"/>
    </row>
    <row r="4" spans="1:8">
      <c r="A4" s="224"/>
      <c r="B4" s="10" t="s">
        <v>114</v>
      </c>
      <c r="C4" s="12" t="s">
        <v>115</v>
      </c>
      <c r="D4" s="12" t="s">
        <v>116</v>
      </c>
      <c r="E4" s="233" t="s">
        <v>11</v>
      </c>
      <c r="F4" s="234"/>
      <c r="G4" s="10" t="s">
        <v>115</v>
      </c>
      <c r="H4" s="10" t="s">
        <v>116</v>
      </c>
    </row>
    <row r="5" spans="1:8">
      <c r="A5" s="51" t="s">
        <v>48</v>
      </c>
      <c r="B5" s="21">
        <v>89758</v>
      </c>
      <c r="C5" s="15">
        <v>51172</v>
      </c>
      <c r="D5" s="15">
        <v>38586</v>
      </c>
      <c r="E5" s="228">
        <v>9.6999999999999993</v>
      </c>
      <c r="F5" s="229"/>
      <c r="G5" s="14">
        <v>9.8000000000000007</v>
      </c>
      <c r="H5" s="14">
        <v>9.5</v>
      </c>
    </row>
    <row r="6" spans="1:8">
      <c r="A6" s="51" t="s">
        <v>49</v>
      </c>
      <c r="B6" s="21">
        <v>130859</v>
      </c>
      <c r="C6" s="15">
        <v>72903</v>
      </c>
      <c r="D6" s="15">
        <v>57956</v>
      </c>
      <c r="E6" s="228">
        <v>14.1</v>
      </c>
      <c r="F6" s="229"/>
      <c r="G6" s="14">
        <v>13.9</v>
      </c>
      <c r="H6" s="14">
        <v>14.3</v>
      </c>
    </row>
    <row r="7" spans="1:8">
      <c r="A7" s="51" t="s">
        <v>50</v>
      </c>
      <c r="B7" s="21">
        <v>75055</v>
      </c>
      <c r="C7" s="15">
        <v>41573</v>
      </c>
      <c r="D7" s="15">
        <v>33482</v>
      </c>
      <c r="E7" s="228">
        <v>8.1</v>
      </c>
      <c r="F7" s="229"/>
      <c r="G7" s="14">
        <v>7.9</v>
      </c>
      <c r="H7" s="14">
        <v>8.3000000000000007</v>
      </c>
    </row>
    <row r="8" spans="1:8">
      <c r="A8" s="12" t="s">
        <v>51</v>
      </c>
      <c r="B8" s="52">
        <v>295672</v>
      </c>
      <c r="C8" s="52">
        <v>165648</v>
      </c>
      <c r="D8" s="52">
        <v>130024</v>
      </c>
      <c r="E8" s="230">
        <v>31.9</v>
      </c>
      <c r="F8" s="231"/>
      <c r="G8" s="53">
        <v>31.7</v>
      </c>
      <c r="H8" s="53">
        <v>32.1</v>
      </c>
    </row>
    <row r="9" spans="1:8">
      <c r="A9" s="51" t="s">
        <v>52</v>
      </c>
      <c r="B9" s="21">
        <v>14624</v>
      </c>
      <c r="C9" s="15">
        <v>8092</v>
      </c>
      <c r="D9" s="15">
        <v>6532</v>
      </c>
      <c r="E9" s="228">
        <v>1.6</v>
      </c>
      <c r="F9" s="229"/>
      <c r="G9" s="14">
        <v>1.5</v>
      </c>
      <c r="H9" s="14">
        <v>1.6</v>
      </c>
    </row>
    <row r="10" spans="1:8">
      <c r="A10" s="51" t="s">
        <v>53</v>
      </c>
      <c r="B10" s="21">
        <v>15486</v>
      </c>
      <c r="C10" s="15">
        <v>8382</v>
      </c>
      <c r="D10" s="15">
        <v>7104</v>
      </c>
      <c r="E10" s="228">
        <v>1.7</v>
      </c>
      <c r="F10" s="229"/>
      <c r="G10" s="14">
        <v>1.6</v>
      </c>
      <c r="H10" s="14">
        <v>1.8</v>
      </c>
    </row>
    <row r="11" spans="1:8">
      <c r="A11" s="51" t="s">
        <v>54</v>
      </c>
      <c r="B11" s="21">
        <v>18949</v>
      </c>
      <c r="C11" s="15">
        <v>11285</v>
      </c>
      <c r="D11" s="15">
        <v>7664</v>
      </c>
      <c r="E11" s="228">
        <v>2</v>
      </c>
      <c r="F11" s="229"/>
      <c r="G11" s="14">
        <v>2.2000000000000002</v>
      </c>
      <c r="H11" s="14">
        <v>1.9</v>
      </c>
    </row>
    <row r="12" spans="1:8">
      <c r="A12" s="51" t="s">
        <v>55</v>
      </c>
      <c r="B12" s="21">
        <v>26394</v>
      </c>
      <c r="C12" s="15">
        <v>14536</v>
      </c>
      <c r="D12" s="15">
        <v>11858</v>
      </c>
      <c r="E12" s="228">
        <v>2.8</v>
      </c>
      <c r="F12" s="229"/>
      <c r="G12" s="14">
        <v>2.8</v>
      </c>
      <c r="H12" s="14">
        <v>2.9</v>
      </c>
    </row>
    <row r="13" spans="1:8">
      <c r="A13" s="51" t="s">
        <v>56</v>
      </c>
      <c r="B13" s="21">
        <v>21384</v>
      </c>
      <c r="C13" s="15">
        <v>12233</v>
      </c>
      <c r="D13" s="15">
        <v>9151</v>
      </c>
      <c r="E13" s="228">
        <v>2.2999999999999998</v>
      </c>
      <c r="F13" s="229"/>
      <c r="G13" s="14">
        <v>2.2999999999999998</v>
      </c>
      <c r="H13" s="14">
        <v>2.2999999999999998</v>
      </c>
    </row>
    <row r="14" spans="1:8">
      <c r="A14" s="51" t="s">
        <v>57</v>
      </c>
      <c r="B14" s="21">
        <v>17051</v>
      </c>
      <c r="C14" s="15">
        <v>9456</v>
      </c>
      <c r="D14" s="15">
        <v>7595</v>
      </c>
      <c r="E14" s="228">
        <v>1.8</v>
      </c>
      <c r="F14" s="229"/>
      <c r="G14" s="14">
        <v>1.8</v>
      </c>
      <c r="H14" s="14">
        <v>1.9</v>
      </c>
    </row>
    <row r="15" spans="1:8">
      <c r="A15" s="51" t="s">
        <v>58</v>
      </c>
      <c r="B15" s="21">
        <v>22411</v>
      </c>
      <c r="C15" s="15">
        <v>12102</v>
      </c>
      <c r="D15" s="15">
        <v>10309</v>
      </c>
      <c r="E15" s="228">
        <v>2.4</v>
      </c>
      <c r="F15" s="229"/>
      <c r="G15" s="14">
        <v>2.2999999999999998</v>
      </c>
      <c r="H15" s="14">
        <v>2.5</v>
      </c>
    </row>
    <row r="16" spans="1:8">
      <c r="A16" s="51" t="s">
        <v>59</v>
      </c>
      <c r="B16" s="21">
        <v>24563</v>
      </c>
      <c r="C16" s="15">
        <v>13108</v>
      </c>
      <c r="D16" s="15">
        <v>11455</v>
      </c>
      <c r="E16" s="228">
        <v>2.6</v>
      </c>
      <c r="F16" s="229"/>
      <c r="G16" s="14">
        <v>2.5</v>
      </c>
      <c r="H16" s="14">
        <v>2.8</v>
      </c>
    </row>
    <row r="17" spans="1:8">
      <c r="A17" s="12" t="s">
        <v>60</v>
      </c>
      <c r="B17" s="52">
        <v>160862</v>
      </c>
      <c r="C17" s="52">
        <v>89194</v>
      </c>
      <c r="D17" s="52">
        <v>71668</v>
      </c>
      <c r="E17" s="230">
        <v>17.3</v>
      </c>
      <c r="F17" s="231"/>
      <c r="G17" s="53">
        <v>17</v>
      </c>
      <c r="H17" s="53">
        <v>17.7</v>
      </c>
    </row>
    <row r="18" spans="1:8">
      <c r="A18" s="51" t="s">
        <v>61</v>
      </c>
      <c r="B18" s="21">
        <v>24424</v>
      </c>
      <c r="C18" s="15">
        <v>13213</v>
      </c>
      <c r="D18" s="15">
        <v>11211</v>
      </c>
      <c r="E18" s="228">
        <v>2.6</v>
      </c>
      <c r="F18" s="229"/>
      <c r="G18" s="14">
        <v>2.5</v>
      </c>
      <c r="H18" s="14">
        <v>2.8</v>
      </c>
    </row>
    <row r="19" spans="1:8">
      <c r="A19" s="51" t="s">
        <v>62</v>
      </c>
      <c r="B19" s="21">
        <v>19423</v>
      </c>
      <c r="C19" s="15">
        <v>12408</v>
      </c>
      <c r="D19" s="15">
        <v>7015</v>
      </c>
      <c r="E19" s="228">
        <v>2.1</v>
      </c>
      <c r="F19" s="229"/>
      <c r="G19" s="14">
        <v>2.4</v>
      </c>
      <c r="H19" s="14">
        <v>1.7</v>
      </c>
    </row>
    <row r="20" spans="1:8">
      <c r="A20" s="51" t="s">
        <v>63</v>
      </c>
      <c r="B20" s="21">
        <v>34406</v>
      </c>
      <c r="C20" s="15">
        <v>19125</v>
      </c>
      <c r="D20" s="15">
        <v>15281</v>
      </c>
      <c r="E20" s="228">
        <v>3.7</v>
      </c>
      <c r="F20" s="229"/>
      <c r="G20" s="14">
        <v>3.7</v>
      </c>
      <c r="H20" s="14">
        <v>3.8</v>
      </c>
    </row>
    <row r="21" spans="1:8">
      <c r="A21" s="51" t="s">
        <v>64</v>
      </c>
      <c r="B21" s="21">
        <v>21090</v>
      </c>
      <c r="C21" s="15">
        <v>11785</v>
      </c>
      <c r="D21" s="15">
        <v>9305</v>
      </c>
      <c r="E21" s="228">
        <v>2.2999999999999998</v>
      </c>
      <c r="F21" s="229"/>
      <c r="G21" s="14">
        <v>2.2999999999999998</v>
      </c>
      <c r="H21" s="14">
        <v>2.2999999999999998</v>
      </c>
    </row>
    <row r="22" spans="1:8">
      <c r="A22" s="51" t="s">
        <v>65</v>
      </c>
      <c r="B22" s="21">
        <v>23077</v>
      </c>
      <c r="C22" s="15">
        <v>13004</v>
      </c>
      <c r="D22" s="15">
        <v>10073</v>
      </c>
      <c r="E22" s="228">
        <v>2.5</v>
      </c>
      <c r="F22" s="229"/>
      <c r="G22" s="14">
        <v>2.5</v>
      </c>
      <c r="H22" s="14">
        <v>2.5</v>
      </c>
    </row>
    <row r="23" spans="1:8">
      <c r="A23" s="51" t="s">
        <v>66</v>
      </c>
      <c r="B23" s="21">
        <v>26866</v>
      </c>
      <c r="C23" s="15">
        <v>15712</v>
      </c>
      <c r="D23" s="15">
        <v>11154</v>
      </c>
      <c r="E23" s="228">
        <v>2.9</v>
      </c>
      <c r="F23" s="229"/>
      <c r="G23" s="14">
        <v>3</v>
      </c>
      <c r="H23" s="14">
        <v>2.8</v>
      </c>
    </row>
    <row r="24" spans="1:8">
      <c r="A24" s="51" t="s">
        <v>67</v>
      </c>
      <c r="B24" s="21">
        <v>22340</v>
      </c>
      <c r="C24" s="15">
        <v>12745</v>
      </c>
      <c r="D24" s="15">
        <v>9595</v>
      </c>
      <c r="E24" s="228">
        <v>2.4</v>
      </c>
      <c r="F24" s="229"/>
      <c r="G24" s="14">
        <v>2.4</v>
      </c>
      <c r="H24" s="14">
        <v>2.4</v>
      </c>
    </row>
    <row r="25" spans="1:8">
      <c r="A25" s="12" t="s">
        <v>68</v>
      </c>
      <c r="B25" s="52">
        <v>171626</v>
      </c>
      <c r="C25" s="52">
        <v>97992</v>
      </c>
      <c r="D25" s="52">
        <v>73634</v>
      </c>
      <c r="E25" s="230">
        <v>18.5</v>
      </c>
      <c r="F25" s="231"/>
      <c r="G25" s="53">
        <v>18.7</v>
      </c>
      <c r="H25" s="53">
        <v>18.2</v>
      </c>
    </row>
    <row r="26" spans="1:8">
      <c r="A26" s="51" t="s">
        <v>69</v>
      </c>
      <c r="B26" s="21">
        <v>28595</v>
      </c>
      <c r="C26" s="15">
        <v>15946</v>
      </c>
      <c r="D26" s="15">
        <v>12649</v>
      </c>
      <c r="E26" s="228">
        <v>3.1</v>
      </c>
      <c r="F26" s="229"/>
      <c r="G26" s="14">
        <v>3</v>
      </c>
      <c r="H26" s="14">
        <v>3.1</v>
      </c>
    </row>
    <row r="27" spans="1:8">
      <c r="A27" s="51" t="s">
        <v>70</v>
      </c>
      <c r="B27" s="21">
        <v>20954</v>
      </c>
      <c r="C27" s="15">
        <v>13343</v>
      </c>
      <c r="D27" s="15">
        <v>7611</v>
      </c>
      <c r="E27" s="228">
        <v>2.2999999999999998</v>
      </c>
      <c r="F27" s="229"/>
      <c r="G27" s="14">
        <v>2.6</v>
      </c>
      <c r="H27" s="14">
        <v>1.9</v>
      </c>
    </row>
    <row r="28" spans="1:8">
      <c r="A28" s="51" t="s">
        <v>71</v>
      </c>
      <c r="B28" s="21">
        <v>36010</v>
      </c>
      <c r="C28" s="15">
        <v>19058</v>
      </c>
      <c r="D28" s="15">
        <v>16952</v>
      </c>
      <c r="E28" s="228">
        <v>3.9</v>
      </c>
      <c r="F28" s="229"/>
      <c r="G28" s="14">
        <v>3.6</v>
      </c>
      <c r="H28" s="14">
        <v>4.2</v>
      </c>
    </row>
    <row r="29" spans="1:8">
      <c r="A29" s="51" t="s">
        <v>72</v>
      </c>
      <c r="B29" s="21">
        <v>17938</v>
      </c>
      <c r="C29" s="15">
        <v>11270</v>
      </c>
      <c r="D29" s="15">
        <v>6668</v>
      </c>
      <c r="E29" s="228">
        <v>1.9</v>
      </c>
      <c r="F29" s="229"/>
      <c r="G29" s="14">
        <v>2.2000000000000002</v>
      </c>
      <c r="H29" s="14">
        <v>1.6</v>
      </c>
    </row>
    <row r="30" spans="1:8">
      <c r="A30" s="51" t="s">
        <v>73</v>
      </c>
      <c r="B30" s="21">
        <v>24757</v>
      </c>
      <c r="C30" s="15">
        <v>14367</v>
      </c>
      <c r="D30" s="15">
        <v>10390</v>
      </c>
      <c r="E30" s="228">
        <v>2.7</v>
      </c>
      <c r="F30" s="229"/>
      <c r="G30" s="14">
        <v>2.7</v>
      </c>
      <c r="H30" s="14">
        <v>2.6</v>
      </c>
    </row>
    <row r="31" spans="1:8">
      <c r="A31" s="12" t="s">
        <v>74</v>
      </c>
      <c r="B31" s="52">
        <v>128254</v>
      </c>
      <c r="C31" s="52">
        <v>73984</v>
      </c>
      <c r="D31" s="52">
        <v>54270</v>
      </c>
      <c r="E31" s="230">
        <v>13.8</v>
      </c>
      <c r="F31" s="231"/>
      <c r="G31" s="53">
        <v>14.1</v>
      </c>
      <c r="H31" s="53">
        <v>13.4</v>
      </c>
    </row>
    <row r="32" spans="1:8">
      <c r="A32" s="51" t="s">
        <v>75</v>
      </c>
      <c r="B32" s="21">
        <v>27819</v>
      </c>
      <c r="C32" s="15">
        <v>14825</v>
      </c>
      <c r="D32" s="15">
        <v>12994</v>
      </c>
      <c r="E32" s="228">
        <v>3</v>
      </c>
      <c r="F32" s="229"/>
      <c r="G32" s="14">
        <v>2.8</v>
      </c>
      <c r="H32" s="14">
        <v>3.2</v>
      </c>
    </row>
    <row r="33" spans="1:8">
      <c r="A33" s="51" t="s">
        <v>76</v>
      </c>
      <c r="B33" s="21">
        <v>26879</v>
      </c>
      <c r="C33" s="15">
        <v>16179</v>
      </c>
      <c r="D33" s="15">
        <v>10700</v>
      </c>
      <c r="E33" s="228">
        <v>2.9</v>
      </c>
      <c r="F33" s="229"/>
      <c r="G33" s="14">
        <v>3.1</v>
      </c>
      <c r="H33" s="14">
        <v>2.6</v>
      </c>
    </row>
    <row r="34" spans="1:8">
      <c r="A34" s="51" t="s">
        <v>77</v>
      </c>
      <c r="B34" s="21">
        <v>23422</v>
      </c>
      <c r="C34" s="15">
        <v>13308</v>
      </c>
      <c r="D34" s="15">
        <v>10114</v>
      </c>
      <c r="E34" s="228">
        <v>2.5</v>
      </c>
      <c r="F34" s="229"/>
      <c r="G34" s="14">
        <v>2.5</v>
      </c>
      <c r="H34" s="14">
        <v>2.5</v>
      </c>
    </row>
    <row r="35" spans="1:8">
      <c r="A35" s="51" t="s">
        <v>78</v>
      </c>
      <c r="B35" s="21">
        <v>23289</v>
      </c>
      <c r="C35" s="15">
        <v>13363</v>
      </c>
      <c r="D35" s="15">
        <v>9926</v>
      </c>
      <c r="E35" s="228">
        <v>2.5</v>
      </c>
      <c r="F35" s="229"/>
      <c r="G35" s="14">
        <v>2.6</v>
      </c>
      <c r="H35" s="14">
        <v>2.5</v>
      </c>
    </row>
    <row r="36" spans="1:8">
      <c r="A36" s="51" t="s">
        <v>79</v>
      </c>
      <c r="B36" s="21">
        <v>21997</v>
      </c>
      <c r="C36" s="15">
        <v>12602</v>
      </c>
      <c r="D36" s="15">
        <v>9395</v>
      </c>
      <c r="E36" s="228">
        <v>2.4</v>
      </c>
      <c r="F36" s="229"/>
      <c r="G36" s="14">
        <v>2.4</v>
      </c>
      <c r="H36" s="14">
        <v>2.2999999999999998</v>
      </c>
    </row>
    <row r="37" spans="1:8">
      <c r="A37" s="51" t="s">
        <v>80</v>
      </c>
      <c r="B37" s="21">
        <v>18520</v>
      </c>
      <c r="C37" s="15">
        <v>10596</v>
      </c>
      <c r="D37" s="15">
        <v>7924</v>
      </c>
      <c r="E37" s="228">
        <v>2</v>
      </c>
      <c r="F37" s="229"/>
      <c r="G37" s="14">
        <v>2</v>
      </c>
      <c r="H37" s="14">
        <v>2</v>
      </c>
    </row>
    <row r="38" spans="1:8">
      <c r="A38" s="51" t="s">
        <v>81</v>
      </c>
      <c r="B38" s="21">
        <v>29399</v>
      </c>
      <c r="C38" s="15">
        <v>15479</v>
      </c>
      <c r="D38" s="15">
        <v>13920</v>
      </c>
      <c r="E38" s="228">
        <v>3.2</v>
      </c>
      <c r="F38" s="229"/>
      <c r="G38" s="14">
        <v>3</v>
      </c>
      <c r="H38" s="14">
        <v>3.4</v>
      </c>
    </row>
    <row r="39" spans="1:8">
      <c r="A39" s="12" t="s">
        <v>82</v>
      </c>
      <c r="B39" s="52">
        <v>171325</v>
      </c>
      <c r="C39" s="52">
        <v>96352</v>
      </c>
      <c r="D39" s="52">
        <v>74973</v>
      </c>
      <c r="E39" s="230">
        <v>18.5</v>
      </c>
      <c r="F39" s="231"/>
      <c r="G39" s="53">
        <v>18.399999999999999</v>
      </c>
      <c r="H39" s="53">
        <v>18.5</v>
      </c>
    </row>
    <row r="40" spans="1:8">
      <c r="A40" s="54" t="s">
        <v>11</v>
      </c>
      <c r="B40" s="55">
        <v>927739</v>
      </c>
      <c r="C40" s="55">
        <v>523170</v>
      </c>
      <c r="D40" s="55">
        <v>404569</v>
      </c>
      <c r="E40" s="230">
        <v>100</v>
      </c>
      <c r="F40" s="231"/>
      <c r="G40" s="53">
        <v>100</v>
      </c>
      <c r="H40" s="53">
        <v>100</v>
      </c>
    </row>
    <row r="41" spans="1:8">
      <c r="C41" s="201"/>
      <c r="D41" s="201"/>
    </row>
  </sheetData>
  <mergeCells count="40">
    <mergeCell ref="E37:F37"/>
    <mergeCell ref="E38:F38"/>
    <mergeCell ref="E39:F39"/>
    <mergeCell ref="E40:F40"/>
    <mergeCell ref="B3:D3"/>
    <mergeCell ref="E3:H3"/>
    <mergeCell ref="E6:F6"/>
    <mergeCell ref="E5:F5"/>
    <mergeCell ref="E4:F4"/>
    <mergeCell ref="E31:F31"/>
    <mergeCell ref="E32:F32"/>
    <mergeCell ref="E33:F33"/>
    <mergeCell ref="E34:F34"/>
    <mergeCell ref="E35:F35"/>
    <mergeCell ref="E36:F36"/>
    <mergeCell ref="E25:F25"/>
    <mergeCell ref="E26:F26"/>
    <mergeCell ref="E27:F27"/>
    <mergeCell ref="E28:F28"/>
    <mergeCell ref="E29:F29"/>
    <mergeCell ref="E30:F30"/>
    <mergeCell ref="E24:F24"/>
    <mergeCell ref="E13:F13"/>
    <mergeCell ref="E14:F14"/>
    <mergeCell ref="E15:F15"/>
    <mergeCell ref="E16:F16"/>
    <mergeCell ref="E17:F17"/>
    <mergeCell ref="E18:F18"/>
    <mergeCell ref="E19:F19"/>
    <mergeCell ref="E20:F20"/>
    <mergeCell ref="E21:F21"/>
    <mergeCell ref="E22:F22"/>
    <mergeCell ref="E23:F23"/>
    <mergeCell ref="E12:F12"/>
    <mergeCell ref="A3:A4"/>
    <mergeCell ref="E7:F7"/>
    <mergeCell ref="E8:F8"/>
    <mergeCell ref="E9:F9"/>
    <mergeCell ref="E10:F10"/>
    <mergeCell ref="E11:F11"/>
  </mergeCells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D24"/>
  <sheetViews>
    <sheetView workbookViewId="0">
      <selection activeCell="H28" sqref="H28"/>
    </sheetView>
  </sheetViews>
  <sheetFormatPr defaultRowHeight="13.8"/>
  <cols>
    <col min="1" max="1" width="61.59765625" customWidth="1"/>
    <col min="2" max="2" width="10.5" bestFit="1" customWidth="1"/>
    <col min="3" max="4" width="8.3984375" bestFit="1" customWidth="1"/>
  </cols>
  <sheetData>
    <row r="1" spans="1:4" ht="15">
      <c r="A1" s="4" t="s">
        <v>448</v>
      </c>
    </row>
    <row r="3" spans="1:4">
      <c r="A3" s="251" t="s">
        <v>354</v>
      </c>
      <c r="B3" s="252" t="s">
        <v>443</v>
      </c>
      <c r="C3" s="252"/>
      <c r="D3" s="252"/>
    </row>
    <row r="4" spans="1:4">
      <c r="A4" s="251"/>
      <c r="B4" s="59" t="s">
        <v>444</v>
      </c>
      <c r="C4" s="59" t="s">
        <v>290</v>
      </c>
      <c r="D4" s="59" t="s">
        <v>116</v>
      </c>
    </row>
    <row r="5" spans="1:4">
      <c r="A5" s="23" t="s">
        <v>418</v>
      </c>
      <c r="B5" s="21">
        <v>25955</v>
      </c>
      <c r="C5" s="21">
        <v>12547</v>
      </c>
      <c r="D5" s="21">
        <v>13408</v>
      </c>
    </row>
    <row r="6" spans="1:4">
      <c r="A6" s="23" t="s">
        <v>419</v>
      </c>
      <c r="B6" s="21">
        <v>32907</v>
      </c>
      <c r="C6" s="21">
        <v>24836</v>
      </c>
      <c r="D6" s="21">
        <v>8071</v>
      </c>
    </row>
    <row r="7" spans="1:4">
      <c r="A7" s="23" t="s">
        <v>28</v>
      </c>
      <c r="B7" s="21">
        <v>106374</v>
      </c>
      <c r="C7" s="21">
        <v>60273</v>
      </c>
      <c r="D7" s="21">
        <v>46101</v>
      </c>
    </row>
    <row r="8" spans="1:4">
      <c r="A8" s="23" t="s">
        <v>29</v>
      </c>
      <c r="B8" s="21">
        <v>2730</v>
      </c>
      <c r="C8" s="21">
        <v>1800</v>
      </c>
      <c r="D8" s="22">
        <v>930</v>
      </c>
    </row>
    <row r="9" spans="1:4">
      <c r="A9" s="23" t="s">
        <v>208</v>
      </c>
      <c r="B9" s="21">
        <v>5090</v>
      </c>
      <c r="C9" s="21">
        <v>3017</v>
      </c>
      <c r="D9" s="22">
        <v>2073</v>
      </c>
    </row>
    <row r="10" spans="1:4">
      <c r="A10" s="23" t="s">
        <v>31</v>
      </c>
      <c r="B10" s="21">
        <v>9423</v>
      </c>
      <c r="C10" s="21">
        <v>8124</v>
      </c>
      <c r="D10" s="21">
        <v>1299</v>
      </c>
    </row>
    <row r="11" spans="1:4">
      <c r="A11" s="23" t="s">
        <v>420</v>
      </c>
      <c r="B11" s="21">
        <v>233752</v>
      </c>
      <c r="C11" s="21">
        <v>126905</v>
      </c>
      <c r="D11" s="21">
        <v>106847</v>
      </c>
    </row>
    <row r="12" spans="1:4">
      <c r="A12" s="23" t="s">
        <v>421</v>
      </c>
      <c r="B12" s="21">
        <v>12514</v>
      </c>
      <c r="C12" s="21">
        <v>9502</v>
      </c>
      <c r="D12" s="21">
        <v>3012</v>
      </c>
    </row>
    <row r="13" spans="1:4">
      <c r="A13" s="23" t="s">
        <v>422</v>
      </c>
      <c r="B13" s="21">
        <v>113463</v>
      </c>
      <c r="C13" s="21">
        <v>66275</v>
      </c>
      <c r="D13" s="21">
        <v>47188</v>
      </c>
    </row>
    <row r="14" spans="1:4">
      <c r="A14" s="23" t="s">
        <v>423</v>
      </c>
      <c r="B14" s="21">
        <v>7344</v>
      </c>
      <c r="C14" s="21">
        <v>4609</v>
      </c>
      <c r="D14" s="22">
        <v>2735</v>
      </c>
    </row>
    <row r="15" spans="1:4">
      <c r="A15" s="23" t="s">
        <v>424</v>
      </c>
      <c r="B15" s="21">
        <v>16074</v>
      </c>
      <c r="C15" s="21">
        <v>8566</v>
      </c>
      <c r="D15" s="21">
        <v>7508</v>
      </c>
    </row>
    <row r="16" spans="1:4">
      <c r="A16" s="23" t="s">
        <v>425</v>
      </c>
      <c r="B16" s="22">
        <v>948</v>
      </c>
      <c r="C16" s="22">
        <v>631</v>
      </c>
      <c r="D16" s="22">
        <v>317</v>
      </c>
    </row>
    <row r="17" spans="1:4">
      <c r="A17" s="23" t="s">
        <v>426</v>
      </c>
      <c r="B17" s="21">
        <v>10661</v>
      </c>
      <c r="C17" s="21">
        <v>7044</v>
      </c>
      <c r="D17" s="21">
        <v>3617</v>
      </c>
    </row>
    <row r="18" spans="1:4">
      <c r="A18" s="23" t="s">
        <v>427</v>
      </c>
      <c r="B18" s="21">
        <v>36360</v>
      </c>
      <c r="C18" s="21">
        <v>24731</v>
      </c>
      <c r="D18" s="21">
        <v>11629</v>
      </c>
    </row>
    <row r="19" spans="1:4">
      <c r="A19" s="23" t="s">
        <v>133</v>
      </c>
      <c r="B19" s="21">
        <v>34074</v>
      </c>
      <c r="C19" s="21">
        <v>11280</v>
      </c>
      <c r="D19" s="21">
        <v>22794</v>
      </c>
    </row>
    <row r="20" spans="1:4">
      <c r="A20" s="23" t="s">
        <v>41</v>
      </c>
      <c r="B20" s="21">
        <v>161896</v>
      </c>
      <c r="C20" s="21">
        <v>85240</v>
      </c>
      <c r="D20" s="21">
        <v>76656</v>
      </c>
    </row>
    <row r="21" spans="1:4">
      <c r="A21" s="23" t="s">
        <v>428</v>
      </c>
      <c r="B21" s="21">
        <v>46738</v>
      </c>
      <c r="C21" s="21">
        <v>21717</v>
      </c>
      <c r="D21" s="21">
        <v>25021</v>
      </c>
    </row>
    <row r="22" spans="1:4">
      <c r="A22" s="23" t="s">
        <v>429</v>
      </c>
      <c r="B22" s="21">
        <v>2824</v>
      </c>
      <c r="C22" s="22">
        <v>1775</v>
      </c>
      <c r="D22" s="22">
        <v>1049</v>
      </c>
    </row>
    <row r="23" spans="1:4">
      <c r="A23" s="23" t="s">
        <v>430</v>
      </c>
      <c r="B23" s="21">
        <v>68612</v>
      </c>
      <c r="C23" s="21">
        <v>44298</v>
      </c>
      <c r="D23" s="21">
        <v>24314</v>
      </c>
    </row>
    <row r="24" spans="1:4">
      <c r="A24" s="59" t="s">
        <v>11</v>
      </c>
      <c r="B24" s="27">
        <v>927739</v>
      </c>
      <c r="C24" s="27">
        <v>523170</v>
      </c>
      <c r="D24" s="27">
        <v>404569</v>
      </c>
    </row>
  </sheetData>
  <mergeCells count="2">
    <mergeCell ref="A3:A4"/>
    <mergeCell ref="B3:D3"/>
  </mergeCells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D40"/>
  <sheetViews>
    <sheetView topLeftCell="A20" workbookViewId="0">
      <selection activeCell="J37" sqref="J37"/>
    </sheetView>
  </sheetViews>
  <sheetFormatPr defaultRowHeight="13.8"/>
  <cols>
    <col min="1" max="1" width="21" customWidth="1"/>
    <col min="2" max="2" width="10.5" customWidth="1"/>
    <col min="3" max="3" width="10" customWidth="1"/>
    <col min="4" max="4" width="10.19921875" bestFit="1" customWidth="1"/>
  </cols>
  <sheetData>
    <row r="1" spans="1:4" ht="15">
      <c r="A1" s="4" t="s">
        <v>449</v>
      </c>
    </row>
    <row r="3" spans="1:4">
      <c r="A3" s="251" t="s">
        <v>140</v>
      </c>
      <c r="B3" s="252" t="s">
        <v>440</v>
      </c>
      <c r="C3" s="252"/>
      <c r="D3" s="252"/>
    </row>
    <row r="4" spans="1:4">
      <c r="A4" s="251"/>
      <c r="B4" s="28" t="s">
        <v>11</v>
      </c>
      <c r="C4" s="28" t="s">
        <v>335</v>
      </c>
      <c r="D4" s="28" t="s">
        <v>447</v>
      </c>
    </row>
    <row r="5" spans="1:4">
      <c r="A5" s="147" t="s">
        <v>213</v>
      </c>
      <c r="B5" s="148">
        <v>89758</v>
      </c>
      <c r="C5" s="148">
        <v>88154</v>
      </c>
      <c r="D5" s="148">
        <v>1604</v>
      </c>
    </row>
    <row r="6" spans="1:4">
      <c r="A6" s="147" t="s">
        <v>214</v>
      </c>
      <c r="B6" s="148">
        <v>130859</v>
      </c>
      <c r="C6" s="148">
        <v>128072</v>
      </c>
      <c r="D6" s="148">
        <v>2787</v>
      </c>
    </row>
    <row r="7" spans="1:4">
      <c r="A7" s="147" t="s">
        <v>215</v>
      </c>
      <c r="B7" s="148">
        <v>75055</v>
      </c>
      <c r="C7" s="148">
        <v>73862</v>
      </c>
      <c r="D7" s="148">
        <v>1193</v>
      </c>
    </row>
    <row r="8" spans="1:4">
      <c r="A8" s="18" t="s">
        <v>51</v>
      </c>
      <c r="B8" s="52">
        <v>295672</v>
      </c>
      <c r="C8" s="52">
        <v>290088</v>
      </c>
      <c r="D8" s="52">
        <v>5584</v>
      </c>
    </row>
    <row r="9" spans="1:4">
      <c r="A9" s="147" t="s">
        <v>216</v>
      </c>
      <c r="B9" s="148">
        <v>14624</v>
      </c>
      <c r="C9" s="148">
        <v>14546</v>
      </c>
      <c r="D9" s="149">
        <v>78</v>
      </c>
    </row>
    <row r="10" spans="1:4">
      <c r="A10" s="147" t="s">
        <v>217</v>
      </c>
      <c r="B10" s="148">
        <v>15486</v>
      </c>
      <c r="C10" s="148">
        <v>15213</v>
      </c>
      <c r="D10" s="149">
        <v>273</v>
      </c>
    </row>
    <row r="11" spans="1:4">
      <c r="A11" s="147" t="s">
        <v>218</v>
      </c>
      <c r="B11" s="148">
        <v>18949</v>
      </c>
      <c r="C11" s="148">
        <v>18929</v>
      </c>
      <c r="D11" s="149">
        <v>20</v>
      </c>
    </row>
    <row r="12" spans="1:4">
      <c r="A12" s="147" t="s">
        <v>219</v>
      </c>
      <c r="B12" s="148">
        <v>26394</v>
      </c>
      <c r="C12" s="148">
        <v>26224</v>
      </c>
      <c r="D12" s="149">
        <v>170</v>
      </c>
    </row>
    <row r="13" spans="1:4">
      <c r="A13" s="147" t="s">
        <v>220</v>
      </c>
      <c r="B13" s="148">
        <v>21384</v>
      </c>
      <c r="C13" s="148">
        <v>21009</v>
      </c>
      <c r="D13" s="149">
        <v>375</v>
      </c>
    </row>
    <row r="14" spans="1:4">
      <c r="A14" s="147" t="s">
        <v>221</v>
      </c>
      <c r="B14" s="148">
        <v>17051</v>
      </c>
      <c r="C14" s="148">
        <v>16909</v>
      </c>
      <c r="D14" s="149">
        <v>142</v>
      </c>
    </row>
    <row r="15" spans="1:4">
      <c r="A15" s="147" t="s">
        <v>222</v>
      </c>
      <c r="B15" s="148">
        <v>22411</v>
      </c>
      <c r="C15" s="148">
        <v>22244</v>
      </c>
      <c r="D15" s="149">
        <v>167</v>
      </c>
    </row>
    <row r="16" spans="1:4">
      <c r="A16" s="147" t="s">
        <v>352</v>
      </c>
      <c r="B16" s="148">
        <v>24563</v>
      </c>
      <c r="C16" s="148">
        <v>24498</v>
      </c>
      <c r="D16" s="149">
        <v>65</v>
      </c>
    </row>
    <row r="17" spans="1:4">
      <c r="A17" s="18" t="s">
        <v>60</v>
      </c>
      <c r="B17" s="52">
        <v>160862</v>
      </c>
      <c r="C17" s="52">
        <v>159572</v>
      </c>
      <c r="D17" s="52">
        <v>1290</v>
      </c>
    </row>
    <row r="18" spans="1:4">
      <c r="A18" s="147" t="s">
        <v>224</v>
      </c>
      <c r="B18" s="21">
        <v>24424</v>
      </c>
      <c r="C18" s="21">
        <v>24079</v>
      </c>
      <c r="D18" s="22">
        <v>345</v>
      </c>
    </row>
    <row r="19" spans="1:4">
      <c r="A19" s="147" t="s">
        <v>225</v>
      </c>
      <c r="B19" s="21">
        <v>19423</v>
      </c>
      <c r="C19" s="21">
        <v>19364</v>
      </c>
      <c r="D19" s="22">
        <v>59</v>
      </c>
    </row>
    <row r="20" spans="1:4">
      <c r="A20" s="147" t="s">
        <v>226</v>
      </c>
      <c r="B20" s="21">
        <v>34406</v>
      </c>
      <c r="C20" s="21">
        <v>34065</v>
      </c>
      <c r="D20" s="22">
        <v>341</v>
      </c>
    </row>
    <row r="21" spans="1:4">
      <c r="A21" s="147" t="s">
        <v>227</v>
      </c>
      <c r="B21" s="21">
        <v>21090</v>
      </c>
      <c r="C21" s="21">
        <v>21042</v>
      </c>
      <c r="D21" s="22">
        <v>48</v>
      </c>
    </row>
    <row r="22" spans="1:4">
      <c r="A22" s="147" t="s">
        <v>228</v>
      </c>
      <c r="B22" s="21">
        <v>23077</v>
      </c>
      <c r="C22" s="21">
        <v>23047</v>
      </c>
      <c r="D22" s="22">
        <v>30</v>
      </c>
    </row>
    <row r="23" spans="1:4">
      <c r="A23" s="147" t="s">
        <v>229</v>
      </c>
      <c r="B23" s="21">
        <v>26866</v>
      </c>
      <c r="C23" s="21">
        <v>26709</v>
      </c>
      <c r="D23" s="22">
        <v>157</v>
      </c>
    </row>
    <row r="24" spans="1:4">
      <c r="A24" s="147" t="s">
        <v>230</v>
      </c>
      <c r="B24" s="21">
        <v>22340</v>
      </c>
      <c r="C24" s="21">
        <v>22264</v>
      </c>
      <c r="D24" s="22">
        <v>76</v>
      </c>
    </row>
    <row r="25" spans="1:4">
      <c r="A25" s="18" t="s">
        <v>68</v>
      </c>
      <c r="B25" s="52">
        <v>171626</v>
      </c>
      <c r="C25" s="52">
        <v>170570</v>
      </c>
      <c r="D25" s="52">
        <v>1056</v>
      </c>
    </row>
    <row r="26" spans="1:4">
      <c r="A26" s="147" t="s">
        <v>231</v>
      </c>
      <c r="B26" s="21">
        <v>28595</v>
      </c>
      <c r="C26" s="21">
        <v>28440</v>
      </c>
      <c r="D26" s="22">
        <v>155</v>
      </c>
    </row>
    <row r="27" spans="1:4">
      <c r="A27" s="147" t="s">
        <v>232</v>
      </c>
      <c r="B27" s="21">
        <v>20954</v>
      </c>
      <c r="C27" s="21">
        <v>20941</v>
      </c>
      <c r="D27" s="22">
        <v>13</v>
      </c>
    </row>
    <row r="28" spans="1:4">
      <c r="A28" s="147" t="s">
        <v>233</v>
      </c>
      <c r="B28" s="21">
        <v>36010</v>
      </c>
      <c r="C28" s="21">
        <v>35751</v>
      </c>
      <c r="D28" s="22">
        <v>259</v>
      </c>
    </row>
    <row r="29" spans="1:4">
      <c r="A29" s="147" t="s">
        <v>234</v>
      </c>
      <c r="B29" s="21">
        <v>17938</v>
      </c>
      <c r="C29" s="21">
        <v>17875</v>
      </c>
      <c r="D29" s="22">
        <v>63</v>
      </c>
    </row>
    <row r="30" spans="1:4">
      <c r="A30" s="147" t="s">
        <v>235</v>
      </c>
      <c r="B30" s="21">
        <v>24757</v>
      </c>
      <c r="C30" s="21">
        <v>24707</v>
      </c>
      <c r="D30" s="22">
        <v>50</v>
      </c>
    </row>
    <row r="31" spans="1:4">
      <c r="A31" s="18" t="s">
        <v>74</v>
      </c>
      <c r="B31" s="52">
        <v>128254</v>
      </c>
      <c r="C31" s="52">
        <v>127714</v>
      </c>
      <c r="D31" s="47">
        <v>540</v>
      </c>
    </row>
    <row r="32" spans="1:4">
      <c r="A32" s="147" t="s">
        <v>236</v>
      </c>
      <c r="B32" s="21">
        <v>27819</v>
      </c>
      <c r="C32" s="21">
        <v>27513</v>
      </c>
      <c r="D32" s="22">
        <v>306</v>
      </c>
    </row>
    <row r="33" spans="1:4">
      <c r="A33" s="147" t="s">
        <v>237</v>
      </c>
      <c r="B33" s="21">
        <v>26879</v>
      </c>
      <c r="C33" s="21">
        <v>26737</v>
      </c>
      <c r="D33" s="22">
        <v>142</v>
      </c>
    </row>
    <row r="34" spans="1:4">
      <c r="A34" s="147" t="s">
        <v>238</v>
      </c>
      <c r="B34" s="21">
        <v>23422</v>
      </c>
      <c r="C34" s="21">
        <v>23178</v>
      </c>
      <c r="D34" s="22">
        <v>244</v>
      </c>
    </row>
    <row r="35" spans="1:4">
      <c r="A35" s="147" t="s">
        <v>239</v>
      </c>
      <c r="B35" s="21">
        <v>23289</v>
      </c>
      <c r="C35" s="21">
        <v>23169</v>
      </c>
      <c r="D35" s="22">
        <v>120</v>
      </c>
    </row>
    <row r="36" spans="1:4">
      <c r="A36" s="147" t="s">
        <v>240</v>
      </c>
      <c r="B36" s="21">
        <v>21997</v>
      </c>
      <c r="C36" s="21">
        <v>19867</v>
      </c>
      <c r="D36" s="21">
        <v>2130</v>
      </c>
    </row>
    <row r="37" spans="1:4">
      <c r="A37" s="147" t="s">
        <v>241</v>
      </c>
      <c r="B37" s="21">
        <v>18520</v>
      </c>
      <c r="C37" s="21">
        <v>18470</v>
      </c>
      <c r="D37" s="22">
        <v>50</v>
      </c>
    </row>
    <row r="38" spans="1:4">
      <c r="A38" s="147" t="s">
        <v>242</v>
      </c>
      <c r="B38" s="21">
        <v>29399</v>
      </c>
      <c r="C38" s="21">
        <v>28965</v>
      </c>
      <c r="D38" s="22">
        <v>434</v>
      </c>
    </row>
    <row r="39" spans="1:4">
      <c r="A39" s="18" t="s">
        <v>82</v>
      </c>
      <c r="B39" s="52">
        <v>171325</v>
      </c>
      <c r="C39" s="52">
        <v>167899</v>
      </c>
      <c r="D39" s="52">
        <v>3426</v>
      </c>
    </row>
    <row r="40" spans="1:4">
      <c r="A40" s="150" t="s">
        <v>83</v>
      </c>
      <c r="B40" s="132">
        <v>927739</v>
      </c>
      <c r="C40" s="132">
        <v>915843</v>
      </c>
      <c r="D40" s="132">
        <v>11896</v>
      </c>
    </row>
  </sheetData>
  <mergeCells count="2">
    <mergeCell ref="A3:A4"/>
    <mergeCell ref="B3:D3"/>
  </mergeCells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D40"/>
  <sheetViews>
    <sheetView topLeftCell="A28" workbookViewId="0">
      <selection activeCell="L18" sqref="L18"/>
    </sheetView>
  </sheetViews>
  <sheetFormatPr defaultRowHeight="13.8"/>
  <cols>
    <col min="1" max="1" width="15" customWidth="1"/>
    <col min="2" max="2" width="10.69921875" customWidth="1"/>
    <col min="3" max="3" width="10.8984375" customWidth="1"/>
    <col min="4" max="4" width="10.59765625" customWidth="1"/>
  </cols>
  <sheetData>
    <row r="1" spans="1:4" ht="15">
      <c r="A1" s="4" t="s">
        <v>450</v>
      </c>
    </row>
    <row r="3" spans="1:4">
      <c r="A3" s="251" t="s">
        <v>140</v>
      </c>
      <c r="B3" s="252" t="s">
        <v>443</v>
      </c>
      <c r="C3" s="252"/>
      <c r="D3" s="252"/>
    </row>
    <row r="4" spans="1:4">
      <c r="A4" s="251"/>
      <c r="B4" s="28" t="s">
        <v>444</v>
      </c>
      <c r="C4" s="28" t="s">
        <v>290</v>
      </c>
      <c r="D4" s="28" t="s">
        <v>116</v>
      </c>
    </row>
    <row r="5" spans="1:4">
      <c r="A5" s="147" t="s">
        <v>213</v>
      </c>
      <c r="B5" s="149">
        <v>89758</v>
      </c>
      <c r="C5" s="149">
        <v>38586</v>
      </c>
      <c r="D5" s="149">
        <v>51172</v>
      </c>
    </row>
    <row r="6" spans="1:4">
      <c r="A6" s="147" t="s">
        <v>214</v>
      </c>
      <c r="B6" s="149">
        <v>130859</v>
      </c>
      <c r="C6" s="149">
        <v>57956</v>
      </c>
      <c r="D6" s="149">
        <v>72903</v>
      </c>
    </row>
    <row r="7" spans="1:4">
      <c r="A7" s="147" t="s">
        <v>215</v>
      </c>
      <c r="B7" s="149">
        <v>75055</v>
      </c>
      <c r="C7" s="149">
        <v>33482</v>
      </c>
      <c r="D7" s="149">
        <v>41573</v>
      </c>
    </row>
    <row r="8" spans="1:4">
      <c r="A8" s="18" t="s">
        <v>51</v>
      </c>
      <c r="B8" s="151">
        <v>295672</v>
      </c>
      <c r="C8" s="151">
        <v>130024</v>
      </c>
      <c r="D8" s="151">
        <v>165648</v>
      </c>
    </row>
    <row r="9" spans="1:4">
      <c r="A9" s="147" t="s">
        <v>216</v>
      </c>
      <c r="B9" s="149">
        <v>14624</v>
      </c>
      <c r="C9" s="149">
        <v>6532</v>
      </c>
      <c r="D9" s="149">
        <v>8092</v>
      </c>
    </row>
    <row r="10" spans="1:4">
      <c r="A10" s="147" t="s">
        <v>217</v>
      </c>
      <c r="B10" s="149">
        <v>15486</v>
      </c>
      <c r="C10" s="149">
        <v>7104</v>
      </c>
      <c r="D10" s="149">
        <v>8382</v>
      </c>
    </row>
    <row r="11" spans="1:4">
      <c r="A11" s="147" t="s">
        <v>218</v>
      </c>
      <c r="B11" s="149">
        <v>18949</v>
      </c>
      <c r="C11" s="149">
        <v>7664</v>
      </c>
      <c r="D11" s="149">
        <v>11285</v>
      </c>
    </row>
    <row r="12" spans="1:4">
      <c r="A12" s="147" t="s">
        <v>219</v>
      </c>
      <c r="B12" s="149">
        <v>26394</v>
      </c>
      <c r="C12" s="149">
        <v>11858</v>
      </c>
      <c r="D12" s="149">
        <v>14536</v>
      </c>
    </row>
    <row r="13" spans="1:4">
      <c r="A13" s="147" t="s">
        <v>220</v>
      </c>
      <c r="B13" s="149">
        <v>21384</v>
      </c>
      <c r="C13" s="149">
        <v>9151</v>
      </c>
      <c r="D13" s="149">
        <v>12233</v>
      </c>
    </row>
    <row r="14" spans="1:4">
      <c r="A14" s="147" t="s">
        <v>221</v>
      </c>
      <c r="B14" s="149">
        <v>17051</v>
      </c>
      <c r="C14" s="149">
        <v>7595</v>
      </c>
      <c r="D14" s="149">
        <v>9456</v>
      </c>
    </row>
    <row r="15" spans="1:4">
      <c r="A15" s="147" t="s">
        <v>222</v>
      </c>
      <c r="B15" s="149">
        <v>22411</v>
      </c>
      <c r="C15" s="149">
        <v>10309</v>
      </c>
      <c r="D15" s="149">
        <v>12102</v>
      </c>
    </row>
    <row r="16" spans="1:4">
      <c r="A16" s="147" t="s">
        <v>352</v>
      </c>
      <c r="B16" s="149">
        <v>24563</v>
      </c>
      <c r="C16" s="149">
        <v>11455</v>
      </c>
      <c r="D16" s="149">
        <v>13108</v>
      </c>
    </row>
    <row r="17" spans="1:4">
      <c r="A17" s="18" t="s">
        <v>60</v>
      </c>
      <c r="B17" s="151">
        <v>160862</v>
      </c>
      <c r="C17" s="151">
        <v>71668</v>
      </c>
      <c r="D17" s="151">
        <v>89194</v>
      </c>
    </row>
    <row r="18" spans="1:4">
      <c r="A18" s="147" t="s">
        <v>224</v>
      </c>
      <c r="B18" s="149">
        <v>24424</v>
      </c>
      <c r="C18" s="149">
        <v>11211</v>
      </c>
      <c r="D18" s="149">
        <v>13213</v>
      </c>
    </row>
    <row r="19" spans="1:4">
      <c r="A19" s="147" t="s">
        <v>225</v>
      </c>
      <c r="B19" s="149">
        <v>19423</v>
      </c>
      <c r="C19" s="149">
        <v>7015</v>
      </c>
      <c r="D19" s="149">
        <v>12408</v>
      </c>
    </row>
    <row r="20" spans="1:4">
      <c r="A20" s="147" t="s">
        <v>226</v>
      </c>
      <c r="B20" s="149">
        <v>34406</v>
      </c>
      <c r="C20" s="149">
        <v>15281</v>
      </c>
      <c r="D20" s="149">
        <v>19125</v>
      </c>
    </row>
    <row r="21" spans="1:4">
      <c r="A21" s="147" t="s">
        <v>227</v>
      </c>
      <c r="B21" s="149">
        <v>21090</v>
      </c>
      <c r="C21" s="149">
        <v>9305</v>
      </c>
      <c r="D21" s="149">
        <v>11785</v>
      </c>
    </row>
    <row r="22" spans="1:4">
      <c r="A22" s="147" t="s">
        <v>228</v>
      </c>
      <c r="B22" s="149">
        <v>23077</v>
      </c>
      <c r="C22" s="149">
        <v>10073</v>
      </c>
      <c r="D22" s="149">
        <v>13004</v>
      </c>
    </row>
    <row r="23" spans="1:4">
      <c r="A23" s="147" t="s">
        <v>229</v>
      </c>
      <c r="B23" s="149">
        <v>26866</v>
      </c>
      <c r="C23" s="149">
        <v>11154</v>
      </c>
      <c r="D23" s="149">
        <v>15712</v>
      </c>
    </row>
    <row r="24" spans="1:4">
      <c r="A24" s="147" t="s">
        <v>230</v>
      </c>
      <c r="B24" s="149">
        <v>22340</v>
      </c>
      <c r="C24" s="149">
        <v>9595</v>
      </c>
      <c r="D24" s="149">
        <v>12745</v>
      </c>
    </row>
    <row r="25" spans="1:4">
      <c r="A25" s="18" t="s">
        <v>68</v>
      </c>
      <c r="B25" s="151">
        <v>171626</v>
      </c>
      <c r="C25" s="151">
        <v>73634</v>
      </c>
      <c r="D25" s="151">
        <v>97992</v>
      </c>
    </row>
    <row r="26" spans="1:4">
      <c r="A26" s="147" t="s">
        <v>231</v>
      </c>
      <c r="B26" s="149">
        <v>28595</v>
      </c>
      <c r="C26" s="149">
        <v>12649</v>
      </c>
      <c r="D26" s="149">
        <v>15946</v>
      </c>
    </row>
    <row r="27" spans="1:4">
      <c r="A27" s="147" t="s">
        <v>232</v>
      </c>
      <c r="B27" s="149">
        <v>20954</v>
      </c>
      <c r="C27" s="149">
        <v>7611</v>
      </c>
      <c r="D27" s="149">
        <v>13343</v>
      </c>
    </row>
    <row r="28" spans="1:4">
      <c r="A28" s="147" t="s">
        <v>233</v>
      </c>
      <c r="B28" s="149">
        <v>36010</v>
      </c>
      <c r="C28" s="149">
        <v>16952</v>
      </c>
      <c r="D28" s="149">
        <v>19058</v>
      </c>
    </row>
    <row r="29" spans="1:4">
      <c r="A29" s="147" t="s">
        <v>234</v>
      </c>
      <c r="B29" s="149">
        <v>17938</v>
      </c>
      <c r="C29" s="149">
        <v>6668</v>
      </c>
      <c r="D29" s="149">
        <v>11270</v>
      </c>
    </row>
    <row r="30" spans="1:4">
      <c r="A30" s="147" t="s">
        <v>235</v>
      </c>
      <c r="B30" s="149">
        <v>24757</v>
      </c>
      <c r="C30" s="149">
        <v>10390</v>
      </c>
      <c r="D30" s="149">
        <v>14367</v>
      </c>
    </row>
    <row r="31" spans="1:4">
      <c r="A31" s="18" t="s">
        <v>74</v>
      </c>
      <c r="B31" s="151">
        <v>128254</v>
      </c>
      <c r="C31" s="151">
        <v>54270</v>
      </c>
      <c r="D31" s="151">
        <v>73984</v>
      </c>
    </row>
    <row r="32" spans="1:4">
      <c r="A32" s="147" t="s">
        <v>236</v>
      </c>
      <c r="B32" s="149">
        <v>27819</v>
      </c>
      <c r="C32" s="149">
        <v>12994</v>
      </c>
      <c r="D32" s="149">
        <v>14825</v>
      </c>
    </row>
    <row r="33" spans="1:4">
      <c r="A33" s="147" t="s">
        <v>237</v>
      </c>
      <c r="B33" s="149">
        <v>26879</v>
      </c>
      <c r="C33" s="149">
        <v>10700</v>
      </c>
      <c r="D33" s="149">
        <v>16179</v>
      </c>
    </row>
    <row r="34" spans="1:4">
      <c r="A34" s="147" t="s">
        <v>238</v>
      </c>
      <c r="B34" s="149">
        <v>23422</v>
      </c>
      <c r="C34" s="149">
        <v>10114</v>
      </c>
      <c r="D34" s="149">
        <v>13308</v>
      </c>
    </row>
    <row r="35" spans="1:4">
      <c r="A35" s="147" t="s">
        <v>239</v>
      </c>
      <c r="B35" s="149">
        <v>23289</v>
      </c>
      <c r="C35" s="149">
        <v>9926</v>
      </c>
      <c r="D35" s="149">
        <v>13363</v>
      </c>
    </row>
    <row r="36" spans="1:4">
      <c r="A36" s="147" t="s">
        <v>240</v>
      </c>
      <c r="B36" s="149">
        <v>21997</v>
      </c>
      <c r="C36" s="149">
        <v>9395</v>
      </c>
      <c r="D36" s="149">
        <v>12602</v>
      </c>
    </row>
    <row r="37" spans="1:4">
      <c r="A37" s="147" t="s">
        <v>241</v>
      </c>
      <c r="B37" s="149">
        <v>18520</v>
      </c>
      <c r="C37" s="149">
        <v>7924</v>
      </c>
      <c r="D37" s="149">
        <v>10596</v>
      </c>
    </row>
    <row r="38" spans="1:4">
      <c r="A38" s="147" t="s">
        <v>242</v>
      </c>
      <c r="B38" s="149">
        <v>29399</v>
      </c>
      <c r="C38" s="149">
        <v>13920</v>
      </c>
      <c r="D38" s="149">
        <v>15479</v>
      </c>
    </row>
    <row r="39" spans="1:4">
      <c r="A39" s="18" t="s">
        <v>82</v>
      </c>
      <c r="B39" s="151">
        <v>171325</v>
      </c>
      <c r="C39" s="151">
        <v>74973</v>
      </c>
      <c r="D39" s="151">
        <v>96352</v>
      </c>
    </row>
    <row r="40" spans="1:4">
      <c r="A40" s="150" t="s">
        <v>83</v>
      </c>
      <c r="B40" s="152">
        <v>927739</v>
      </c>
      <c r="C40" s="152">
        <v>404569</v>
      </c>
      <c r="D40" s="152">
        <v>523170</v>
      </c>
    </row>
  </sheetData>
  <mergeCells count="2">
    <mergeCell ref="A3:A4"/>
    <mergeCell ref="B3:D3"/>
  </mergeCells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D26"/>
  <sheetViews>
    <sheetView topLeftCell="A13" workbookViewId="0">
      <selection activeCell="D1" sqref="D1"/>
    </sheetView>
  </sheetViews>
  <sheetFormatPr defaultRowHeight="13.8"/>
  <cols>
    <col min="1" max="1" width="14.69921875" customWidth="1"/>
    <col min="2" max="2" width="10.5" bestFit="1" customWidth="1"/>
  </cols>
  <sheetData>
    <row r="1" spans="1:4" ht="15">
      <c r="A1" s="4" t="s">
        <v>451</v>
      </c>
    </row>
    <row r="3" spans="1:4" ht="24.9" customHeight="1">
      <c r="A3" s="280" t="s">
        <v>310</v>
      </c>
      <c r="B3" s="252" t="s">
        <v>443</v>
      </c>
      <c r="C3" s="252"/>
      <c r="D3" s="252"/>
    </row>
    <row r="4" spans="1:4">
      <c r="A4" s="280"/>
      <c r="B4" s="28" t="s">
        <v>444</v>
      </c>
      <c r="C4" s="28" t="s">
        <v>290</v>
      </c>
      <c r="D4" s="28" t="s">
        <v>116</v>
      </c>
    </row>
    <row r="5" spans="1:4">
      <c r="A5" s="23" t="s">
        <v>311</v>
      </c>
      <c r="B5" s="21">
        <v>82037</v>
      </c>
      <c r="C5" s="21">
        <v>41310</v>
      </c>
      <c r="D5" s="21">
        <v>40727</v>
      </c>
    </row>
    <row r="6" spans="1:4">
      <c r="A6" s="23" t="s">
        <v>312</v>
      </c>
      <c r="B6" s="21">
        <v>6893</v>
      </c>
      <c r="C6" s="21">
        <v>3619</v>
      </c>
      <c r="D6" s="21">
        <v>3274</v>
      </c>
    </row>
    <row r="7" spans="1:4">
      <c r="A7" s="23" t="s">
        <v>313</v>
      </c>
      <c r="B7" s="21">
        <v>15969</v>
      </c>
      <c r="C7" s="21">
        <v>9155</v>
      </c>
      <c r="D7" s="21">
        <v>6814</v>
      </c>
    </row>
    <row r="8" spans="1:4">
      <c r="A8" s="23" t="s">
        <v>314</v>
      </c>
      <c r="B8" s="21">
        <v>5300</v>
      </c>
      <c r="C8" s="21">
        <v>2816</v>
      </c>
      <c r="D8" s="21">
        <v>2484</v>
      </c>
    </row>
    <row r="9" spans="1:4">
      <c r="A9" s="23" t="s">
        <v>315</v>
      </c>
      <c r="B9" s="21">
        <v>10172</v>
      </c>
      <c r="C9" s="21">
        <v>6007</v>
      </c>
      <c r="D9" s="21">
        <v>4165</v>
      </c>
    </row>
    <row r="10" spans="1:4">
      <c r="A10" s="23" t="s">
        <v>316</v>
      </c>
      <c r="B10" s="21">
        <v>8647</v>
      </c>
      <c r="C10" s="21">
        <v>5010</v>
      </c>
      <c r="D10" s="21">
        <v>3637</v>
      </c>
    </row>
    <row r="11" spans="1:4">
      <c r="A11" s="23" t="s">
        <v>317</v>
      </c>
      <c r="B11" s="21">
        <v>10001</v>
      </c>
      <c r="C11" s="21">
        <v>5916</v>
      </c>
      <c r="D11" s="21">
        <v>4085</v>
      </c>
    </row>
    <row r="12" spans="1:4">
      <c r="A12" s="23" t="s">
        <v>318</v>
      </c>
      <c r="B12" s="21">
        <v>5932</v>
      </c>
      <c r="C12" s="21">
        <v>3394</v>
      </c>
      <c r="D12" s="21">
        <v>2538</v>
      </c>
    </row>
    <row r="13" spans="1:4">
      <c r="A13" s="23" t="s">
        <v>319</v>
      </c>
      <c r="B13" s="21">
        <v>6182</v>
      </c>
      <c r="C13" s="21">
        <v>3732</v>
      </c>
      <c r="D13" s="21">
        <v>2450</v>
      </c>
    </row>
    <row r="14" spans="1:4">
      <c r="A14" s="23" t="s">
        <v>320</v>
      </c>
      <c r="B14" s="21">
        <v>27377</v>
      </c>
      <c r="C14" s="21">
        <v>18090</v>
      </c>
      <c r="D14" s="21">
        <v>9287</v>
      </c>
    </row>
    <row r="15" spans="1:4">
      <c r="A15" s="23" t="s">
        <v>321</v>
      </c>
      <c r="B15" s="21">
        <v>20238</v>
      </c>
      <c r="C15" s="21">
        <v>12640</v>
      </c>
      <c r="D15" s="21">
        <v>7598</v>
      </c>
    </row>
    <row r="16" spans="1:4">
      <c r="A16" s="23" t="s">
        <v>322</v>
      </c>
      <c r="B16" s="21">
        <v>14760</v>
      </c>
      <c r="C16" s="21">
        <v>8501</v>
      </c>
      <c r="D16" s="21">
        <v>6259</v>
      </c>
    </row>
    <row r="17" spans="1:4">
      <c r="A17" s="23" t="s">
        <v>323</v>
      </c>
      <c r="B17" s="21">
        <v>17699</v>
      </c>
      <c r="C17" s="21">
        <v>10367</v>
      </c>
      <c r="D17" s="21">
        <v>7332</v>
      </c>
    </row>
    <row r="18" spans="1:4">
      <c r="A18" s="23" t="s">
        <v>324</v>
      </c>
      <c r="B18" s="21">
        <v>49416</v>
      </c>
      <c r="C18" s="21">
        <v>30024</v>
      </c>
      <c r="D18" s="21">
        <v>19392</v>
      </c>
    </row>
    <row r="19" spans="1:4">
      <c r="A19" s="23" t="s">
        <v>325</v>
      </c>
      <c r="B19" s="21">
        <v>60853</v>
      </c>
      <c r="C19" s="21">
        <v>38193</v>
      </c>
      <c r="D19" s="21">
        <v>22660</v>
      </c>
    </row>
    <row r="20" spans="1:4">
      <c r="A20" s="23" t="s">
        <v>326</v>
      </c>
      <c r="B20" s="21">
        <v>60298</v>
      </c>
      <c r="C20" s="21">
        <v>36739</v>
      </c>
      <c r="D20" s="21">
        <v>23559</v>
      </c>
    </row>
    <row r="21" spans="1:4">
      <c r="A21" s="23" t="s">
        <v>327</v>
      </c>
      <c r="B21" s="21">
        <v>90577</v>
      </c>
      <c r="C21" s="21">
        <v>53386</v>
      </c>
      <c r="D21" s="21">
        <v>37191</v>
      </c>
    </row>
    <row r="22" spans="1:4">
      <c r="A22" s="23" t="s">
        <v>328</v>
      </c>
      <c r="B22" s="21">
        <v>129917</v>
      </c>
      <c r="C22" s="21">
        <v>74713</v>
      </c>
      <c r="D22" s="21">
        <v>55204</v>
      </c>
    </row>
    <row r="23" spans="1:4">
      <c r="A23" s="23" t="s">
        <v>329</v>
      </c>
      <c r="B23" s="21">
        <v>247672</v>
      </c>
      <c r="C23" s="21">
        <v>136572</v>
      </c>
      <c r="D23" s="21">
        <v>111100</v>
      </c>
    </row>
    <row r="24" spans="1:4">
      <c r="A24" s="146">
        <v>2024</v>
      </c>
      <c r="B24" s="21">
        <v>19393</v>
      </c>
      <c r="C24" s="21">
        <v>10290</v>
      </c>
      <c r="D24" s="21">
        <v>9103</v>
      </c>
    </row>
    <row r="25" spans="1:4">
      <c r="A25" s="23" t="s">
        <v>134</v>
      </c>
      <c r="B25" s="21">
        <v>38406</v>
      </c>
      <c r="C25" s="21">
        <v>12696</v>
      </c>
      <c r="D25" s="21">
        <v>25710</v>
      </c>
    </row>
    <row r="26" spans="1:4">
      <c r="A26" s="59" t="s">
        <v>11</v>
      </c>
      <c r="B26" s="27">
        <v>927739</v>
      </c>
      <c r="C26" s="27">
        <v>523170</v>
      </c>
      <c r="D26" s="27">
        <v>404569</v>
      </c>
    </row>
  </sheetData>
  <mergeCells count="2">
    <mergeCell ref="A3:A4"/>
    <mergeCell ref="B3:D3"/>
  </mergeCells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E24"/>
  <sheetViews>
    <sheetView topLeftCell="A16" workbookViewId="0">
      <selection activeCell="D1" sqref="D1"/>
    </sheetView>
  </sheetViews>
  <sheetFormatPr defaultRowHeight="13.8"/>
  <cols>
    <col min="1" max="1" width="67.09765625" customWidth="1"/>
    <col min="2" max="5" width="8.8984375" bestFit="1" customWidth="1"/>
  </cols>
  <sheetData>
    <row r="1" spans="1:5" ht="15">
      <c r="A1" s="4" t="s">
        <v>452</v>
      </c>
    </row>
    <row r="3" spans="1:5" ht="15.9" customHeight="1">
      <c r="A3" s="39" t="s">
        <v>131</v>
      </c>
      <c r="B3" s="46">
        <v>2014</v>
      </c>
      <c r="C3" s="46">
        <v>2017</v>
      </c>
      <c r="D3" s="46">
        <v>2020</v>
      </c>
      <c r="E3" s="46">
        <v>2023</v>
      </c>
    </row>
    <row r="4" spans="1:5" ht="15.9" customHeight="1">
      <c r="A4" s="97" t="s">
        <v>26</v>
      </c>
      <c r="B4" s="41">
        <v>14933</v>
      </c>
      <c r="C4" s="41">
        <v>31999</v>
      </c>
      <c r="D4" s="41">
        <v>16813</v>
      </c>
      <c r="E4" s="41">
        <v>9735</v>
      </c>
    </row>
    <row r="5" spans="1:5" ht="15.9" customHeight="1">
      <c r="A5" s="97" t="s">
        <v>27</v>
      </c>
      <c r="B5" s="41">
        <v>38787</v>
      </c>
      <c r="C5" s="41">
        <v>14772</v>
      </c>
      <c r="D5" s="41">
        <v>15794</v>
      </c>
      <c r="E5" s="41">
        <v>27987</v>
      </c>
    </row>
    <row r="6" spans="1:5" ht="15.9" customHeight="1">
      <c r="A6" s="97" t="s">
        <v>28</v>
      </c>
      <c r="B6" s="41">
        <v>1524</v>
      </c>
      <c r="C6" s="41">
        <v>66931</v>
      </c>
      <c r="D6" s="41">
        <v>73538</v>
      </c>
      <c r="E6" s="41">
        <v>91095</v>
      </c>
    </row>
    <row r="7" spans="1:5" ht="15.9" customHeight="1">
      <c r="A7" s="97" t="s">
        <v>29</v>
      </c>
      <c r="B7" s="42">
        <v>695</v>
      </c>
      <c r="C7" s="41">
        <v>1934</v>
      </c>
      <c r="D7" s="41">
        <v>1163</v>
      </c>
      <c r="E7" s="41">
        <v>2558</v>
      </c>
    </row>
    <row r="8" spans="1:5" ht="15.9" customHeight="1">
      <c r="A8" s="97" t="s">
        <v>30</v>
      </c>
      <c r="B8" s="42">
        <v>4906</v>
      </c>
      <c r="C8" s="41">
        <v>2857</v>
      </c>
      <c r="D8" s="41">
        <v>5143</v>
      </c>
      <c r="E8" s="41">
        <v>4943</v>
      </c>
    </row>
    <row r="9" spans="1:5" ht="15.9" customHeight="1">
      <c r="A9" s="97" t="s">
        <v>31</v>
      </c>
      <c r="B9" s="41">
        <v>118797</v>
      </c>
      <c r="C9" s="41">
        <v>8546</v>
      </c>
      <c r="D9" s="41">
        <v>4657</v>
      </c>
      <c r="E9" s="41">
        <v>8567</v>
      </c>
    </row>
    <row r="10" spans="1:5" ht="15.9" customHeight="1">
      <c r="A10" s="97" t="s">
        <v>32</v>
      </c>
      <c r="B10" s="41">
        <v>4652</v>
      </c>
      <c r="C10" s="41">
        <v>142126</v>
      </c>
      <c r="D10" s="41">
        <v>188672</v>
      </c>
      <c r="E10" s="41">
        <v>243111</v>
      </c>
    </row>
    <row r="11" spans="1:5" ht="15.9" customHeight="1">
      <c r="A11" s="97" t="s">
        <v>33</v>
      </c>
      <c r="B11" s="41">
        <v>81285</v>
      </c>
      <c r="C11" s="41">
        <v>11774</v>
      </c>
      <c r="D11" s="41">
        <v>11657</v>
      </c>
      <c r="E11" s="41">
        <v>9633</v>
      </c>
    </row>
    <row r="12" spans="1:5" ht="15.9" customHeight="1">
      <c r="A12" s="97" t="s">
        <v>34</v>
      </c>
      <c r="B12" s="41">
        <v>1836</v>
      </c>
      <c r="C12" s="41">
        <v>93568</v>
      </c>
      <c r="D12" s="41">
        <v>83753</v>
      </c>
      <c r="E12" s="41">
        <v>119591</v>
      </c>
    </row>
    <row r="13" spans="1:5" ht="15.9" customHeight="1">
      <c r="A13" s="97" t="s">
        <v>35</v>
      </c>
      <c r="B13" s="41">
        <v>17749</v>
      </c>
      <c r="C13" s="41">
        <v>3137</v>
      </c>
      <c r="D13" s="41">
        <v>3762</v>
      </c>
      <c r="E13" s="41">
        <v>3269</v>
      </c>
    </row>
    <row r="14" spans="1:5" ht="15.9" customHeight="1">
      <c r="A14" s="97" t="s">
        <v>36</v>
      </c>
      <c r="B14" s="42">
        <v>9</v>
      </c>
      <c r="C14" s="41">
        <v>12356</v>
      </c>
      <c r="D14" s="41">
        <v>12658</v>
      </c>
      <c r="E14" s="41">
        <v>21066</v>
      </c>
    </row>
    <row r="15" spans="1:5" ht="15.9" customHeight="1">
      <c r="A15" s="97" t="s">
        <v>37</v>
      </c>
      <c r="B15" s="42">
        <v>2896</v>
      </c>
      <c r="C15" s="42">
        <v>683</v>
      </c>
      <c r="D15" s="42">
        <v>1296</v>
      </c>
      <c r="E15" s="42">
        <v>757</v>
      </c>
    </row>
    <row r="16" spans="1:5" ht="15.9" customHeight="1">
      <c r="A16" s="97" t="s">
        <v>38</v>
      </c>
      <c r="B16" s="41">
        <v>11247</v>
      </c>
      <c r="C16" s="41">
        <v>4688</v>
      </c>
      <c r="D16" s="41">
        <v>6758</v>
      </c>
      <c r="E16" s="41">
        <v>10250</v>
      </c>
    </row>
    <row r="17" spans="1:5" ht="15.9" customHeight="1">
      <c r="A17" s="97" t="s">
        <v>39</v>
      </c>
      <c r="B17" s="42"/>
      <c r="C17" s="41">
        <v>22347</v>
      </c>
      <c r="D17" s="41">
        <v>20443</v>
      </c>
      <c r="E17" s="41">
        <v>44436</v>
      </c>
    </row>
    <row r="18" spans="1:5" ht="15.9" customHeight="1">
      <c r="A18" s="97" t="s">
        <v>133</v>
      </c>
      <c r="B18" s="41">
        <v>36132</v>
      </c>
      <c r="C18" s="41">
        <v>26210</v>
      </c>
      <c r="D18" s="41">
        <v>31010</v>
      </c>
      <c r="E18" s="41">
        <v>35083</v>
      </c>
    </row>
    <row r="19" spans="1:5" ht="15.9" customHeight="1">
      <c r="A19" s="97" t="s">
        <v>41</v>
      </c>
      <c r="B19" s="42">
        <v>16575</v>
      </c>
      <c r="C19" s="41">
        <v>95867</v>
      </c>
      <c r="D19" s="41">
        <v>108341</v>
      </c>
      <c r="E19" s="41">
        <v>161726</v>
      </c>
    </row>
    <row r="20" spans="1:5" ht="15.9" customHeight="1">
      <c r="A20" s="97" t="s">
        <v>42</v>
      </c>
      <c r="B20" s="42">
        <v>919</v>
      </c>
      <c r="C20" s="41">
        <v>29831</v>
      </c>
      <c r="D20" s="41">
        <v>38572</v>
      </c>
      <c r="E20" s="41">
        <v>44013</v>
      </c>
    </row>
    <row r="21" spans="1:5" ht="15.9" customHeight="1">
      <c r="A21" s="97" t="s">
        <v>43</v>
      </c>
      <c r="B21" s="41">
        <v>17535</v>
      </c>
      <c r="C21" s="41">
        <v>1753</v>
      </c>
      <c r="D21" s="41">
        <v>1365</v>
      </c>
      <c r="E21" s="41">
        <v>2797</v>
      </c>
    </row>
    <row r="22" spans="1:5" ht="15.9" customHeight="1">
      <c r="A22" s="97" t="s">
        <v>44</v>
      </c>
      <c r="B22" s="42"/>
      <c r="C22" s="41">
        <v>45320</v>
      </c>
      <c r="D22" s="41">
        <v>80745</v>
      </c>
      <c r="E22" s="41">
        <v>87122</v>
      </c>
    </row>
    <row r="23" spans="1:5" ht="15.9" customHeight="1">
      <c r="A23" s="97" t="s">
        <v>148</v>
      </c>
      <c r="B23" s="42"/>
      <c r="C23" s="42">
        <v>38</v>
      </c>
      <c r="D23" s="42"/>
      <c r="E23" s="42"/>
    </row>
    <row r="24" spans="1:5" ht="15.9" customHeight="1">
      <c r="A24" s="98" t="s">
        <v>11</v>
      </c>
      <c r="B24" s="44">
        <v>370477</v>
      </c>
      <c r="C24" s="44">
        <v>616737</v>
      </c>
      <c r="D24" s="44">
        <v>706140</v>
      </c>
      <c r="E24" s="44">
        <v>927739</v>
      </c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E40"/>
  <sheetViews>
    <sheetView topLeftCell="A25" workbookViewId="0">
      <selection activeCell="A38" sqref="A38"/>
    </sheetView>
  </sheetViews>
  <sheetFormatPr defaultRowHeight="13.8"/>
  <cols>
    <col min="1" max="1" width="18.69921875" customWidth="1"/>
    <col min="2" max="5" width="8.8984375" bestFit="1" customWidth="1"/>
  </cols>
  <sheetData>
    <row r="1" spans="1:5" ht="15">
      <c r="A1" s="4" t="s">
        <v>453</v>
      </c>
    </row>
    <row r="3" spans="1:5" ht="15.9" customHeight="1">
      <c r="A3" s="154" t="s">
        <v>46</v>
      </c>
      <c r="B3" s="119">
        <v>2014</v>
      </c>
      <c r="C3" s="119">
        <v>2017</v>
      </c>
      <c r="D3" s="119">
        <v>2020</v>
      </c>
      <c r="E3" s="119">
        <v>2023</v>
      </c>
    </row>
    <row r="4" spans="1:5" ht="15.9" customHeight="1">
      <c r="A4" s="30" t="s">
        <v>48</v>
      </c>
      <c r="B4" s="114">
        <v>50859</v>
      </c>
      <c r="C4" s="114">
        <v>83892</v>
      </c>
      <c r="D4" s="114">
        <v>66603</v>
      </c>
      <c r="E4" s="114">
        <v>89758</v>
      </c>
    </row>
    <row r="5" spans="1:5" ht="15.9" customHeight="1">
      <c r="A5" s="30" t="s">
        <v>49</v>
      </c>
      <c r="B5" s="114">
        <v>43915</v>
      </c>
      <c r="C5" s="114">
        <v>73327</v>
      </c>
      <c r="D5" s="114">
        <v>90503</v>
      </c>
      <c r="E5" s="114">
        <v>130859</v>
      </c>
    </row>
    <row r="6" spans="1:5" ht="15.9" customHeight="1">
      <c r="A6" s="30" t="s">
        <v>50</v>
      </c>
      <c r="B6" s="114">
        <v>25863</v>
      </c>
      <c r="C6" s="114">
        <v>55392</v>
      </c>
      <c r="D6" s="114">
        <v>46483</v>
      </c>
      <c r="E6" s="114">
        <v>75055</v>
      </c>
    </row>
    <row r="7" spans="1:5" ht="15.9" customHeight="1">
      <c r="A7" s="154" t="s">
        <v>176</v>
      </c>
      <c r="B7" s="119">
        <v>120637</v>
      </c>
      <c r="C7" s="119">
        <v>212611</v>
      </c>
      <c r="D7" s="119">
        <v>203589</v>
      </c>
      <c r="E7" s="119">
        <v>295672</v>
      </c>
    </row>
    <row r="8" spans="1:5" ht="15.9" customHeight="1">
      <c r="A8" s="30" t="s">
        <v>52</v>
      </c>
      <c r="B8" s="114">
        <v>6982</v>
      </c>
      <c r="C8" s="114">
        <v>10643</v>
      </c>
      <c r="D8" s="114">
        <v>14473</v>
      </c>
      <c r="E8" s="114">
        <v>14624</v>
      </c>
    </row>
    <row r="9" spans="1:5" ht="15.9" customHeight="1">
      <c r="A9" s="30" t="s">
        <v>53</v>
      </c>
      <c r="B9" s="114">
        <v>5762</v>
      </c>
      <c r="C9" s="114">
        <v>9019</v>
      </c>
      <c r="D9" s="114">
        <v>13129</v>
      </c>
      <c r="E9" s="114">
        <v>15486</v>
      </c>
    </row>
    <row r="10" spans="1:5" ht="15.9" customHeight="1">
      <c r="A10" s="30" t="s">
        <v>54</v>
      </c>
      <c r="B10" s="114">
        <v>6045</v>
      </c>
      <c r="C10" s="114">
        <v>14677</v>
      </c>
      <c r="D10" s="114">
        <v>13608</v>
      </c>
      <c r="E10" s="114">
        <v>18949</v>
      </c>
    </row>
    <row r="11" spans="1:5" ht="15.9" customHeight="1">
      <c r="A11" s="30" t="s">
        <v>55</v>
      </c>
      <c r="B11" s="114">
        <v>10908</v>
      </c>
      <c r="C11" s="114">
        <v>14247</v>
      </c>
      <c r="D11" s="114">
        <v>27715</v>
      </c>
      <c r="E11" s="114">
        <v>26394</v>
      </c>
    </row>
    <row r="12" spans="1:5" ht="15.9" customHeight="1">
      <c r="A12" s="30" t="s">
        <v>56</v>
      </c>
      <c r="B12" s="114">
        <v>8384</v>
      </c>
      <c r="C12" s="114">
        <v>16478</v>
      </c>
      <c r="D12" s="114">
        <v>16368</v>
      </c>
      <c r="E12" s="114">
        <v>21384</v>
      </c>
    </row>
    <row r="13" spans="1:5" ht="15.9" customHeight="1">
      <c r="A13" s="30" t="s">
        <v>57</v>
      </c>
      <c r="B13" s="114">
        <v>5912</v>
      </c>
      <c r="C13" s="114">
        <v>11075</v>
      </c>
      <c r="D13" s="114">
        <v>12219</v>
      </c>
      <c r="E13" s="114">
        <v>17051</v>
      </c>
    </row>
    <row r="14" spans="1:5" ht="15.9" customHeight="1">
      <c r="A14" s="30" t="s">
        <v>58</v>
      </c>
      <c r="B14" s="114">
        <v>10181</v>
      </c>
      <c r="C14" s="114">
        <v>17623</v>
      </c>
      <c r="D14" s="114">
        <v>19882</v>
      </c>
      <c r="E14" s="114">
        <v>22411</v>
      </c>
    </row>
    <row r="15" spans="1:5" ht="15.9" customHeight="1">
      <c r="A15" s="30" t="s">
        <v>59</v>
      </c>
      <c r="B15" s="114">
        <v>9112</v>
      </c>
      <c r="C15" s="114">
        <v>13423</v>
      </c>
      <c r="D15" s="114">
        <v>16194</v>
      </c>
      <c r="E15" s="114">
        <v>24563</v>
      </c>
    </row>
    <row r="16" spans="1:5" ht="15.9" customHeight="1">
      <c r="A16" s="154" t="s">
        <v>60</v>
      </c>
      <c r="B16" s="119">
        <v>63286</v>
      </c>
      <c r="C16" s="119">
        <v>107185</v>
      </c>
      <c r="D16" s="119">
        <v>133588</v>
      </c>
      <c r="E16" s="119">
        <v>160862</v>
      </c>
    </row>
    <row r="17" spans="1:5" ht="15.9" customHeight="1">
      <c r="A17" s="30" t="s">
        <v>61</v>
      </c>
      <c r="B17" s="114">
        <v>8186</v>
      </c>
      <c r="C17" s="114">
        <v>15249</v>
      </c>
      <c r="D17" s="114">
        <v>18997</v>
      </c>
      <c r="E17" s="114">
        <v>24424</v>
      </c>
    </row>
    <row r="18" spans="1:5" ht="15.9" customHeight="1">
      <c r="A18" s="30" t="s">
        <v>62</v>
      </c>
      <c r="B18" s="114">
        <v>6855</v>
      </c>
      <c r="C18" s="114">
        <v>12926</v>
      </c>
      <c r="D18" s="114">
        <v>14395</v>
      </c>
      <c r="E18" s="114">
        <v>19423</v>
      </c>
    </row>
    <row r="19" spans="1:5" ht="15.9" customHeight="1">
      <c r="A19" s="30" t="s">
        <v>63</v>
      </c>
      <c r="B19" s="114">
        <v>13001</v>
      </c>
      <c r="C19" s="114">
        <v>23135</v>
      </c>
      <c r="D19" s="114">
        <v>31549</v>
      </c>
      <c r="E19" s="114">
        <v>34406</v>
      </c>
    </row>
    <row r="20" spans="1:5" ht="15.9" customHeight="1">
      <c r="A20" s="30" t="s">
        <v>64</v>
      </c>
      <c r="B20" s="114">
        <v>6602</v>
      </c>
      <c r="C20" s="114">
        <v>11246</v>
      </c>
      <c r="D20" s="114">
        <v>11529</v>
      </c>
      <c r="E20" s="114">
        <v>21090</v>
      </c>
    </row>
    <row r="21" spans="1:5" ht="15.9" customHeight="1">
      <c r="A21" s="30" t="s">
        <v>65</v>
      </c>
      <c r="B21" s="114">
        <v>7894</v>
      </c>
      <c r="C21" s="114">
        <v>12100</v>
      </c>
      <c r="D21" s="114">
        <v>12400</v>
      </c>
      <c r="E21" s="114">
        <v>23077</v>
      </c>
    </row>
    <row r="22" spans="1:5" ht="15.9" customHeight="1">
      <c r="A22" s="30" t="s">
        <v>66</v>
      </c>
      <c r="B22" s="114">
        <v>10610</v>
      </c>
      <c r="C22" s="114">
        <v>19840</v>
      </c>
      <c r="D22" s="114">
        <v>21985</v>
      </c>
      <c r="E22" s="114">
        <v>26866</v>
      </c>
    </row>
    <row r="23" spans="1:5" ht="15.9" customHeight="1">
      <c r="A23" s="30" t="s">
        <v>67</v>
      </c>
      <c r="B23" s="114">
        <v>7704</v>
      </c>
      <c r="C23" s="114">
        <v>12743</v>
      </c>
      <c r="D23" s="114">
        <v>19731</v>
      </c>
      <c r="E23" s="114">
        <v>22340</v>
      </c>
    </row>
    <row r="24" spans="1:5" ht="15.9" customHeight="1">
      <c r="A24" s="154" t="s">
        <v>68</v>
      </c>
      <c r="B24" s="119">
        <v>60852</v>
      </c>
      <c r="C24" s="119">
        <v>107239</v>
      </c>
      <c r="D24" s="119">
        <v>130586</v>
      </c>
      <c r="E24" s="119">
        <v>171626</v>
      </c>
    </row>
    <row r="25" spans="1:5" ht="15.9" customHeight="1">
      <c r="A25" s="30" t="s">
        <v>69</v>
      </c>
      <c r="B25" s="114">
        <v>12784</v>
      </c>
      <c r="C25" s="114">
        <v>16827</v>
      </c>
      <c r="D25" s="114">
        <v>22681</v>
      </c>
      <c r="E25" s="114">
        <v>28595</v>
      </c>
    </row>
    <row r="26" spans="1:5" ht="15.9" customHeight="1">
      <c r="A26" s="30" t="s">
        <v>70</v>
      </c>
      <c r="B26" s="114">
        <v>9323</v>
      </c>
      <c r="C26" s="114">
        <v>12555</v>
      </c>
      <c r="D26" s="114">
        <v>14164</v>
      </c>
      <c r="E26" s="114">
        <v>20954</v>
      </c>
    </row>
    <row r="27" spans="1:5" ht="15.9" customHeight="1">
      <c r="A27" s="30" t="s">
        <v>71</v>
      </c>
      <c r="B27" s="114">
        <v>14104</v>
      </c>
      <c r="C27" s="114">
        <v>23510</v>
      </c>
      <c r="D27" s="114">
        <v>28862</v>
      </c>
      <c r="E27" s="114">
        <v>36010</v>
      </c>
    </row>
    <row r="28" spans="1:5" ht="15.9" customHeight="1">
      <c r="A28" s="30" t="s">
        <v>72</v>
      </c>
      <c r="B28" s="114">
        <v>8764</v>
      </c>
      <c r="C28" s="114">
        <v>12313</v>
      </c>
      <c r="D28" s="114">
        <v>12232</v>
      </c>
      <c r="E28" s="114">
        <v>17938</v>
      </c>
    </row>
    <row r="29" spans="1:5" ht="15.9" customHeight="1">
      <c r="A29" s="30" t="s">
        <v>73</v>
      </c>
      <c r="B29" s="114">
        <v>12671</v>
      </c>
      <c r="C29" s="114">
        <v>18233</v>
      </c>
      <c r="D29" s="114">
        <v>22188</v>
      </c>
      <c r="E29" s="114">
        <v>24757</v>
      </c>
    </row>
    <row r="30" spans="1:5" ht="15.9" customHeight="1">
      <c r="A30" s="154" t="s">
        <v>74</v>
      </c>
      <c r="B30" s="119">
        <v>57646</v>
      </c>
      <c r="C30" s="119">
        <v>83438</v>
      </c>
      <c r="D30" s="119">
        <v>100127</v>
      </c>
      <c r="E30" s="119">
        <v>128254</v>
      </c>
    </row>
    <row r="31" spans="1:5" ht="15.9" customHeight="1">
      <c r="A31" s="30" t="s">
        <v>75</v>
      </c>
      <c r="B31" s="114">
        <v>10223</v>
      </c>
      <c r="C31" s="114">
        <v>16894</v>
      </c>
      <c r="D31" s="114">
        <v>20357</v>
      </c>
      <c r="E31" s="114">
        <v>27819</v>
      </c>
    </row>
    <row r="32" spans="1:5" ht="15.9" customHeight="1">
      <c r="A32" s="30" t="s">
        <v>76</v>
      </c>
      <c r="B32" s="114">
        <v>12768</v>
      </c>
      <c r="C32" s="114">
        <v>16037</v>
      </c>
      <c r="D32" s="114">
        <v>21669</v>
      </c>
      <c r="E32" s="114">
        <v>26879</v>
      </c>
    </row>
    <row r="33" spans="1:5" ht="15.9" customHeight="1">
      <c r="A33" s="30" t="s">
        <v>77</v>
      </c>
      <c r="B33" s="114">
        <v>8388</v>
      </c>
      <c r="C33" s="114">
        <v>12272</v>
      </c>
      <c r="D33" s="114">
        <v>18127</v>
      </c>
      <c r="E33" s="114">
        <v>23422</v>
      </c>
    </row>
    <row r="34" spans="1:5" ht="15.9" customHeight="1">
      <c r="A34" s="30" t="s">
        <v>78</v>
      </c>
      <c r="B34" s="114">
        <v>7967</v>
      </c>
      <c r="C34" s="114">
        <v>14339</v>
      </c>
      <c r="D34" s="114">
        <v>19934</v>
      </c>
      <c r="E34" s="114">
        <v>23289</v>
      </c>
    </row>
    <row r="35" spans="1:5" ht="15.9" customHeight="1">
      <c r="A35" s="30" t="s">
        <v>79</v>
      </c>
      <c r="B35" s="114">
        <v>8556</v>
      </c>
      <c r="C35" s="114">
        <v>14714</v>
      </c>
      <c r="D35" s="114">
        <v>16181</v>
      </c>
      <c r="E35" s="114">
        <v>21997</v>
      </c>
    </row>
    <row r="36" spans="1:5" ht="15.9" customHeight="1">
      <c r="A36" s="30" t="s">
        <v>80</v>
      </c>
      <c r="B36" s="114">
        <v>8662</v>
      </c>
      <c r="C36" s="114">
        <v>14276</v>
      </c>
      <c r="D36" s="114">
        <v>17844</v>
      </c>
      <c r="E36" s="114">
        <v>18520</v>
      </c>
    </row>
    <row r="37" spans="1:5" ht="15.9" customHeight="1">
      <c r="A37" s="30" t="s">
        <v>81</v>
      </c>
      <c r="B37" s="114">
        <v>11492</v>
      </c>
      <c r="C37" s="114">
        <v>17732</v>
      </c>
      <c r="D37" s="114">
        <v>24138</v>
      </c>
      <c r="E37" s="114">
        <v>29399</v>
      </c>
    </row>
    <row r="38" spans="1:5" ht="15.9" customHeight="1">
      <c r="A38" s="154" t="s">
        <v>82</v>
      </c>
      <c r="B38" s="119">
        <v>68056</v>
      </c>
      <c r="C38" s="119">
        <v>106264</v>
      </c>
      <c r="D38" s="119">
        <v>138250</v>
      </c>
      <c r="E38" s="119">
        <v>171325</v>
      </c>
    </row>
    <row r="39" spans="1:5" ht="15.9" customHeight="1">
      <c r="A39" s="109" t="s">
        <v>83</v>
      </c>
      <c r="B39" s="153">
        <v>370477</v>
      </c>
      <c r="C39" s="153">
        <v>616737</v>
      </c>
      <c r="D39" s="153">
        <v>706140</v>
      </c>
      <c r="E39" s="153">
        <v>927739</v>
      </c>
    </row>
    <row r="40" spans="1:5" ht="15.9" customHeight="1"/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G41"/>
  <sheetViews>
    <sheetView topLeftCell="A25" workbookViewId="0">
      <selection activeCell="L41" sqref="L41"/>
    </sheetView>
  </sheetViews>
  <sheetFormatPr defaultRowHeight="13.8"/>
  <cols>
    <col min="1" max="1" width="13.19921875" customWidth="1"/>
  </cols>
  <sheetData>
    <row r="1" spans="1:7" ht="15">
      <c r="A1" s="4" t="s">
        <v>454</v>
      </c>
    </row>
    <row r="3" spans="1:7">
      <c r="A3" s="287" t="s">
        <v>140</v>
      </c>
      <c r="B3" s="288">
        <v>2020</v>
      </c>
      <c r="C3" s="288"/>
      <c r="D3" s="288"/>
      <c r="E3" s="288">
        <v>2023</v>
      </c>
      <c r="F3" s="288"/>
      <c r="G3" s="288"/>
    </row>
    <row r="4" spans="1:7">
      <c r="A4" s="287"/>
      <c r="B4" s="288" t="s">
        <v>47</v>
      </c>
      <c r="C4" s="288"/>
      <c r="D4" s="288"/>
      <c r="E4" s="288" t="s">
        <v>47</v>
      </c>
      <c r="F4" s="288"/>
      <c r="G4" s="288"/>
    </row>
    <row r="5" spans="1:7">
      <c r="A5" s="287"/>
      <c r="B5" s="159" t="s">
        <v>11</v>
      </c>
      <c r="C5" s="159" t="s">
        <v>127</v>
      </c>
      <c r="D5" s="159" t="s">
        <v>128</v>
      </c>
      <c r="E5" s="159" t="s">
        <v>11</v>
      </c>
      <c r="F5" s="159" t="s">
        <v>127</v>
      </c>
      <c r="G5" s="159" t="s">
        <v>128</v>
      </c>
    </row>
    <row r="6" spans="1:7" ht="15.9" customHeight="1">
      <c r="A6" s="155" t="s">
        <v>48</v>
      </c>
      <c r="B6" s="156">
        <v>63857</v>
      </c>
      <c r="C6" s="156">
        <v>60110</v>
      </c>
      <c r="D6" s="156">
        <v>3747</v>
      </c>
      <c r="E6" s="156">
        <v>86047</v>
      </c>
      <c r="F6" s="156">
        <v>82423</v>
      </c>
      <c r="G6" s="156">
        <v>3624</v>
      </c>
    </row>
    <row r="7" spans="1:7" ht="15.9" customHeight="1">
      <c r="A7" s="30" t="s">
        <v>49</v>
      </c>
      <c r="B7" s="156">
        <v>85813</v>
      </c>
      <c r="C7" s="156">
        <v>79334</v>
      </c>
      <c r="D7" s="156">
        <v>6479</v>
      </c>
      <c r="E7" s="156">
        <v>126848</v>
      </c>
      <c r="F7" s="156">
        <v>120837</v>
      </c>
      <c r="G7" s="156">
        <v>6011</v>
      </c>
    </row>
    <row r="8" spans="1:7" ht="15.9" customHeight="1">
      <c r="A8" s="155" t="s">
        <v>50</v>
      </c>
      <c r="B8" s="156">
        <v>43606</v>
      </c>
      <c r="C8" s="156">
        <v>40554</v>
      </c>
      <c r="D8" s="156">
        <v>3052</v>
      </c>
      <c r="E8" s="156">
        <v>72149</v>
      </c>
      <c r="F8" s="156">
        <v>72075</v>
      </c>
      <c r="G8" s="157">
        <v>74</v>
      </c>
    </row>
    <row r="9" spans="1:7" ht="15.9" customHeight="1">
      <c r="A9" s="160" t="s">
        <v>176</v>
      </c>
      <c r="B9" s="161">
        <v>193276</v>
      </c>
      <c r="C9" s="161">
        <v>179998</v>
      </c>
      <c r="D9" s="161">
        <v>13278</v>
      </c>
      <c r="E9" s="161">
        <v>285044</v>
      </c>
      <c r="F9" s="161">
        <v>275335</v>
      </c>
      <c r="G9" s="161">
        <v>9709</v>
      </c>
    </row>
    <row r="10" spans="1:7" ht="15.9" customHeight="1">
      <c r="A10" s="155" t="s">
        <v>52</v>
      </c>
      <c r="B10" s="156">
        <v>13522</v>
      </c>
      <c r="C10" s="156">
        <v>4182</v>
      </c>
      <c r="D10" s="156">
        <v>9340</v>
      </c>
      <c r="E10" s="156">
        <v>13244</v>
      </c>
      <c r="F10" s="156">
        <v>4359</v>
      </c>
      <c r="G10" s="156">
        <v>8885</v>
      </c>
    </row>
    <row r="11" spans="1:7" ht="15.9" customHeight="1">
      <c r="A11" s="30" t="s">
        <v>53</v>
      </c>
      <c r="B11" s="156">
        <v>12250</v>
      </c>
      <c r="C11" s="156">
        <v>1169</v>
      </c>
      <c r="D11" s="156">
        <v>11081</v>
      </c>
      <c r="E11" s="156">
        <v>14448</v>
      </c>
      <c r="F11" s="156">
        <v>2019</v>
      </c>
      <c r="G11" s="156">
        <v>12429</v>
      </c>
    </row>
    <row r="12" spans="1:7" ht="15.9" customHeight="1">
      <c r="A12" s="155" t="s">
        <v>54</v>
      </c>
      <c r="B12" s="156">
        <v>13062</v>
      </c>
      <c r="C12" s="156">
        <v>1106</v>
      </c>
      <c r="D12" s="156">
        <v>11956</v>
      </c>
      <c r="E12" s="156">
        <v>12160</v>
      </c>
      <c r="F12" s="156">
        <v>1305</v>
      </c>
      <c r="G12" s="156">
        <v>10855</v>
      </c>
    </row>
    <row r="13" spans="1:7" ht="15.9" customHeight="1">
      <c r="A13" s="155" t="s">
        <v>55</v>
      </c>
      <c r="B13" s="156">
        <v>25950</v>
      </c>
      <c r="C13" s="156">
        <v>12859</v>
      </c>
      <c r="D13" s="156">
        <v>13091</v>
      </c>
      <c r="E13" s="156">
        <v>21168</v>
      </c>
      <c r="F13" s="156">
        <v>10286</v>
      </c>
      <c r="G13" s="156">
        <v>10882</v>
      </c>
    </row>
    <row r="14" spans="1:7" ht="15.9" customHeight="1">
      <c r="A14" s="155" t="s">
        <v>56</v>
      </c>
      <c r="B14" s="156">
        <v>13946</v>
      </c>
      <c r="C14" s="156">
        <v>2984</v>
      </c>
      <c r="D14" s="156">
        <v>10962</v>
      </c>
      <c r="E14" s="156">
        <v>19314</v>
      </c>
      <c r="F14" s="156">
        <v>5006</v>
      </c>
      <c r="G14" s="156">
        <v>14308</v>
      </c>
    </row>
    <row r="15" spans="1:7" ht="15.9" customHeight="1">
      <c r="A15" s="30" t="s">
        <v>57</v>
      </c>
      <c r="B15" s="156">
        <v>11684</v>
      </c>
      <c r="C15" s="156">
        <v>4689</v>
      </c>
      <c r="D15" s="156">
        <v>6995</v>
      </c>
      <c r="E15" s="156">
        <v>15917</v>
      </c>
      <c r="F15" s="156">
        <v>6429</v>
      </c>
      <c r="G15" s="156">
        <v>9488</v>
      </c>
    </row>
    <row r="16" spans="1:7" ht="15.9" customHeight="1">
      <c r="A16" s="155" t="s">
        <v>58</v>
      </c>
      <c r="B16" s="156">
        <v>17642</v>
      </c>
      <c r="C16" s="156">
        <v>7927</v>
      </c>
      <c r="D16" s="156">
        <v>9715</v>
      </c>
      <c r="E16" s="156">
        <v>20162</v>
      </c>
      <c r="F16" s="156">
        <v>9420</v>
      </c>
      <c r="G16" s="156">
        <v>10742</v>
      </c>
    </row>
    <row r="17" spans="1:7" ht="15.9" customHeight="1">
      <c r="A17" s="155" t="s">
        <v>59</v>
      </c>
      <c r="B17" s="156">
        <v>14611</v>
      </c>
      <c r="C17" s="156">
        <v>3968</v>
      </c>
      <c r="D17" s="156">
        <v>10643</v>
      </c>
      <c r="E17" s="156">
        <v>23715</v>
      </c>
      <c r="F17" s="156">
        <v>10592</v>
      </c>
      <c r="G17" s="156">
        <v>13123</v>
      </c>
    </row>
    <row r="18" spans="1:7" ht="15.9" customHeight="1">
      <c r="A18" s="160" t="s">
        <v>60</v>
      </c>
      <c r="B18" s="161">
        <v>122667</v>
      </c>
      <c r="C18" s="161">
        <v>38884</v>
      </c>
      <c r="D18" s="161">
        <v>83783</v>
      </c>
      <c r="E18" s="161">
        <v>140128</v>
      </c>
      <c r="F18" s="161">
        <v>49416</v>
      </c>
      <c r="G18" s="161">
        <v>90712</v>
      </c>
    </row>
    <row r="19" spans="1:7" ht="15.9" customHeight="1">
      <c r="A19" s="30" t="s">
        <v>61</v>
      </c>
      <c r="B19" s="156">
        <v>14499</v>
      </c>
      <c r="C19" s="156">
        <v>3635</v>
      </c>
      <c r="D19" s="156">
        <v>10864</v>
      </c>
      <c r="E19" s="156">
        <v>21951</v>
      </c>
      <c r="F19" s="156">
        <v>6862</v>
      </c>
      <c r="G19" s="156">
        <v>15089</v>
      </c>
    </row>
    <row r="20" spans="1:7" ht="15.9" customHeight="1">
      <c r="A20" s="155" t="s">
        <v>62</v>
      </c>
      <c r="B20" s="156">
        <v>11906</v>
      </c>
      <c r="C20" s="157">
        <v>985</v>
      </c>
      <c r="D20" s="156">
        <v>10921</v>
      </c>
      <c r="E20" s="156">
        <v>18575</v>
      </c>
      <c r="F20" s="156">
        <v>1966</v>
      </c>
      <c r="G20" s="156">
        <v>16609</v>
      </c>
    </row>
    <row r="21" spans="1:7" ht="15.9" customHeight="1">
      <c r="A21" s="155" t="s">
        <v>63</v>
      </c>
      <c r="B21" s="156">
        <v>29467</v>
      </c>
      <c r="C21" s="156">
        <v>19690</v>
      </c>
      <c r="D21" s="156">
        <v>9777</v>
      </c>
      <c r="E21" s="156">
        <v>31801</v>
      </c>
      <c r="F21" s="156">
        <v>23965</v>
      </c>
      <c r="G21" s="156">
        <v>7836</v>
      </c>
    </row>
    <row r="22" spans="1:7" ht="15.9" customHeight="1">
      <c r="A22" s="155" t="s">
        <v>64</v>
      </c>
      <c r="B22" s="156">
        <v>10494</v>
      </c>
      <c r="C22" s="156">
        <v>3583</v>
      </c>
      <c r="D22" s="156">
        <v>6911</v>
      </c>
      <c r="E22" s="156">
        <v>14865</v>
      </c>
      <c r="F22" s="156">
        <v>7888</v>
      </c>
      <c r="G22" s="156">
        <v>6977</v>
      </c>
    </row>
    <row r="23" spans="1:7" ht="15.9" customHeight="1">
      <c r="A23" s="30" t="s">
        <v>65</v>
      </c>
      <c r="B23" s="156">
        <v>11107</v>
      </c>
      <c r="C23" s="156">
        <v>2530</v>
      </c>
      <c r="D23" s="156">
        <v>8577</v>
      </c>
      <c r="E23" s="156">
        <v>16638</v>
      </c>
      <c r="F23" s="156">
        <v>2597</v>
      </c>
      <c r="G23" s="156">
        <v>14041</v>
      </c>
    </row>
    <row r="24" spans="1:7" ht="15.9" customHeight="1">
      <c r="A24" s="155" t="s">
        <v>66</v>
      </c>
      <c r="B24" s="156">
        <v>19563</v>
      </c>
      <c r="C24" s="156">
        <v>7879</v>
      </c>
      <c r="D24" s="156">
        <v>11684</v>
      </c>
      <c r="E24" s="156">
        <v>22756</v>
      </c>
      <c r="F24" s="156">
        <v>12114</v>
      </c>
      <c r="G24" s="156">
        <v>10642</v>
      </c>
    </row>
    <row r="25" spans="1:7" ht="15.9" customHeight="1">
      <c r="A25" s="155" t="s">
        <v>67</v>
      </c>
      <c r="B25" s="156">
        <v>18535</v>
      </c>
      <c r="C25" s="156">
        <v>1012</v>
      </c>
      <c r="D25" s="156">
        <v>17523</v>
      </c>
      <c r="E25" s="156">
        <v>19785</v>
      </c>
      <c r="F25" s="156">
        <v>3529</v>
      </c>
      <c r="G25" s="156">
        <v>16256</v>
      </c>
    </row>
    <row r="26" spans="1:7" ht="15.9" customHeight="1">
      <c r="A26" s="160" t="s">
        <v>68</v>
      </c>
      <c r="B26" s="161">
        <v>115571</v>
      </c>
      <c r="C26" s="161">
        <v>39314</v>
      </c>
      <c r="D26" s="161">
        <v>76257</v>
      </c>
      <c r="E26" s="161">
        <v>146371</v>
      </c>
      <c r="F26" s="161">
        <v>58921</v>
      </c>
      <c r="G26" s="161">
        <v>87450</v>
      </c>
    </row>
    <row r="27" spans="1:7" ht="15.9" customHeight="1">
      <c r="A27" s="30" t="s">
        <v>69</v>
      </c>
      <c r="B27" s="156">
        <v>22208</v>
      </c>
      <c r="C27" s="156">
        <v>4116</v>
      </c>
      <c r="D27" s="156">
        <v>18092</v>
      </c>
      <c r="E27" s="156">
        <v>26977</v>
      </c>
      <c r="F27" s="156">
        <v>4776</v>
      </c>
      <c r="G27" s="156">
        <v>22201</v>
      </c>
    </row>
    <row r="28" spans="1:7" ht="15.9" customHeight="1">
      <c r="A28" s="155" t="s">
        <v>70</v>
      </c>
      <c r="B28" s="156">
        <v>13262</v>
      </c>
      <c r="C28" s="156">
        <v>2791</v>
      </c>
      <c r="D28" s="156">
        <v>10471</v>
      </c>
      <c r="E28" s="156">
        <v>17982</v>
      </c>
      <c r="F28" s="156">
        <v>4027</v>
      </c>
      <c r="G28" s="156">
        <v>13955</v>
      </c>
    </row>
    <row r="29" spans="1:7" ht="15.9" customHeight="1">
      <c r="A29" s="155" t="s">
        <v>71</v>
      </c>
      <c r="B29" s="156">
        <v>25829</v>
      </c>
      <c r="C29" s="156">
        <v>16126</v>
      </c>
      <c r="D29" s="156">
        <v>9703</v>
      </c>
      <c r="E29" s="156">
        <v>31868</v>
      </c>
      <c r="F29" s="156">
        <v>22997</v>
      </c>
      <c r="G29" s="156">
        <v>8871</v>
      </c>
    </row>
    <row r="30" spans="1:7" ht="15.9" customHeight="1">
      <c r="A30" s="155" t="s">
        <v>72</v>
      </c>
      <c r="B30" s="156">
        <v>10445</v>
      </c>
      <c r="C30" s="156">
        <v>1046</v>
      </c>
      <c r="D30" s="156">
        <v>9399</v>
      </c>
      <c r="E30" s="156">
        <v>16161</v>
      </c>
      <c r="F30" s="156">
        <v>3439</v>
      </c>
      <c r="G30" s="156">
        <v>12722</v>
      </c>
    </row>
    <row r="31" spans="1:7" ht="15.9" customHeight="1">
      <c r="A31" s="30" t="s">
        <v>73</v>
      </c>
      <c r="B31" s="156">
        <v>20988</v>
      </c>
      <c r="C31" s="156">
        <v>4088</v>
      </c>
      <c r="D31" s="156">
        <v>16900</v>
      </c>
      <c r="E31" s="156">
        <v>23732</v>
      </c>
      <c r="F31" s="156">
        <v>4633</v>
      </c>
      <c r="G31" s="156">
        <v>19099</v>
      </c>
    </row>
    <row r="32" spans="1:7" ht="15.9" customHeight="1">
      <c r="A32" s="160" t="s">
        <v>74</v>
      </c>
      <c r="B32" s="161">
        <v>92732</v>
      </c>
      <c r="C32" s="161">
        <v>28167</v>
      </c>
      <c r="D32" s="161">
        <v>64565</v>
      </c>
      <c r="E32" s="161">
        <v>116720</v>
      </c>
      <c r="F32" s="161">
        <v>39872</v>
      </c>
      <c r="G32" s="161">
        <v>76848</v>
      </c>
    </row>
    <row r="33" spans="1:7" ht="15.9" customHeight="1">
      <c r="A33" s="155" t="s">
        <v>75</v>
      </c>
      <c r="B33" s="156">
        <v>18667</v>
      </c>
      <c r="C33" s="156">
        <v>4784</v>
      </c>
      <c r="D33" s="156">
        <v>13883</v>
      </c>
      <c r="E33" s="156">
        <v>24743</v>
      </c>
      <c r="F33" s="156">
        <v>10983</v>
      </c>
      <c r="G33" s="156">
        <v>13760</v>
      </c>
    </row>
    <row r="34" spans="1:7" ht="15.9" customHeight="1">
      <c r="A34" s="155" t="s">
        <v>76</v>
      </c>
      <c r="B34" s="156">
        <v>19426</v>
      </c>
      <c r="C34" s="156">
        <v>5551</v>
      </c>
      <c r="D34" s="156">
        <v>13875</v>
      </c>
      <c r="E34" s="156">
        <v>25567</v>
      </c>
      <c r="F34" s="156">
        <v>12924</v>
      </c>
      <c r="G34" s="156">
        <v>12643</v>
      </c>
    </row>
    <row r="35" spans="1:7" ht="15.9" customHeight="1">
      <c r="A35" s="30" t="s">
        <v>77</v>
      </c>
      <c r="B35" s="156">
        <v>16249</v>
      </c>
      <c r="C35" s="156">
        <v>2897</v>
      </c>
      <c r="D35" s="156">
        <v>13352</v>
      </c>
      <c r="E35" s="156">
        <v>21822</v>
      </c>
      <c r="F35" s="156">
        <v>5239</v>
      </c>
      <c r="G35" s="156">
        <v>16583</v>
      </c>
    </row>
    <row r="36" spans="1:7" ht="15.9" customHeight="1">
      <c r="A36" s="155" t="s">
        <v>78</v>
      </c>
      <c r="B36" s="156">
        <v>17725</v>
      </c>
      <c r="C36" s="156">
        <v>4349</v>
      </c>
      <c r="D36" s="156">
        <v>13376</v>
      </c>
      <c r="E36" s="156">
        <v>20416</v>
      </c>
      <c r="F36" s="156">
        <v>6480</v>
      </c>
      <c r="G36" s="156">
        <v>13936</v>
      </c>
    </row>
    <row r="37" spans="1:7" ht="15.9" customHeight="1">
      <c r="A37" s="155" t="s">
        <v>79</v>
      </c>
      <c r="B37" s="156">
        <v>15241</v>
      </c>
      <c r="C37" s="156">
        <v>2121</v>
      </c>
      <c r="D37" s="156">
        <v>13120</v>
      </c>
      <c r="E37" s="156">
        <v>19849</v>
      </c>
      <c r="F37" s="156">
        <v>3392</v>
      </c>
      <c r="G37" s="156">
        <v>16457</v>
      </c>
    </row>
    <row r="38" spans="1:7" ht="15.9" customHeight="1">
      <c r="A38" s="155" t="s">
        <v>80</v>
      </c>
      <c r="B38" s="156">
        <v>16631</v>
      </c>
      <c r="C38" s="156">
        <v>2849</v>
      </c>
      <c r="D38" s="156">
        <v>13782</v>
      </c>
      <c r="E38" s="156">
        <v>16509</v>
      </c>
      <c r="F38" s="156">
        <v>4476</v>
      </c>
      <c r="G38" s="156">
        <v>12033</v>
      </c>
    </row>
    <row r="39" spans="1:7" ht="15.9" customHeight="1">
      <c r="A39" s="30" t="s">
        <v>81</v>
      </c>
      <c r="B39" s="156">
        <v>20920</v>
      </c>
      <c r="C39" s="156">
        <v>5534</v>
      </c>
      <c r="D39" s="156">
        <v>15386</v>
      </c>
      <c r="E39" s="156">
        <v>27318</v>
      </c>
      <c r="F39" s="156">
        <v>16773</v>
      </c>
      <c r="G39" s="156">
        <v>10545</v>
      </c>
    </row>
    <row r="40" spans="1:7" ht="15.9" customHeight="1">
      <c r="A40" s="160" t="s">
        <v>82</v>
      </c>
      <c r="B40" s="161">
        <v>124859</v>
      </c>
      <c r="C40" s="161">
        <v>28085</v>
      </c>
      <c r="D40" s="161">
        <v>96774</v>
      </c>
      <c r="E40" s="161">
        <v>156224</v>
      </c>
      <c r="F40" s="161">
        <v>60267</v>
      </c>
      <c r="G40" s="161">
        <v>95957</v>
      </c>
    </row>
    <row r="41" spans="1:7" ht="15.9" customHeight="1">
      <c r="A41" s="160" t="s">
        <v>83</v>
      </c>
      <c r="B41" s="161">
        <v>649105</v>
      </c>
      <c r="C41" s="161">
        <v>314448</v>
      </c>
      <c r="D41" s="161">
        <v>334657</v>
      </c>
      <c r="E41" s="161">
        <v>844487</v>
      </c>
      <c r="F41" s="161">
        <v>483811</v>
      </c>
      <c r="G41" s="161">
        <v>360676</v>
      </c>
    </row>
  </sheetData>
  <mergeCells count="5">
    <mergeCell ref="A3:A5"/>
    <mergeCell ref="B3:D3"/>
    <mergeCell ref="E3:G3"/>
    <mergeCell ref="B4:D4"/>
    <mergeCell ref="E4:G4"/>
  </mergeCells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G41"/>
  <sheetViews>
    <sheetView workbookViewId="0">
      <selection activeCell="K17" sqref="K17"/>
    </sheetView>
  </sheetViews>
  <sheetFormatPr defaultRowHeight="13.8"/>
  <cols>
    <col min="1" max="1" width="17.09765625" customWidth="1"/>
    <col min="2" max="2" width="8.8984375" bestFit="1" customWidth="1"/>
    <col min="3" max="3" width="7.59765625" bestFit="1" customWidth="1"/>
    <col min="4" max="7" width="8.8984375" bestFit="1" customWidth="1"/>
  </cols>
  <sheetData>
    <row r="1" spans="1:7" ht="15">
      <c r="A1" s="4" t="s">
        <v>455</v>
      </c>
    </row>
    <row r="3" spans="1:7" ht="15.9" customHeight="1">
      <c r="A3" s="289" t="s">
        <v>140</v>
      </c>
      <c r="B3" s="290">
        <v>2020</v>
      </c>
      <c r="C3" s="290"/>
      <c r="D3" s="290"/>
      <c r="E3" s="290">
        <v>2023</v>
      </c>
      <c r="F3" s="290"/>
      <c r="G3" s="290"/>
    </row>
    <row r="4" spans="1:7" ht="15.9" customHeight="1">
      <c r="A4" s="289"/>
      <c r="B4" s="290" t="s">
        <v>47</v>
      </c>
      <c r="C4" s="290"/>
      <c r="D4" s="290"/>
      <c r="E4" s="290" t="s">
        <v>47</v>
      </c>
      <c r="F4" s="290"/>
      <c r="G4" s="290"/>
    </row>
    <row r="5" spans="1:7" ht="15.9" customHeight="1">
      <c r="A5" s="289"/>
      <c r="B5" s="158" t="s">
        <v>11</v>
      </c>
      <c r="C5" s="158" t="s">
        <v>127</v>
      </c>
      <c r="D5" s="158" t="s">
        <v>128</v>
      </c>
      <c r="E5" s="158" t="s">
        <v>11</v>
      </c>
      <c r="F5" s="158" t="s">
        <v>127</v>
      </c>
      <c r="G5" s="158" t="s">
        <v>128</v>
      </c>
    </row>
    <row r="6" spans="1:7" ht="15.9" customHeight="1">
      <c r="A6" s="162" t="s">
        <v>213</v>
      </c>
      <c r="B6" s="41">
        <v>19532</v>
      </c>
      <c r="C6" s="41">
        <v>17902</v>
      </c>
      <c r="D6" s="41">
        <v>1630</v>
      </c>
      <c r="E6" s="41">
        <v>22130</v>
      </c>
      <c r="F6" s="41">
        <v>21505</v>
      </c>
      <c r="G6" s="42">
        <v>625</v>
      </c>
    </row>
    <row r="7" spans="1:7" ht="15.9" customHeight="1">
      <c r="A7" s="162" t="s">
        <v>214</v>
      </c>
      <c r="B7" s="41">
        <v>19262</v>
      </c>
      <c r="C7" s="41">
        <v>15666</v>
      </c>
      <c r="D7" s="41">
        <v>3596</v>
      </c>
      <c r="E7" s="41">
        <v>24503</v>
      </c>
      <c r="F7" s="41">
        <v>22321</v>
      </c>
      <c r="G7" s="41">
        <v>2182</v>
      </c>
    </row>
    <row r="8" spans="1:7" ht="15.9" customHeight="1">
      <c r="A8" s="163" t="s">
        <v>215</v>
      </c>
      <c r="B8" s="41">
        <v>14606</v>
      </c>
      <c r="C8" s="41">
        <v>13425</v>
      </c>
      <c r="D8" s="41">
        <v>1181</v>
      </c>
      <c r="E8" s="41">
        <v>16608</v>
      </c>
      <c r="F8" s="41">
        <v>16559</v>
      </c>
      <c r="G8" s="42">
        <v>49</v>
      </c>
    </row>
    <row r="9" spans="1:7" ht="15.9" customHeight="1">
      <c r="A9" s="166" t="s">
        <v>176</v>
      </c>
      <c r="B9" s="167">
        <v>53400</v>
      </c>
      <c r="C9" s="167">
        <v>46993</v>
      </c>
      <c r="D9" s="167">
        <v>6407</v>
      </c>
      <c r="E9" s="167">
        <v>63241</v>
      </c>
      <c r="F9" s="167">
        <v>60385</v>
      </c>
      <c r="G9" s="167">
        <v>2856</v>
      </c>
    </row>
    <row r="10" spans="1:7" ht="15.9" customHeight="1">
      <c r="A10" s="162" t="s">
        <v>216</v>
      </c>
      <c r="B10" s="41">
        <v>4805</v>
      </c>
      <c r="C10" s="41">
        <v>1626</v>
      </c>
      <c r="D10" s="41">
        <v>3179</v>
      </c>
      <c r="E10" s="41">
        <v>5129</v>
      </c>
      <c r="F10" s="41">
        <v>1651</v>
      </c>
      <c r="G10" s="41">
        <v>3478</v>
      </c>
    </row>
    <row r="11" spans="1:7" ht="15.9" customHeight="1">
      <c r="A11" s="162" t="s">
        <v>217</v>
      </c>
      <c r="B11" s="41">
        <v>3888</v>
      </c>
      <c r="C11" s="42">
        <v>210</v>
      </c>
      <c r="D11" s="41">
        <v>3678</v>
      </c>
      <c r="E11" s="41">
        <v>4302</v>
      </c>
      <c r="F11" s="42">
        <v>367</v>
      </c>
      <c r="G11" s="41">
        <v>3935</v>
      </c>
    </row>
    <row r="12" spans="1:7" ht="15.9" customHeight="1">
      <c r="A12" s="162" t="s">
        <v>218</v>
      </c>
      <c r="B12" s="41">
        <v>3743</v>
      </c>
      <c r="C12" s="42">
        <v>216</v>
      </c>
      <c r="D12" s="41">
        <v>3527</v>
      </c>
      <c r="E12" s="41">
        <v>4256</v>
      </c>
      <c r="F12" s="42">
        <v>262</v>
      </c>
      <c r="G12" s="41">
        <v>3994</v>
      </c>
    </row>
    <row r="13" spans="1:7" ht="15.9" customHeight="1">
      <c r="A13" s="162" t="s">
        <v>219</v>
      </c>
      <c r="B13" s="41">
        <v>5592</v>
      </c>
      <c r="C13" s="41">
        <v>2382</v>
      </c>
      <c r="D13" s="41">
        <v>3210</v>
      </c>
      <c r="E13" s="41">
        <v>6088</v>
      </c>
      <c r="F13" s="41">
        <v>2597</v>
      </c>
      <c r="G13" s="41">
        <v>3491</v>
      </c>
    </row>
    <row r="14" spans="1:7" ht="15.9" customHeight="1">
      <c r="A14" s="162" t="s">
        <v>220</v>
      </c>
      <c r="B14" s="41">
        <v>6086</v>
      </c>
      <c r="C14" s="41">
        <v>1042</v>
      </c>
      <c r="D14" s="41">
        <v>5044</v>
      </c>
      <c r="E14" s="41">
        <v>6571</v>
      </c>
      <c r="F14" s="41">
        <v>1557</v>
      </c>
      <c r="G14" s="41">
        <v>5014</v>
      </c>
    </row>
    <row r="15" spans="1:7" ht="15.9" customHeight="1">
      <c r="A15" s="162" t="s">
        <v>221</v>
      </c>
      <c r="B15" s="41">
        <v>4969</v>
      </c>
      <c r="C15" s="41">
        <v>1600</v>
      </c>
      <c r="D15" s="41">
        <v>3369</v>
      </c>
      <c r="E15" s="41">
        <v>5579</v>
      </c>
      <c r="F15" s="41">
        <v>1787</v>
      </c>
      <c r="G15" s="41">
        <v>3792</v>
      </c>
    </row>
    <row r="16" spans="1:7" ht="15.9" customHeight="1">
      <c r="A16" s="162" t="s">
        <v>222</v>
      </c>
      <c r="B16" s="41">
        <v>7454</v>
      </c>
      <c r="C16" s="41">
        <v>2913</v>
      </c>
      <c r="D16" s="41">
        <v>4541</v>
      </c>
      <c r="E16" s="41">
        <v>8016</v>
      </c>
      <c r="F16" s="41">
        <v>3450</v>
      </c>
      <c r="G16" s="41">
        <v>4566</v>
      </c>
    </row>
    <row r="17" spans="1:7" ht="15.9" customHeight="1">
      <c r="A17" s="163" t="s">
        <v>223</v>
      </c>
      <c r="B17" s="41">
        <v>7022</v>
      </c>
      <c r="C17" s="41">
        <v>1477</v>
      </c>
      <c r="D17" s="41">
        <v>5545</v>
      </c>
      <c r="E17" s="41">
        <v>8820</v>
      </c>
      <c r="F17" s="41">
        <v>3569</v>
      </c>
      <c r="G17" s="41">
        <v>5251</v>
      </c>
    </row>
    <row r="18" spans="1:7" ht="15.9" customHeight="1">
      <c r="A18" s="166" t="s">
        <v>60</v>
      </c>
      <c r="B18" s="167">
        <v>43559</v>
      </c>
      <c r="C18" s="167">
        <v>11466</v>
      </c>
      <c r="D18" s="167">
        <v>32093</v>
      </c>
      <c r="E18" s="167">
        <v>48761</v>
      </c>
      <c r="F18" s="167">
        <v>15240</v>
      </c>
      <c r="G18" s="167">
        <v>33521</v>
      </c>
    </row>
    <row r="19" spans="1:7" ht="15.9" customHeight="1">
      <c r="A19" s="162" t="s">
        <v>224</v>
      </c>
      <c r="B19" s="41">
        <v>4846</v>
      </c>
      <c r="C19" s="42">
        <v>946</v>
      </c>
      <c r="D19" s="41">
        <v>3900</v>
      </c>
      <c r="E19" s="41">
        <v>5894</v>
      </c>
      <c r="F19" s="41">
        <v>1291</v>
      </c>
      <c r="G19" s="41">
        <v>4603</v>
      </c>
    </row>
    <row r="20" spans="1:7" ht="15.9" customHeight="1">
      <c r="A20" s="162" t="s">
        <v>225</v>
      </c>
      <c r="B20" s="41">
        <v>5683</v>
      </c>
      <c r="C20" s="42">
        <v>250</v>
      </c>
      <c r="D20" s="41">
        <v>5433</v>
      </c>
      <c r="E20" s="41">
        <v>6332</v>
      </c>
      <c r="F20" s="42">
        <v>726</v>
      </c>
      <c r="G20" s="41">
        <v>5606</v>
      </c>
    </row>
    <row r="21" spans="1:7" ht="15.9" customHeight="1">
      <c r="A21" s="162" t="s">
        <v>226</v>
      </c>
      <c r="B21" s="41">
        <v>11553</v>
      </c>
      <c r="C21" s="41">
        <v>7532</v>
      </c>
      <c r="D21" s="41">
        <v>4021</v>
      </c>
      <c r="E21" s="41">
        <v>12650</v>
      </c>
      <c r="F21" s="41">
        <v>9858</v>
      </c>
      <c r="G21" s="41">
        <v>2792</v>
      </c>
    </row>
    <row r="22" spans="1:7" ht="15.9" customHeight="1">
      <c r="A22" s="162" t="s">
        <v>227</v>
      </c>
      <c r="B22" s="41">
        <v>4345</v>
      </c>
      <c r="C22" s="41">
        <v>1218</v>
      </c>
      <c r="D22" s="41">
        <v>3127</v>
      </c>
      <c r="E22" s="41">
        <v>4828</v>
      </c>
      <c r="F22" s="41">
        <v>2028</v>
      </c>
      <c r="G22" s="41">
        <v>2800</v>
      </c>
    </row>
    <row r="23" spans="1:7" ht="15.9" customHeight="1">
      <c r="A23" s="162" t="s">
        <v>228</v>
      </c>
      <c r="B23" s="41">
        <v>4934</v>
      </c>
      <c r="C23" s="42">
        <v>824</v>
      </c>
      <c r="D23" s="41">
        <v>4110</v>
      </c>
      <c r="E23" s="41">
        <v>6163</v>
      </c>
      <c r="F23" s="42">
        <v>1083</v>
      </c>
      <c r="G23" s="41">
        <v>5080</v>
      </c>
    </row>
    <row r="24" spans="1:7" ht="15.9" customHeight="1">
      <c r="A24" s="162" t="s">
        <v>229</v>
      </c>
      <c r="B24" s="41">
        <v>7442</v>
      </c>
      <c r="C24" s="41">
        <v>2667</v>
      </c>
      <c r="D24" s="41">
        <v>4775</v>
      </c>
      <c r="E24" s="41">
        <v>8563</v>
      </c>
      <c r="F24" s="41">
        <v>4714</v>
      </c>
      <c r="G24" s="41">
        <v>3849</v>
      </c>
    </row>
    <row r="25" spans="1:7" ht="15.9" customHeight="1">
      <c r="A25" s="163" t="s">
        <v>230</v>
      </c>
      <c r="B25" s="41">
        <v>6263</v>
      </c>
      <c r="C25" s="42">
        <v>259</v>
      </c>
      <c r="D25" s="41">
        <v>6004</v>
      </c>
      <c r="E25" s="41">
        <v>6038</v>
      </c>
      <c r="F25" s="42">
        <v>1087</v>
      </c>
      <c r="G25" s="41">
        <v>4951</v>
      </c>
    </row>
    <row r="26" spans="1:7" ht="15.9" customHeight="1">
      <c r="A26" s="166" t="s">
        <v>68</v>
      </c>
      <c r="B26" s="167">
        <v>45066</v>
      </c>
      <c r="C26" s="167">
        <v>13696</v>
      </c>
      <c r="D26" s="167">
        <v>31370</v>
      </c>
      <c r="E26" s="167">
        <v>50468</v>
      </c>
      <c r="F26" s="167">
        <v>20787</v>
      </c>
      <c r="G26" s="167">
        <v>29681</v>
      </c>
    </row>
    <row r="27" spans="1:7" ht="15.9" customHeight="1">
      <c r="A27" s="162" t="s">
        <v>231</v>
      </c>
      <c r="B27" s="41">
        <v>5112</v>
      </c>
      <c r="C27" s="42">
        <v>230</v>
      </c>
      <c r="D27" s="41">
        <v>4882</v>
      </c>
      <c r="E27" s="41">
        <v>5877</v>
      </c>
      <c r="F27" s="42">
        <v>1122</v>
      </c>
      <c r="G27" s="41">
        <v>4755</v>
      </c>
    </row>
    <row r="28" spans="1:7" ht="15.9" customHeight="1">
      <c r="A28" s="162" t="s">
        <v>232</v>
      </c>
      <c r="B28" s="41">
        <v>5074</v>
      </c>
      <c r="C28" s="42">
        <v>525</v>
      </c>
      <c r="D28" s="41">
        <v>4549</v>
      </c>
      <c r="E28" s="41">
        <v>6123</v>
      </c>
      <c r="F28" s="42">
        <v>702</v>
      </c>
      <c r="G28" s="41">
        <v>5421</v>
      </c>
    </row>
    <row r="29" spans="1:7" ht="15.9" customHeight="1">
      <c r="A29" s="162" t="s">
        <v>233</v>
      </c>
      <c r="B29" s="41">
        <v>11010</v>
      </c>
      <c r="C29" s="41">
        <v>6496</v>
      </c>
      <c r="D29" s="41">
        <v>4514</v>
      </c>
      <c r="E29" s="41">
        <v>12934</v>
      </c>
      <c r="F29" s="41">
        <v>9167</v>
      </c>
      <c r="G29" s="41">
        <v>3767</v>
      </c>
    </row>
    <row r="30" spans="1:7" ht="15.9" customHeight="1">
      <c r="A30" s="162" t="s">
        <v>234</v>
      </c>
      <c r="B30" s="41">
        <v>4609</v>
      </c>
      <c r="C30" s="42">
        <v>308</v>
      </c>
      <c r="D30" s="41">
        <v>4301</v>
      </c>
      <c r="E30" s="41">
        <v>6121</v>
      </c>
      <c r="F30" s="42">
        <v>1254</v>
      </c>
      <c r="G30" s="41">
        <v>4867</v>
      </c>
    </row>
    <row r="31" spans="1:7" ht="15.9" customHeight="1">
      <c r="A31" s="165" t="s">
        <v>235</v>
      </c>
      <c r="B31" s="41">
        <v>7777</v>
      </c>
      <c r="C31" s="41">
        <v>1391</v>
      </c>
      <c r="D31" s="41">
        <v>6386</v>
      </c>
      <c r="E31" s="41">
        <v>8507</v>
      </c>
      <c r="F31" s="41">
        <v>1343</v>
      </c>
      <c r="G31" s="41">
        <v>7164</v>
      </c>
    </row>
    <row r="32" spans="1:7" ht="15.9" customHeight="1">
      <c r="A32" s="166" t="s">
        <v>74</v>
      </c>
      <c r="B32" s="167">
        <v>33582</v>
      </c>
      <c r="C32" s="167">
        <v>8950</v>
      </c>
      <c r="D32" s="167">
        <v>24632</v>
      </c>
      <c r="E32" s="167">
        <v>39562</v>
      </c>
      <c r="F32" s="167">
        <v>13588</v>
      </c>
      <c r="G32" s="167">
        <v>25974</v>
      </c>
    </row>
    <row r="33" spans="1:7" ht="15.9" customHeight="1">
      <c r="A33" s="162" t="s">
        <v>236</v>
      </c>
      <c r="B33" s="41">
        <v>7806</v>
      </c>
      <c r="C33" s="41">
        <v>1917</v>
      </c>
      <c r="D33" s="41">
        <v>5889</v>
      </c>
      <c r="E33" s="41">
        <v>9432</v>
      </c>
      <c r="F33" s="41">
        <v>4990</v>
      </c>
      <c r="G33" s="41">
        <v>4442</v>
      </c>
    </row>
    <row r="34" spans="1:7" ht="15.9" customHeight="1">
      <c r="A34" s="162" t="s">
        <v>237</v>
      </c>
      <c r="B34" s="41">
        <v>8147</v>
      </c>
      <c r="C34" s="41">
        <v>1987</v>
      </c>
      <c r="D34" s="41">
        <v>6160</v>
      </c>
      <c r="E34" s="41">
        <v>9315</v>
      </c>
      <c r="F34" s="41">
        <v>3752</v>
      </c>
      <c r="G34" s="41">
        <v>5563</v>
      </c>
    </row>
    <row r="35" spans="1:7" ht="15.9" customHeight="1">
      <c r="A35" s="162" t="s">
        <v>238</v>
      </c>
      <c r="B35" s="41">
        <v>6604</v>
      </c>
      <c r="C35" s="41">
        <v>1016</v>
      </c>
      <c r="D35" s="41">
        <v>5588</v>
      </c>
      <c r="E35" s="41">
        <v>7336</v>
      </c>
      <c r="F35" s="41">
        <v>1705</v>
      </c>
      <c r="G35" s="41">
        <v>5631</v>
      </c>
    </row>
    <row r="36" spans="1:7" ht="15.9" customHeight="1">
      <c r="A36" s="162" t="s">
        <v>239</v>
      </c>
      <c r="B36" s="41">
        <v>6908</v>
      </c>
      <c r="C36" s="41">
        <v>1469</v>
      </c>
      <c r="D36" s="41">
        <v>5439</v>
      </c>
      <c r="E36" s="41">
        <v>8097</v>
      </c>
      <c r="F36" s="41">
        <v>2181</v>
      </c>
      <c r="G36" s="41">
        <v>5916</v>
      </c>
    </row>
    <row r="37" spans="1:7" ht="15.9" customHeight="1">
      <c r="A37" s="162" t="s">
        <v>240</v>
      </c>
      <c r="B37" s="41">
        <v>6897</v>
      </c>
      <c r="C37" s="42">
        <v>435</v>
      </c>
      <c r="D37" s="41">
        <v>6462</v>
      </c>
      <c r="E37" s="41">
        <v>7453</v>
      </c>
      <c r="F37" s="42">
        <v>975</v>
      </c>
      <c r="G37" s="41">
        <v>6478</v>
      </c>
    </row>
    <row r="38" spans="1:7" ht="15.9" customHeight="1">
      <c r="A38" s="162" t="s">
        <v>241</v>
      </c>
      <c r="B38" s="41">
        <v>5739</v>
      </c>
      <c r="C38" s="42">
        <v>641</v>
      </c>
      <c r="D38" s="41">
        <v>5098</v>
      </c>
      <c r="E38" s="41">
        <v>6945</v>
      </c>
      <c r="F38" s="42">
        <v>1355</v>
      </c>
      <c r="G38" s="41">
        <v>5590</v>
      </c>
    </row>
    <row r="39" spans="1:7" ht="15.9" customHeight="1">
      <c r="A39" s="164" t="s">
        <v>242</v>
      </c>
      <c r="B39" s="41">
        <v>8651</v>
      </c>
      <c r="C39" s="41">
        <v>2174</v>
      </c>
      <c r="D39" s="41">
        <v>6477</v>
      </c>
      <c r="E39" s="41">
        <v>10939</v>
      </c>
      <c r="F39" s="41">
        <v>6172</v>
      </c>
      <c r="G39" s="41">
        <v>4767</v>
      </c>
    </row>
    <row r="40" spans="1:7" ht="15.9" customHeight="1">
      <c r="A40" s="166" t="s">
        <v>82</v>
      </c>
      <c r="B40" s="167">
        <v>50752</v>
      </c>
      <c r="C40" s="167">
        <v>9639</v>
      </c>
      <c r="D40" s="167">
        <v>41113</v>
      </c>
      <c r="E40" s="167">
        <v>59517</v>
      </c>
      <c r="F40" s="167">
        <v>21130</v>
      </c>
      <c r="G40" s="167">
        <v>38387</v>
      </c>
    </row>
    <row r="41" spans="1:7" ht="15.9" customHeight="1">
      <c r="A41" s="166" t="s">
        <v>83</v>
      </c>
      <c r="B41" s="167">
        <v>226359</v>
      </c>
      <c r="C41" s="167">
        <v>90744</v>
      </c>
      <c r="D41" s="167">
        <v>135615</v>
      </c>
      <c r="E41" s="167">
        <v>261549</v>
      </c>
      <c r="F41" s="167">
        <v>131130</v>
      </c>
      <c r="G41" s="167">
        <v>130419</v>
      </c>
    </row>
  </sheetData>
  <mergeCells count="5">
    <mergeCell ref="A3:A5"/>
    <mergeCell ref="B3:D3"/>
    <mergeCell ref="E3:G3"/>
    <mergeCell ref="B4:D4"/>
    <mergeCell ref="E4:G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97</vt:i4>
      </vt:variant>
      <vt:variant>
        <vt:lpstr>Named Ranges</vt:lpstr>
      </vt:variant>
      <vt:variant>
        <vt:i4>3</vt:i4>
      </vt:variant>
    </vt:vector>
  </HeadingPairs>
  <TitlesOfParts>
    <vt:vector size="100" baseType="lpstr">
      <vt:lpstr>Contents</vt:lpstr>
      <vt:lpstr>Table 2.1.1</vt:lpstr>
      <vt:lpstr>Table 2.1. 2</vt:lpstr>
      <vt:lpstr>Table 2.1. 3</vt:lpstr>
      <vt:lpstr>Table 2.1.4</vt:lpstr>
      <vt:lpstr>Table 2.1. 5</vt:lpstr>
      <vt:lpstr>Table 2.1.6</vt:lpstr>
      <vt:lpstr>Table 2.1. 7</vt:lpstr>
      <vt:lpstr>Table 2.2. 1</vt:lpstr>
      <vt:lpstr>Table 2.2. 2</vt:lpstr>
      <vt:lpstr>Table 2.3.1</vt:lpstr>
      <vt:lpstr>Table 2.3. 2</vt:lpstr>
      <vt:lpstr>Table 2.4. 1</vt:lpstr>
      <vt:lpstr>Table 2.4. 2 </vt:lpstr>
      <vt:lpstr>Table 2.4. 3</vt:lpstr>
      <vt:lpstr>Table 2.4. 4</vt:lpstr>
      <vt:lpstr>Table 2.4. 5</vt:lpstr>
      <vt:lpstr>Table 2.4. 6</vt:lpstr>
      <vt:lpstr>Table 2.4. 7</vt:lpstr>
      <vt:lpstr>Table 2.4. 8</vt:lpstr>
      <vt:lpstr>Table 3. 2</vt:lpstr>
      <vt:lpstr>Table 3. 3</vt:lpstr>
      <vt:lpstr>Table 3. 4</vt:lpstr>
      <vt:lpstr>Table 3. 5</vt:lpstr>
      <vt:lpstr>Table 3. 6</vt:lpstr>
      <vt:lpstr>Table 3. 7</vt:lpstr>
      <vt:lpstr>Table 3. 8</vt:lpstr>
      <vt:lpstr>Table 3. 9</vt:lpstr>
      <vt:lpstr>Table 3. 10</vt:lpstr>
      <vt:lpstr>Table 3. 11</vt:lpstr>
      <vt:lpstr>Table 3. 12</vt:lpstr>
      <vt:lpstr>Table 3. 13</vt:lpstr>
      <vt:lpstr>Table 3. 14</vt:lpstr>
      <vt:lpstr>Table 3. 15</vt:lpstr>
      <vt:lpstr>Table 3. 16</vt:lpstr>
      <vt:lpstr>Table 3. 17</vt:lpstr>
      <vt:lpstr>Table 3. 18</vt:lpstr>
      <vt:lpstr>Table 3. 19</vt:lpstr>
      <vt:lpstr>Table 3. 20</vt:lpstr>
      <vt:lpstr>Table 3. 21</vt:lpstr>
      <vt:lpstr>Table 4. 1</vt:lpstr>
      <vt:lpstr>Table 4. 2</vt:lpstr>
      <vt:lpstr>Table 4. 3</vt:lpstr>
      <vt:lpstr>Table 4. 4</vt:lpstr>
      <vt:lpstr>Table 4. 5</vt:lpstr>
      <vt:lpstr>Table 4. 6</vt:lpstr>
      <vt:lpstr>Table 4.7</vt:lpstr>
      <vt:lpstr>Table 4. 8A</vt:lpstr>
      <vt:lpstr>Table 4. 8B</vt:lpstr>
      <vt:lpstr>Table 4. 9</vt:lpstr>
      <vt:lpstr>Table 4. 10A </vt:lpstr>
      <vt:lpstr>Table 4. 10B</vt:lpstr>
      <vt:lpstr>Table 4. 11</vt:lpstr>
      <vt:lpstr>Table 4. 12</vt:lpstr>
      <vt:lpstr>Table 4. 13</vt:lpstr>
      <vt:lpstr>Table 4. 14 </vt:lpstr>
      <vt:lpstr>Table 4. 15</vt:lpstr>
      <vt:lpstr>Table 4. 16</vt:lpstr>
      <vt:lpstr>Table 4. 17</vt:lpstr>
      <vt:lpstr>Table 4. 18</vt:lpstr>
      <vt:lpstr>Table 4. 19</vt:lpstr>
      <vt:lpstr>Table 4. 20</vt:lpstr>
      <vt:lpstr>Table 4. 21</vt:lpstr>
      <vt:lpstr>Table 4. 22</vt:lpstr>
      <vt:lpstr>Table 4. 23</vt:lpstr>
      <vt:lpstr>Table 4. 24A</vt:lpstr>
      <vt:lpstr>Table 4. 24B</vt:lpstr>
      <vt:lpstr>Table 4. 25</vt:lpstr>
      <vt:lpstr>Table 4.26A</vt:lpstr>
      <vt:lpstr>Table 4. 26B </vt:lpstr>
      <vt:lpstr>Table 4.27</vt:lpstr>
      <vt:lpstr>Table 4. 28A</vt:lpstr>
      <vt:lpstr>Table 4. 28B</vt:lpstr>
      <vt:lpstr>Table 4.29</vt:lpstr>
      <vt:lpstr>Table 4. 30</vt:lpstr>
      <vt:lpstr>Table 4.31</vt:lpstr>
      <vt:lpstr>Table 4. 32</vt:lpstr>
      <vt:lpstr>Table 4. 33</vt:lpstr>
      <vt:lpstr>Table 4.33B</vt:lpstr>
      <vt:lpstr>Table 4. 34</vt:lpstr>
      <vt:lpstr>Table 4. 35A</vt:lpstr>
      <vt:lpstr>Table 4. 35B</vt:lpstr>
      <vt:lpstr>Table 4. 36</vt:lpstr>
      <vt:lpstr>Table 4. 37</vt:lpstr>
      <vt:lpstr>Table 4. 38</vt:lpstr>
      <vt:lpstr>Table 4.39 </vt:lpstr>
      <vt:lpstr>Table 4.40</vt:lpstr>
      <vt:lpstr>Table 4. 41</vt:lpstr>
      <vt:lpstr>Table 4.42</vt:lpstr>
      <vt:lpstr>Table 4. 43</vt:lpstr>
      <vt:lpstr>Table 4. 44</vt:lpstr>
      <vt:lpstr>Table 4. 45</vt:lpstr>
      <vt:lpstr>Table 4. 46</vt:lpstr>
      <vt:lpstr>Table 4.47</vt:lpstr>
      <vt:lpstr>Table 4.48</vt:lpstr>
      <vt:lpstr>Table 4.49</vt:lpstr>
      <vt:lpstr>Table 4.50</vt:lpstr>
      <vt:lpstr>'Table 3. 11'!_ftnref1</vt:lpstr>
      <vt:lpstr>'Table 2.1.1'!_Toc167353920</vt:lpstr>
      <vt:lpstr>'Table 2.1. 5'!_Toc167353924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NISR</dc:creator>
  <cp:lastModifiedBy>Venant HABARUGIRA</cp:lastModifiedBy>
  <dcterms:created xsi:type="dcterms:W3CDTF">2024-06-19T13:55:14Z</dcterms:created>
  <dcterms:modified xsi:type="dcterms:W3CDTF">2024-07-09T09:43:11Z</dcterms:modified>
</cp:coreProperties>
</file>