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0B9729E9-DF24-4C33-8BE6-F947B4A0480B}" xr6:coauthVersionLast="28" xr6:coauthVersionMax="28" xr10:uidLastSave="{00000000-0000-0000-0000-000000000000}"/>
  <bookViews>
    <workbookView xWindow="0" yWindow="0" windowWidth="22260" windowHeight="12648" activeTab="2" xr2:uid="{00000000-000D-0000-FFFF-FFFF00000000}"/>
  </bookViews>
  <sheets>
    <sheet name="Tabelle1" sheetId="1" r:id="rId1"/>
    <sheet name="Kingdom effects" sheetId="4" r:id="rId2"/>
    <sheet name="Phylum effects" sheetId="3" r:id="rId3"/>
  </sheets>
  <externalReferences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D17" i="1"/>
  <c r="C17" i="1"/>
  <c r="F15" i="1"/>
  <c r="D15" i="1"/>
  <c r="C15" i="1"/>
  <c r="F14" i="1"/>
  <c r="D14" i="1"/>
  <c r="C14" i="1"/>
  <c r="P15" i="4"/>
  <c r="P14" i="4"/>
  <c r="P13" i="4"/>
  <c r="P12" i="4"/>
  <c r="J15" i="4"/>
  <c r="J14" i="4"/>
  <c r="J13" i="4"/>
  <c r="J12" i="4"/>
  <c r="F16" i="1"/>
  <c r="D16" i="1"/>
  <c r="C16" i="1"/>
  <c r="F13" i="1"/>
  <c r="D13" i="1"/>
  <c r="C13" i="1"/>
  <c r="D12" i="4"/>
  <c r="D15" i="4"/>
  <c r="D14" i="4"/>
  <c r="D13" i="4"/>
  <c r="F7" i="1"/>
  <c r="D7" i="1"/>
  <c r="C7" i="1"/>
  <c r="C6" i="1"/>
  <c r="F6" i="1"/>
  <c r="D6" i="1"/>
  <c r="C5" i="1"/>
  <c r="P3" i="4"/>
  <c r="D4" i="1" s="1"/>
  <c r="P6" i="4"/>
  <c r="P5" i="4"/>
  <c r="P4" i="4"/>
  <c r="J6" i="4"/>
  <c r="J5" i="4"/>
  <c r="J4" i="4"/>
  <c r="J3" i="4"/>
  <c r="C3" i="1" s="1"/>
  <c r="F5" i="1"/>
  <c r="D5" i="1"/>
  <c r="E17" i="1"/>
  <c r="E15" i="1"/>
  <c r="E14" i="1"/>
  <c r="E16" i="1"/>
  <c r="E13" i="1"/>
  <c r="E7" i="1"/>
  <c r="E6" i="1"/>
  <c r="E4" i="1"/>
  <c r="E3" i="1"/>
  <c r="E5" i="1"/>
  <c r="F4" i="1" l="1"/>
  <c r="D3" i="1"/>
  <c r="F3" i="1"/>
  <c r="C4" i="1"/>
  <c r="D3" i="4"/>
  <c r="D6" i="4"/>
  <c r="D5" i="4"/>
  <c r="D4" i="4"/>
  <c r="E2" i="1"/>
  <c r="D2" i="1" l="1"/>
  <c r="F2" i="1"/>
  <c r="C2" i="1"/>
</calcChain>
</file>

<file path=xl/sharedStrings.xml><?xml version="1.0" encoding="utf-8"?>
<sst xmlns="http://schemas.openxmlformats.org/spreadsheetml/2006/main" count="662" uniqueCount="186">
  <si>
    <t>min</t>
  </si>
  <si>
    <t>max</t>
  </si>
  <si>
    <t>mean</t>
  </si>
  <si>
    <t>Model / Effects</t>
  </si>
  <si>
    <t>median</t>
  </si>
  <si>
    <t>kingdom effect</t>
  </si>
  <si>
    <t>kingdom</t>
  </si>
  <si>
    <t>['ott352914', 'Fungi']</t>
  </si>
  <si>
    <t>['ott361838', 'Chloroplastida']</t>
  </si>
  <si>
    <t>['ott691846', 'Metazoa']</t>
  </si>
  <si>
    <t>phylum</t>
  </si>
  <si>
    <t>['ott100729', 'Rhombozoa']</t>
  </si>
  <si>
    <t>['ott100746', 'Hemichordata']</t>
  </si>
  <si>
    <t>['ott1008711', 'Chromerida']</t>
  </si>
  <si>
    <t>['ott1064655', 'Amoebozoa']</t>
  </si>
  <si>
    <t>['ott1072433', 'Onychophora']</t>
  </si>
  <si>
    <t>['ott1085175', 'Priapulida']</t>
  </si>
  <si>
    <t>['ott111438', 'Tardigrada']</t>
  </si>
  <si>
    <t>['ott125642', 'Chordata']</t>
  </si>
  <si>
    <t>['ott151001', 'Xanthophyceae']</t>
  </si>
  <si>
    <t>['ott151014', 'Haptophyta']</t>
  </si>
  <si>
    <t>['ott16113', 'Microsporidia']</t>
  </si>
  <si>
    <t>['ott177160', 'Chytridiomycota']</t>
  </si>
  <si>
    <t>['ott189836', 'Nematomorpha']</t>
  </si>
  <si>
    <t>['ott199402', 'Loricifera']</t>
  </si>
  <si>
    <t>['ott242963', 'Gnathostomulida']</t>
  </si>
  <si>
    <t>['ott260040', 'Myzostomida']</t>
  </si>
  <si>
    <t>['ott29723', 'Gastrotricha']</t>
  </si>
  <si>
    <t>['ott302424', 'Ciliophora']</t>
  </si>
  <si>
    <t>['ott362916', 'Entoprocta']</t>
  </si>
  <si>
    <t>['ott385878', 'Glomeromycota']</t>
  </si>
  <si>
    <t>['ott395057', 'Nematoda']</t>
  </si>
  <si>
    <t>['ott41147', 'Cycliophora']</t>
  </si>
  <si>
    <t>['ott422673', 'Apicomplexa']</t>
  </si>
  <si>
    <t>['ott439373', 'Ascomycota']</t>
  </si>
  <si>
    <t>['ott442934', 'Bryozoa']</t>
  </si>
  <si>
    <t>['ott445195', 'Nemertea']</t>
  </si>
  <si>
    <t>['ott451020', 'Echinodermata']</t>
  </si>
  <si>
    <t>['ott471706', 'Rotifera']</t>
  </si>
  <si>
    <t>['ott4738955', 'Picozoa']</t>
  </si>
  <si>
    <t>['ott48614', 'Phaeophyceae']</t>
  </si>
  <si>
    <t>['ott49622', 'Acanthocephala']</t>
  </si>
  <si>
    <t>['ott5342311', 'Bacillariophyta']</t>
  </si>
  <si>
    <t>['ott5355158', 'Colponemidia']</t>
  </si>
  <si>
    <t>['ott555379', 'Platyhelminthes']</t>
  </si>
  <si>
    <t>['ott5653719', 'Entorrhizomycota']</t>
  </si>
  <si>
    <t>['ott570366', 'Chaetognatha']</t>
  </si>
  <si>
    <t>['ott570376', 'Placozoa']</t>
  </si>
  <si>
    <t>['ott6137051', 'Euglenida']</t>
  </si>
  <si>
    <t>['ott632179', 'Arthropoda']</t>
  </si>
  <si>
    <t>['ott634628', 'Basidiomycota']</t>
  </si>
  <si>
    <t>['ott641033', 'Cnidaria']</t>
  </si>
  <si>
    <t>['ott641212', 'Ctenophora']</t>
  </si>
  <si>
    <t>['ott677389', 'Kinorhyncha']</t>
  </si>
  <si>
    <t>['ott67819', 'Porifera']</t>
  </si>
  <si>
    <t>['ott691845', 'Orthonectida']</t>
  </si>
  <si>
    <t>['ott802117', 'Mollusca']</t>
  </si>
  <si>
    <t>['ott826261', 'Brachiopoda']</t>
  </si>
  <si>
    <t>['ott858063', 'Haplosporida']</t>
  </si>
  <si>
    <t>['ott878953', 'Rhodophyta']</t>
  </si>
  <si>
    <t>['ott916750', 'Streptophyta']</t>
  </si>
  <si>
    <t>['ott936399', 'Foraminifera']</t>
  </si>
  <si>
    <t>['ott979501', 'Chlorophyta']</t>
  </si>
  <si>
    <t>effect</t>
  </si>
  <si>
    <t>['ott352914',</t>
  </si>
  <si>
    <t>'Fungi']</t>
  </si>
  <si>
    <t>['ott361838',</t>
  </si>
  <si>
    <t>'Chloroplastida']</t>
  </si>
  <si>
    <t>['ott691846',</t>
  </si>
  <si>
    <t>'Metazoa']</t>
  </si>
  <si>
    <t>Taxa</t>
  </si>
  <si>
    <t>Kingdom</t>
  </si>
  <si>
    <t>Phylum</t>
  </si>
  <si>
    <t>['ott100729',</t>
  </si>
  <si>
    <t>'Rhombozoa']</t>
  </si>
  <si>
    <t>['ott100746',</t>
  </si>
  <si>
    <t>'Hemichordata']</t>
  </si>
  <si>
    <t>['ott1008711',</t>
  </si>
  <si>
    <t>'Chromerida']</t>
  </si>
  <si>
    <t>['ott1064655',</t>
  </si>
  <si>
    <t>'Amoebozoa']</t>
  </si>
  <si>
    <t>['ott1072433',</t>
  </si>
  <si>
    <t>'Onychophora']</t>
  </si>
  <si>
    <t>['ott1085175',</t>
  </si>
  <si>
    <t>'Priapulida']</t>
  </si>
  <si>
    <t>['ott111438',</t>
  </si>
  <si>
    <t>'Tardigrada']</t>
  </si>
  <si>
    <t>['ott125642',</t>
  </si>
  <si>
    <t>'Chordata']</t>
  </si>
  <si>
    <t>['ott151001',</t>
  </si>
  <si>
    <t>'Xanthophyceae']</t>
  </si>
  <si>
    <t>['ott151014',</t>
  </si>
  <si>
    <t>'Haptophyta']</t>
  </si>
  <si>
    <t>['ott16113',</t>
  </si>
  <si>
    <t>'Microsporidia']</t>
  </si>
  <si>
    <t>['ott177160',</t>
  </si>
  <si>
    <t>'Chytridiomycota']</t>
  </si>
  <si>
    <t>['ott189836',</t>
  </si>
  <si>
    <t>'Nematomorpha']</t>
  </si>
  <si>
    <t>['ott199402',</t>
  </si>
  <si>
    <t>'Loricifera']</t>
  </si>
  <si>
    <t>['ott242963',</t>
  </si>
  <si>
    <t>'Gnathostomulida']</t>
  </si>
  <si>
    <t>['ott260040',</t>
  </si>
  <si>
    <t>'Myzostomida']</t>
  </si>
  <si>
    <t>['ott29723',</t>
  </si>
  <si>
    <t>'Gastrotricha']</t>
  </si>
  <si>
    <t>['ott302424',</t>
  </si>
  <si>
    <t>'Ciliophora']</t>
  </si>
  <si>
    <t>['ott362916',</t>
  </si>
  <si>
    <t>'Entoprocta']</t>
  </si>
  <si>
    <t>['ott385878',</t>
  </si>
  <si>
    <t>'Glomeromycota']</t>
  </si>
  <si>
    <t>['ott395057',</t>
  </si>
  <si>
    <t>'Nematoda']</t>
  </si>
  <si>
    <t>['ott41147',</t>
  </si>
  <si>
    <t>'Cycliophora']</t>
  </si>
  <si>
    <t>['ott422673',</t>
  </si>
  <si>
    <t>'Apicomplexa']</t>
  </si>
  <si>
    <t>['ott439373',</t>
  </si>
  <si>
    <t>'Ascomycota']</t>
  </si>
  <si>
    <t>['ott442934',</t>
  </si>
  <si>
    <t>'Bryozoa']</t>
  </si>
  <si>
    <t>['ott445195',</t>
  </si>
  <si>
    <t>'Nemertea']</t>
  </si>
  <si>
    <t>['ott451020',</t>
  </si>
  <si>
    <t>'Echinodermata']</t>
  </si>
  <si>
    <t>['ott471706',</t>
  </si>
  <si>
    <t>'Rotifera']</t>
  </si>
  <si>
    <t>['ott4738955',</t>
  </si>
  <si>
    <t>'Picozoa']</t>
  </si>
  <si>
    <t>['ott48614',</t>
  </si>
  <si>
    <t>'Phaeophyceae']</t>
  </si>
  <si>
    <t>['ott49622',</t>
  </si>
  <si>
    <t>'Acanthocephala']</t>
  </si>
  <si>
    <t>['ott5342311',</t>
  </si>
  <si>
    <t>'Bacillariophyta']</t>
  </si>
  <si>
    <t>['ott5355158',</t>
  </si>
  <si>
    <t>'Colponemidia']</t>
  </si>
  <si>
    <t>['ott555379',</t>
  </si>
  <si>
    <t>'Platyhelminthes']</t>
  </si>
  <si>
    <t>['ott5653719',</t>
  </si>
  <si>
    <t>'Entorrhizomycota']</t>
  </si>
  <si>
    <t>['ott570366',</t>
  </si>
  <si>
    <t>'Chaetognatha']</t>
  </si>
  <si>
    <t>['ott570376',</t>
  </si>
  <si>
    <t>'Placozoa']</t>
  </si>
  <si>
    <t>['ott6137051',</t>
  </si>
  <si>
    <t>'Euglenida']</t>
  </si>
  <si>
    <t>['ott632179',</t>
  </si>
  <si>
    <t>'Arthropoda']</t>
  </si>
  <si>
    <t>['ott634628',</t>
  </si>
  <si>
    <t>'Basidiomycota']</t>
  </si>
  <si>
    <t>['ott641033',</t>
  </si>
  <si>
    <t>'Cnidaria']</t>
  </si>
  <si>
    <t>['ott641212',</t>
  </si>
  <si>
    <t>'Ctenophora']</t>
  </si>
  <si>
    <t>['ott677389',</t>
  </si>
  <si>
    <t>'Kinorhyncha']</t>
  </si>
  <si>
    <t>['ott67819',</t>
  </si>
  <si>
    <t>'Porifera']</t>
  </si>
  <si>
    <t>['ott691845',</t>
  </si>
  <si>
    <t>'Orthonectida']</t>
  </si>
  <si>
    <t>['ott802117',</t>
  </si>
  <si>
    <t>'Mollusca']</t>
  </si>
  <si>
    <t>['ott826261',</t>
  </si>
  <si>
    <t>'Brachiopoda']</t>
  </si>
  <si>
    <t>['ott858063',</t>
  </si>
  <si>
    <t>'Haplosporida']</t>
  </si>
  <si>
    <t>['ott878953',</t>
  </si>
  <si>
    <t>'Rhodophyta']</t>
  </si>
  <si>
    <t>['ott916750',</t>
  </si>
  <si>
    <t>'Streptophyta']</t>
  </si>
  <si>
    <t>['ott936399',</t>
  </si>
  <si>
    <t>'Foraminifera']</t>
  </si>
  <si>
    <t>['ott979501',</t>
  </si>
  <si>
    <t>'Chlorophyta']</t>
  </si>
  <si>
    <t>globi ∼ taxa</t>
  </si>
  <si>
    <t>globi ∼ taxa + depth</t>
  </si>
  <si>
    <t>globi ∼ taxa * depth</t>
  </si>
  <si>
    <t>correct predicted T/F ∼ taxa</t>
  </si>
  <si>
    <t>correct predicted T/F ∼ taxa + depth</t>
  </si>
  <si>
    <t>correct predicted T/F ∼ taxa * depth</t>
  </si>
  <si>
    <t>Effects of Model: Data ~ Phylum</t>
  </si>
  <si>
    <t>Effects of Model: Data ~ Phylum + depth</t>
  </si>
  <si>
    <t>Effects of Model: Data ~ Phylum *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</si>
</sst>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71" formatCode="0.000000000"/>
    <numFmt numFmtId="172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11" fontId="3" fillId="0" borderId="0" xfId="0" applyNumberFormat="1" applyFont="1" applyAlignment="1">
      <alignment vertical="center"/>
    </xf>
    <xf numFmtId="11" fontId="3" fillId="0" borderId="0" xfId="0" applyNumberFormat="1" applyFont="1"/>
    <xf numFmtId="2" fontId="0" fillId="0" borderId="0" xfId="0" applyNumberFormat="1"/>
    <xf numFmtId="171" fontId="0" fillId="0" borderId="0" xfId="0" applyNumberFormat="1"/>
    <xf numFmtId="172" fontId="0" fillId="0" borderId="0" xfId="0" applyNumberFormat="1"/>
    <xf numFmtId="171" fontId="0" fillId="0" borderId="0" xfId="0" applyNumberFormat="1" applyFont="1"/>
    <xf numFmtId="171" fontId="2" fillId="0" borderId="0" xfId="0" applyNumberFormat="1" applyFont="1"/>
    <xf numFmtId="171" fontId="2" fillId="0" borderId="0" xfId="1" applyNumberFormat="1" applyFont="1"/>
    <xf numFmtId="0" fontId="0" fillId="0" borderId="1" xfId="0" applyBorder="1"/>
    <xf numFmtId="17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5" xfId="0" applyFont="1" applyBorder="1"/>
    <xf numFmtId="2" fontId="2" fillId="0" borderId="4" xfId="0" applyNumberFormat="1" applyFont="1" applyBorder="1"/>
    <xf numFmtId="2" fontId="0" fillId="0" borderId="1" xfId="0" applyNumberFormat="1" applyBorder="1"/>
    <xf numFmtId="0" fontId="4" fillId="0" borderId="0" xfId="0" applyFont="1"/>
    <xf numFmtId="11" fontId="4" fillId="0" borderId="0" xfId="0" applyNumberFormat="1" applyFont="1"/>
    <xf numFmtId="11" fontId="4" fillId="0" borderId="0" xfId="0" applyNumberFormat="1" applyFont="1" applyAlignment="1">
      <alignment vertical="center"/>
    </xf>
    <xf numFmtId="2" fontId="4" fillId="0" borderId="0" xfId="0" applyNumberFormat="1" applyFont="1"/>
    <xf numFmtId="0" fontId="0" fillId="0" borderId="0" xfId="0" applyFont="1"/>
    <xf numFmtId="2" fontId="3" fillId="0" borderId="0" xfId="0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9242594675666"/>
          <c:y val="0.12954755309325947"/>
          <c:w val="0.84873386362418979"/>
          <c:h val="0.75903888052774571"/>
        </c:manualLayout>
      </c:layout>
      <c:scatterChart>
        <c:scatterStyle val="lineMarker"/>
        <c:varyColors val="0"/>
        <c:ser>
          <c:idx val="1"/>
          <c:order val="0"/>
          <c:tx>
            <c:strRef>
              <c:f>'Phylum effects'!$A$1</c:f>
              <c:strCache>
                <c:ptCount val="1"/>
                <c:pt idx="0">
                  <c:v>Effects of Model: Data ~ Phylum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'Phylum effects'!$D$3:$D$55</c:f>
              <c:numCache>
                <c:formatCode>0.00E+00</c:formatCode>
                <c:ptCount val="53"/>
                <c:pt idx="0">
                  <c:v>15697.69</c:v>
                </c:pt>
                <c:pt idx="1">
                  <c:v>0.173677</c:v>
                </c:pt>
                <c:pt idx="2">
                  <c:v>5343.1980000000003</c:v>
                </c:pt>
                <c:pt idx="3">
                  <c:v>43478.26</c:v>
                </c:pt>
                <c:pt idx="4">
                  <c:v>114060</c:v>
                </c:pt>
                <c:pt idx="5">
                  <c:v>3484.3209999999999</c:v>
                </c:pt>
                <c:pt idx="6">
                  <c:v>30623.61</c:v>
                </c:pt>
                <c:pt idx="7">
                  <c:v>0.173677</c:v>
                </c:pt>
                <c:pt idx="8">
                  <c:v>4464.2860000000001</c:v>
                </c:pt>
                <c:pt idx="9">
                  <c:v>8372.3709999999992</c:v>
                </c:pt>
                <c:pt idx="10">
                  <c:v>660.93849999999998</c:v>
                </c:pt>
                <c:pt idx="11">
                  <c:v>0.173677</c:v>
                </c:pt>
                <c:pt idx="12">
                  <c:v>12326.71</c:v>
                </c:pt>
                <c:pt idx="13">
                  <c:v>9465.8549999999996</c:v>
                </c:pt>
                <c:pt idx="14">
                  <c:v>8638.5630000000001</c:v>
                </c:pt>
                <c:pt idx="15">
                  <c:v>1219.884</c:v>
                </c:pt>
                <c:pt idx="16">
                  <c:v>47.573740000000001</c:v>
                </c:pt>
                <c:pt idx="17">
                  <c:v>312701.09999999998</c:v>
                </c:pt>
                <c:pt idx="18">
                  <c:v>29411.759999999998</c:v>
                </c:pt>
                <c:pt idx="19">
                  <c:v>1729.107</c:v>
                </c:pt>
                <c:pt idx="20">
                  <c:v>6149.777</c:v>
                </c:pt>
                <c:pt idx="21">
                  <c:v>42056.07</c:v>
                </c:pt>
                <c:pt idx="22">
                  <c:v>7720.2120000000004</c:v>
                </c:pt>
                <c:pt idx="23">
                  <c:v>9876.0949999999993</c:v>
                </c:pt>
                <c:pt idx="24">
                  <c:v>81081.08</c:v>
                </c:pt>
                <c:pt idx="25">
                  <c:v>8894.3289999999997</c:v>
                </c:pt>
                <c:pt idx="26">
                  <c:v>308.49919999999997</c:v>
                </c:pt>
                <c:pt idx="27">
                  <c:v>15384.62</c:v>
                </c:pt>
                <c:pt idx="28">
                  <c:v>0.173677</c:v>
                </c:pt>
                <c:pt idx="29">
                  <c:v>0.173677</c:v>
                </c:pt>
                <c:pt idx="30">
                  <c:v>0.173677</c:v>
                </c:pt>
                <c:pt idx="31">
                  <c:v>0.173677</c:v>
                </c:pt>
                <c:pt idx="32">
                  <c:v>87032.71</c:v>
                </c:pt>
                <c:pt idx="33">
                  <c:v>14950.17</c:v>
                </c:pt>
                <c:pt idx="34">
                  <c:v>0.173677</c:v>
                </c:pt>
                <c:pt idx="35">
                  <c:v>0.173677</c:v>
                </c:pt>
                <c:pt idx="36">
                  <c:v>0.173677</c:v>
                </c:pt>
                <c:pt idx="37">
                  <c:v>109868.2</c:v>
                </c:pt>
                <c:pt idx="38">
                  <c:v>137412.79999999999</c:v>
                </c:pt>
                <c:pt idx="39">
                  <c:v>4194.29</c:v>
                </c:pt>
                <c:pt idx="40">
                  <c:v>19714.48</c:v>
                </c:pt>
                <c:pt idx="41">
                  <c:v>0.173677</c:v>
                </c:pt>
                <c:pt idx="42">
                  <c:v>393501.8</c:v>
                </c:pt>
                <c:pt idx="43">
                  <c:v>0.173677</c:v>
                </c:pt>
                <c:pt idx="44">
                  <c:v>0.173677</c:v>
                </c:pt>
                <c:pt idx="45">
                  <c:v>0.173677</c:v>
                </c:pt>
                <c:pt idx="46">
                  <c:v>25065.45</c:v>
                </c:pt>
                <c:pt idx="47">
                  <c:v>19285.87</c:v>
                </c:pt>
                <c:pt idx="48">
                  <c:v>0.173677</c:v>
                </c:pt>
                <c:pt idx="49">
                  <c:v>115384.6</c:v>
                </c:pt>
                <c:pt idx="50">
                  <c:v>6920.415</c:v>
                </c:pt>
                <c:pt idx="51">
                  <c:v>197.12200000000001</c:v>
                </c:pt>
                <c:pt idx="52">
                  <c:v>339.52010000000001</c:v>
                </c:pt>
              </c:numCache>
            </c:numRef>
          </c:xVal>
          <c:yVal>
            <c:numRef>
              <c:f>'Phylum effects'!$E$61:$E$113</c:f>
              <c:numCache>
                <c:formatCode>0.00E+00</c:formatCode>
                <c:ptCount val="53"/>
                <c:pt idx="0">
                  <c:v>2203.6619999999998</c:v>
                </c:pt>
                <c:pt idx="1">
                  <c:v>8.6468689999999997E-3</c:v>
                </c:pt>
                <c:pt idx="2">
                  <c:v>411.01519999999999</c:v>
                </c:pt>
                <c:pt idx="3">
                  <c:v>8.6468689999999997E-3</c:v>
                </c:pt>
                <c:pt idx="4">
                  <c:v>17530.099999999999</c:v>
                </c:pt>
                <c:pt idx="5">
                  <c:v>1161.44</c:v>
                </c:pt>
                <c:pt idx="6">
                  <c:v>4454.3429999999998</c:v>
                </c:pt>
                <c:pt idx="7">
                  <c:v>8.6468689999999997E-3</c:v>
                </c:pt>
                <c:pt idx="8">
                  <c:v>8.6468689999999997E-3</c:v>
                </c:pt>
                <c:pt idx="9">
                  <c:v>1495.066</c:v>
                </c:pt>
                <c:pt idx="10">
                  <c:v>660.93849999999998</c:v>
                </c:pt>
                <c:pt idx="11">
                  <c:v>8.6468689999999997E-3</c:v>
                </c:pt>
                <c:pt idx="12">
                  <c:v>1912.126</c:v>
                </c:pt>
                <c:pt idx="13">
                  <c:v>2704.53</c:v>
                </c:pt>
                <c:pt idx="14">
                  <c:v>1727.713</c:v>
                </c:pt>
                <c:pt idx="15">
                  <c:v>8.6468689999999997E-3</c:v>
                </c:pt>
                <c:pt idx="16">
                  <c:v>8.6468689999999997E-3</c:v>
                </c:pt>
                <c:pt idx="17">
                  <c:v>46598.77</c:v>
                </c:pt>
                <c:pt idx="18">
                  <c:v>6535.9480000000003</c:v>
                </c:pt>
                <c:pt idx="19">
                  <c:v>576.36890000000005</c:v>
                </c:pt>
                <c:pt idx="20">
                  <c:v>1091.0889999999999</c:v>
                </c:pt>
                <c:pt idx="21">
                  <c:v>9345.7939999999999</c:v>
                </c:pt>
                <c:pt idx="22">
                  <c:v>837.13139999999999</c:v>
                </c:pt>
                <c:pt idx="23">
                  <c:v>1718.1890000000001</c:v>
                </c:pt>
                <c:pt idx="24">
                  <c:v>27027.03</c:v>
                </c:pt>
                <c:pt idx="25">
                  <c:v>1286.711</c:v>
                </c:pt>
                <c:pt idx="26">
                  <c:v>154.24959999999999</c:v>
                </c:pt>
                <c:pt idx="27">
                  <c:v>8.6468689999999997E-3</c:v>
                </c:pt>
                <c:pt idx="28">
                  <c:v>8.6468689999999997E-3</c:v>
                </c:pt>
                <c:pt idx="29">
                  <c:v>8.6468689999999997E-3</c:v>
                </c:pt>
                <c:pt idx="30">
                  <c:v>8.6468689999999997E-3</c:v>
                </c:pt>
                <c:pt idx="31">
                  <c:v>8.6468689999999997E-3</c:v>
                </c:pt>
                <c:pt idx="32">
                  <c:v>14602.8</c:v>
                </c:pt>
                <c:pt idx="33">
                  <c:v>1661.13</c:v>
                </c:pt>
                <c:pt idx="34">
                  <c:v>8.6468689999999997E-3</c:v>
                </c:pt>
                <c:pt idx="35">
                  <c:v>8.6468689999999997E-3</c:v>
                </c:pt>
                <c:pt idx="36">
                  <c:v>8.6468689999999997E-3</c:v>
                </c:pt>
                <c:pt idx="37">
                  <c:v>16629.599999999999</c:v>
                </c:pt>
                <c:pt idx="38">
                  <c:v>20933.98</c:v>
                </c:pt>
                <c:pt idx="39">
                  <c:v>811.79809999999998</c:v>
                </c:pt>
                <c:pt idx="40">
                  <c:v>3399.0479999999998</c:v>
                </c:pt>
                <c:pt idx="41">
                  <c:v>8.6468689999999997E-3</c:v>
                </c:pt>
                <c:pt idx="42">
                  <c:v>42599.28</c:v>
                </c:pt>
                <c:pt idx="43">
                  <c:v>8.6468689999999997E-3</c:v>
                </c:pt>
                <c:pt idx="44">
                  <c:v>8.6468689999999997E-3</c:v>
                </c:pt>
                <c:pt idx="45">
                  <c:v>8.6468689999999997E-3</c:v>
                </c:pt>
                <c:pt idx="46">
                  <c:v>3817.4079999999999</c:v>
                </c:pt>
                <c:pt idx="47">
                  <c:v>2700.0219999999999</c:v>
                </c:pt>
                <c:pt idx="48">
                  <c:v>8.6468689999999997E-3</c:v>
                </c:pt>
                <c:pt idx="49">
                  <c:v>8.6468689999999997E-3</c:v>
                </c:pt>
                <c:pt idx="50">
                  <c:v>1153.403</c:v>
                </c:pt>
                <c:pt idx="51">
                  <c:v>98.561009999999996</c:v>
                </c:pt>
                <c:pt idx="52">
                  <c:v>113.1734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D7-48D6-A8F0-2A495AEEDF85}"/>
            </c:ext>
          </c:extLst>
        </c:ser>
        <c:ser>
          <c:idx val="0"/>
          <c:order val="1"/>
          <c:tx>
            <c:strRef>
              <c:f>'Phylum effects'!$F$1</c:f>
              <c:strCache>
                <c:ptCount val="1"/>
                <c:pt idx="0">
                  <c:v>Effects of Model: Data ~ Phylum +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'Phylum effects'!$J$3:$J$55</c:f>
              <c:numCache>
                <c:formatCode>0.00</c:formatCode>
                <c:ptCount val="53"/>
                <c:pt idx="0">
                  <c:v>29986.29</c:v>
                </c:pt>
                <c:pt idx="1">
                  <c:v>0.37871189999999999</c:v>
                </c:pt>
                <c:pt idx="2">
                  <c:v>13109.88</c:v>
                </c:pt>
                <c:pt idx="3">
                  <c:v>87639.35</c:v>
                </c:pt>
                <c:pt idx="4">
                  <c:v>82387.28</c:v>
                </c:pt>
                <c:pt idx="5">
                  <c:v>10223.34</c:v>
                </c:pt>
                <c:pt idx="6">
                  <c:v>85755.7</c:v>
                </c:pt>
                <c:pt idx="7">
                  <c:v>0.35347640000000002</c:v>
                </c:pt>
                <c:pt idx="8">
                  <c:v>9385.9419999999991</c:v>
                </c:pt>
                <c:pt idx="9">
                  <c:v>21117.51</c:v>
                </c:pt>
                <c:pt idx="10">
                  <c:v>1685.867</c:v>
                </c:pt>
                <c:pt idx="11">
                  <c:v>0.31575419999999998</c:v>
                </c:pt>
                <c:pt idx="12">
                  <c:v>22154.240000000002</c:v>
                </c:pt>
                <c:pt idx="13">
                  <c:v>16391.439999999999</c:v>
                </c:pt>
                <c:pt idx="14">
                  <c:v>15147.31</c:v>
                </c:pt>
                <c:pt idx="15">
                  <c:v>2012.29</c:v>
                </c:pt>
                <c:pt idx="16">
                  <c:v>104.755</c:v>
                </c:pt>
                <c:pt idx="17">
                  <c:v>426877.9</c:v>
                </c:pt>
                <c:pt idx="18">
                  <c:v>59300.74</c:v>
                </c:pt>
                <c:pt idx="19">
                  <c:v>4721.3580000000002</c:v>
                </c:pt>
                <c:pt idx="20">
                  <c:v>11487.08</c:v>
                </c:pt>
                <c:pt idx="21">
                  <c:v>107643.5</c:v>
                </c:pt>
                <c:pt idx="22">
                  <c:v>16120.76</c:v>
                </c:pt>
                <c:pt idx="23">
                  <c:v>13714.91</c:v>
                </c:pt>
                <c:pt idx="24">
                  <c:v>192372.4</c:v>
                </c:pt>
                <c:pt idx="25">
                  <c:v>6529.44</c:v>
                </c:pt>
                <c:pt idx="26">
                  <c:v>728.76189999999997</c:v>
                </c:pt>
                <c:pt idx="27">
                  <c:v>41230.589999999997</c:v>
                </c:pt>
                <c:pt idx="28">
                  <c:v>0.45996009999999998</c:v>
                </c:pt>
                <c:pt idx="29">
                  <c:v>0.36595620000000001</c:v>
                </c:pt>
                <c:pt idx="30">
                  <c:v>0.33895989999999998</c:v>
                </c:pt>
                <c:pt idx="31">
                  <c:v>0.34800779999999998</c:v>
                </c:pt>
                <c:pt idx="32">
                  <c:v>229554.3</c:v>
                </c:pt>
                <c:pt idx="33">
                  <c:v>29970.67</c:v>
                </c:pt>
                <c:pt idx="34">
                  <c:v>0.31575419999999998</c:v>
                </c:pt>
                <c:pt idx="35">
                  <c:v>0.3331501</c:v>
                </c:pt>
                <c:pt idx="36">
                  <c:v>0.32780399999999998</c:v>
                </c:pt>
                <c:pt idx="37">
                  <c:v>158170.70000000001</c:v>
                </c:pt>
                <c:pt idx="38">
                  <c:v>284743</c:v>
                </c:pt>
                <c:pt idx="39">
                  <c:v>7013.3879999999999</c:v>
                </c:pt>
                <c:pt idx="40">
                  <c:v>33963.870000000003</c:v>
                </c:pt>
                <c:pt idx="41">
                  <c:v>0.60235890000000003</c:v>
                </c:pt>
                <c:pt idx="42">
                  <c:v>567010.9</c:v>
                </c:pt>
                <c:pt idx="43">
                  <c:v>0.51491010000000004</c:v>
                </c:pt>
                <c:pt idx="44">
                  <c:v>0.44439200000000001</c:v>
                </c:pt>
                <c:pt idx="45">
                  <c:v>0.49590030000000002</c:v>
                </c:pt>
                <c:pt idx="46">
                  <c:v>19342.23</c:v>
                </c:pt>
                <c:pt idx="47">
                  <c:v>31894.13</c:v>
                </c:pt>
                <c:pt idx="48">
                  <c:v>0.35368240000000001</c:v>
                </c:pt>
                <c:pt idx="49">
                  <c:v>271365.8</c:v>
                </c:pt>
                <c:pt idx="50">
                  <c:v>10783.18</c:v>
                </c:pt>
                <c:pt idx="51">
                  <c:v>535.17089999999996</c:v>
                </c:pt>
                <c:pt idx="52">
                  <c:v>743.88120000000004</c:v>
                </c:pt>
              </c:numCache>
            </c:numRef>
          </c:xVal>
          <c:yVal>
            <c:numRef>
              <c:f>'Phylum effects'!$J$61:$J$113</c:f>
              <c:numCache>
                <c:formatCode>0.00E+00</c:formatCode>
                <c:ptCount val="53"/>
                <c:pt idx="0">
                  <c:v>4193.6819999999998</c:v>
                </c:pt>
                <c:pt idx="1">
                  <c:v>1.8495379999999999E-2</c:v>
                </c:pt>
                <c:pt idx="2">
                  <c:v>993.58389999999997</c:v>
                </c:pt>
                <c:pt idx="3">
                  <c:v>1.7938579999999999E-2</c:v>
                </c:pt>
                <c:pt idx="4">
                  <c:v>12184.7</c:v>
                </c:pt>
                <c:pt idx="5">
                  <c:v>3333.17</c:v>
                </c:pt>
                <c:pt idx="6">
                  <c:v>12767.47</c:v>
                </c:pt>
                <c:pt idx="7">
                  <c:v>1.7292370000000001E-2</c:v>
                </c:pt>
                <c:pt idx="8">
                  <c:v>1.793552E-2</c:v>
                </c:pt>
                <c:pt idx="9">
                  <c:v>3724.2759999999998</c:v>
                </c:pt>
                <c:pt idx="10">
                  <c:v>1647.348</c:v>
                </c:pt>
                <c:pt idx="11">
                  <c:v>1.549008E-2</c:v>
                </c:pt>
                <c:pt idx="12">
                  <c:v>3415.3560000000002</c:v>
                </c:pt>
                <c:pt idx="13">
                  <c:v>4642.9040000000005</c:v>
                </c:pt>
                <c:pt idx="14">
                  <c:v>3003.152</c:v>
                </c:pt>
                <c:pt idx="15">
                  <c:v>1.411858E-2</c:v>
                </c:pt>
                <c:pt idx="16">
                  <c:v>1.8689270000000001E-2</c:v>
                </c:pt>
                <c:pt idx="17">
                  <c:v>73220.479999999996</c:v>
                </c:pt>
                <c:pt idx="18">
                  <c:v>13262.39</c:v>
                </c:pt>
                <c:pt idx="19">
                  <c:v>1538.329</c:v>
                </c:pt>
                <c:pt idx="20">
                  <c:v>2015.723</c:v>
                </c:pt>
                <c:pt idx="21">
                  <c:v>24658.55</c:v>
                </c:pt>
                <c:pt idx="22">
                  <c:v>1729.54</c:v>
                </c:pt>
                <c:pt idx="23">
                  <c:v>2374.2550000000001</c:v>
                </c:pt>
                <c:pt idx="24">
                  <c:v>68180.240000000005</c:v>
                </c:pt>
                <c:pt idx="25">
                  <c:v>950.45090000000005</c:v>
                </c:pt>
                <c:pt idx="26">
                  <c:v>356.83800000000002</c:v>
                </c:pt>
                <c:pt idx="27">
                  <c:v>2.3210580000000001E-2</c:v>
                </c:pt>
                <c:pt idx="28">
                  <c:v>2.2355770000000001E-2</c:v>
                </c:pt>
                <c:pt idx="29">
                  <c:v>1.7887549999999999E-2</c:v>
                </c:pt>
                <c:pt idx="30">
                  <c:v>1.6599389999999999E-2</c:v>
                </c:pt>
                <c:pt idx="31">
                  <c:v>1.703139E-2</c:v>
                </c:pt>
                <c:pt idx="32">
                  <c:v>43090.15</c:v>
                </c:pt>
                <c:pt idx="33">
                  <c:v>3317.2719999999999</c:v>
                </c:pt>
                <c:pt idx="34">
                  <c:v>1.549008E-2</c:v>
                </c:pt>
                <c:pt idx="35">
                  <c:v>1.6321840000000001E-2</c:v>
                </c:pt>
                <c:pt idx="36">
                  <c:v>1.606635E-2</c:v>
                </c:pt>
                <c:pt idx="37">
                  <c:v>24790.44</c:v>
                </c:pt>
                <c:pt idx="38">
                  <c:v>49632.24</c:v>
                </c:pt>
                <c:pt idx="39">
                  <c:v>1343.32</c:v>
                </c:pt>
                <c:pt idx="40">
                  <c:v>5846.2820000000002</c:v>
                </c:pt>
                <c:pt idx="41">
                  <c:v>2.9082400000000001E-2</c:v>
                </c:pt>
                <c:pt idx="42">
                  <c:v>81097.210000000006</c:v>
                </c:pt>
                <c:pt idx="43">
                  <c:v>2.4956889999999999E-2</c:v>
                </c:pt>
                <c:pt idx="44">
                  <c:v>2.1617480000000001E-2</c:v>
                </c:pt>
                <c:pt idx="45">
                  <c:v>2.4057849999999999E-2</c:v>
                </c:pt>
                <c:pt idx="46">
                  <c:v>2947.002</c:v>
                </c:pt>
                <c:pt idx="47">
                  <c:v>4457.0060000000003</c:v>
                </c:pt>
                <c:pt idx="48">
                  <c:v>1.73022E-2</c:v>
                </c:pt>
                <c:pt idx="49">
                  <c:v>2.4057849999999999E-2</c:v>
                </c:pt>
                <c:pt idx="50">
                  <c:v>1783.287</c:v>
                </c:pt>
                <c:pt idx="51">
                  <c:v>261.11279999999999</c:v>
                </c:pt>
                <c:pt idx="52">
                  <c:v>243.27799999999999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D7-48D6-A8F0-2A495AEEDF85}"/>
            </c:ext>
          </c:extLst>
        </c:ser>
        <c:ser>
          <c:idx val="2"/>
          <c:order val="2"/>
          <c:tx>
            <c:strRef>
              <c:f>'Phylum effects'!$L$1</c:f>
              <c:strCache>
                <c:ptCount val="1"/>
                <c:pt idx="0">
                  <c:v>Effects of Model: Data ~ Phylum * depth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'Phylum effects'!$P$3:$P$55</c:f>
              <c:numCache>
                <c:formatCode>0.00E+00</c:formatCode>
                <c:ptCount val="53"/>
                <c:pt idx="0">
                  <c:v>5763.4480000000003</c:v>
                </c:pt>
                <c:pt idx="1">
                  <c:v>0.4721069</c:v>
                </c:pt>
                <c:pt idx="2">
                  <c:v>2403.0590000000002</c:v>
                </c:pt>
                <c:pt idx="3">
                  <c:v>1000000</c:v>
                </c:pt>
                <c:pt idx="4">
                  <c:v>113819.9</c:v>
                </c:pt>
                <c:pt idx="5">
                  <c:v>1000000</c:v>
                </c:pt>
                <c:pt idx="6">
                  <c:v>1000000</c:v>
                </c:pt>
                <c:pt idx="7">
                  <c:v>0.1742273</c:v>
                </c:pt>
                <c:pt idx="8">
                  <c:v>4.4104749999999999</c:v>
                </c:pt>
                <c:pt idx="9">
                  <c:v>55.393720000000002</c:v>
                </c:pt>
                <c:pt idx="10">
                  <c:v>996634.3</c:v>
                </c:pt>
                <c:pt idx="11">
                  <c:v>1.2938790000000001E-6</c:v>
                </c:pt>
                <c:pt idx="12">
                  <c:v>15411.14</c:v>
                </c:pt>
                <c:pt idx="13">
                  <c:v>177197.8</c:v>
                </c:pt>
                <c:pt idx="14">
                  <c:v>311468.40000000002</c:v>
                </c:pt>
                <c:pt idx="15">
                  <c:v>925.56</c:v>
                </c:pt>
                <c:pt idx="16">
                  <c:v>1.1312180000000001E-4</c:v>
                </c:pt>
                <c:pt idx="17">
                  <c:v>24879.46</c:v>
                </c:pt>
                <c:pt idx="18">
                  <c:v>1000000</c:v>
                </c:pt>
                <c:pt idx="19">
                  <c:v>925364.3</c:v>
                </c:pt>
                <c:pt idx="20">
                  <c:v>1475.729</c:v>
                </c:pt>
                <c:pt idx="21">
                  <c:v>2883.9850000000001</c:v>
                </c:pt>
                <c:pt idx="22">
                  <c:v>13291.12</c:v>
                </c:pt>
                <c:pt idx="23">
                  <c:v>5174.4089999999997</c:v>
                </c:pt>
                <c:pt idx="24">
                  <c:v>999999.9</c:v>
                </c:pt>
                <c:pt idx="25">
                  <c:v>6052.8050000000003</c:v>
                </c:pt>
                <c:pt idx="26">
                  <c:v>20.314319999999999</c:v>
                </c:pt>
                <c:pt idx="27">
                  <c:v>1000000</c:v>
                </c:pt>
                <c:pt idx="28">
                  <c:v>2.2204460000000001E-10</c:v>
                </c:pt>
                <c:pt idx="29">
                  <c:v>0.4721032</c:v>
                </c:pt>
                <c:pt idx="30">
                  <c:v>0.47210550000000001</c:v>
                </c:pt>
                <c:pt idx="31">
                  <c:v>0.472105</c:v>
                </c:pt>
                <c:pt idx="32">
                  <c:v>999824.5</c:v>
                </c:pt>
                <c:pt idx="33">
                  <c:v>2.2204460000000001E-10</c:v>
                </c:pt>
                <c:pt idx="34">
                  <c:v>8.0743970000000003E-6</c:v>
                </c:pt>
                <c:pt idx="35">
                  <c:v>0.4721072</c:v>
                </c:pt>
                <c:pt idx="36">
                  <c:v>0.47210819999999998</c:v>
                </c:pt>
                <c:pt idx="37">
                  <c:v>471641.59999999998</c:v>
                </c:pt>
                <c:pt idx="38">
                  <c:v>804582.8</c:v>
                </c:pt>
                <c:pt idx="39">
                  <c:v>1232.2139999999999</c:v>
                </c:pt>
                <c:pt idx="40">
                  <c:v>2511.5790000000002</c:v>
                </c:pt>
                <c:pt idx="41">
                  <c:v>0.47210370000000002</c:v>
                </c:pt>
                <c:pt idx="42">
                  <c:v>402.2133</c:v>
                </c:pt>
                <c:pt idx="43">
                  <c:v>2.2204460000000001E-10</c:v>
                </c:pt>
                <c:pt idx="44">
                  <c:v>0.47210649999999998</c:v>
                </c:pt>
                <c:pt idx="45">
                  <c:v>0.109421</c:v>
                </c:pt>
                <c:pt idx="46">
                  <c:v>16568.71</c:v>
                </c:pt>
                <c:pt idx="47">
                  <c:v>12187.13</c:v>
                </c:pt>
                <c:pt idx="48">
                  <c:v>0.472105</c:v>
                </c:pt>
                <c:pt idx="49">
                  <c:v>29343.99</c:v>
                </c:pt>
                <c:pt idx="50">
                  <c:v>997416.7</c:v>
                </c:pt>
                <c:pt idx="51">
                  <c:v>9.7565249999999996E-5</c:v>
                </c:pt>
                <c:pt idx="52">
                  <c:v>6351.076</c:v>
                </c:pt>
              </c:numCache>
            </c:numRef>
          </c:xVal>
          <c:yVal>
            <c:numRef>
              <c:f>'Phylum effects'!$P$61:$P$113</c:f>
              <c:numCache>
                <c:formatCode>0.00E+00</c:formatCode>
                <c:ptCount val="53"/>
                <c:pt idx="0">
                  <c:v>1413.2660000000001</c:v>
                </c:pt>
                <c:pt idx="1">
                  <c:v>8.6468650000000001E-3</c:v>
                </c:pt>
                <c:pt idx="2">
                  <c:v>998790.7</c:v>
                </c:pt>
                <c:pt idx="3">
                  <c:v>2.2204460000000001E-10</c:v>
                </c:pt>
                <c:pt idx="4">
                  <c:v>17363.55</c:v>
                </c:pt>
                <c:pt idx="5">
                  <c:v>1000000</c:v>
                </c:pt>
                <c:pt idx="6">
                  <c:v>1000000</c:v>
                </c:pt>
                <c:pt idx="7">
                  <c:v>2.6719140000000001E-3</c:v>
                </c:pt>
                <c:pt idx="8">
                  <c:v>8.6468440000000008E-3</c:v>
                </c:pt>
                <c:pt idx="9">
                  <c:v>63976.36</c:v>
                </c:pt>
                <c:pt idx="10">
                  <c:v>996634.3</c:v>
                </c:pt>
                <c:pt idx="11">
                  <c:v>2.2204460000000001E-10</c:v>
                </c:pt>
                <c:pt idx="12">
                  <c:v>2369.232</c:v>
                </c:pt>
                <c:pt idx="13">
                  <c:v>32.990879999999997</c:v>
                </c:pt>
                <c:pt idx="14">
                  <c:v>1000000</c:v>
                </c:pt>
                <c:pt idx="15">
                  <c:v>8.6468880000000001E-3</c:v>
                </c:pt>
                <c:pt idx="16">
                  <c:v>8.6468889999999996E-3</c:v>
                </c:pt>
                <c:pt idx="17">
                  <c:v>10234.16</c:v>
                </c:pt>
                <c:pt idx="18">
                  <c:v>1000000</c:v>
                </c:pt>
                <c:pt idx="19">
                  <c:v>999995.5</c:v>
                </c:pt>
                <c:pt idx="20">
                  <c:v>255.3639</c:v>
                </c:pt>
                <c:pt idx="21">
                  <c:v>686.70780000000002</c:v>
                </c:pt>
                <c:pt idx="22">
                  <c:v>2661.549</c:v>
                </c:pt>
                <c:pt idx="23">
                  <c:v>683.74810000000002</c:v>
                </c:pt>
                <c:pt idx="24">
                  <c:v>85441.95</c:v>
                </c:pt>
                <c:pt idx="25">
                  <c:v>821.74850000000004</c:v>
                </c:pt>
                <c:pt idx="26">
                  <c:v>3.1738780000000002</c:v>
                </c:pt>
                <c:pt idx="27">
                  <c:v>8.6468759999999995E-3</c:v>
                </c:pt>
                <c:pt idx="28">
                  <c:v>1.409088E-7</c:v>
                </c:pt>
                <c:pt idx="29">
                  <c:v>8.6468559999999996E-3</c:v>
                </c:pt>
                <c:pt idx="30">
                  <c:v>8.6468629999999994E-3</c:v>
                </c:pt>
                <c:pt idx="31">
                  <c:v>8.6468759999999995E-3</c:v>
                </c:pt>
                <c:pt idx="32">
                  <c:v>999999.5</c:v>
                </c:pt>
                <c:pt idx="33">
                  <c:v>999854.3</c:v>
                </c:pt>
                <c:pt idx="34">
                  <c:v>2.2204460000000001E-10</c:v>
                </c:pt>
                <c:pt idx="35">
                  <c:v>8.6468889999999996E-3</c:v>
                </c:pt>
                <c:pt idx="36">
                  <c:v>8.6467490000000004E-3</c:v>
                </c:pt>
                <c:pt idx="37">
                  <c:v>83548.929999999993</c:v>
                </c:pt>
                <c:pt idx="38">
                  <c:v>27137.69</c:v>
                </c:pt>
                <c:pt idx="39">
                  <c:v>238.9794</c:v>
                </c:pt>
                <c:pt idx="40">
                  <c:v>2251.9169999999999</c:v>
                </c:pt>
                <c:pt idx="41">
                  <c:v>8.6468889999999996E-3</c:v>
                </c:pt>
                <c:pt idx="42">
                  <c:v>803.1096</c:v>
                </c:pt>
                <c:pt idx="43">
                  <c:v>9.8935339999999995E-7</c:v>
                </c:pt>
                <c:pt idx="44">
                  <c:v>8.6468889999999996E-3</c:v>
                </c:pt>
                <c:pt idx="45">
                  <c:v>4.4620939999999998E-3</c:v>
                </c:pt>
                <c:pt idx="46">
                  <c:v>2503.8690000000001</c:v>
                </c:pt>
                <c:pt idx="47">
                  <c:v>821.39120000000003</c:v>
                </c:pt>
                <c:pt idx="48">
                  <c:v>8.6468859999999995E-3</c:v>
                </c:pt>
                <c:pt idx="49">
                  <c:v>4.421711E-3</c:v>
                </c:pt>
                <c:pt idx="50">
                  <c:v>1000000</c:v>
                </c:pt>
                <c:pt idx="51">
                  <c:v>4.8877990000000001E-5</c:v>
                </c:pt>
                <c:pt idx="52">
                  <c:v>755031.6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4D7-48D6-A8F0-2A495AEED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11240"/>
        <c:axId val="701808616"/>
      </c:scatterChart>
      <c:valAx>
        <c:axId val="7018112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predicted T/F ~ phylum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08616"/>
        <c:crosses val="autoZero"/>
        <c:crossBetween val="midCat"/>
      </c:valAx>
      <c:valAx>
        <c:axId val="701808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globi ~ phylum</a:t>
                </a:r>
              </a:p>
            </c:rich>
          </c:tx>
          <c:layout>
            <c:manualLayout>
              <c:xMode val="edge"/>
              <c:yMode val="edge"/>
              <c:x val="7.9881307498678708E-2"/>
              <c:y val="0.460738456021485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11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37685093117627"/>
          <c:y val="0.63833127327107364"/>
          <c:w val="0.24496699004774575"/>
          <c:h val="0.245277879509247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6</xdr:row>
      <xdr:rowOff>114300</xdr:rowOff>
    </xdr:from>
    <xdr:to>
      <xdr:col>7</xdr:col>
      <xdr:colOff>365760</xdr:colOff>
      <xdr:row>37</xdr:row>
      <xdr:rowOff>160020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B39577A-E273-4603-90D3-DE76A9C07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Kutools%20for%20Excel\KutoolsforExcel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do"/>
      <sheetName val="Temporary"/>
      <sheetName val="CalendarTemplate"/>
      <sheetName val="Kutools for Excel"/>
      <sheetName val="Default"/>
      <sheetName val="Paste"/>
    </sheetNames>
    <definedNames>
      <definedName name="AVERAGEVISIBLE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8" sqref="F18"/>
    </sheetView>
  </sheetViews>
  <sheetFormatPr baseColWidth="10" defaultColWidth="8.88671875" defaultRowHeight="14.4" x14ac:dyDescent="0.3"/>
  <cols>
    <col min="2" max="2" width="30.88671875" style="13" bestFit="1" customWidth="1"/>
    <col min="3" max="3" width="12.44140625" style="5" bestFit="1" customWidth="1"/>
    <col min="4" max="4" width="17.5546875" style="5" bestFit="1" customWidth="1"/>
    <col min="5" max="5" width="16.5546875" style="5" bestFit="1" customWidth="1"/>
    <col min="6" max="6" width="15.44140625" style="5" bestFit="1" customWidth="1"/>
    <col min="7" max="7" width="15.6640625" customWidth="1"/>
  </cols>
  <sheetData>
    <row r="1" spans="1:7" s="15" customFormat="1" ht="15" thickBot="1" x14ac:dyDescent="0.35">
      <c r="A1" s="15" t="s">
        <v>70</v>
      </c>
      <c r="B1" s="16" t="s">
        <v>3</v>
      </c>
      <c r="C1" s="17" t="s">
        <v>0</v>
      </c>
      <c r="D1" s="17" t="s">
        <v>1</v>
      </c>
      <c r="E1" s="17" t="s">
        <v>2</v>
      </c>
      <c r="F1" s="17" t="s">
        <v>4</v>
      </c>
    </row>
    <row r="2" spans="1:7" ht="15" thickTop="1" x14ac:dyDescent="0.3">
      <c r="A2" t="s">
        <v>71</v>
      </c>
      <c r="B2" s="13" t="s">
        <v>177</v>
      </c>
      <c r="C2" s="5">
        <f>MIN('Kingdom effects'!D3:D6)</f>
        <v>7.608091E-3</v>
      </c>
      <c r="D2" s="5">
        <f>MAX('Kingdom effects'!D3:D6)</f>
        <v>3.5634186999999998E-2</v>
      </c>
      <c r="E2" s="5">
        <f ca="1">[1]!AVERAGEVISIBLE('Kingdom effects'!D3:D6)</f>
        <v>1.5795922E-2</v>
      </c>
      <c r="F2" s="5">
        <f>MEDIAN('Kingdom effects'!D3:D6)</f>
        <v>9.9707049999999998E-3</v>
      </c>
      <c r="G2" s="7"/>
    </row>
    <row r="3" spans="1:7" x14ac:dyDescent="0.3">
      <c r="B3" s="13" t="s">
        <v>178</v>
      </c>
      <c r="C3" s="5">
        <f>MIN('Kingdom effects'!J3:J6)</f>
        <v>8.0134779999999992E-3</v>
      </c>
      <c r="D3" s="5">
        <f>MAX('Kingdom effects'!J3:J6)</f>
        <v>3.4136103000000001E-2</v>
      </c>
      <c r="E3" s="5">
        <f ca="1">[1]!AVERAGEVISIBLE('Kingdom effects'!J3:J6)</f>
        <v>1.6439456750000001E-2</v>
      </c>
      <c r="F3" s="5">
        <f>MEDIAN('Kingdom effects'!J3:J6)</f>
        <v>1.1804123E-2</v>
      </c>
      <c r="G3" s="7"/>
    </row>
    <row r="4" spans="1:7" s="11" customFormat="1" x14ac:dyDescent="0.3">
      <c r="B4" s="14" t="s">
        <v>179</v>
      </c>
      <c r="C4" s="18">
        <f>MIN('Kingdom effects'!P3:P6)</f>
        <v>4.6553639999999998E-4</v>
      </c>
      <c r="D4" s="18">
        <f>MAX('Kingdom effects'!P3:P6)</f>
        <v>3.4317295400000003E-2</v>
      </c>
      <c r="E4" s="18">
        <f ca="1">[1]!AVERAGEVISIBLE('Kingdom effects'!P3:P6)</f>
        <v>1.1771864975000001E-2</v>
      </c>
      <c r="F4" s="18">
        <f>MEDIAN('Kingdom effects'!P3:P6)</f>
        <v>6.1523140499999997E-3</v>
      </c>
      <c r="G4" s="12"/>
    </row>
    <row r="5" spans="1:7" x14ac:dyDescent="0.3">
      <c r="A5" t="s">
        <v>72</v>
      </c>
      <c r="B5" s="13" t="s">
        <v>177</v>
      </c>
      <c r="C5" s="5">
        <f>MIN('Phylum effects'!D3:D55)</f>
        <v>0.173677</v>
      </c>
      <c r="D5" s="5">
        <f>MAX('Phylum effects'!D3:D55)</f>
        <v>393501.8</v>
      </c>
      <c r="E5" s="5">
        <f ca="1">[1]!AVERAGEVISIBLE('Phylum effects'!D3:D55)</f>
        <v>32208.791352735851</v>
      </c>
      <c r="F5" s="5">
        <f>MEDIAN('Phylum effects'!D3:D55)</f>
        <v>6149.777</v>
      </c>
      <c r="G5" s="7"/>
    </row>
    <row r="6" spans="1:7" x14ac:dyDescent="0.3">
      <c r="B6" s="13" t="s">
        <v>178</v>
      </c>
      <c r="C6" s="5">
        <f>MIN('Phylum effects'!J3:J55)</f>
        <v>0.31575419999999998</v>
      </c>
      <c r="D6" s="5">
        <f>MAX('Phylum effects'!J3:J55)</f>
        <v>567010.9</v>
      </c>
      <c r="E6" s="5">
        <f ca="1">[1]!AVERAGEVISIBLE('Phylum effects'!J3:J55)</f>
        <v>55149.543448650948</v>
      </c>
      <c r="F6" s="5">
        <f>MEDIAN('Phylum effects'!J3:J55)</f>
        <v>10783.18</v>
      </c>
    </row>
    <row r="7" spans="1:7" s="11" customFormat="1" x14ac:dyDescent="0.3">
      <c r="B7" s="14" t="s">
        <v>179</v>
      </c>
      <c r="C7" s="18">
        <f>MIN('Phylum effects'!P3:P55)</f>
        <v>2.2204460000000001E-10</v>
      </c>
      <c r="D7" s="18">
        <f>MAX('Phylum effects'!P3:P55)</f>
        <v>1000000</v>
      </c>
      <c r="E7" s="18">
        <f ca="1">[1]!AVERAGEVISIBLE('Phylum effects'!P3:P55)</f>
        <v>225375.3297855577</v>
      </c>
      <c r="F7" s="18">
        <f>MEDIAN('Phylum effects'!P3:P55)</f>
        <v>2511.5790000000002</v>
      </c>
    </row>
    <row r="10" spans="1:7" s="11" customFormat="1" x14ac:dyDescent="0.3">
      <c r="B10" s="14"/>
      <c r="C10" s="18"/>
      <c r="D10" s="18"/>
      <c r="E10" s="18"/>
      <c r="F10" s="18"/>
    </row>
    <row r="12" spans="1:7" ht="15" thickBot="1" x14ac:dyDescent="0.35">
      <c r="A12" s="15" t="s">
        <v>70</v>
      </c>
      <c r="B12" s="16" t="s">
        <v>3</v>
      </c>
      <c r="C12" s="17" t="s">
        <v>0</v>
      </c>
      <c r="D12" s="17" t="s">
        <v>1</v>
      </c>
      <c r="E12" s="17" t="s">
        <v>2</v>
      </c>
      <c r="F12" s="17" t="s">
        <v>4</v>
      </c>
    </row>
    <row r="13" spans="1:7" ht="15" thickTop="1" x14ac:dyDescent="0.3">
      <c r="A13" t="s">
        <v>71</v>
      </c>
      <c r="B13" s="13" t="s">
        <v>180</v>
      </c>
      <c r="C13" s="5">
        <f>MIN('Kingdom effects'!D12:D15)</f>
        <v>1.1398879999999999E-3</v>
      </c>
      <c r="D13" s="5">
        <f>MAX('Kingdom effects'!D12:D15)</f>
        <v>5.4144429999999997E-3</v>
      </c>
      <c r="E13" s="5">
        <f ca="1">[1]!AVERAGEVISIBLE('Kingdom effects'!D12:D15)</f>
        <v>2.3987947499999997E-3</v>
      </c>
      <c r="F13" s="5">
        <f>MEDIAN('Kingdom effects'!D12:D15)</f>
        <v>1.520424E-3</v>
      </c>
    </row>
    <row r="14" spans="1:7" x14ac:dyDescent="0.3">
      <c r="B14" s="13" t="s">
        <v>181</v>
      </c>
      <c r="C14" s="5">
        <f>MIN('Kingdom effects'!J12:J15)</f>
        <v>1.15336E-3</v>
      </c>
      <c r="D14" s="5">
        <f>MAX('Kingdom effects'!J12:J15)</f>
        <v>5.1527969999999998E-3</v>
      </c>
      <c r="E14" s="5">
        <f ca="1">[1]!AVERAGEVISIBLE('Kingdom effects'!J12:J15)</f>
        <v>2.5091365000000001E-3</v>
      </c>
      <c r="F14" s="5">
        <f>MEDIAN('Kingdom effects'!J12:J15)</f>
        <v>1.8651944999999999E-3</v>
      </c>
    </row>
    <row r="15" spans="1:7" s="11" customFormat="1" x14ac:dyDescent="0.3">
      <c r="B15" s="14" t="s">
        <v>182</v>
      </c>
      <c r="C15" s="18">
        <f>MIN('Kingdom effects'!P12:P15)</f>
        <v>1.473728E-4</v>
      </c>
      <c r="D15" s="18">
        <f>MAX('Kingdom effects'!P12:P15)</f>
        <v>5.1826963000000002E-3</v>
      </c>
      <c r="E15" s="18">
        <f ca="1">[1]!AVERAGEVISIBLE('Kingdom effects'!P12:P15)</f>
        <v>1.790921275E-3</v>
      </c>
      <c r="F15" s="18">
        <f>MEDIAN('Kingdom effects'!P12:P15)</f>
        <v>9.1680800000000008E-4</v>
      </c>
    </row>
    <row r="16" spans="1:7" x14ac:dyDescent="0.3">
      <c r="A16" t="s">
        <v>72</v>
      </c>
      <c r="B16" s="13" t="s">
        <v>180</v>
      </c>
      <c r="C16" s="5">
        <f>MIN('Phylum effects'!E61:E113)</f>
        <v>8.6468689999999997E-3</v>
      </c>
      <c r="D16" s="5">
        <f>MAX('Phylum effects'!E61:E113)</f>
        <v>46598.77</v>
      </c>
      <c r="E16" s="5">
        <f ca="1">[1]!AVERAGEVISIBLE('Phylum effects'!E61:E113)</f>
        <v>4489.6716923443228</v>
      </c>
      <c r="F16" s="5">
        <f>MEDIAN('Phylum effects'!E61:E113)</f>
        <v>660.93849999999998</v>
      </c>
    </row>
    <row r="17" spans="1:6" x14ac:dyDescent="0.3">
      <c r="B17" s="13" t="s">
        <v>181</v>
      </c>
      <c r="C17" s="5">
        <f>MIN('Phylum effects'!J62:J114)</f>
        <v>1.411858E-2</v>
      </c>
      <c r="D17" s="5">
        <f>MAX('Phylum effects'!J62:J114)</f>
        <v>81097.210000000006</v>
      </c>
      <c r="E17" s="5">
        <f ca="1">[1]!AVERAGEVISIBLE('Phylum effects'!J62:J114)</f>
        <v>8707.8415691807677</v>
      </c>
      <c r="F17" s="5">
        <f>MEDIAN('Phylum effects'!J62:J114)</f>
        <v>1168.4519499999999</v>
      </c>
    </row>
    <row r="18" spans="1:6" x14ac:dyDescent="0.3">
      <c r="A18" s="11"/>
      <c r="B18" s="14" t="s">
        <v>182</v>
      </c>
      <c r="C18" s="18"/>
      <c r="D18" s="18"/>
      <c r="E18" s="18"/>
      <c r="F18" s="18"/>
    </row>
    <row r="21" spans="1:6" x14ac:dyDescent="0.3">
      <c r="A21" s="11"/>
      <c r="B21" s="14"/>
      <c r="C21" s="18"/>
      <c r="D21" s="18"/>
      <c r="E21" s="18"/>
      <c r="F21" s="18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3856-BA8C-4236-AF28-0EFF9BC9C616}">
  <dimension ref="A1:P15"/>
  <sheetViews>
    <sheetView topLeftCell="G1" workbookViewId="0">
      <selection activeCell="L22" sqref="L22"/>
    </sheetView>
  </sheetViews>
  <sheetFormatPr baseColWidth="10" defaultRowHeight="14.4" x14ac:dyDescent="0.3"/>
  <cols>
    <col min="1" max="1" width="25.44140625" bestFit="1" customWidth="1"/>
    <col min="2" max="2" width="20.77734375" bestFit="1" customWidth="1"/>
    <col min="4" max="4" width="11.5546875" style="9"/>
    <col min="6" max="6" width="11.44140625" bestFit="1" customWidth="1"/>
    <col min="7" max="7" width="14.33203125" bestFit="1" customWidth="1"/>
    <col min="10" max="10" width="11.5546875" style="9"/>
    <col min="13" max="13" width="14.33203125" bestFit="1" customWidth="1"/>
    <col min="14" max="14" width="12.5546875" bestFit="1" customWidth="1"/>
    <col min="16" max="16" width="11.5546875" style="9"/>
  </cols>
  <sheetData>
    <row r="1" spans="1:16" x14ac:dyDescent="0.3">
      <c r="A1" t="s">
        <v>5</v>
      </c>
      <c r="G1" t="s">
        <v>6</v>
      </c>
      <c r="H1" t="s">
        <v>63</v>
      </c>
      <c r="M1" t="s">
        <v>6</v>
      </c>
      <c r="N1" t="s">
        <v>63</v>
      </c>
    </row>
    <row r="2" spans="1:16" x14ac:dyDescent="0.3">
      <c r="A2" t="s">
        <v>6</v>
      </c>
      <c r="F2" t="s">
        <v>6</v>
      </c>
      <c r="L2" t="s">
        <v>6</v>
      </c>
    </row>
    <row r="3" spans="1:16" x14ac:dyDescent="0.3">
      <c r="B3" t="s">
        <v>7</v>
      </c>
      <c r="D3" s="10">
        <f>A4</f>
        <v>7.608091E-3</v>
      </c>
      <c r="G3" t="s">
        <v>64</v>
      </c>
      <c r="H3" t="s">
        <v>65</v>
      </c>
      <c r="J3" s="10">
        <f>G4</f>
        <v>9.8932180000000005E-3</v>
      </c>
      <c r="M3" t="s">
        <v>64</v>
      </c>
      <c r="N3" t="s">
        <v>65</v>
      </c>
      <c r="P3" s="10">
        <f>M4</f>
        <v>4.6553639999999998E-4</v>
      </c>
    </row>
    <row r="4" spans="1:16" x14ac:dyDescent="0.3">
      <c r="A4">
        <v>7.608091E-3</v>
      </c>
      <c r="B4" s="6">
        <v>1.1317000000000001E-2</v>
      </c>
      <c r="D4" s="10">
        <f>A6</f>
        <v>8.6244100000000008E-3</v>
      </c>
      <c r="G4">
        <v>9.8932180000000005E-3</v>
      </c>
      <c r="H4">
        <v>1.3715028000000001E-2</v>
      </c>
      <c r="J4" s="10">
        <f>G6</f>
        <v>8.0134779999999992E-3</v>
      </c>
      <c r="M4">
        <v>4.6553639999999998E-4</v>
      </c>
      <c r="N4">
        <v>6.4452655999999997E-3</v>
      </c>
      <c r="P4" s="10">
        <f>M6</f>
        <v>5.8593624999999996E-3</v>
      </c>
    </row>
    <row r="5" spans="1:16" x14ac:dyDescent="0.3">
      <c r="A5" t="s">
        <v>8</v>
      </c>
      <c r="B5" t="s">
        <v>9</v>
      </c>
      <c r="D5" s="10">
        <f>B4</f>
        <v>1.1317000000000001E-2</v>
      </c>
      <c r="F5" t="s">
        <v>66</v>
      </c>
      <c r="G5" t="s">
        <v>67</v>
      </c>
      <c r="H5" t="s">
        <v>68</v>
      </c>
      <c r="I5" t="s">
        <v>69</v>
      </c>
      <c r="J5" s="10">
        <f>H4</f>
        <v>1.3715028000000001E-2</v>
      </c>
      <c r="L5" t="s">
        <v>66</v>
      </c>
      <c r="M5" t="s">
        <v>67</v>
      </c>
      <c r="N5" t="s">
        <v>68</v>
      </c>
      <c r="O5" t="s">
        <v>69</v>
      </c>
      <c r="P5" s="10">
        <f>N4</f>
        <v>6.4452655999999997E-3</v>
      </c>
    </row>
    <row r="6" spans="1:16" x14ac:dyDescent="0.3">
      <c r="A6">
        <v>8.6244100000000008E-3</v>
      </c>
      <c r="B6">
        <v>3.5634186999999998E-2</v>
      </c>
      <c r="D6" s="10">
        <f>B6</f>
        <v>3.5634186999999998E-2</v>
      </c>
      <c r="G6">
        <v>8.0134779999999992E-3</v>
      </c>
      <c r="H6">
        <v>3.4136103000000001E-2</v>
      </c>
      <c r="J6" s="10">
        <f>H6</f>
        <v>3.4136103000000001E-2</v>
      </c>
      <c r="M6">
        <v>5.8593624999999996E-3</v>
      </c>
      <c r="N6">
        <v>3.4317295400000003E-2</v>
      </c>
      <c r="P6" s="10">
        <f>N6</f>
        <v>3.4317295400000003E-2</v>
      </c>
    </row>
    <row r="10" spans="1:16" x14ac:dyDescent="0.3">
      <c r="A10" t="s">
        <v>6</v>
      </c>
      <c r="B10" t="s">
        <v>63</v>
      </c>
      <c r="C10" s="9"/>
      <c r="D10"/>
      <c r="G10" t="s">
        <v>6</v>
      </c>
      <c r="H10" t="s">
        <v>63</v>
      </c>
      <c r="I10" s="9"/>
      <c r="J10"/>
      <c r="L10" t="s">
        <v>6</v>
      </c>
      <c r="M10" t="s">
        <v>63</v>
      </c>
      <c r="O10" s="9"/>
      <c r="P10"/>
    </row>
    <row r="11" spans="1:16" x14ac:dyDescent="0.3">
      <c r="A11" t="s">
        <v>6</v>
      </c>
      <c r="C11" s="9"/>
      <c r="D11"/>
      <c r="F11" t="s">
        <v>6</v>
      </c>
      <c r="I11" s="9"/>
      <c r="J11"/>
      <c r="L11" t="s">
        <v>6</v>
      </c>
      <c r="O11" s="9"/>
      <c r="P11"/>
    </row>
    <row r="12" spans="1:16" x14ac:dyDescent="0.3">
      <c r="A12" t="s">
        <v>64</v>
      </c>
      <c r="B12" t="s">
        <v>65</v>
      </c>
      <c r="C12" s="9"/>
      <c r="D12" s="10">
        <f>A13</f>
        <v>1.1398879999999999E-3</v>
      </c>
      <c r="G12" t="s">
        <v>64</v>
      </c>
      <c r="H12" t="s">
        <v>65</v>
      </c>
      <c r="I12" s="9"/>
      <c r="J12" s="10">
        <f>G13</f>
        <v>1.5199479999999999E-3</v>
      </c>
      <c r="M12" t="s">
        <v>64</v>
      </c>
      <c r="N12" t="s">
        <v>65</v>
      </c>
      <c r="O12" s="9"/>
      <c r="P12" s="10">
        <f>M13</f>
        <v>1.473728E-4</v>
      </c>
    </row>
    <row r="13" spans="1:16" x14ac:dyDescent="0.3">
      <c r="A13">
        <v>1.1398879999999999E-3</v>
      </c>
      <c r="B13">
        <v>1.789739E-3</v>
      </c>
      <c r="C13" s="9"/>
      <c r="D13" s="10">
        <f>A15</f>
        <v>1.251109E-3</v>
      </c>
      <c r="G13">
        <v>1.5199479999999999E-3</v>
      </c>
      <c r="H13">
        <v>2.2104410000000001E-3</v>
      </c>
      <c r="I13" s="8"/>
      <c r="J13" s="10">
        <f>G15</f>
        <v>1.15336E-3</v>
      </c>
      <c r="K13" s="23"/>
      <c r="L13" s="23"/>
      <c r="M13" s="23">
        <v>1.473728E-4</v>
      </c>
      <c r="N13" s="23">
        <v>1.0223564E-3</v>
      </c>
      <c r="O13" s="8"/>
      <c r="P13" s="10">
        <f>M15</f>
        <v>8.1125960000000003E-4</v>
      </c>
    </row>
    <row r="14" spans="1:16" x14ac:dyDescent="0.3">
      <c r="A14" t="s">
        <v>8</v>
      </c>
      <c r="B14" t="s">
        <v>68</v>
      </c>
      <c r="C14" s="8" t="s">
        <v>69</v>
      </c>
      <c r="D14" s="10">
        <f>B13</f>
        <v>1.789739E-3</v>
      </c>
      <c r="F14" t="s">
        <v>66</v>
      </c>
      <c r="G14" t="s">
        <v>67</v>
      </c>
      <c r="H14" t="s">
        <v>68</v>
      </c>
      <c r="I14" s="8" t="s">
        <v>69</v>
      </c>
      <c r="J14" s="10">
        <f>H13</f>
        <v>2.2104410000000001E-3</v>
      </c>
      <c r="K14" s="23"/>
      <c r="L14" s="23" t="s">
        <v>66</v>
      </c>
      <c r="M14" s="23" t="s">
        <v>67</v>
      </c>
      <c r="N14" s="23" t="s">
        <v>68</v>
      </c>
      <c r="O14" s="8" t="s">
        <v>69</v>
      </c>
      <c r="P14" s="10">
        <f>N13</f>
        <v>1.0223564E-3</v>
      </c>
    </row>
    <row r="15" spans="1:16" x14ac:dyDescent="0.3">
      <c r="A15">
        <v>1.251109E-3</v>
      </c>
      <c r="B15">
        <v>5.4144429999999997E-3</v>
      </c>
      <c r="C15" s="9"/>
      <c r="D15" s="10">
        <f>B15</f>
        <v>5.4144429999999997E-3</v>
      </c>
      <c r="G15">
        <v>1.15336E-3</v>
      </c>
      <c r="H15">
        <v>5.1527969999999998E-3</v>
      </c>
      <c r="I15" s="9"/>
      <c r="J15" s="10">
        <f>H15</f>
        <v>5.1527969999999998E-3</v>
      </c>
      <c r="M15">
        <v>8.1125960000000003E-4</v>
      </c>
      <c r="N15">
        <v>5.1826963000000002E-3</v>
      </c>
      <c r="O15" s="9"/>
      <c r="P15" s="10">
        <f>N15</f>
        <v>5.1826963000000002E-3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E5671-4231-4E71-843E-E482AD30F06A}">
  <dimension ref="A1:P117"/>
  <sheetViews>
    <sheetView tabSelected="1" topLeftCell="A7" workbookViewId="0">
      <selection activeCell="E7" sqref="E7"/>
    </sheetView>
  </sheetViews>
  <sheetFormatPr baseColWidth="10" defaultRowHeight="13.2" x14ac:dyDescent="0.25"/>
  <cols>
    <col min="1" max="1" width="27.5546875" style="1" bestFit="1" customWidth="1"/>
    <col min="2" max="2" width="28" style="1" bestFit="1" customWidth="1"/>
    <col min="3" max="3" width="12.5546875" style="1" bestFit="1" customWidth="1"/>
    <col min="4" max="4" width="16.5546875" style="19" bestFit="1" customWidth="1"/>
    <col min="5" max="5" width="24.21875" style="1" bestFit="1" customWidth="1"/>
    <col min="6" max="6" width="34.33203125" style="1" bestFit="1" customWidth="1"/>
    <col min="7" max="7" width="15.44140625" style="1" bestFit="1" customWidth="1"/>
    <col min="8" max="8" width="11.6640625" style="1" bestFit="1" customWidth="1"/>
    <col min="9" max="9" width="16.5546875" style="1" bestFit="1" customWidth="1"/>
    <col min="10" max="10" width="11.5546875" style="22"/>
    <col min="11" max="11" width="11.5546875" style="1"/>
    <col min="12" max="12" width="11.6640625" style="1" bestFit="1" customWidth="1"/>
    <col min="13" max="13" width="15.44140625" style="1" bestFit="1" customWidth="1"/>
    <col min="14" max="14" width="11.6640625" style="1" bestFit="1" customWidth="1"/>
    <col min="15" max="15" width="16.5546875" style="1" bestFit="1" customWidth="1"/>
    <col min="16" max="16" width="11.5546875" style="19"/>
    <col min="17" max="16384" width="11.5546875" style="1"/>
  </cols>
  <sheetData>
    <row r="1" spans="1:16" ht="14.4" x14ac:dyDescent="0.3">
      <c r="A1" t="s">
        <v>183</v>
      </c>
      <c r="B1" s="13" t="s">
        <v>177</v>
      </c>
      <c r="F1" s="1" t="s">
        <v>184</v>
      </c>
      <c r="G1" s="1" t="s">
        <v>63</v>
      </c>
      <c r="L1" s="1" t="s">
        <v>185</v>
      </c>
      <c r="M1" s="1" t="s">
        <v>63</v>
      </c>
    </row>
    <row r="2" spans="1:16" ht="14.4" x14ac:dyDescent="0.3">
      <c r="A2" s="2"/>
      <c r="D2" s="13" t="s">
        <v>177</v>
      </c>
      <c r="F2" s="2" t="s">
        <v>10</v>
      </c>
    </row>
    <row r="3" spans="1:16" x14ac:dyDescent="0.25">
      <c r="A3" s="2"/>
      <c r="B3" s="1" t="s">
        <v>11</v>
      </c>
      <c r="D3" s="21">
        <v>15697.69</v>
      </c>
      <c r="F3" s="1" t="s">
        <v>73</v>
      </c>
      <c r="G3" s="1" t="s">
        <v>74</v>
      </c>
      <c r="J3" s="22">
        <v>29986.29</v>
      </c>
      <c r="L3" s="1" t="s">
        <v>73</v>
      </c>
      <c r="M3" s="1" t="s">
        <v>74</v>
      </c>
      <c r="P3" s="20">
        <v>5763.4480000000003</v>
      </c>
    </row>
    <row r="4" spans="1:16" x14ac:dyDescent="0.25">
      <c r="A4" s="3">
        <v>15697.69</v>
      </c>
      <c r="B4" s="4">
        <v>15384.62</v>
      </c>
      <c r="D4" s="21">
        <v>0.173677</v>
      </c>
      <c r="F4" s="4">
        <v>29986.29</v>
      </c>
      <c r="G4" s="4">
        <v>41230.589999999997</v>
      </c>
      <c r="J4" s="22">
        <v>0.37871189999999999</v>
      </c>
      <c r="L4" s="4">
        <v>5763.4480000000003</v>
      </c>
      <c r="M4" s="4">
        <v>1000000</v>
      </c>
      <c r="P4" s="20">
        <v>0.4721069</v>
      </c>
    </row>
    <row r="5" spans="1:16" x14ac:dyDescent="0.25">
      <c r="A5" s="2" t="s">
        <v>12</v>
      </c>
      <c r="B5" s="1" t="s">
        <v>13</v>
      </c>
      <c r="D5" s="21">
        <v>5343.1980000000003</v>
      </c>
      <c r="F5" s="1" t="s">
        <v>75</v>
      </c>
      <c r="G5" s="1" t="s">
        <v>76</v>
      </c>
      <c r="H5" s="1" t="s">
        <v>77</v>
      </c>
      <c r="I5" s="1" t="s">
        <v>78</v>
      </c>
      <c r="J5" s="22">
        <v>13109.88</v>
      </c>
      <c r="L5" s="1" t="s">
        <v>75</v>
      </c>
      <c r="M5" s="1" t="s">
        <v>76</v>
      </c>
      <c r="N5" s="1" t="s">
        <v>77</v>
      </c>
      <c r="O5" s="1" t="s">
        <v>78</v>
      </c>
      <c r="P5" s="20">
        <v>2403.0590000000002</v>
      </c>
    </row>
    <row r="6" spans="1:16" x14ac:dyDescent="0.25">
      <c r="A6" s="3">
        <v>0.173677</v>
      </c>
      <c r="B6" s="4">
        <v>0.173677</v>
      </c>
      <c r="D6" s="21">
        <v>43478.26</v>
      </c>
      <c r="F6" s="4">
        <v>0.37871189999999999</v>
      </c>
      <c r="G6" s="4">
        <v>0.45996009999999998</v>
      </c>
      <c r="J6" s="22">
        <v>87639.35</v>
      </c>
      <c r="L6" s="4">
        <v>0.4721069</v>
      </c>
      <c r="M6" s="4">
        <v>2.2204460000000001E-10</v>
      </c>
      <c r="P6" s="20">
        <v>1000000</v>
      </c>
    </row>
    <row r="7" spans="1:16" x14ac:dyDescent="0.25">
      <c r="A7" s="2" t="s">
        <v>14</v>
      </c>
      <c r="B7" s="1" t="s">
        <v>15</v>
      </c>
      <c r="D7" s="21">
        <v>114060</v>
      </c>
      <c r="F7" s="1" t="s">
        <v>79</v>
      </c>
      <c r="G7" s="1" t="s">
        <v>80</v>
      </c>
      <c r="H7" s="1" t="s">
        <v>81</v>
      </c>
      <c r="I7" s="1" t="s">
        <v>82</v>
      </c>
      <c r="J7" s="22">
        <v>82387.28</v>
      </c>
      <c r="L7" s="1" t="s">
        <v>79</v>
      </c>
      <c r="M7" s="1" t="s">
        <v>80</v>
      </c>
      <c r="N7" s="1" t="s">
        <v>81</v>
      </c>
      <c r="O7" s="1" t="s">
        <v>82</v>
      </c>
      <c r="P7" s="20">
        <v>113819.9</v>
      </c>
    </row>
    <row r="8" spans="1:16" x14ac:dyDescent="0.25">
      <c r="A8" s="3">
        <v>5343.1980000000003</v>
      </c>
      <c r="B8" s="4">
        <v>0.173677</v>
      </c>
      <c r="D8" s="21">
        <v>3484.3209999999999</v>
      </c>
      <c r="F8" s="4">
        <v>13109.88</v>
      </c>
      <c r="G8" s="4">
        <v>0.36595620000000001</v>
      </c>
      <c r="J8" s="22">
        <v>10223.34</v>
      </c>
      <c r="L8" s="4">
        <v>2403.0590000000002</v>
      </c>
      <c r="M8" s="4">
        <v>0.4721032</v>
      </c>
      <c r="P8" s="20">
        <v>1000000</v>
      </c>
    </row>
    <row r="9" spans="1:16" x14ac:dyDescent="0.25">
      <c r="A9" s="2" t="s">
        <v>16</v>
      </c>
      <c r="B9" s="1" t="s">
        <v>17</v>
      </c>
      <c r="D9" s="21">
        <v>30623.61</v>
      </c>
      <c r="F9" s="1" t="s">
        <v>83</v>
      </c>
      <c r="G9" s="1" t="s">
        <v>84</v>
      </c>
      <c r="H9" s="1" t="s">
        <v>85</v>
      </c>
      <c r="I9" s="1" t="s">
        <v>86</v>
      </c>
      <c r="J9" s="22">
        <v>85755.7</v>
      </c>
      <c r="L9" s="1" t="s">
        <v>83</v>
      </c>
      <c r="M9" s="1" t="s">
        <v>84</v>
      </c>
      <c r="N9" s="1" t="s">
        <v>85</v>
      </c>
      <c r="O9" s="1" t="s">
        <v>86</v>
      </c>
      <c r="P9" s="20">
        <v>1000000</v>
      </c>
    </row>
    <row r="10" spans="1:16" x14ac:dyDescent="0.25">
      <c r="A10" s="3">
        <v>43478.26</v>
      </c>
      <c r="B10" s="4">
        <v>0.173677</v>
      </c>
      <c r="D10" s="21">
        <v>0.173677</v>
      </c>
      <c r="F10" s="4">
        <v>87639.35</v>
      </c>
      <c r="G10" s="4">
        <v>0.33895989999999998</v>
      </c>
      <c r="J10" s="22">
        <v>0.35347640000000002</v>
      </c>
      <c r="L10" s="4">
        <v>1000000</v>
      </c>
      <c r="M10" s="4">
        <v>0.47210550000000001</v>
      </c>
      <c r="P10" s="20">
        <v>0.1742273</v>
      </c>
    </row>
    <row r="11" spans="1:16" x14ac:dyDescent="0.25">
      <c r="A11" s="2" t="s">
        <v>18</v>
      </c>
      <c r="B11" s="1" t="s">
        <v>19</v>
      </c>
      <c r="D11" s="21">
        <v>4464.2860000000001</v>
      </c>
      <c r="F11" s="1" t="s">
        <v>87</v>
      </c>
      <c r="G11" s="1" t="s">
        <v>88</v>
      </c>
      <c r="H11" s="1" t="s">
        <v>89</v>
      </c>
      <c r="I11" s="1" t="s">
        <v>90</v>
      </c>
      <c r="J11" s="22">
        <v>9385.9419999999991</v>
      </c>
      <c r="L11" s="1" t="s">
        <v>87</v>
      </c>
      <c r="M11" s="1" t="s">
        <v>88</v>
      </c>
      <c r="N11" s="1" t="s">
        <v>89</v>
      </c>
      <c r="O11" s="1" t="s">
        <v>90</v>
      </c>
      <c r="P11" s="20">
        <v>4.4104749999999999</v>
      </c>
    </row>
    <row r="12" spans="1:16" x14ac:dyDescent="0.25">
      <c r="A12" s="3">
        <v>114060</v>
      </c>
      <c r="B12" s="4">
        <v>0.173677</v>
      </c>
      <c r="D12" s="21">
        <v>8372.3709999999992</v>
      </c>
      <c r="F12" s="4">
        <v>82387.28</v>
      </c>
      <c r="G12" s="4">
        <v>0.34800779999999998</v>
      </c>
      <c r="J12" s="22">
        <v>21117.51</v>
      </c>
      <c r="L12" s="4">
        <v>113819.9</v>
      </c>
      <c r="M12" s="4">
        <v>0.472105</v>
      </c>
      <c r="P12" s="20">
        <v>55.393720000000002</v>
      </c>
    </row>
    <row r="13" spans="1:16" x14ac:dyDescent="0.25">
      <c r="A13" s="2" t="s">
        <v>20</v>
      </c>
      <c r="B13" s="1" t="s">
        <v>21</v>
      </c>
      <c r="D13" s="21">
        <v>660.93849999999998</v>
      </c>
      <c r="F13" s="1" t="s">
        <v>91</v>
      </c>
      <c r="G13" s="1" t="s">
        <v>92</v>
      </c>
      <c r="H13" s="1" t="s">
        <v>93</v>
      </c>
      <c r="I13" s="1" t="s">
        <v>94</v>
      </c>
      <c r="J13" s="22">
        <v>1685.867</v>
      </c>
      <c r="L13" s="1" t="s">
        <v>91</v>
      </c>
      <c r="M13" s="1" t="s">
        <v>92</v>
      </c>
      <c r="N13" s="1" t="s">
        <v>93</v>
      </c>
      <c r="O13" s="1" t="s">
        <v>94</v>
      </c>
      <c r="P13" s="20">
        <v>996634.3</v>
      </c>
    </row>
    <row r="14" spans="1:16" x14ac:dyDescent="0.25">
      <c r="A14" s="3">
        <v>3484.3209999999999</v>
      </c>
      <c r="B14" s="4">
        <v>87032.71</v>
      </c>
      <c r="D14" s="21">
        <v>0.173677</v>
      </c>
      <c r="F14" s="4">
        <v>10223.34</v>
      </c>
      <c r="G14" s="4">
        <v>229554.3</v>
      </c>
      <c r="J14" s="22">
        <v>0.31575419999999998</v>
      </c>
      <c r="L14" s="4">
        <v>1000000</v>
      </c>
      <c r="M14" s="4">
        <v>999824.5</v>
      </c>
      <c r="P14" s="20">
        <v>1.2938790000000001E-6</v>
      </c>
    </row>
    <row r="15" spans="1:16" x14ac:dyDescent="0.25">
      <c r="A15" s="2" t="s">
        <v>22</v>
      </c>
      <c r="B15" s="1" t="s">
        <v>23</v>
      </c>
      <c r="D15" s="21">
        <v>12326.71</v>
      </c>
      <c r="F15" s="1" t="s">
        <v>95</v>
      </c>
      <c r="G15" s="1" t="s">
        <v>96</v>
      </c>
      <c r="H15" s="1" t="s">
        <v>97</v>
      </c>
      <c r="I15" s="1" t="s">
        <v>98</v>
      </c>
      <c r="J15" s="22">
        <v>22154.240000000002</v>
      </c>
      <c r="L15" s="1" t="s">
        <v>95</v>
      </c>
      <c r="M15" s="1" t="s">
        <v>96</v>
      </c>
      <c r="N15" s="1" t="s">
        <v>97</v>
      </c>
      <c r="O15" s="1" t="s">
        <v>98</v>
      </c>
      <c r="P15" s="20">
        <v>15411.14</v>
      </c>
    </row>
    <row r="16" spans="1:16" x14ac:dyDescent="0.25">
      <c r="A16" s="3">
        <v>30623.61</v>
      </c>
      <c r="B16" s="4">
        <v>14950.17</v>
      </c>
      <c r="D16" s="21">
        <v>9465.8549999999996</v>
      </c>
      <c r="F16" s="4">
        <v>85755.7</v>
      </c>
      <c r="G16" s="4">
        <v>29970.67</v>
      </c>
      <c r="J16" s="22">
        <v>16391.439999999999</v>
      </c>
      <c r="L16" s="4">
        <v>1000000</v>
      </c>
      <c r="M16" s="4">
        <v>2.2204460000000001E-10</v>
      </c>
      <c r="P16" s="20">
        <v>177197.8</v>
      </c>
    </row>
    <row r="17" spans="1:16" x14ac:dyDescent="0.25">
      <c r="A17" s="2" t="s">
        <v>24</v>
      </c>
      <c r="B17" s="1" t="s">
        <v>25</v>
      </c>
      <c r="D17" s="21">
        <v>8638.5630000000001</v>
      </c>
      <c r="F17" s="1" t="s">
        <v>99</v>
      </c>
      <c r="G17" s="1" t="s">
        <v>100</v>
      </c>
      <c r="H17" s="1" t="s">
        <v>101</v>
      </c>
      <c r="I17" s="1" t="s">
        <v>102</v>
      </c>
      <c r="J17" s="22">
        <v>15147.31</v>
      </c>
      <c r="L17" s="1" t="s">
        <v>99</v>
      </c>
      <c r="M17" s="1" t="s">
        <v>100</v>
      </c>
      <c r="N17" s="1" t="s">
        <v>101</v>
      </c>
      <c r="O17" s="1" t="s">
        <v>102</v>
      </c>
      <c r="P17" s="20">
        <v>311468.40000000002</v>
      </c>
    </row>
    <row r="18" spans="1:16" x14ac:dyDescent="0.25">
      <c r="A18" s="3">
        <v>0.173677</v>
      </c>
      <c r="B18" s="4">
        <v>0.173677</v>
      </c>
      <c r="D18" s="21">
        <v>1219.884</v>
      </c>
      <c r="F18" s="4">
        <v>0.35347640000000002</v>
      </c>
      <c r="G18" s="4">
        <v>0.31575419999999998</v>
      </c>
      <c r="J18" s="22">
        <v>2012.29</v>
      </c>
      <c r="L18" s="4">
        <v>0.1742273</v>
      </c>
      <c r="M18" s="4">
        <v>8.0743970000000003E-6</v>
      </c>
      <c r="P18" s="20">
        <v>925.56</v>
      </c>
    </row>
    <row r="19" spans="1:16" x14ac:dyDescent="0.25">
      <c r="A19" s="2" t="s">
        <v>26</v>
      </c>
      <c r="B19" s="1" t="s">
        <v>27</v>
      </c>
      <c r="D19" s="21">
        <v>47.573740000000001</v>
      </c>
      <c r="F19" s="1" t="s">
        <v>103</v>
      </c>
      <c r="G19" s="1" t="s">
        <v>104</v>
      </c>
      <c r="H19" s="1" t="s">
        <v>105</v>
      </c>
      <c r="I19" s="1" t="s">
        <v>106</v>
      </c>
      <c r="J19" s="22">
        <v>104.755</v>
      </c>
      <c r="L19" s="1" t="s">
        <v>103</v>
      </c>
      <c r="M19" s="1" t="s">
        <v>104</v>
      </c>
      <c r="N19" s="1" t="s">
        <v>105</v>
      </c>
      <c r="O19" s="1" t="s">
        <v>106</v>
      </c>
      <c r="P19" s="20">
        <v>1.1312180000000001E-4</v>
      </c>
    </row>
    <row r="20" spans="1:16" x14ac:dyDescent="0.25">
      <c r="A20" s="3">
        <v>4464.2860000000001</v>
      </c>
      <c r="B20" s="4">
        <v>0.173677</v>
      </c>
      <c r="D20" s="21">
        <v>312701.09999999998</v>
      </c>
      <c r="F20" s="4">
        <v>9385.9419999999991</v>
      </c>
      <c r="G20" s="4">
        <v>0.3331501</v>
      </c>
      <c r="J20" s="22">
        <v>426877.9</v>
      </c>
      <c r="L20" s="4">
        <v>4.4104749999999999</v>
      </c>
      <c r="M20" s="4">
        <v>0.4721072</v>
      </c>
      <c r="P20" s="20">
        <v>24879.46</v>
      </c>
    </row>
    <row r="21" spans="1:16" x14ac:dyDescent="0.25">
      <c r="A21" s="2" t="s">
        <v>28</v>
      </c>
      <c r="B21" s="1" t="s">
        <v>29</v>
      </c>
      <c r="D21" s="21">
        <v>29411.759999999998</v>
      </c>
      <c r="F21" s="1" t="s">
        <v>107</v>
      </c>
      <c r="G21" s="1" t="s">
        <v>108</v>
      </c>
      <c r="H21" s="1" t="s">
        <v>109</v>
      </c>
      <c r="I21" s="1" t="s">
        <v>110</v>
      </c>
      <c r="J21" s="22">
        <v>59300.74</v>
      </c>
      <c r="L21" s="1" t="s">
        <v>107</v>
      </c>
      <c r="M21" s="1" t="s">
        <v>108</v>
      </c>
      <c r="N21" s="1" t="s">
        <v>109</v>
      </c>
      <c r="O21" s="1" t="s">
        <v>110</v>
      </c>
      <c r="P21" s="20">
        <v>1000000</v>
      </c>
    </row>
    <row r="22" spans="1:16" x14ac:dyDescent="0.25">
      <c r="A22" s="3">
        <v>8372.3709999999992</v>
      </c>
      <c r="B22" s="4">
        <v>0.173677</v>
      </c>
      <c r="D22" s="21">
        <v>1729.107</v>
      </c>
      <c r="F22" s="4">
        <v>21117.51</v>
      </c>
      <c r="G22" s="4">
        <v>0.32780399999999998</v>
      </c>
      <c r="J22" s="22">
        <v>4721.3580000000002</v>
      </c>
      <c r="L22" s="4">
        <v>55.393720000000002</v>
      </c>
      <c r="M22" s="4">
        <v>0.47210819999999998</v>
      </c>
      <c r="P22" s="20">
        <v>925364.3</v>
      </c>
    </row>
    <row r="23" spans="1:16" x14ac:dyDescent="0.25">
      <c r="A23" s="2" t="s">
        <v>30</v>
      </c>
      <c r="B23" s="1" t="s">
        <v>31</v>
      </c>
      <c r="D23" s="21">
        <v>6149.777</v>
      </c>
      <c r="F23" s="1" t="s">
        <v>111</v>
      </c>
      <c r="G23" s="1" t="s">
        <v>112</v>
      </c>
      <c r="H23" s="1" t="s">
        <v>113</v>
      </c>
      <c r="I23" s="1" t="s">
        <v>114</v>
      </c>
      <c r="J23" s="22">
        <v>11487.08</v>
      </c>
      <c r="L23" s="1" t="s">
        <v>111</v>
      </c>
      <c r="M23" s="1" t="s">
        <v>112</v>
      </c>
      <c r="N23" s="1" t="s">
        <v>113</v>
      </c>
      <c r="O23" s="1" t="s">
        <v>114</v>
      </c>
      <c r="P23" s="20">
        <v>1475.729</v>
      </c>
    </row>
    <row r="24" spans="1:16" x14ac:dyDescent="0.25">
      <c r="A24" s="3">
        <v>660.93849999999998</v>
      </c>
      <c r="B24" s="4">
        <v>109868.2</v>
      </c>
      <c r="D24" s="20">
        <v>42056.07</v>
      </c>
      <c r="F24" s="4">
        <v>1685.867</v>
      </c>
      <c r="G24" s="4">
        <v>158170.70000000001</v>
      </c>
      <c r="J24" s="22">
        <v>107643.5</v>
      </c>
      <c r="L24" s="4">
        <v>996634.3</v>
      </c>
      <c r="M24" s="4">
        <v>471641.59999999998</v>
      </c>
      <c r="P24" s="20">
        <v>2883.9850000000001</v>
      </c>
    </row>
    <row r="25" spans="1:16" x14ac:dyDescent="0.25">
      <c r="A25" s="2" t="s">
        <v>32</v>
      </c>
      <c r="B25" s="1" t="s">
        <v>33</v>
      </c>
      <c r="D25" s="20">
        <v>7720.2120000000004</v>
      </c>
      <c r="F25" s="1" t="s">
        <v>115</v>
      </c>
      <c r="G25" s="1" t="s">
        <v>116</v>
      </c>
      <c r="H25" s="1" t="s">
        <v>117</v>
      </c>
      <c r="I25" s="1" t="s">
        <v>118</v>
      </c>
      <c r="J25" s="22">
        <v>16120.76</v>
      </c>
      <c r="L25" s="1" t="s">
        <v>115</v>
      </c>
      <c r="M25" s="1" t="s">
        <v>116</v>
      </c>
      <c r="N25" s="1" t="s">
        <v>117</v>
      </c>
      <c r="O25" s="1" t="s">
        <v>118</v>
      </c>
      <c r="P25" s="20">
        <v>13291.12</v>
      </c>
    </row>
    <row r="26" spans="1:16" x14ac:dyDescent="0.25">
      <c r="A26" s="3">
        <v>0.173677</v>
      </c>
      <c r="B26" s="4">
        <v>137412.79999999999</v>
      </c>
      <c r="D26" s="20">
        <v>9876.0949999999993</v>
      </c>
      <c r="F26" s="4">
        <v>0.31575419999999998</v>
      </c>
      <c r="G26" s="4">
        <v>284743</v>
      </c>
      <c r="J26" s="22">
        <v>13714.91</v>
      </c>
      <c r="L26" s="4">
        <v>1.2938790000000001E-6</v>
      </c>
      <c r="M26" s="4">
        <v>804582.8</v>
      </c>
      <c r="P26" s="20">
        <v>5174.4089999999997</v>
      </c>
    </row>
    <row r="27" spans="1:16" x14ac:dyDescent="0.25">
      <c r="A27" s="2" t="s">
        <v>34</v>
      </c>
      <c r="B27" s="1" t="s">
        <v>35</v>
      </c>
      <c r="D27" s="20">
        <v>81081.08</v>
      </c>
      <c r="F27" s="1" t="s">
        <v>119</v>
      </c>
      <c r="G27" s="1" t="s">
        <v>120</v>
      </c>
      <c r="H27" s="1" t="s">
        <v>121</v>
      </c>
      <c r="I27" s="1" t="s">
        <v>122</v>
      </c>
      <c r="J27" s="22">
        <v>192372.4</v>
      </c>
      <c r="L27" s="1" t="s">
        <v>119</v>
      </c>
      <c r="M27" s="1" t="s">
        <v>120</v>
      </c>
      <c r="N27" s="1" t="s">
        <v>121</v>
      </c>
      <c r="O27" s="1" t="s">
        <v>122</v>
      </c>
      <c r="P27" s="20">
        <v>999999.9</v>
      </c>
    </row>
    <row r="28" spans="1:16" x14ac:dyDescent="0.25">
      <c r="A28" s="3">
        <v>12326.71</v>
      </c>
      <c r="B28" s="4">
        <v>4194.29</v>
      </c>
      <c r="D28" s="20">
        <v>8894.3289999999997</v>
      </c>
      <c r="F28" s="4">
        <v>22154.240000000002</v>
      </c>
      <c r="G28" s="4">
        <v>7013.3879999999999</v>
      </c>
      <c r="J28" s="22">
        <v>6529.44</v>
      </c>
      <c r="L28" s="4">
        <v>15411.14</v>
      </c>
      <c r="M28" s="4">
        <v>1232.2139999999999</v>
      </c>
      <c r="P28" s="20">
        <v>6052.8050000000003</v>
      </c>
    </row>
    <row r="29" spans="1:16" x14ac:dyDescent="0.25">
      <c r="A29" s="2" t="s">
        <v>36</v>
      </c>
      <c r="B29" s="1" t="s">
        <v>37</v>
      </c>
      <c r="D29" s="20">
        <v>308.49919999999997</v>
      </c>
      <c r="F29" s="1" t="s">
        <v>123</v>
      </c>
      <c r="G29" s="1" t="s">
        <v>124</v>
      </c>
      <c r="H29" s="1" t="s">
        <v>125</v>
      </c>
      <c r="I29" s="1" t="s">
        <v>126</v>
      </c>
      <c r="J29" s="22">
        <v>728.76189999999997</v>
      </c>
      <c r="L29" s="1" t="s">
        <v>123</v>
      </c>
      <c r="M29" s="1" t="s">
        <v>124</v>
      </c>
      <c r="N29" s="1" t="s">
        <v>125</v>
      </c>
      <c r="O29" s="1" t="s">
        <v>126</v>
      </c>
      <c r="P29" s="20">
        <v>20.314319999999999</v>
      </c>
    </row>
    <row r="30" spans="1:16" x14ac:dyDescent="0.25">
      <c r="A30" s="3">
        <v>9465.8549999999996</v>
      </c>
      <c r="B30" s="4">
        <v>19714.48</v>
      </c>
      <c r="D30" s="20">
        <v>15384.62</v>
      </c>
      <c r="F30" s="4">
        <v>16391.439999999999</v>
      </c>
      <c r="G30" s="4">
        <v>33963.870000000003</v>
      </c>
      <c r="J30" s="22">
        <v>41230.589999999997</v>
      </c>
      <c r="L30" s="4">
        <v>177197.8</v>
      </c>
      <c r="M30" s="4">
        <v>2511.5790000000002</v>
      </c>
      <c r="P30" s="20">
        <v>1000000</v>
      </c>
    </row>
    <row r="31" spans="1:16" x14ac:dyDescent="0.25">
      <c r="A31" s="2" t="s">
        <v>38</v>
      </c>
      <c r="B31" s="1" t="s">
        <v>39</v>
      </c>
      <c r="D31" s="20">
        <v>0.173677</v>
      </c>
      <c r="F31" s="1" t="s">
        <v>127</v>
      </c>
      <c r="G31" s="1" t="s">
        <v>128</v>
      </c>
      <c r="H31" s="1" t="s">
        <v>129</v>
      </c>
      <c r="I31" s="1" t="s">
        <v>130</v>
      </c>
      <c r="J31" s="22">
        <v>0.45996009999999998</v>
      </c>
      <c r="L31" s="1" t="s">
        <v>127</v>
      </c>
      <c r="M31" s="1" t="s">
        <v>128</v>
      </c>
      <c r="N31" s="1" t="s">
        <v>129</v>
      </c>
      <c r="O31" s="1" t="s">
        <v>130</v>
      </c>
      <c r="P31" s="20">
        <v>2.2204460000000001E-10</v>
      </c>
    </row>
    <row r="32" spans="1:16" x14ac:dyDescent="0.25">
      <c r="A32" s="3">
        <v>8638.5630000000001</v>
      </c>
      <c r="B32" s="4">
        <v>0.173677</v>
      </c>
      <c r="D32" s="20">
        <v>0.173677</v>
      </c>
      <c r="F32" s="4">
        <v>15147.31</v>
      </c>
      <c r="G32" s="4">
        <v>0.60235890000000003</v>
      </c>
      <c r="J32" s="22">
        <v>0.36595620000000001</v>
      </c>
      <c r="L32" s="4">
        <v>311468.40000000002</v>
      </c>
      <c r="M32" s="4">
        <v>0.47210370000000002</v>
      </c>
      <c r="P32" s="20">
        <v>0.4721032</v>
      </c>
    </row>
    <row r="33" spans="1:16" x14ac:dyDescent="0.25">
      <c r="A33" s="2" t="s">
        <v>40</v>
      </c>
      <c r="B33" s="1" t="s">
        <v>41</v>
      </c>
      <c r="D33" s="20">
        <v>0.173677</v>
      </c>
      <c r="F33" s="1" t="s">
        <v>131</v>
      </c>
      <c r="G33" s="1" t="s">
        <v>132</v>
      </c>
      <c r="H33" s="1" t="s">
        <v>133</v>
      </c>
      <c r="I33" s="1" t="s">
        <v>134</v>
      </c>
      <c r="J33" s="22">
        <v>0.33895989999999998</v>
      </c>
      <c r="L33" s="1" t="s">
        <v>131</v>
      </c>
      <c r="M33" s="1" t="s">
        <v>132</v>
      </c>
      <c r="N33" s="1" t="s">
        <v>133</v>
      </c>
      <c r="O33" s="1" t="s">
        <v>134</v>
      </c>
      <c r="P33" s="20">
        <v>0.47210550000000001</v>
      </c>
    </row>
    <row r="34" spans="1:16" x14ac:dyDescent="0.25">
      <c r="A34" s="3">
        <v>1219.884</v>
      </c>
      <c r="B34" s="4">
        <v>393501.8</v>
      </c>
      <c r="D34" s="20">
        <v>0.173677</v>
      </c>
      <c r="F34" s="4">
        <v>2012.29</v>
      </c>
      <c r="G34" s="4">
        <v>567010.9</v>
      </c>
      <c r="J34" s="22">
        <v>0.34800779999999998</v>
      </c>
      <c r="L34" s="4">
        <v>925.56</v>
      </c>
      <c r="M34" s="4">
        <v>402.2133</v>
      </c>
      <c r="P34" s="20">
        <v>0.472105</v>
      </c>
    </row>
    <row r="35" spans="1:16" x14ac:dyDescent="0.25">
      <c r="A35" s="2" t="s">
        <v>42</v>
      </c>
      <c r="B35" s="1" t="s">
        <v>43</v>
      </c>
      <c r="D35" s="20">
        <v>87032.71</v>
      </c>
      <c r="F35" s="1" t="s">
        <v>135</v>
      </c>
      <c r="G35" s="1" t="s">
        <v>136</v>
      </c>
      <c r="H35" s="1" t="s">
        <v>137</v>
      </c>
      <c r="I35" s="1" t="s">
        <v>138</v>
      </c>
      <c r="J35" s="22">
        <v>229554.3</v>
      </c>
      <c r="L35" s="1" t="s">
        <v>135</v>
      </c>
      <c r="M35" s="1" t="s">
        <v>136</v>
      </c>
      <c r="N35" s="1" t="s">
        <v>137</v>
      </c>
      <c r="O35" s="1" t="s">
        <v>138</v>
      </c>
      <c r="P35" s="20">
        <v>999824.5</v>
      </c>
    </row>
    <row r="36" spans="1:16" x14ac:dyDescent="0.25">
      <c r="A36" s="3">
        <v>47.573740000000001</v>
      </c>
      <c r="B36" s="4">
        <v>0.173677</v>
      </c>
      <c r="D36" s="20">
        <v>14950.17</v>
      </c>
      <c r="F36" s="4">
        <v>104.755</v>
      </c>
      <c r="G36" s="4">
        <v>0.51491010000000004</v>
      </c>
      <c r="J36" s="22">
        <v>29970.67</v>
      </c>
      <c r="L36" s="4">
        <v>1.1312180000000001E-4</v>
      </c>
      <c r="M36" s="4">
        <v>2.2204460000000001E-10</v>
      </c>
      <c r="P36" s="20">
        <v>2.2204460000000001E-10</v>
      </c>
    </row>
    <row r="37" spans="1:16" x14ac:dyDescent="0.25">
      <c r="A37" s="2" t="s">
        <v>44</v>
      </c>
      <c r="B37" s="1" t="s">
        <v>45</v>
      </c>
      <c r="D37" s="20">
        <v>0.173677</v>
      </c>
      <c r="F37" s="1" t="s">
        <v>139</v>
      </c>
      <c r="G37" s="1" t="s">
        <v>140</v>
      </c>
      <c r="H37" s="1" t="s">
        <v>141</v>
      </c>
      <c r="I37" s="1" t="s">
        <v>142</v>
      </c>
      <c r="J37" s="22">
        <v>0.31575419999999998</v>
      </c>
      <c r="L37" s="1" t="s">
        <v>139</v>
      </c>
      <c r="M37" s="1" t="s">
        <v>140</v>
      </c>
      <c r="N37" s="1" t="s">
        <v>141</v>
      </c>
      <c r="O37" s="1" t="s">
        <v>142</v>
      </c>
      <c r="P37" s="20">
        <v>8.0743970000000003E-6</v>
      </c>
    </row>
    <row r="38" spans="1:16" x14ac:dyDescent="0.25">
      <c r="A38" s="3">
        <v>312701.09999999998</v>
      </c>
      <c r="B38" s="4">
        <v>0.173677</v>
      </c>
      <c r="D38" s="20">
        <v>0.173677</v>
      </c>
      <c r="F38" s="4">
        <v>426877.9</v>
      </c>
      <c r="G38" s="4">
        <v>0.44439200000000001</v>
      </c>
      <c r="J38" s="22">
        <v>0.3331501</v>
      </c>
      <c r="L38" s="4">
        <v>24879.46</v>
      </c>
      <c r="M38" s="4">
        <v>0.47210649999999998</v>
      </c>
      <c r="P38" s="20">
        <v>0.4721072</v>
      </c>
    </row>
    <row r="39" spans="1:16" x14ac:dyDescent="0.25">
      <c r="A39" s="2" t="s">
        <v>46</v>
      </c>
      <c r="B39" s="1" t="s">
        <v>47</v>
      </c>
      <c r="D39" s="20">
        <v>0.173677</v>
      </c>
      <c r="F39" s="1" t="s">
        <v>143</v>
      </c>
      <c r="G39" s="1" t="s">
        <v>144</v>
      </c>
      <c r="H39" s="1" t="s">
        <v>145</v>
      </c>
      <c r="I39" s="1" t="s">
        <v>146</v>
      </c>
      <c r="J39" s="22">
        <v>0.32780399999999998</v>
      </c>
      <c r="L39" s="1" t="s">
        <v>143</v>
      </c>
      <c r="M39" s="1" t="s">
        <v>144</v>
      </c>
      <c r="N39" s="1" t="s">
        <v>145</v>
      </c>
      <c r="O39" s="1" t="s">
        <v>146</v>
      </c>
      <c r="P39" s="20">
        <v>0.47210819999999998</v>
      </c>
    </row>
    <row r="40" spans="1:16" x14ac:dyDescent="0.25">
      <c r="A40" s="3">
        <v>29411.759999999998</v>
      </c>
      <c r="B40" s="4">
        <v>0.173677</v>
      </c>
      <c r="D40" s="20">
        <v>109868.2</v>
      </c>
      <c r="F40" s="4">
        <v>59300.74</v>
      </c>
      <c r="G40" s="4">
        <v>0.49590030000000002</v>
      </c>
      <c r="J40" s="22">
        <v>158170.70000000001</v>
      </c>
      <c r="L40" s="4">
        <v>1000000</v>
      </c>
      <c r="M40" s="4">
        <v>0.109421</v>
      </c>
      <c r="P40" s="20">
        <v>471641.59999999998</v>
      </c>
    </row>
    <row r="41" spans="1:16" x14ac:dyDescent="0.25">
      <c r="A41" s="2" t="s">
        <v>48</v>
      </c>
      <c r="B41" s="1" t="s">
        <v>49</v>
      </c>
      <c r="D41" s="20">
        <v>137412.79999999999</v>
      </c>
      <c r="F41" s="1" t="s">
        <v>147</v>
      </c>
      <c r="G41" s="1" t="s">
        <v>148</v>
      </c>
      <c r="H41" s="1" t="s">
        <v>149</v>
      </c>
      <c r="I41" s="1" t="s">
        <v>150</v>
      </c>
      <c r="J41" s="22">
        <v>284743</v>
      </c>
      <c r="L41" s="1" t="s">
        <v>147</v>
      </c>
      <c r="M41" s="1" t="s">
        <v>148</v>
      </c>
      <c r="N41" s="1" t="s">
        <v>149</v>
      </c>
      <c r="O41" s="1" t="s">
        <v>150</v>
      </c>
      <c r="P41" s="20">
        <v>804582.8</v>
      </c>
    </row>
    <row r="42" spans="1:16" x14ac:dyDescent="0.25">
      <c r="A42" s="3">
        <v>1729.107</v>
      </c>
      <c r="B42" s="4">
        <v>25065.45</v>
      </c>
      <c r="D42" s="20">
        <v>4194.29</v>
      </c>
      <c r="F42" s="4">
        <v>4721.3580000000002</v>
      </c>
      <c r="G42" s="4">
        <v>19342.23</v>
      </c>
      <c r="J42" s="22">
        <v>7013.3879999999999</v>
      </c>
      <c r="L42" s="4">
        <v>925364.3</v>
      </c>
      <c r="M42" s="4">
        <v>16568.71</v>
      </c>
      <c r="P42" s="20">
        <v>1232.2139999999999</v>
      </c>
    </row>
    <row r="43" spans="1:16" x14ac:dyDescent="0.25">
      <c r="A43" s="2" t="s">
        <v>50</v>
      </c>
      <c r="B43" s="1" t="s">
        <v>51</v>
      </c>
      <c r="D43" s="20">
        <v>19714.48</v>
      </c>
      <c r="F43" s="1" t="s">
        <v>151</v>
      </c>
      <c r="G43" s="1" t="s">
        <v>152</v>
      </c>
      <c r="H43" s="1" t="s">
        <v>153</v>
      </c>
      <c r="I43" s="1" t="s">
        <v>154</v>
      </c>
      <c r="J43" s="22">
        <v>33963.870000000003</v>
      </c>
      <c r="L43" s="1" t="s">
        <v>151</v>
      </c>
      <c r="M43" s="1" t="s">
        <v>152</v>
      </c>
      <c r="N43" s="1" t="s">
        <v>153</v>
      </c>
      <c r="O43" s="1" t="s">
        <v>154</v>
      </c>
      <c r="P43" s="20">
        <v>2511.5790000000002</v>
      </c>
    </row>
    <row r="44" spans="1:16" x14ac:dyDescent="0.25">
      <c r="A44" s="3">
        <v>6149.777</v>
      </c>
      <c r="B44" s="4">
        <v>19285.87</v>
      </c>
      <c r="D44" s="20">
        <v>0.173677</v>
      </c>
      <c r="F44" s="4">
        <v>11487.08</v>
      </c>
      <c r="G44" s="4">
        <v>31894.13</v>
      </c>
      <c r="J44" s="22">
        <v>0.60235890000000003</v>
      </c>
      <c r="L44" s="4">
        <v>1475.729</v>
      </c>
      <c r="M44" s="4">
        <v>12187.13</v>
      </c>
      <c r="P44" s="20">
        <v>0.47210370000000002</v>
      </c>
    </row>
    <row r="45" spans="1:16" x14ac:dyDescent="0.25">
      <c r="A45" s="3" t="s">
        <v>52</v>
      </c>
      <c r="B45" s="1" t="s">
        <v>53</v>
      </c>
      <c r="D45" s="20">
        <v>393501.8</v>
      </c>
      <c r="F45" s="1" t="s">
        <v>155</v>
      </c>
      <c r="G45" s="1" t="s">
        <v>156</v>
      </c>
      <c r="H45" s="1" t="s">
        <v>157</v>
      </c>
      <c r="I45" s="1" t="s">
        <v>158</v>
      </c>
      <c r="J45" s="22">
        <v>567010.9</v>
      </c>
      <c r="L45" s="1" t="s">
        <v>155</v>
      </c>
      <c r="M45" s="1" t="s">
        <v>156</v>
      </c>
      <c r="N45" s="1" t="s">
        <v>157</v>
      </c>
      <c r="O45" s="1" t="s">
        <v>158</v>
      </c>
      <c r="P45" s="20">
        <v>402.2133</v>
      </c>
    </row>
    <row r="46" spans="1:16" x14ac:dyDescent="0.25">
      <c r="A46" s="4">
        <v>42056.07</v>
      </c>
      <c r="B46" s="4">
        <v>0.173677</v>
      </c>
      <c r="D46" s="20">
        <v>0.173677</v>
      </c>
      <c r="F46" s="4">
        <v>107643.5</v>
      </c>
      <c r="G46" s="4">
        <v>0.35368240000000001</v>
      </c>
      <c r="J46" s="22">
        <v>0.51491010000000004</v>
      </c>
      <c r="L46" s="4">
        <v>2883.9850000000001</v>
      </c>
      <c r="M46" s="4">
        <v>0.472105</v>
      </c>
      <c r="P46" s="20">
        <v>2.2204460000000001E-10</v>
      </c>
    </row>
    <row r="47" spans="1:16" x14ac:dyDescent="0.25">
      <c r="A47" s="1" t="s">
        <v>54</v>
      </c>
      <c r="B47" s="1" t="s">
        <v>55</v>
      </c>
      <c r="D47" s="20">
        <v>0.173677</v>
      </c>
      <c r="F47" s="1" t="s">
        <v>159</v>
      </c>
      <c r="G47" s="1" t="s">
        <v>160</v>
      </c>
      <c r="H47" s="1" t="s">
        <v>161</v>
      </c>
      <c r="I47" s="1" t="s">
        <v>162</v>
      </c>
      <c r="J47" s="22">
        <v>0.44439200000000001</v>
      </c>
      <c r="L47" s="1" t="s">
        <v>159</v>
      </c>
      <c r="M47" s="1" t="s">
        <v>160</v>
      </c>
      <c r="N47" s="1" t="s">
        <v>161</v>
      </c>
      <c r="O47" s="1" t="s">
        <v>162</v>
      </c>
      <c r="P47" s="20">
        <v>0.47210649999999998</v>
      </c>
    </row>
    <row r="48" spans="1:16" x14ac:dyDescent="0.25">
      <c r="A48" s="4">
        <v>7720.2120000000004</v>
      </c>
      <c r="B48" s="4">
        <v>115384.6</v>
      </c>
      <c r="D48" s="20">
        <v>0.173677</v>
      </c>
      <c r="F48" s="4">
        <v>16120.76</v>
      </c>
      <c r="G48" s="4">
        <v>271365.8</v>
      </c>
      <c r="J48" s="22">
        <v>0.49590030000000002</v>
      </c>
      <c r="L48" s="4">
        <v>13291.12</v>
      </c>
      <c r="M48" s="4">
        <v>29343.99</v>
      </c>
      <c r="P48" s="20">
        <v>0.109421</v>
      </c>
    </row>
    <row r="49" spans="1:16" x14ac:dyDescent="0.25">
      <c r="A49" s="1" t="s">
        <v>56</v>
      </c>
      <c r="B49" s="1" t="s">
        <v>57</v>
      </c>
      <c r="D49" s="20">
        <v>25065.45</v>
      </c>
      <c r="F49" s="1" t="s">
        <v>163</v>
      </c>
      <c r="G49" s="1" t="s">
        <v>164</v>
      </c>
      <c r="H49" s="1" t="s">
        <v>165</v>
      </c>
      <c r="I49" s="1" t="s">
        <v>166</v>
      </c>
      <c r="J49" s="22">
        <v>19342.23</v>
      </c>
      <c r="L49" s="1" t="s">
        <v>163</v>
      </c>
      <c r="M49" s="1" t="s">
        <v>164</v>
      </c>
      <c r="N49" s="1" t="s">
        <v>165</v>
      </c>
      <c r="O49" s="1" t="s">
        <v>166</v>
      </c>
      <c r="P49" s="20">
        <v>16568.71</v>
      </c>
    </row>
    <row r="50" spans="1:16" x14ac:dyDescent="0.25">
      <c r="A50" s="4">
        <v>9876.0949999999993</v>
      </c>
      <c r="B50" s="4">
        <v>6920.415</v>
      </c>
      <c r="D50" s="20">
        <v>19285.87</v>
      </c>
      <c r="F50" s="4">
        <v>13714.91</v>
      </c>
      <c r="G50" s="4">
        <v>10783.18</v>
      </c>
      <c r="J50" s="22">
        <v>31894.13</v>
      </c>
      <c r="L50" s="4">
        <v>5174.4089999999997</v>
      </c>
      <c r="M50" s="4">
        <v>997416.7</v>
      </c>
      <c r="P50" s="20">
        <v>12187.13</v>
      </c>
    </row>
    <row r="51" spans="1:16" x14ac:dyDescent="0.25">
      <c r="A51" s="1" t="s">
        <v>58</v>
      </c>
      <c r="B51" s="1" t="s">
        <v>59</v>
      </c>
      <c r="D51" s="20">
        <v>0.173677</v>
      </c>
      <c r="F51" s="1" t="s">
        <v>167</v>
      </c>
      <c r="G51" s="1" t="s">
        <v>168</v>
      </c>
      <c r="H51" s="1" t="s">
        <v>169</v>
      </c>
      <c r="I51" s="1" t="s">
        <v>170</v>
      </c>
      <c r="J51" s="22">
        <v>0.35368240000000001</v>
      </c>
      <c r="L51" s="1" t="s">
        <v>167</v>
      </c>
      <c r="M51" s="1" t="s">
        <v>168</v>
      </c>
      <c r="N51" s="1" t="s">
        <v>169</v>
      </c>
      <c r="O51" s="1" t="s">
        <v>170</v>
      </c>
      <c r="P51" s="20">
        <v>0.472105</v>
      </c>
    </row>
    <row r="52" spans="1:16" x14ac:dyDescent="0.25">
      <c r="A52" s="4">
        <v>81081.08</v>
      </c>
      <c r="B52" s="4">
        <v>197.12200000000001</v>
      </c>
      <c r="D52" s="20">
        <v>115384.6</v>
      </c>
      <c r="F52" s="4">
        <v>192372.4</v>
      </c>
      <c r="G52" s="4">
        <v>535.17089999999996</v>
      </c>
      <c r="J52" s="22">
        <v>271365.8</v>
      </c>
      <c r="L52" s="4">
        <v>999999.9</v>
      </c>
      <c r="M52" s="4">
        <v>9.7565249999999996E-5</v>
      </c>
      <c r="P52" s="20">
        <v>29343.99</v>
      </c>
    </row>
    <row r="53" spans="1:16" x14ac:dyDescent="0.25">
      <c r="A53" s="1" t="s">
        <v>60</v>
      </c>
      <c r="B53" s="1" t="s">
        <v>61</v>
      </c>
      <c r="D53" s="20">
        <v>6920.415</v>
      </c>
      <c r="F53" s="1" t="s">
        <v>171</v>
      </c>
      <c r="G53" s="1" t="s">
        <v>172</v>
      </c>
      <c r="H53" s="1" t="s">
        <v>173</v>
      </c>
      <c r="I53" s="1" t="s">
        <v>174</v>
      </c>
      <c r="J53" s="22">
        <v>10783.18</v>
      </c>
      <c r="L53" s="1" t="s">
        <v>171</v>
      </c>
      <c r="M53" s="1" t="s">
        <v>172</v>
      </c>
      <c r="N53" s="1" t="s">
        <v>173</v>
      </c>
      <c r="O53" s="1" t="s">
        <v>174</v>
      </c>
      <c r="P53" s="20">
        <v>997416.7</v>
      </c>
    </row>
    <row r="54" spans="1:16" x14ac:dyDescent="0.25">
      <c r="A54" s="4">
        <v>8894.3289999999997</v>
      </c>
      <c r="B54" s="4">
        <v>339.52010000000001</v>
      </c>
      <c r="D54" s="20">
        <v>197.12200000000001</v>
      </c>
      <c r="F54" s="4">
        <v>6529.44</v>
      </c>
      <c r="G54" s="4">
        <v>743.88120000000004</v>
      </c>
      <c r="J54" s="22">
        <v>535.17089999999996</v>
      </c>
      <c r="L54" s="4">
        <v>6052.8050000000003</v>
      </c>
      <c r="M54" s="4">
        <v>6351.076</v>
      </c>
      <c r="P54" s="20">
        <v>9.7565249999999996E-5</v>
      </c>
    </row>
    <row r="55" spans="1:16" x14ac:dyDescent="0.25">
      <c r="A55" s="1" t="s">
        <v>62</v>
      </c>
      <c r="D55" s="20">
        <v>339.52010000000001</v>
      </c>
      <c r="F55" s="1" t="s">
        <v>175</v>
      </c>
      <c r="G55" s="1" t="s">
        <v>176</v>
      </c>
      <c r="J55" s="22">
        <v>743.88120000000004</v>
      </c>
      <c r="L55" s="1" t="s">
        <v>175</v>
      </c>
      <c r="M55" s="1" t="s">
        <v>176</v>
      </c>
      <c r="P55" s="20">
        <v>6351.076</v>
      </c>
    </row>
    <row r="56" spans="1:16" x14ac:dyDescent="0.25">
      <c r="A56" s="4">
        <v>308.49919999999997</v>
      </c>
      <c r="F56" s="4">
        <v>728.76189999999997</v>
      </c>
      <c r="L56" s="4">
        <v>20.314319999999999</v>
      </c>
      <c r="P56" s="20"/>
    </row>
    <row r="59" spans="1:16" ht="14.4" x14ac:dyDescent="0.3">
      <c r="A59" s="1" t="s">
        <v>72</v>
      </c>
      <c r="B59" s="13" t="s">
        <v>180</v>
      </c>
      <c r="D59" s="1"/>
      <c r="F59" s="1" t="s">
        <v>63</v>
      </c>
      <c r="H59" s="24"/>
      <c r="J59" s="19"/>
      <c r="L59" s="1" t="s">
        <v>63</v>
      </c>
    </row>
    <row r="60" spans="1:16" ht="14.4" x14ac:dyDescent="0.3">
      <c r="D60" s="1"/>
      <c r="E60" s="13" t="s">
        <v>180</v>
      </c>
      <c r="H60" s="24"/>
      <c r="J60" s="19"/>
    </row>
    <row r="61" spans="1:16" x14ac:dyDescent="0.25">
      <c r="A61" s="1" t="s">
        <v>73</v>
      </c>
      <c r="B61" s="1" t="s">
        <v>74</v>
      </c>
      <c r="D61" s="1"/>
      <c r="E61" s="20">
        <v>2203.6619999999998</v>
      </c>
      <c r="F61" s="1" t="s">
        <v>73</v>
      </c>
      <c r="G61" s="1" t="s">
        <v>74</v>
      </c>
      <c r="H61" s="24"/>
      <c r="J61" s="20">
        <v>4193.6819999999998</v>
      </c>
      <c r="L61" s="1" t="s">
        <v>73</v>
      </c>
      <c r="M61" s="1" t="s">
        <v>74</v>
      </c>
      <c r="P61" s="20">
        <v>1413.2660000000001</v>
      </c>
    </row>
    <row r="62" spans="1:16" x14ac:dyDescent="0.25">
      <c r="A62" s="4">
        <v>2203.6619999999998</v>
      </c>
      <c r="B62" s="4">
        <v>8.6468689999999997E-3</v>
      </c>
      <c r="D62" s="1"/>
      <c r="E62" s="20">
        <v>8.6468689999999997E-3</v>
      </c>
      <c r="F62" s="4">
        <v>4193.6819999999998</v>
      </c>
      <c r="G62" s="4">
        <v>2.3210580000000001E-2</v>
      </c>
      <c r="H62" s="24"/>
      <c r="J62" s="20">
        <v>1.8495379999999999E-2</v>
      </c>
      <c r="L62" s="4">
        <v>1413.2660000000001</v>
      </c>
      <c r="M62" s="4">
        <v>8.6468759999999995E-3</v>
      </c>
      <c r="P62" s="20">
        <v>8.6468650000000001E-3</v>
      </c>
    </row>
    <row r="63" spans="1:16" x14ac:dyDescent="0.25">
      <c r="A63" s="1" t="s">
        <v>75</v>
      </c>
      <c r="B63" s="1" t="s">
        <v>76</v>
      </c>
      <c r="C63" s="1" t="s">
        <v>77</v>
      </c>
      <c r="D63" s="1" t="s">
        <v>78</v>
      </c>
      <c r="E63" s="20">
        <v>411.01519999999999</v>
      </c>
      <c r="F63" s="1" t="s">
        <v>75</v>
      </c>
      <c r="G63" s="1" t="s">
        <v>76</v>
      </c>
      <c r="H63" s="24" t="s">
        <v>77</v>
      </c>
      <c r="I63" s="1" t="s">
        <v>78</v>
      </c>
      <c r="J63" s="20">
        <v>993.58389999999997</v>
      </c>
      <c r="L63" s="1" t="s">
        <v>75</v>
      </c>
      <c r="M63" s="1" t="s">
        <v>76</v>
      </c>
      <c r="N63" s="1" t="s">
        <v>77</v>
      </c>
      <c r="O63" s="1" t="s">
        <v>78</v>
      </c>
      <c r="P63" s="20">
        <v>998790.7</v>
      </c>
    </row>
    <row r="64" spans="1:16" x14ac:dyDescent="0.25">
      <c r="A64" s="4">
        <v>8.6468689999999997E-3</v>
      </c>
      <c r="B64" s="4">
        <v>8.6468689999999997E-3</v>
      </c>
      <c r="D64" s="1"/>
      <c r="E64" s="20">
        <v>8.6468689999999997E-3</v>
      </c>
      <c r="F64" s="4">
        <v>1.8495379999999999E-2</v>
      </c>
      <c r="G64" s="4">
        <v>2.2355770000000001E-2</v>
      </c>
      <c r="H64" s="24"/>
      <c r="J64" s="20">
        <v>1.7938579999999999E-2</v>
      </c>
      <c r="L64" s="4">
        <v>8.6468650000000001E-3</v>
      </c>
      <c r="M64" s="4">
        <v>1.409088E-7</v>
      </c>
      <c r="P64" s="20">
        <v>2.2204460000000001E-10</v>
      </c>
    </row>
    <row r="65" spans="1:16" x14ac:dyDescent="0.25">
      <c r="A65" s="1" t="s">
        <v>79</v>
      </c>
      <c r="B65" s="1" t="s">
        <v>80</v>
      </c>
      <c r="C65" s="1" t="s">
        <v>81</v>
      </c>
      <c r="D65" s="1" t="s">
        <v>82</v>
      </c>
      <c r="E65" s="20">
        <v>17530.099999999999</v>
      </c>
      <c r="F65" s="1" t="s">
        <v>79</v>
      </c>
      <c r="G65" s="1" t="s">
        <v>80</v>
      </c>
      <c r="H65" s="24" t="s">
        <v>81</v>
      </c>
      <c r="I65" s="1" t="s">
        <v>82</v>
      </c>
      <c r="J65" s="20">
        <v>12184.7</v>
      </c>
      <c r="L65" s="1" t="s">
        <v>79</v>
      </c>
      <c r="M65" s="1" t="s">
        <v>80</v>
      </c>
      <c r="N65" s="1" t="s">
        <v>81</v>
      </c>
      <c r="O65" s="1" t="s">
        <v>82</v>
      </c>
      <c r="P65" s="20">
        <v>17363.55</v>
      </c>
    </row>
    <row r="66" spans="1:16" x14ac:dyDescent="0.25">
      <c r="A66" s="4">
        <v>411.01519999999999</v>
      </c>
      <c r="B66" s="4">
        <v>8.6468689999999997E-3</v>
      </c>
      <c r="D66" s="1"/>
      <c r="E66" s="20">
        <v>1161.44</v>
      </c>
      <c r="F66" s="4">
        <v>993.58389999999997</v>
      </c>
      <c r="G66" s="4">
        <v>1.7887549999999999E-2</v>
      </c>
      <c r="H66" s="24"/>
      <c r="J66" s="20">
        <v>3333.17</v>
      </c>
      <c r="L66" s="4">
        <v>998790.7</v>
      </c>
      <c r="M66" s="4">
        <v>8.6468559999999996E-3</v>
      </c>
      <c r="P66" s="20">
        <v>1000000</v>
      </c>
    </row>
    <row r="67" spans="1:16" x14ac:dyDescent="0.25">
      <c r="A67" s="1" t="s">
        <v>83</v>
      </c>
      <c r="B67" s="1" t="s">
        <v>84</v>
      </c>
      <c r="C67" s="1" t="s">
        <v>85</v>
      </c>
      <c r="D67" s="1" t="s">
        <v>86</v>
      </c>
      <c r="E67" s="20">
        <v>4454.3429999999998</v>
      </c>
      <c r="F67" s="1" t="s">
        <v>83</v>
      </c>
      <c r="G67" s="1" t="s">
        <v>84</v>
      </c>
      <c r="H67" s="24" t="s">
        <v>85</v>
      </c>
      <c r="I67" s="1" t="s">
        <v>86</v>
      </c>
      <c r="J67" s="20">
        <v>12767.47</v>
      </c>
      <c r="L67" s="1" t="s">
        <v>83</v>
      </c>
      <c r="M67" s="1" t="s">
        <v>84</v>
      </c>
      <c r="N67" s="1" t="s">
        <v>85</v>
      </c>
      <c r="O67" s="1" t="s">
        <v>86</v>
      </c>
      <c r="P67" s="20">
        <v>1000000</v>
      </c>
    </row>
    <row r="68" spans="1:16" x14ac:dyDescent="0.25">
      <c r="A68" s="4">
        <v>8.6468689999999997E-3</v>
      </c>
      <c r="B68" s="4">
        <v>8.6468689999999997E-3</v>
      </c>
      <c r="D68" s="1"/>
      <c r="E68" s="20">
        <v>8.6468689999999997E-3</v>
      </c>
      <c r="F68" s="4">
        <v>1.7938579999999999E-2</v>
      </c>
      <c r="G68" s="4">
        <v>1.6599389999999999E-2</v>
      </c>
      <c r="H68" s="24"/>
      <c r="J68" s="20">
        <v>1.7292370000000001E-2</v>
      </c>
      <c r="L68" s="4">
        <v>2.2204460000000001E-10</v>
      </c>
      <c r="M68" s="4">
        <v>8.6468629999999994E-3</v>
      </c>
      <c r="P68" s="20">
        <v>2.6719140000000001E-3</v>
      </c>
    </row>
    <row r="69" spans="1:16" x14ac:dyDescent="0.25">
      <c r="A69" s="1" t="s">
        <v>87</v>
      </c>
      <c r="B69" s="1" t="s">
        <v>88</v>
      </c>
      <c r="C69" s="1" t="s">
        <v>89</v>
      </c>
      <c r="D69" s="1" t="s">
        <v>90</v>
      </c>
      <c r="E69" s="20">
        <v>8.6468689999999997E-3</v>
      </c>
      <c r="F69" s="1" t="s">
        <v>87</v>
      </c>
      <c r="G69" s="1" t="s">
        <v>88</v>
      </c>
      <c r="H69" s="24" t="s">
        <v>89</v>
      </c>
      <c r="I69" s="1" t="s">
        <v>90</v>
      </c>
      <c r="J69" s="20">
        <v>1.793552E-2</v>
      </c>
      <c r="L69" s="1" t="s">
        <v>87</v>
      </c>
      <c r="M69" s="1" t="s">
        <v>88</v>
      </c>
      <c r="N69" s="1" t="s">
        <v>89</v>
      </c>
      <c r="O69" s="1" t="s">
        <v>90</v>
      </c>
      <c r="P69" s="20">
        <v>8.6468440000000008E-3</v>
      </c>
    </row>
    <row r="70" spans="1:16" x14ac:dyDescent="0.25">
      <c r="A70" s="4">
        <v>17530.099999999999</v>
      </c>
      <c r="B70" s="4">
        <v>8.6468689999999997E-3</v>
      </c>
      <c r="D70" s="1"/>
      <c r="E70" s="20">
        <v>1495.066</v>
      </c>
      <c r="F70" s="4">
        <v>12184.7</v>
      </c>
      <c r="G70" s="4">
        <v>1.703139E-2</v>
      </c>
      <c r="H70" s="24"/>
      <c r="J70" s="20">
        <v>3724.2759999999998</v>
      </c>
      <c r="L70" s="4">
        <v>17363.55</v>
      </c>
      <c r="M70" s="4">
        <v>8.6468759999999995E-3</v>
      </c>
      <c r="P70" s="20">
        <v>63976.36</v>
      </c>
    </row>
    <row r="71" spans="1:16" x14ac:dyDescent="0.25">
      <c r="A71" s="1" t="s">
        <v>91</v>
      </c>
      <c r="B71" s="1" t="s">
        <v>92</v>
      </c>
      <c r="C71" s="1" t="s">
        <v>93</v>
      </c>
      <c r="D71" s="1" t="s">
        <v>94</v>
      </c>
      <c r="E71" s="20">
        <v>660.93849999999998</v>
      </c>
      <c r="F71" s="1" t="s">
        <v>91</v>
      </c>
      <c r="G71" s="1" t="s">
        <v>92</v>
      </c>
      <c r="H71" s="24" t="s">
        <v>93</v>
      </c>
      <c r="I71" s="1" t="s">
        <v>94</v>
      </c>
      <c r="J71" s="20">
        <v>1647.348</v>
      </c>
      <c r="L71" s="1" t="s">
        <v>91</v>
      </c>
      <c r="M71" s="1" t="s">
        <v>92</v>
      </c>
      <c r="N71" s="1" t="s">
        <v>93</v>
      </c>
      <c r="O71" s="1" t="s">
        <v>94</v>
      </c>
      <c r="P71" s="20">
        <v>996634.3</v>
      </c>
    </row>
    <row r="72" spans="1:16" x14ac:dyDescent="0.25">
      <c r="A72" s="4">
        <v>1161.44</v>
      </c>
      <c r="B72" s="4">
        <v>14602.8</v>
      </c>
      <c r="D72" s="1"/>
      <c r="E72" s="20">
        <v>8.6468689999999997E-3</v>
      </c>
      <c r="F72" s="4">
        <v>3333.17</v>
      </c>
      <c r="G72" s="4">
        <v>43090.15</v>
      </c>
      <c r="H72" s="24"/>
      <c r="J72" s="20">
        <v>1.549008E-2</v>
      </c>
      <c r="L72" s="4">
        <v>1000000</v>
      </c>
      <c r="M72" s="4">
        <v>999999.5</v>
      </c>
      <c r="P72" s="20">
        <v>2.2204460000000001E-10</v>
      </c>
    </row>
    <row r="73" spans="1:16" x14ac:dyDescent="0.25">
      <c r="A73" s="1" t="s">
        <v>95</v>
      </c>
      <c r="B73" s="1" t="s">
        <v>96</v>
      </c>
      <c r="C73" s="1" t="s">
        <v>97</v>
      </c>
      <c r="D73" s="1" t="s">
        <v>98</v>
      </c>
      <c r="E73" s="20">
        <v>1912.126</v>
      </c>
      <c r="F73" s="1" t="s">
        <v>95</v>
      </c>
      <c r="G73" s="1" t="s">
        <v>96</v>
      </c>
      <c r="H73" s="24" t="s">
        <v>97</v>
      </c>
      <c r="I73" s="1" t="s">
        <v>98</v>
      </c>
      <c r="J73" s="20">
        <v>3415.3560000000002</v>
      </c>
      <c r="L73" s="1" t="s">
        <v>95</v>
      </c>
      <c r="M73" s="1" t="s">
        <v>96</v>
      </c>
      <c r="N73" s="1" t="s">
        <v>97</v>
      </c>
      <c r="O73" s="1" t="s">
        <v>98</v>
      </c>
      <c r="P73" s="20">
        <v>2369.232</v>
      </c>
    </row>
    <row r="74" spans="1:16" x14ac:dyDescent="0.25">
      <c r="A74" s="4">
        <v>4454.3429999999998</v>
      </c>
      <c r="B74" s="4">
        <v>1661.13</v>
      </c>
      <c r="D74" s="1"/>
      <c r="E74" s="20">
        <v>2704.53</v>
      </c>
      <c r="F74" s="4">
        <v>12767.47</v>
      </c>
      <c r="G74" s="4">
        <v>3317.2719999999999</v>
      </c>
      <c r="H74" s="24"/>
      <c r="J74" s="20">
        <v>4642.9040000000005</v>
      </c>
      <c r="L74" s="4">
        <v>1000000</v>
      </c>
      <c r="M74" s="4">
        <v>999854.3</v>
      </c>
      <c r="P74" s="20">
        <v>32.990879999999997</v>
      </c>
    </row>
    <row r="75" spans="1:16" x14ac:dyDescent="0.25">
      <c r="A75" s="1" t="s">
        <v>99</v>
      </c>
      <c r="B75" s="1" t="s">
        <v>100</v>
      </c>
      <c r="C75" s="1" t="s">
        <v>101</v>
      </c>
      <c r="D75" s="1" t="s">
        <v>102</v>
      </c>
      <c r="E75" s="20">
        <v>1727.713</v>
      </c>
      <c r="F75" s="1" t="s">
        <v>99</v>
      </c>
      <c r="G75" s="1" t="s">
        <v>100</v>
      </c>
      <c r="H75" s="24" t="s">
        <v>101</v>
      </c>
      <c r="I75" s="1" t="s">
        <v>102</v>
      </c>
      <c r="J75" s="20">
        <v>3003.152</v>
      </c>
      <c r="L75" s="1" t="s">
        <v>99</v>
      </c>
      <c r="M75" s="1" t="s">
        <v>100</v>
      </c>
      <c r="N75" s="1" t="s">
        <v>101</v>
      </c>
      <c r="O75" s="1" t="s">
        <v>102</v>
      </c>
      <c r="P75" s="20">
        <v>1000000</v>
      </c>
    </row>
    <row r="76" spans="1:16" x14ac:dyDescent="0.25">
      <c r="A76" s="4">
        <v>8.6468689999999997E-3</v>
      </c>
      <c r="B76" s="4">
        <v>8.6468689999999997E-3</v>
      </c>
      <c r="D76" s="1"/>
      <c r="E76" s="20">
        <v>8.6468689999999997E-3</v>
      </c>
      <c r="F76" s="4">
        <v>1.7292370000000001E-2</v>
      </c>
      <c r="G76" s="4">
        <v>1.549008E-2</v>
      </c>
      <c r="H76" s="24"/>
      <c r="J76" s="20">
        <v>1.411858E-2</v>
      </c>
      <c r="L76" s="4">
        <v>2.6719140000000001E-3</v>
      </c>
      <c r="M76" s="4">
        <v>2.2204460000000001E-10</v>
      </c>
      <c r="P76" s="20">
        <v>8.6468880000000001E-3</v>
      </c>
    </row>
    <row r="77" spans="1:16" x14ac:dyDescent="0.25">
      <c r="A77" s="1" t="s">
        <v>103</v>
      </c>
      <c r="B77" s="1" t="s">
        <v>104</v>
      </c>
      <c r="C77" s="1" t="s">
        <v>105</v>
      </c>
      <c r="D77" s="1" t="s">
        <v>106</v>
      </c>
      <c r="E77" s="20">
        <v>8.6468689999999997E-3</v>
      </c>
      <c r="F77" s="1" t="s">
        <v>103</v>
      </c>
      <c r="G77" s="1" t="s">
        <v>104</v>
      </c>
      <c r="H77" s="24" t="s">
        <v>105</v>
      </c>
      <c r="I77" s="1" t="s">
        <v>106</v>
      </c>
      <c r="J77" s="20">
        <v>1.8689270000000001E-2</v>
      </c>
      <c r="L77" s="1" t="s">
        <v>103</v>
      </c>
      <c r="M77" s="1" t="s">
        <v>104</v>
      </c>
      <c r="N77" s="1" t="s">
        <v>105</v>
      </c>
      <c r="O77" s="1" t="s">
        <v>106</v>
      </c>
      <c r="P77" s="20">
        <v>8.6468889999999996E-3</v>
      </c>
    </row>
    <row r="78" spans="1:16" x14ac:dyDescent="0.25">
      <c r="A78" s="4">
        <v>8.6468689999999997E-3</v>
      </c>
      <c r="B78" s="4">
        <v>8.6468689999999997E-3</v>
      </c>
      <c r="D78" s="1"/>
      <c r="E78" s="20">
        <v>46598.77</v>
      </c>
      <c r="F78" s="4">
        <v>1.793552E-2</v>
      </c>
      <c r="G78" s="4">
        <v>1.6321840000000001E-2</v>
      </c>
      <c r="H78" s="24"/>
      <c r="J78" s="20">
        <v>73220.479999999996</v>
      </c>
      <c r="L78" s="4">
        <v>8.6468440000000008E-3</v>
      </c>
      <c r="M78" s="4">
        <v>8.6468889999999996E-3</v>
      </c>
      <c r="P78" s="20">
        <v>10234.16</v>
      </c>
    </row>
    <row r="79" spans="1:16" x14ac:dyDescent="0.25">
      <c r="A79" s="1" t="s">
        <v>107</v>
      </c>
      <c r="B79" s="1" t="s">
        <v>108</v>
      </c>
      <c r="C79" s="1" t="s">
        <v>109</v>
      </c>
      <c r="D79" s="1" t="s">
        <v>110</v>
      </c>
      <c r="E79" s="20">
        <v>6535.9480000000003</v>
      </c>
      <c r="F79" s="1" t="s">
        <v>107</v>
      </c>
      <c r="G79" s="1" t="s">
        <v>108</v>
      </c>
      <c r="H79" s="24" t="s">
        <v>109</v>
      </c>
      <c r="I79" s="1" t="s">
        <v>110</v>
      </c>
      <c r="J79" s="20">
        <v>13262.39</v>
      </c>
      <c r="L79" s="1" t="s">
        <v>107</v>
      </c>
      <c r="M79" s="1" t="s">
        <v>108</v>
      </c>
      <c r="N79" s="1" t="s">
        <v>109</v>
      </c>
      <c r="O79" s="1" t="s">
        <v>110</v>
      </c>
      <c r="P79" s="20">
        <v>1000000</v>
      </c>
    </row>
    <row r="80" spans="1:16" x14ac:dyDescent="0.25">
      <c r="A80" s="4">
        <v>1495.066</v>
      </c>
      <c r="B80" s="4">
        <v>8.6468689999999997E-3</v>
      </c>
      <c r="D80" s="1"/>
      <c r="E80" s="20">
        <v>576.36890000000005</v>
      </c>
      <c r="F80" s="4">
        <v>3724.2759999999998</v>
      </c>
      <c r="G80" s="4">
        <v>1.606635E-2</v>
      </c>
      <c r="H80" s="24"/>
      <c r="J80" s="20">
        <v>1538.329</v>
      </c>
      <c r="L80" s="4">
        <v>63976.36</v>
      </c>
      <c r="M80" s="4">
        <v>8.6467490000000004E-3</v>
      </c>
      <c r="P80" s="20">
        <v>999995.5</v>
      </c>
    </row>
    <row r="81" spans="1:16" x14ac:dyDescent="0.25">
      <c r="A81" s="1" t="s">
        <v>111</v>
      </c>
      <c r="B81" s="1" t="s">
        <v>112</v>
      </c>
      <c r="C81" s="1" t="s">
        <v>113</v>
      </c>
      <c r="D81" s="1" t="s">
        <v>114</v>
      </c>
      <c r="E81" s="20">
        <v>1091.0889999999999</v>
      </c>
      <c r="F81" s="1" t="s">
        <v>111</v>
      </c>
      <c r="G81" s="1" t="s">
        <v>112</v>
      </c>
      <c r="H81" s="24" t="s">
        <v>113</v>
      </c>
      <c r="I81" s="1" t="s">
        <v>114</v>
      </c>
      <c r="J81" s="20">
        <v>2015.723</v>
      </c>
      <c r="L81" s="1" t="s">
        <v>111</v>
      </c>
      <c r="M81" s="1" t="s">
        <v>112</v>
      </c>
      <c r="N81" s="1" t="s">
        <v>113</v>
      </c>
      <c r="O81" s="1" t="s">
        <v>114</v>
      </c>
      <c r="P81" s="20">
        <v>255.3639</v>
      </c>
    </row>
    <row r="82" spans="1:16" x14ac:dyDescent="0.25">
      <c r="A82" s="4">
        <v>660.93849999999998</v>
      </c>
      <c r="B82" s="4">
        <v>16629.599999999999</v>
      </c>
      <c r="D82" s="1"/>
      <c r="E82" s="20">
        <v>9345.7939999999999</v>
      </c>
      <c r="F82" s="4">
        <v>1647.348</v>
      </c>
      <c r="G82" s="4">
        <v>24790.44</v>
      </c>
      <c r="H82" s="24"/>
      <c r="J82" s="20">
        <v>24658.55</v>
      </c>
      <c r="L82" s="4">
        <v>996634.3</v>
      </c>
      <c r="M82" s="4">
        <v>83548.929999999993</v>
      </c>
      <c r="P82" s="20">
        <v>686.70780000000002</v>
      </c>
    </row>
    <row r="83" spans="1:16" x14ac:dyDescent="0.25">
      <c r="A83" s="1" t="s">
        <v>115</v>
      </c>
      <c r="B83" s="1" t="s">
        <v>116</v>
      </c>
      <c r="C83" s="1" t="s">
        <v>117</v>
      </c>
      <c r="D83" s="1" t="s">
        <v>118</v>
      </c>
      <c r="E83" s="20">
        <v>837.13139999999999</v>
      </c>
      <c r="F83" s="1" t="s">
        <v>115</v>
      </c>
      <c r="G83" s="1" t="s">
        <v>116</v>
      </c>
      <c r="H83" s="24" t="s">
        <v>117</v>
      </c>
      <c r="I83" s="1" t="s">
        <v>118</v>
      </c>
      <c r="J83" s="20">
        <v>1729.54</v>
      </c>
      <c r="L83" s="1" t="s">
        <v>115</v>
      </c>
      <c r="M83" s="1" t="s">
        <v>116</v>
      </c>
      <c r="N83" s="1" t="s">
        <v>117</v>
      </c>
      <c r="O83" s="1" t="s">
        <v>118</v>
      </c>
      <c r="P83" s="20">
        <v>2661.549</v>
      </c>
    </row>
    <row r="84" spans="1:16" x14ac:dyDescent="0.25">
      <c r="A84" s="4">
        <v>8.6468689999999997E-3</v>
      </c>
      <c r="B84" s="4">
        <v>20933.98</v>
      </c>
      <c r="D84" s="1"/>
      <c r="E84" s="20">
        <v>1718.1890000000001</v>
      </c>
      <c r="F84" s="4">
        <v>1.549008E-2</v>
      </c>
      <c r="G84" s="4">
        <v>49632.24</v>
      </c>
      <c r="H84" s="24"/>
      <c r="J84" s="20">
        <v>2374.2550000000001</v>
      </c>
      <c r="L84" s="4">
        <v>2.2204460000000001E-10</v>
      </c>
      <c r="M84" s="4">
        <v>27137.69</v>
      </c>
      <c r="P84" s="20">
        <v>683.74810000000002</v>
      </c>
    </row>
    <row r="85" spans="1:16" x14ac:dyDescent="0.25">
      <c r="A85" s="1" t="s">
        <v>119</v>
      </c>
      <c r="B85" s="1" t="s">
        <v>120</v>
      </c>
      <c r="C85" s="1" t="s">
        <v>121</v>
      </c>
      <c r="D85" s="1" t="s">
        <v>122</v>
      </c>
      <c r="E85" s="20">
        <v>27027.03</v>
      </c>
      <c r="F85" s="1" t="s">
        <v>119</v>
      </c>
      <c r="G85" s="1" t="s">
        <v>120</v>
      </c>
      <c r="H85" s="24" t="s">
        <v>121</v>
      </c>
      <c r="I85" s="1" t="s">
        <v>122</v>
      </c>
      <c r="J85" s="20">
        <v>68180.240000000005</v>
      </c>
      <c r="L85" s="1" t="s">
        <v>119</v>
      </c>
      <c r="M85" s="1" t="s">
        <v>120</v>
      </c>
      <c r="N85" s="1" t="s">
        <v>121</v>
      </c>
      <c r="O85" s="1" t="s">
        <v>122</v>
      </c>
      <c r="P85" s="20">
        <v>85441.95</v>
      </c>
    </row>
    <row r="86" spans="1:16" x14ac:dyDescent="0.25">
      <c r="A86" s="4">
        <v>1912.126</v>
      </c>
      <c r="B86" s="4">
        <v>811.79809999999998</v>
      </c>
      <c r="D86" s="1"/>
      <c r="E86" s="20">
        <v>1286.711</v>
      </c>
      <c r="F86" s="4">
        <v>3415.3560000000002</v>
      </c>
      <c r="G86" s="4">
        <v>1343.32</v>
      </c>
      <c r="H86" s="24"/>
      <c r="J86" s="20">
        <v>950.45090000000005</v>
      </c>
      <c r="L86" s="4">
        <v>2369.232</v>
      </c>
      <c r="M86" s="4">
        <v>238.9794</v>
      </c>
      <c r="P86" s="20">
        <v>821.74850000000004</v>
      </c>
    </row>
    <row r="87" spans="1:16" x14ac:dyDescent="0.25">
      <c r="A87" s="1" t="s">
        <v>123</v>
      </c>
      <c r="B87" s="1" t="s">
        <v>124</v>
      </c>
      <c r="C87" s="1" t="s">
        <v>125</v>
      </c>
      <c r="D87" s="1" t="s">
        <v>126</v>
      </c>
      <c r="E87" s="20">
        <v>154.24959999999999</v>
      </c>
      <c r="F87" s="1" t="s">
        <v>123</v>
      </c>
      <c r="G87" s="1" t="s">
        <v>124</v>
      </c>
      <c r="H87" s="24" t="s">
        <v>125</v>
      </c>
      <c r="I87" s="1" t="s">
        <v>126</v>
      </c>
      <c r="J87" s="20">
        <v>356.83800000000002</v>
      </c>
      <c r="L87" s="1" t="s">
        <v>123</v>
      </c>
      <c r="M87" s="1" t="s">
        <v>124</v>
      </c>
      <c r="N87" s="1" t="s">
        <v>125</v>
      </c>
      <c r="O87" s="1" t="s">
        <v>126</v>
      </c>
      <c r="P87" s="20">
        <v>3.1738780000000002</v>
      </c>
    </row>
    <row r="88" spans="1:16" x14ac:dyDescent="0.25">
      <c r="A88" s="4">
        <v>2704.53</v>
      </c>
      <c r="B88" s="4">
        <v>3399.0479999999998</v>
      </c>
      <c r="D88" s="1"/>
      <c r="E88" s="20">
        <v>8.6468689999999997E-3</v>
      </c>
      <c r="F88" s="4">
        <v>4642.9040000000005</v>
      </c>
      <c r="G88" s="4">
        <v>5846.2820000000002</v>
      </c>
      <c r="H88" s="24"/>
      <c r="J88" s="20">
        <v>2.3210580000000001E-2</v>
      </c>
      <c r="L88" s="4">
        <v>32.990879999999997</v>
      </c>
      <c r="M88" s="4">
        <v>2251.9169999999999</v>
      </c>
      <c r="P88" s="20">
        <v>8.6468759999999995E-3</v>
      </c>
    </row>
    <row r="89" spans="1:16" x14ac:dyDescent="0.25">
      <c r="A89" s="1" t="s">
        <v>127</v>
      </c>
      <c r="B89" s="1" t="s">
        <v>128</v>
      </c>
      <c r="C89" s="1" t="s">
        <v>129</v>
      </c>
      <c r="D89" s="1" t="s">
        <v>130</v>
      </c>
      <c r="E89" s="20">
        <v>8.6468689999999997E-3</v>
      </c>
      <c r="F89" s="1" t="s">
        <v>127</v>
      </c>
      <c r="G89" s="1" t="s">
        <v>128</v>
      </c>
      <c r="H89" s="24" t="s">
        <v>129</v>
      </c>
      <c r="I89" s="1" t="s">
        <v>130</v>
      </c>
      <c r="J89" s="20">
        <v>2.2355770000000001E-2</v>
      </c>
      <c r="L89" s="1" t="s">
        <v>127</v>
      </c>
      <c r="M89" s="1" t="s">
        <v>128</v>
      </c>
      <c r="N89" s="1" t="s">
        <v>129</v>
      </c>
      <c r="O89" s="1" t="s">
        <v>130</v>
      </c>
      <c r="P89" s="20">
        <v>1.409088E-7</v>
      </c>
    </row>
    <row r="90" spans="1:16" x14ac:dyDescent="0.25">
      <c r="A90" s="4">
        <v>1727.713</v>
      </c>
      <c r="B90" s="4">
        <v>8.6468689999999997E-3</v>
      </c>
      <c r="D90" s="1"/>
      <c r="E90" s="20">
        <v>8.6468689999999997E-3</v>
      </c>
      <c r="F90" s="4">
        <v>3003.152</v>
      </c>
      <c r="G90" s="4">
        <v>2.9082400000000001E-2</v>
      </c>
      <c r="H90" s="24"/>
      <c r="J90" s="20">
        <v>1.7887549999999999E-2</v>
      </c>
      <c r="L90" s="4">
        <v>1000000</v>
      </c>
      <c r="M90" s="4">
        <v>8.6468889999999996E-3</v>
      </c>
      <c r="P90" s="20">
        <v>8.6468559999999996E-3</v>
      </c>
    </row>
    <row r="91" spans="1:16" x14ac:dyDescent="0.25">
      <c r="A91" s="1" t="s">
        <v>131</v>
      </c>
      <c r="B91" s="1" t="s">
        <v>132</v>
      </c>
      <c r="C91" s="1" t="s">
        <v>133</v>
      </c>
      <c r="D91" s="1" t="s">
        <v>134</v>
      </c>
      <c r="E91" s="20">
        <v>8.6468689999999997E-3</v>
      </c>
      <c r="F91" s="1" t="s">
        <v>131</v>
      </c>
      <c r="G91" s="1" t="s">
        <v>132</v>
      </c>
      <c r="H91" s="24" t="s">
        <v>133</v>
      </c>
      <c r="I91" s="1" t="s">
        <v>134</v>
      </c>
      <c r="J91" s="20">
        <v>1.6599389999999999E-2</v>
      </c>
      <c r="L91" s="1" t="s">
        <v>131</v>
      </c>
      <c r="M91" s="1" t="s">
        <v>132</v>
      </c>
      <c r="N91" s="1" t="s">
        <v>133</v>
      </c>
      <c r="O91" s="1" t="s">
        <v>134</v>
      </c>
      <c r="P91" s="20">
        <v>8.6468629999999994E-3</v>
      </c>
    </row>
    <row r="92" spans="1:16" x14ac:dyDescent="0.25">
      <c r="A92" s="4">
        <v>8.6468689999999997E-3</v>
      </c>
      <c r="B92" s="4">
        <v>42599.28</v>
      </c>
      <c r="D92" s="1"/>
      <c r="E92" s="20">
        <v>8.6468689999999997E-3</v>
      </c>
      <c r="F92" s="4">
        <v>1.411858E-2</v>
      </c>
      <c r="G92" s="4">
        <v>81097.210000000006</v>
      </c>
      <c r="H92" s="24"/>
      <c r="J92" s="20">
        <v>1.703139E-2</v>
      </c>
      <c r="L92" s="4">
        <v>8.6468880000000001E-3</v>
      </c>
      <c r="M92" s="4">
        <v>803.1096</v>
      </c>
      <c r="P92" s="20">
        <v>8.6468759999999995E-3</v>
      </c>
    </row>
    <row r="93" spans="1:16" x14ac:dyDescent="0.25">
      <c r="A93" s="1" t="s">
        <v>135</v>
      </c>
      <c r="B93" s="1" t="s">
        <v>136</v>
      </c>
      <c r="C93" s="1" t="s">
        <v>137</v>
      </c>
      <c r="D93" s="1" t="s">
        <v>138</v>
      </c>
      <c r="E93" s="20">
        <v>14602.8</v>
      </c>
      <c r="F93" s="1" t="s">
        <v>135</v>
      </c>
      <c r="G93" s="1" t="s">
        <v>136</v>
      </c>
      <c r="H93" s="24" t="s">
        <v>137</v>
      </c>
      <c r="I93" s="1" t="s">
        <v>138</v>
      </c>
      <c r="J93" s="20">
        <v>43090.15</v>
      </c>
      <c r="L93" s="1" t="s">
        <v>135</v>
      </c>
      <c r="M93" s="1" t="s">
        <v>136</v>
      </c>
      <c r="N93" s="1" t="s">
        <v>137</v>
      </c>
      <c r="O93" s="1" t="s">
        <v>138</v>
      </c>
      <c r="P93" s="20">
        <v>999999.5</v>
      </c>
    </row>
    <row r="94" spans="1:16" x14ac:dyDescent="0.25">
      <c r="A94" s="4">
        <v>8.6468689999999997E-3</v>
      </c>
      <c r="B94" s="4">
        <v>8.6468689999999997E-3</v>
      </c>
      <c r="D94" s="1"/>
      <c r="E94" s="20">
        <v>1661.13</v>
      </c>
      <c r="F94" s="4">
        <v>1.8689270000000001E-2</v>
      </c>
      <c r="G94" s="4">
        <v>2.4956889999999999E-2</v>
      </c>
      <c r="H94" s="24"/>
      <c r="J94" s="20">
        <v>3317.2719999999999</v>
      </c>
      <c r="L94" s="4">
        <v>8.6468889999999996E-3</v>
      </c>
      <c r="M94" s="4">
        <v>9.8935339999999995E-7</v>
      </c>
      <c r="P94" s="20">
        <v>999854.3</v>
      </c>
    </row>
    <row r="95" spans="1:16" x14ac:dyDescent="0.25">
      <c r="A95" s="1" t="s">
        <v>139</v>
      </c>
      <c r="B95" s="1" t="s">
        <v>140</v>
      </c>
      <c r="C95" s="1" t="s">
        <v>141</v>
      </c>
      <c r="D95" s="1" t="s">
        <v>142</v>
      </c>
      <c r="E95" s="20">
        <v>8.6468689999999997E-3</v>
      </c>
      <c r="F95" s="1" t="s">
        <v>139</v>
      </c>
      <c r="G95" s="1" t="s">
        <v>140</v>
      </c>
      <c r="H95" s="24" t="s">
        <v>141</v>
      </c>
      <c r="I95" s="1" t="s">
        <v>142</v>
      </c>
      <c r="J95" s="20">
        <v>1.549008E-2</v>
      </c>
      <c r="L95" s="1" t="s">
        <v>139</v>
      </c>
      <c r="M95" s="1" t="s">
        <v>140</v>
      </c>
      <c r="N95" s="1" t="s">
        <v>141</v>
      </c>
      <c r="O95" s="1" t="s">
        <v>142</v>
      </c>
      <c r="P95" s="20">
        <v>2.2204460000000001E-10</v>
      </c>
    </row>
    <row r="96" spans="1:16" x14ac:dyDescent="0.25">
      <c r="A96" s="4">
        <v>46598.77</v>
      </c>
      <c r="B96" s="4">
        <v>8.6468689999999997E-3</v>
      </c>
      <c r="D96" s="1"/>
      <c r="E96" s="20">
        <v>8.6468689999999997E-3</v>
      </c>
      <c r="F96" s="4">
        <v>73220.479999999996</v>
      </c>
      <c r="G96" s="4">
        <v>2.1617480000000001E-2</v>
      </c>
      <c r="H96" s="24"/>
      <c r="J96" s="20">
        <v>1.6321840000000001E-2</v>
      </c>
      <c r="L96" s="4">
        <v>10234.16</v>
      </c>
      <c r="M96" s="4">
        <v>8.6468889999999996E-3</v>
      </c>
      <c r="P96" s="20">
        <v>8.6468889999999996E-3</v>
      </c>
    </row>
    <row r="97" spans="1:16" x14ac:dyDescent="0.25">
      <c r="A97" s="1" t="s">
        <v>143</v>
      </c>
      <c r="B97" s="1" t="s">
        <v>144</v>
      </c>
      <c r="C97" s="1" t="s">
        <v>145</v>
      </c>
      <c r="D97" s="1" t="s">
        <v>146</v>
      </c>
      <c r="E97" s="20">
        <v>8.6468689999999997E-3</v>
      </c>
      <c r="F97" s="1" t="s">
        <v>143</v>
      </c>
      <c r="G97" s="1" t="s">
        <v>144</v>
      </c>
      <c r="H97" s="24" t="s">
        <v>145</v>
      </c>
      <c r="I97" s="1" t="s">
        <v>146</v>
      </c>
      <c r="J97" s="20">
        <v>1.606635E-2</v>
      </c>
      <c r="L97" s="1" t="s">
        <v>143</v>
      </c>
      <c r="M97" s="1" t="s">
        <v>144</v>
      </c>
      <c r="N97" s="1" t="s">
        <v>145</v>
      </c>
      <c r="O97" s="1" t="s">
        <v>146</v>
      </c>
      <c r="P97" s="20">
        <v>8.6467490000000004E-3</v>
      </c>
    </row>
    <row r="98" spans="1:16" x14ac:dyDescent="0.25">
      <c r="A98" s="4">
        <v>6535.9480000000003</v>
      </c>
      <c r="B98" s="4">
        <v>8.6468689999999997E-3</v>
      </c>
      <c r="D98" s="1"/>
      <c r="E98" s="20">
        <v>16629.599999999999</v>
      </c>
      <c r="F98" s="4">
        <v>13262.39</v>
      </c>
      <c r="G98" s="4">
        <v>2.4057849999999999E-2</v>
      </c>
      <c r="H98" s="24"/>
      <c r="J98" s="20">
        <v>24790.44</v>
      </c>
      <c r="L98" s="4">
        <v>1000000</v>
      </c>
      <c r="M98" s="4">
        <v>4.4620939999999998E-3</v>
      </c>
      <c r="P98" s="20">
        <v>83548.929999999993</v>
      </c>
    </row>
    <row r="99" spans="1:16" x14ac:dyDescent="0.25">
      <c r="A99" s="1" t="s">
        <v>147</v>
      </c>
      <c r="B99" s="1" t="s">
        <v>148</v>
      </c>
      <c r="C99" s="1" t="s">
        <v>149</v>
      </c>
      <c r="D99" s="1" t="s">
        <v>150</v>
      </c>
      <c r="E99" s="20">
        <v>20933.98</v>
      </c>
      <c r="F99" s="1" t="s">
        <v>147</v>
      </c>
      <c r="G99" s="1" t="s">
        <v>148</v>
      </c>
      <c r="H99" s="24" t="s">
        <v>149</v>
      </c>
      <c r="I99" s="1" t="s">
        <v>150</v>
      </c>
      <c r="J99" s="20">
        <v>49632.24</v>
      </c>
      <c r="L99" s="1" t="s">
        <v>147</v>
      </c>
      <c r="M99" s="1" t="s">
        <v>148</v>
      </c>
      <c r="N99" s="1" t="s">
        <v>149</v>
      </c>
      <c r="O99" s="1" t="s">
        <v>150</v>
      </c>
      <c r="P99" s="20">
        <v>27137.69</v>
      </c>
    </row>
    <row r="100" spans="1:16" x14ac:dyDescent="0.25">
      <c r="A100" s="4">
        <v>576.36890000000005</v>
      </c>
      <c r="B100" s="4">
        <v>3817.4079999999999</v>
      </c>
      <c r="D100" s="1"/>
      <c r="E100" s="20">
        <v>811.79809999999998</v>
      </c>
      <c r="F100" s="4">
        <v>1538.329</v>
      </c>
      <c r="G100" s="4">
        <v>2947.002</v>
      </c>
      <c r="H100" s="24"/>
      <c r="J100" s="20">
        <v>1343.32</v>
      </c>
      <c r="L100" s="4">
        <v>999995.5</v>
      </c>
      <c r="M100" s="4">
        <v>2503.8690000000001</v>
      </c>
      <c r="P100" s="20">
        <v>238.9794</v>
      </c>
    </row>
    <row r="101" spans="1:16" x14ac:dyDescent="0.25">
      <c r="A101" s="1" t="s">
        <v>151</v>
      </c>
      <c r="B101" s="1" t="s">
        <v>152</v>
      </c>
      <c r="C101" s="1" t="s">
        <v>153</v>
      </c>
      <c r="D101" s="1" t="s">
        <v>154</v>
      </c>
      <c r="E101" s="20">
        <v>3399.0479999999998</v>
      </c>
      <c r="F101" s="1" t="s">
        <v>151</v>
      </c>
      <c r="G101" s="1" t="s">
        <v>152</v>
      </c>
      <c r="H101" s="24" t="s">
        <v>153</v>
      </c>
      <c r="I101" s="1" t="s">
        <v>154</v>
      </c>
      <c r="J101" s="20">
        <v>5846.2820000000002</v>
      </c>
      <c r="L101" s="1" t="s">
        <v>151</v>
      </c>
      <c r="M101" s="1" t="s">
        <v>152</v>
      </c>
      <c r="N101" s="1" t="s">
        <v>153</v>
      </c>
      <c r="O101" s="1" t="s">
        <v>154</v>
      </c>
      <c r="P101" s="20">
        <v>2251.9169999999999</v>
      </c>
    </row>
    <row r="102" spans="1:16" x14ac:dyDescent="0.25">
      <c r="A102" s="4">
        <v>1091.0889999999999</v>
      </c>
      <c r="B102" s="4">
        <v>2700.0219999999999</v>
      </c>
      <c r="D102" s="1"/>
      <c r="E102" s="20">
        <v>8.6468689999999997E-3</v>
      </c>
      <c r="F102" s="4">
        <v>2015.723</v>
      </c>
      <c r="G102" s="4">
        <v>4457.0060000000003</v>
      </c>
      <c r="H102" s="24"/>
      <c r="J102" s="20">
        <v>2.9082400000000001E-2</v>
      </c>
      <c r="L102" s="4">
        <v>255.3639</v>
      </c>
      <c r="M102" s="4">
        <v>821.39120000000003</v>
      </c>
      <c r="P102" s="20">
        <v>8.6468889999999996E-3</v>
      </c>
    </row>
    <row r="103" spans="1:16" x14ac:dyDescent="0.25">
      <c r="A103" s="1" t="s">
        <v>155</v>
      </c>
      <c r="B103" s="1" t="s">
        <v>156</v>
      </c>
      <c r="C103" s="1" t="s">
        <v>157</v>
      </c>
      <c r="D103" s="1" t="s">
        <v>158</v>
      </c>
      <c r="E103" s="20">
        <v>42599.28</v>
      </c>
      <c r="F103" s="1" t="s">
        <v>155</v>
      </c>
      <c r="G103" s="1" t="s">
        <v>156</v>
      </c>
      <c r="H103" s="24" t="s">
        <v>157</v>
      </c>
      <c r="I103" s="1" t="s">
        <v>158</v>
      </c>
      <c r="J103" s="20">
        <v>81097.210000000006</v>
      </c>
      <c r="L103" s="1" t="s">
        <v>155</v>
      </c>
      <c r="M103" s="1" t="s">
        <v>156</v>
      </c>
      <c r="N103" s="1" t="s">
        <v>157</v>
      </c>
      <c r="O103" s="1" t="s">
        <v>158</v>
      </c>
      <c r="P103" s="20">
        <v>803.1096</v>
      </c>
    </row>
    <row r="104" spans="1:16" x14ac:dyDescent="0.25">
      <c r="A104" s="4">
        <v>9345.7939999999999</v>
      </c>
      <c r="B104" s="4">
        <v>8.6468689999999997E-3</v>
      </c>
      <c r="D104" s="1"/>
      <c r="E104" s="20">
        <v>8.6468689999999997E-3</v>
      </c>
      <c r="F104" s="4">
        <v>24658.55</v>
      </c>
      <c r="G104" s="4">
        <v>1.73022E-2</v>
      </c>
      <c r="H104" s="24"/>
      <c r="J104" s="20">
        <v>2.4956889999999999E-2</v>
      </c>
      <c r="L104" s="4">
        <v>686.70780000000002</v>
      </c>
      <c r="M104" s="4">
        <v>8.6468859999999995E-3</v>
      </c>
      <c r="P104" s="20">
        <v>9.8935339999999995E-7</v>
      </c>
    </row>
    <row r="105" spans="1:16" x14ac:dyDescent="0.25">
      <c r="A105" s="1" t="s">
        <v>159</v>
      </c>
      <c r="B105" s="1" t="s">
        <v>160</v>
      </c>
      <c r="C105" s="1" t="s">
        <v>161</v>
      </c>
      <c r="D105" s="1" t="s">
        <v>162</v>
      </c>
      <c r="E105" s="20">
        <v>8.6468689999999997E-3</v>
      </c>
      <c r="F105" s="1" t="s">
        <v>159</v>
      </c>
      <c r="G105" s="1" t="s">
        <v>160</v>
      </c>
      <c r="H105" s="24" t="s">
        <v>161</v>
      </c>
      <c r="I105" s="1" t="s">
        <v>162</v>
      </c>
      <c r="J105" s="20">
        <v>2.1617480000000001E-2</v>
      </c>
      <c r="L105" s="1" t="s">
        <v>159</v>
      </c>
      <c r="M105" s="1" t="s">
        <v>160</v>
      </c>
      <c r="N105" s="1" t="s">
        <v>161</v>
      </c>
      <c r="O105" s="1" t="s">
        <v>162</v>
      </c>
      <c r="P105" s="20">
        <v>8.6468889999999996E-3</v>
      </c>
    </row>
    <row r="106" spans="1:16" x14ac:dyDescent="0.25">
      <c r="A106" s="4">
        <v>837.13139999999999</v>
      </c>
      <c r="B106" s="4">
        <v>8.6468689999999997E-3</v>
      </c>
      <c r="D106" s="1"/>
      <c r="E106" s="20">
        <v>8.6468689999999997E-3</v>
      </c>
      <c r="F106" s="4">
        <v>1729.54</v>
      </c>
      <c r="G106" s="4">
        <v>2.4057849999999999E-2</v>
      </c>
      <c r="H106" s="24"/>
      <c r="J106" s="20">
        <v>2.4057849999999999E-2</v>
      </c>
      <c r="L106" s="4">
        <v>2661.549</v>
      </c>
      <c r="M106" s="4">
        <v>4.421711E-3</v>
      </c>
      <c r="P106" s="20">
        <v>4.4620939999999998E-3</v>
      </c>
    </row>
    <row r="107" spans="1:16" x14ac:dyDescent="0.25">
      <c r="A107" s="1" t="s">
        <v>163</v>
      </c>
      <c r="B107" s="1" t="s">
        <v>164</v>
      </c>
      <c r="C107" s="1" t="s">
        <v>165</v>
      </c>
      <c r="D107" s="1" t="s">
        <v>166</v>
      </c>
      <c r="E107" s="20">
        <v>3817.4079999999999</v>
      </c>
      <c r="F107" s="1" t="s">
        <v>163</v>
      </c>
      <c r="G107" s="1" t="s">
        <v>164</v>
      </c>
      <c r="H107" s="24" t="s">
        <v>165</v>
      </c>
      <c r="I107" s="1" t="s">
        <v>166</v>
      </c>
      <c r="J107" s="20">
        <v>2947.002</v>
      </c>
      <c r="L107" s="1" t="s">
        <v>163</v>
      </c>
      <c r="M107" s="1" t="s">
        <v>164</v>
      </c>
      <c r="N107" s="1" t="s">
        <v>165</v>
      </c>
      <c r="O107" s="1" t="s">
        <v>166</v>
      </c>
      <c r="P107" s="20">
        <v>2503.8690000000001</v>
      </c>
    </row>
    <row r="108" spans="1:16" x14ac:dyDescent="0.25">
      <c r="A108" s="4">
        <v>1718.1890000000001</v>
      </c>
      <c r="B108" s="4">
        <v>1153.403</v>
      </c>
      <c r="D108" s="1"/>
      <c r="E108" s="20">
        <v>2700.0219999999999</v>
      </c>
      <c r="F108" s="4">
        <v>2374.2550000000001</v>
      </c>
      <c r="G108" s="4">
        <v>1783.287</v>
      </c>
      <c r="H108" s="24"/>
      <c r="J108" s="20">
        <v>4457.0060000000003</v>
      </c>
      <c r="L108" s="4">
        <v>683.74810000000002</v>
      </c>
      <c r="M108" s="4">
        <v>1000000</v>
      </c>
      <c r="P108" s="20">
        <v>821.39120000000003</v>
      </c>
    </row>
    <row r="109" spans="1:16" x14ac:dyDescent="0.25">
      <c r="A109" s="1" t="s">
        <v>167</v>
      </c>
      <c r="B109" s="1" t="s">
        <v>168</v>
      </c>
      <c r="C109" s="1" t="s">
        <v>169</v>
      </c>
      <c r="D109" s="1" t="s">
        <v>170</v>
      </c>
      <c r="E109" s="20">
        <v>8.6468689999999997E-3</v>
      </c>
      <c r="F109" s="1" t="s">
        <v>167</v>
      </c>
      <c r="G109" s="1" t="s">
        <v>168</v>
      </c>
      <c r="H109" s="24" t="s">
        <v>169</v>
      </c>
      <c r="I109" s="1" t="s">
        <v>170</v>
      </c>
      <c r="J109" s="20">
        <v>1.73022E-2</v>
      </c>
      <c r="L109" s="1" t="s">
        <v>167</v>
      </c>
      <c r="M109" s="1" t="s">
        <v>168</v>
      </c>
      <c r="N109" s="1" t="s">
        <v>169</v>
      </c>
      <c r="O109" s="1" t="s">
        <v>170</v>
      </c>
      <c r="P109" s="20">
        <v>8.6468859999999995E-3</v>
      </c>
    </row>
    <row r="110" spans="1:16" x14ac:dyDescent="0.25">
      <c r="A110" s="4">
        <v>27027.03</v>
      </c>
      <c r="B110" s="4">
        <v>98.561009999999996</v>
      </c>
      <c r="D110" s="1"/>
      <c r="E110" s="20">
        <v>8.6468689999999997E-3</v>
      </c>
      <c r="F110" s="4">
        <v>68180.240000000005</v>
      </c>
      <c r="G110" s="4">
        <v>261.11279999999999</v>
      </c>
      <c r="H110" s="24"/>
      <c r="J110" s="20">
        <v>2.4057849999999999E-2</v>
      </c>
      <c r="L110" s="4">
        <v>85441.95</v>
      </c>
      <c r="M110" s="4">
        <v>4.8877990000000001E-5</v>
      </c>
      <c r="P110" s="20">
        <v>4.421711E-3</v>
      </c>
    </row>
    <row r="111" spans="1:16" x14ac:dyDescent="0.25">
      <c r="A111" s="1" t="s">
        <v>171</v>
      </c>
      <c r="B111" s="1" t="s">
        <v>172</v>
      </c>
      <c r="C111" s="1" t="s">
        <v>173</v>
      </c>
      <c r="D111" s="1" t="s">
        <v>174</v>
      </c>
      <c r="E111" s="20">
        <v>1153.403</v>
      </c>
      <c r="F111" s="1" t="s">
        <v>171</v>
      </c>
      <c r="G111" s="1" t="s">
        <v>172</v>
      </c>
      <c r="H111" s="24" t="s">
        <v>173</v>
      </c>
      <c r="I111" s="1" t="s">
        <v>174</v>
      </c>
      <c r="J111" s="20">
        <v>1783.287</v>
      </c>
      <c r="L111" s="1" t="s">
        <v>171</v>
      </c>
      <c r="M111" s="1" t="s">
        <v>172</v>
      </c>
      <c r="N111" s="1" t="s">
        <v>173</v>
      </c>
      <c r="O111" s="1" t="s">
        <v>174</v>
      </c>
      <c r="P111" s="20">
        <v>1000000</v>
      </c>
    </row>
    <row r="112" spans="1:16" x14ac:dyDescent="0.25">
      <c r="A112" s="4">
        <v>1286.711</v>
      </c>
      <c r="B112" s="4">
        <v>113.1734</v>
      </c>
      <c r="D112" s="1"/>
      <c r="E112" s="20">
        <v>98.561009999999996</v>
      </c>
      <c r="F112" s="4">
        <v>950.45090000000005</v>
      </c>
      <c r="G112" s="4">
        <v>243.27799999999999</v>
      </c>
      <c r="H112" s="24"/>
      <c r="J112" s="20">
        <v>261.11279999999999</v>
      </c>
      <c r="L112" s="4">
        <v>821.74850000000004</v>
      </c>
      <c r="M112" s="4">
        <v>755031.6</v>
      </c>
      <c r="P112" s="20">
        <v>4.8877990000000001E-5</v>
      </c>
    </row>
    <row r="113" spans="1:16" x14ac:dyDescent="0.25">
      <c r="A113" s="1" t="s">
        <v>175</v>
      </c>
      <c r="B113" s="1" t="s">
        <v>176</v>
      </c>
      <c r="D113" s="1"/>
      <c r="E113" s="20">
        <v>113.1734</v>
      </c>
      <c r="F113" s="1" t="s">
        <v>175</v>
      </c>
      <c r="G113" s="1" t="s">
        <v>176</v>
      </c>
      <c r="H113" s="24"/>
      <c r="J113" s="20">
        <v>243.27799999999999</v>
      </c>
      <c r="L113" s="1" t="s">
        <v>175</v>
      </c>
      <c r="M113" s="1" t="s">
        <v>176</v>
      </c>
      <c r="O113" s="19"/>
      <c r="P113" s="20">
        <v>755031.6</v>
      </c>
    </row>
    <row r="114" spans="1:16" x14ac:dyDescent="0.25">
      <c r="A114" s="4">
        <v>154.24959999999999</v>
      </c>
      <c r="D114" s="1"/>
      <c r="F114" s="4">
        <v>356.83800000000002</v>
      </c>
      <c r="H114" s="24"/>
      <c r="J114" s="19"/>
      <c r="L114" s="4">
        <v>3.1738780000000002</v>
      </c>
      <c r="O114" s="19"/>
    </row>
    <row r="115" spans="1:16" x14ac:dyDescent="0.25">
      <c r="D115" s="1"/>
      <c r="I115" s="24"/>
      <c r="J115" s="19"/>
    </row>
    <row r="116" spans="1:16" x14ac:dyDescent="0.25">
      <c r="D116" s="1"/>
      <c r="I116" s="24"/>
      <c r="J116" s="19"/>
    </row>
    <row r="117" spans="1:16" x14ac:dyDescent="0.25">
      <c r="D117" s="1"/>
      <c r="I117" s="24"/>
      <c r="J117" s="19"/>
      <c r="O117" s="19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Kingdom effects</vt:lpstr>
      <vt:lpstr>Phylum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2018-03-13T00:08:32Z</dcterms:modified>
</cp:coreProperties>
</file>