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vid.qg\AngularProjects\sistemaCalidad\src\assets\registros\RR.HH\"/>
    </mc:Choice>
  </mc:AlternateContent>
  <xr:revisionPtr revIDLastSave="0" documentId="13_ncr:1_{8761463F-4149-4259-8E60-D02C356ACFCB}" xr6:coauthVersionLast="47" xr6:coauthVersionMax="47" xr10:uidLastSave="{00000000-0000-0000-0000-000000000000}"/>
  <bookViews>
    <workbookView xWindow="-120" yWindow="-120" windowWidth="29040" windowHeight="15720" xr2:uid="{B46B9D07-FA41-4209-AC9C-2182434AF46E}"/>
  </bookViews>
  <sheets>
    <sheet name="Resumen" sheetId="1" r:id="rId1"/>
    <sheet name="Hoja gastos" sheetId="3" r:id="rId2"/>
    <sheet name="Hoja Finanzas" sheetId="5" r:id="rId3"/>
    <sheet name="Relación de quién autoriza" sheetId="4" r:id="rId4"/>
  </sheets>
  <definedNames>
    <definedName name="_xlnm._FilterDatabase" localSheetId="2" hidden="1">'Hoja Finanzas'!$A$1:$I$12</definedName>
    <definedName name="_xlnm._FilterDatabase" localSheetId="3" hidden="1">'Relación de quién autoriza'!$B$2:$E$92</definedName>
    <definedName name="_xlnm.Print_Area" localSheetId="1">'Hoja gastos'!$A$1:$L$27</definedName>
    <definedName name="_xlnm.Print_Area" localSheetId="0">Resumen!$A$1:$F$30</definedName>
    <definedName name="Autorizacion">#REF!</definedName>
    <definedName name="Departamento" comment="Departamento">#REF!</definedName>
    <definedName name="Empleado">Resumen!$C$5</definedName>
    <definedName name="Quien_Autoriza" comment="Responsable">#REF!</definedName>
    <definedName name="Seccion">#REF!</definedName>
    <definedName name="usuario" comment="Quien presenta los gasto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2" i="5" s="1"/>
  <c r="D18" i="1"/>
  <c r="E7" i="5" s="1"/>
  <c r="D15" i="1"/>
  <c r="E4" i="5" s="1"/>
  <c r="B15" i="1"/>
  <c r="C10" i="1"/>
  <c r="H2" i="5" s="1"/>
  <c r="H3" i="5" s="1"/>
  <c r="H4" i="5" s="1"/>
  <c r="H5" i="5" s="1"/>
  <c r="H6" i="5" s="1"/>
  <c r="H7" i="5" s="1"/>
  <c r="H8" i="5" s="1"/>
  <c r="H9" i="5" s="1"/>
  <c r="H10" i="5" s="1"/>
  <c r="H11" i="5" s="1"/>
  <c r="D22" i="1"/>
  <c r="E11" i="5" s="1"/>
  <c r="D21" i="1"/>
  <c r="E10" i="5" s="1"/>
  <c r="D20" i="1"/>
  <c r="E9" i="5" s="1"/>
  <c r="D19" i="1"/>
  <c r="E8" i="5" s="1"/>
  <c r="D17" i="1"/>
  <c r="E6" i="5" s="1"/>
  <c r="D16" i="1"/>
  <c r="E5" i="5" s="1"/>
  <c r="D14" i="1"/>
  <c r="E3" i="5" s="1"/>
  <c r="C26" i="1"/>
  <c r="C7" i="1"/>
  <c r="H22" i="1" s="1"/>
  <c r="G11" i="5" s="1"/>
  <c r="C8" i="1"/>
  <c r="C6" i="1"/>
  <c r="C28" i="1"/>
  <c r="B2" i="5" l="1"/>
  <c r="F12" i="5"/>
  <c r="H18" i="1"/>
  <c r="G7" i="5" s="1"/>
  <c r="H19" i="1"/>
  <c r="G8" i="5" s="1"/>
  <c r="H15" i="1"/>
  <c r="G4" i="5" s="1"/>
  <c r="H16" i="1"/>
  <c r="G5" i="5" s="1"/>
  <c r="H17" i="1"/>
  <c r="G6" i="5" s="1"/>
  <c r="H20" i="1"/>
  <c r="G9" i="5" s="1"/>
  <c r="H13" i="1"/>
  <c r="G2" i="5" s="1"/>
  <c r="H21" i="1"/>
  <c r="G10" i="5" s="1"/>
  <c r="H14" i="1"/>
  <c r="G3" i="5" s="1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F9" i="1"/>
  <c r="D24" i="1"/>
  <c r="C2" i="5" l="1"/>
</calcChain>
</file>

<file path=xl/sharedStrings.xml><?xml version="1.0" encoding="utf-8"?>
<sst xmlns="http://schemas.openxmlformats.org/spreadsheetml/2006/main" count="490" uniqueCount="173">
  <si>
    <t>HOJA RESUMEN DE LIQUIDACIÓN DE GASTOS</t>
  </si>
  <si>
    <t>Empleado</t>
  </si>
  <si>
    <t>Alcocer  Villaescusa, Victor</t>
  </si>
  <si>
    <t>Departamento</t>
  </si>
  <si>
    <t>CC</t>
  </si>
  <si>
    <t>Responsable</t>
  </si>
  <si>
    <t>Fecha Presentación</t>
  </si>
  <si>
    <t>Analítica</t>
  </si>
  <si>
    <t>Concepto de Gasto</t>
  </si>
  <si>
    <t>Importe</t>
  </si>
  <si>
    <t>Kilometraje</t>
  </si>
  <si>
    <t>Peajes</t>
  </si>
  <si>
    <t>Comidas/Cenas</t>
  </si>
  <si>
    <t>Relaciones públicas</t>
  </si>
  <si>
    <t>Compras M.P.-M.Aux</t>
  </si>
  <si>
    <t>Alojamiento</t>
  </si>
  <si>
    <t>Coche</t>
  </si>
  <si>
    <t>Gasoil</t>
  </si>
  <si>
    <t>Otros</t>
  </si>
  <si>
    <t>TOTAL</t>
  </si>
  <si>
    <t>Firma Empleado</t>
  </si>
  <si>
    <t>Firma Responsable</t>
  </si>
  <si>
    <t>Dia</t>
  </si>
  <si>
    <t>Recorrido/ Otros conceptos</t>
  </si>
  <si>
    <t>Peajes-Parking-Taxis</t>
  </si>
  <si>
    <t>Menaje / equipamiento</t>
  </si>
  <si>
    <t>Comidas/ Cenas</t>
  </si>
  <si>
    <t>R.Publicas</t>
  </si>
  <si>
    <t>Compras M.P-M-Aux Y Otros Productos</t>
  </si>
  <si>
    <t>journal_id/id</t>
  </si>
  <si>
    <t>date</t>
  </si>
  <si>
    <t>ref</t>
  </si>
  <si>
    <t>line_ids/date</t>
  </si>
  <si>
    <t>line_ids/debit</t>
  </si>
  <si>
    <t>line_ids/credit</t>
  </si>
  <si>
    <t>Cuenta contable</t>
  </si>
  <si>
    <t>Cuenta analítica</t>
  </si>
  <si>
    <t>Etiquetas analíticas</t>
  </si>
  <si>
    <t>__export__.account_journal_29_b4ea02fa</t>
  </si>
  <si>
    <t/>
  </si>
  <si>
    <t>Quién presenta gastos</t>
  </si>
  <si>
    <t>Quién Autoriza</t>
  </si>
  <si>
    <t>Columna1</t>
  </si>
  <si>
    <t>Formación Valencia</t>
  </si>
  <si>
    <t>44</t>
  </si>
  <si>
    <t>Rico Iniesta, Esther</t>
  </si>
  <si>
    <t>EST</t>
  </si>
  <si>
    <t>Alvarez del Blanco Yolanda</t>
  </si>
  <si>
    <t>Resp. Centro</t>
  </si>
  <si>
    <t>36</t>
  </si>
  <si>
    <t>Lloret Coloma, Cristina</t>
  </si>
  <si>
    <t>Alvarez Marti, Eduardo</t>
  </si>
  <si>
    <t>Director Compras</t>
  </si>
  <si>
    <t>Patiño Benavent Francisco</t>
  </si>
  <si>
    <t>Álvaro Arnau, Marta</t>
  </si>
  <si>
    <t>Calidad</t>
  </si>
  <si>
    <t>41</t>
  </si>
  <si>
    <t>Selma Tamarit, Jose Manuel</t>
  </si>
  <si>
    <t>Aparicio Oliete, Pedro</t>
  </si>
  <si>
    <t>RRHH</t>
  </si>
  <si>
    <t>47</t>
  </si>
  <si>
    <t>De la Torre Payan, Santiago</t>
  </si>
  <si>
    <t>Beltran Feliu Lydia</t>
  </si>
  <si>
    <t>Formación Alicante</t>
  </si>
  <si>
    <t>Benlloch Gomez, Noemi</t>
  </si>
  <si>
    <t>Diseño</t>
  </si>
  <si>
    <t>45</t>
  </si>
  <si>
    <t>Vidal Calvo, Carmen</t>
  </si>
  <si>
    <t>Berrocal Redondo, Miriam</t>
  </si>
  <si>
    <t>Blasco Martínez, Amparo</t>
  </si>
  <si>
    <t>Finanzas</t>
  </si>
  <si>
    <t>40</t>
  </si>
  <si>
    <t>Caballero Calleja Maria</t>
  </si>
  <si>
    <t xml:space="preserve">Campos Bonet Christian </t>
  </si>
  <si>
    <t>PRL</t>
  </si>
  <si>
    <t>Cano Garro Rafael</t>
  </si>
  <si>
    <t>Negocio</t>
  </si>
  <si>
    <t>Capel Alcaraz, Maria Jose</t>
  </si>
  <si>
    <t>Carbo Peiró, Daniel</t>
  </si>
  <si>
    <t>Carbonell Rico, Estefanía</t>
  </si>
  <si>
    <t>Proyecto Educativo</t>
  </si>
  <si>
    <t>Carbonell Rico, Lorena</t>
  </si>
  <si>
    <t>Carvajal Llagues, Esperanza</t>
  </si>
  <si>
    <t>Castro Quesada, Rodolfo</t>
  </si>
  <si>
    <t>Cervero Sesé Salvador</t>
  </si>
  <si>
    <t>Cominelli Femenia Marco</t>
  </si>
  <si>
    <t>Cortes Sanchez, Miguel</t>
  </si>
  <si>
    <t>Producción</t>
  </si>
  <si>
    <t>Vaquero Carracedo, Ana</t>
  </si>
  <si>
    <t>Cucarella Osca, Laura</t>
  </si>
  <si>
    <t>Esteve Camps Irene</t>
  </si>
  <si>
    <t>Serra Lledo, Raquel</t>
  </si>
  <si>
    <t>Ferrando Martinez, Carlos</t>
  </si>
  <si>
    <t>Comercial Valencia</t>
  </si>
  <si>
    <t>Cano Garro, Rafael</t>
  </si>
  <si>
    <t xml:space="preserve">Fuertes Cubero Federico Guillermo </t>
  </si>
  <si>
    <t>Gallardo Garrido, Maria</t>
  </si>
  <si>
    <t>Garcia de la Noceda Rodriguez</t>
  </si>
  <si>
    <t>Garcia Fresquet, Paula</t>
  </si>
  <si>
    <t>Garcia Llop Pilar</t>
  </si>
  <si>
    <t>Coord. Resp. Centro</t>
  </si>
  <si>
    <t>Garcia Vicent, Paula</t>
  </si>
  <si>
    <t>Garrigos Ferron, Isabel</t>
  </si>
  <si>
    <t>Gisbert Sanchez Amparo</t>
  </si>
  <si>
    <t>Gestión Compras</t>
  </si>
  <si>
    <t>46</t>
  </si>
  <si>
    <t>Guirado Gomez, Ana Maria</t>
  </si>
  <si>
    <t>Formación Castellón</t>
  </si>
  <si>
    <t>Hernandez Saiz Jose Manuel</t>
  </si>
  <si>
    <t>Compras</t>
  </si>
  <si>
    <t>Herraez Ibañez Marta</t>
  </si>
  <si>
    <t>Herrera Fernandez Marina</t>
  </si>
  <si>
    <t>Liñan Aragon Juan Antonio</t>
  </si>
  <si>
    <t>Llopis Tomas, Andrés</t>
  </si>
  <si>
    <t>Lopez Olmos, Lidia</t>
  </si>
  <si>
    <t>Martin Garrido Jose Carlos</t>
  </si>
  <si>
    <t>Martinez Garcia, David</t>
  </si>
  <si>
    <t>Mateu Romero, Alba Estefania</t>
  </si>
  <si>
    <t>Maycok Cano, Barbara</t>
  </si>
  <si>
    <t>RLT</t>
  </si>
  <si>
    <t>Menargues Pérez, M.ª Carmen</t>
  </si>
  <si>
    <t>Mesado Mateu, Nandy</t>
  </si>
  <si>
    <t>Montoyo Coronati, José Juan</t>
  </si>
  <si>
    <t>Economato Alic.</t>
  </si>
  <si>
    <t>Monzo Serrano, Rosana</t>
  </si>
  <si>
    <t>Mora Espinosa, Juan Carlos</t>
  </si>
  <si>
    <t>EGC</t>
  </si>
  <si>
    <t>35</t>
  </si>
  <si>
    <t>Muñoz Serrano Lydia</t>
  </si>
  <si>
    <t>Nebot Diaz Isabel</t>
  </si>
  <si>
    <t>Olivar de la Torre, Pilar</t>
  </si>
  <si>
    <t>Ortega Nicolas, Alfredo</t>
  </si>
  <si>
    <t>Otero Trenzano, Rosa</t>
  </si>
  <si>
    <t>Pareja Garcia, Roberto</t>
  </si>
  <si>
    <t>Producción Córdoba</t>
  </si>
  <si>
    <t>Payan Fernandez, Silvia</t>
  </si>
  <si>
    <t>Peris Lopez, Irene</t>
  </si>
  <si>
    <t>Piqueras Zaragoza, Raquel</t>
  </si>
  <si>
    <t>Cominelli Femenia, Marco</t>
  </si>
  <si>
    <t>Plaza Feliu Lourdes</t>
  </si>
  <si>
    <t>Quiles Gomez David</t>
  </si>
  <si>
    <t>Real Alcaide Yolanda</t>
  </si>
  <si>
    <t>Ribera Barelles, Blai</t>
  </si>
  <si>
    <t>Rico Rocamora Marina</t>
  </si>
  <si>
    <t>Risueño Landete, Aaron</t>
  </si>
  <si>
    <t>Rodriguez Garcia-Calvillo, Amanda</t>
  </si>
  <si>
    <t>Roldan Pardo Alexis</t>
  </si>
  <si>
    <t>Auxiliar</t>
  </si>
  <si>
    <t>Romero Tejero, Alberto</t>
  </si>
  <si>
    <t>Comercial Andalucía</t>
  </si>
  <si>
    <t>Ruiz Cazalla, Sara</t>
  </si>
  <si>
    <t>calidad</t>
  </si>
  <si>
    <t>Sanchez Martinez, M.ª José</t>
  </si>
  <si>
    <t>Sanchez Penalba, Luis</t>
  </si>
  <si>
    <t>Sancho Martinez, Sandra</t>
  </si>
  <si>
    <t>Selma Tamarit, José Manuel</t>
  </si>
  <si>
    <t>Serra Lledó, Raquel</t>
  </si>
  <si>
    <t>Serrano Piquer, Elvira</t>
  </si>
  <si>
    <t>Castellón</t>
  </si>
  <si>
    <t>Serrano Torres, Paloma</t>
  </si>
  <si>
    <t>Tabares Tabares, Rosa</t>
  </si>
  <si>
    <t>Torre Junquera, Hugo</t>
  </si>
  <si>
    <t>Comercial Alicante</t>
  </si>
  <si>
    <t>Torres Martín Pablo</t>
  </si>
  <si>
    <t>Triviño Dopazo, Raquel</t>
  </si>
  <si>
    <t>Dpto. Personal Vcia</t>
  </si>
  <si>
    <t>Valencia Garcia, M.ª Carmen</t>
  </si>
  <si>
    <t>Vazquez Ventura, Berta</t>
  </si>
  <si>
    <t>Vela Ferrer, Marcos</t>
  </si>
  <si>
    <t>Villanueva Redondo Mercedes</t>
  </si>
  <si>
    <t>Villoldo Vecina, Eva</t>
  </si>
  <si>
    <t>Elegir nombre en el desplegable</t>
  </si>
  <si>
    <t>Resp.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</si>
</sst>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[$-C0A]mmmm\-yy;@"/>
    <numFmt numFmtId="166" formatCode="_-* #,##0.00\ [$€-C0A]_-;\-* #,##0.00\ [$€-C0A]_-;_-* &quot;-&quot;??\ [$€-C0A]_-;_-@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0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92D050"/>
        <bgColor indexed="64"/>
      </patternFill>
    </fill>
    <fill>
      <patternFill patternType="solid">
        <fgColor rgb="FFFA8B88"/>
        <bgColor indexed="64"/>
      </patternFill>
    </fill>
    <fill>
      <patternFill patternType="solid">
        <fgColor rgb="FFFF5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6" fillId="3" borderId="7" applyNumberFormat="0" applyAlignment="0" applyProtection="0"/>
    <xf numFmtId="0" fontId="8" fillId="0" borderId="0"/>
  </cellStyleXfs>
  <cellXfs count="84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2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3" fillId="2" borderId="0" xfId="0" applyFont="1" applyFill="1"/>
    <xf numFmtId="0" fontId="1" fillId="2" borderId="0" xfId="0" applyFont="1" applyFill="1"/>
    <xf numFmtId="4" fontId="3" fillId="2" borderId="0" xfId="0" applyNumberFormat="1" applyFont="1" applyFill="1"/>
    <xf numFmtId="0" fontId="2" fillId="2" borderId="3" xfId="0" applyFont="1" applyFill="1" applyBorder="1"/>
    <xf numFmtId="0" fontId="3" fillId="2" borderId="3" xfId="0" applyFont="1" applyFill="1" applyBorder="1"/>
    <xf numFmtId="0" fontId="4" fillId="2" borderId="0" xfId="0" applyFont="1" applyFill="1"/>
    <xf numFmtId="4" fontId="0" fillId="2" borderId="0" xfId="0" applyNumberFormat="1" applyFill="1"/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 shrinkToFit="1"/>
    </xf>
    <xf numFmtId="0" fontId="0" fillId="0" borderId="4" xfId="0" applyBorder="1"/>
    <xf numFmtId="14" fontId="0" fillId="0" borderId="1" xfId="0" applyNumberFormat="1" applyBorder="1" applyAlignment="1">
      <alignment wrapText="1" shrinkToFit="1"/>
    </xf>
    <xf numFmtId="0" fontId="0" fillId="0" borderId="1" xfId="0" applyBorder="1" applyAlignment="1">
      <alignment wrapText="1" shrinkToFit="1"/>
    </xf>
    <xf numFmtId="164" fontId="0" fillId="0" borderId="1" xfId="0" applyNumberFormat="1" applyBorder="1" applyAlignment="1">
      <alignment wrapText="1" shrinkToFit="1"/>
    </xf>
    <xf numFmtId="164" fontId="0" fillId="0" borderId="5" xfId="0" applyNumberFormat="1" applyBorder="1" applyAlignment="1">
      <alignment wrapText="1" shrinkToFit="1"/>
    </xf>
    <xf numFmtId="14" fontId="0" fillId="0" borderId="1" xfId="0" applyNumberFormat="1" applyBorder="1"/>
    <xf numFmtId="164" fontId="0" fillId="0" borderId="1" xfId="0" applyNumberFormat="1" applyBorder="1"/>
    <xf numFmtId="164" fontId="0" fillId="0" borderId="5" xfId="0" applyNumberFormat="1" applyBorder="1"/>
    <xf numFmtId="14" fontId="0" fillId="0" borderId="2" xfId="0" applyNumberFormat="1" applyBorder="1"/>
    <xf numFmtId="0" fontId="0" fillId="0" borderId="2" xfId="0" applyBorder="1" applyAlignment="1">
      <alignment wrapText="1" shrinkToFit="1"/>
    </xf>
    <xf numFmtId="164" fontId="0" fillId="0" borderId="2" xfId="0" applyNumberFormat="1" applyBorder="1"/>
    <xf numFmtId="164" fontId="0" fillId="0" borderId="6" xfId="0" applyNumberFormat="1" applyBorder="1"/>
    <xf numFmtId="164" fontId="0" fillId="0" borderId="3" xfId="0" applyNumberFormat="1" applyBorder="1"/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4" fillId="0" borderId="4" xfId="0" applyFont="1" applyBorder="1"/>
    <xf numFmtId="0" fontId="0" fillId="0" borderId="1" xfId="0" applyBorder="1" applyAlignment="1">
      <alignment vertical="center" wrapText="1"/>
    </xf>
    <xf numFmtId="0" fontId="0" fillId="0" borderId="1" xfId="0" applyBorder="1"/>
    <xf numFmtId="0" fontId="10" fillId="4" borderId="0" xfId="2" applyFont="1" applyFill="1"/>
    <xf numFmtId="14" fontId="10" fillId="4" borderId="0" xfId="2" applyNumberFormat="1" applyFont="1" applyFill="1"/>
    <xf numFmtId="4" fontId="10" fillId="4" borderId="0" xfId="2" applyNumberFormat="1" applyFont="1" applyFill="1"/>
    <xf numFmtId="0" fontId="11" fillId="0" borderId="0" xfId="2" applyFont="1"/>
    <xf numFmtId="14" fontId="11" fillId="0" borderId="0" xfId="2" applyNumberFormat="1" applyFont="1"/>
    <xf numFmtId="4" fontId="11" fillId="0" borderId="0" xfId="2" applyNumberFormat="1" applyFont="1"/>
    <xf numFmtId="0" fontId="11" fillId="0" borderId="0" xfId="2" quotePrefix="1" applyFont="1"/>
    <xf numFmtId="4" fontId="0" fillId="0" borderId="0" xfId="0" applyNumberFormat="1"/>
    <xf numFmtId="0" fontId="12" fillId="2" borderId="0" xfId="0" applyFont="1" applyFill="1"/>
    <xf numFmtId="0" fontId="9" fillId="2" borderId="0" xfId="0" applyFont="1" applyFill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165" fontId="9" fillId="2" borderId="0" xfId="0" applyNumberFormat="1" applyFont="1" applyFill="1"/>
    <xf numFmtId="0" fontId="13" fillId="2" borderId="0" xfId="0" applyFont="1" applyFill="1"/>
    <xf numFmtId="14" fontId="5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64" fontId="5" fillId="5" borderId="0" xfId="0" applyNumberFormat="1" applyFont="1" applyFill="1" applyAlignment="1">
      <alignment horizontal="center" vertical="center" wrapText="1"/>
    </xf>
    <xf numFmtId="164" fontId="5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12" fillId="6" borderId="0" xfId="0" applyFont="1" applyFill="1"/>
    <xf numFmtId="0" fontId="9" fillId="6" borderId="0" xfId="0" applyFont="1" applyFill="1"/>
    <xf numFmtId="166" fontId="3" fillId="2" borderId="1" xfId="0" applyNumberFormat="1" applyFont="1" applyFill="1" applyBorder="1"/>
    <xf numFmtId="166" fontId="3" fillId="2" borderId="0" xfId="0" applyNumberFormat="1" applyFont="1" applyFill="1"/>
    <xf numFmtId="166" fontId="2" fillId="2" borderId="1" xfId="0" applyNumberFormat="1" applyFont="1" applyFill="1" applyBorder="1"/>
    <xf numFmtId="0" fontId="4" fillId="0" borderId="0" xfId="0" applyFont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/>
    <xf numFmtId="49" fontId="4" fillId="0" borderId="1" xfId="0" quotePrefix="1" applyNumberFormat="1" applyFont="1" applyBorder="1"/>
    <xf numFmtId="49" fontId="4" fillId="0" borderId="1" xfId="0" quotePrefix="1" applyNumberFormat="1" applyFont="1" applyBorder="1" applyAlignment="1">
      <alignment horizontal="left"/>
    </xf>
    <xf numFmtId="49" fontId="4" fillId="0" borderId="1" xfId="0" quotePrefix="1" applyNumberFormat="1" applyFont="1" applyBorder="1" applyAlignment="1">
      <alignment horizontal="left" vertical="top"/>
    </xf>
    <xf numFmtId="0" fontId="4" fillId="0" borderId="2" xfId="0" applyFont="1" applyBorder="1"/>
    <xf numFmtId="49" fontId="0" fillId="0" borderId="1" xfId="0" applyNumberFormat="1" applyBorder="1" applyAlignment="1">
      <alignment horizontal="left"/>
    </xf>
    <xf numFmtId="49" fontId="4" fillId="0" borderId="2" xfId="0" quotePrefix="1" applyNumberFormat="1" applyFont="1" applyBorder="1"/>
    <xf numFmtId="49" fontId="0" fillId="0" borderId="1" xfId="0" applyNumberFormat="1" applyBorder="1"/>
    <xf numFmtId="49" fontId="4" fillId="0" borderId="4" xfId="0" quotePrefix="1" applyNumberFormat="1" applyFont="1" applyBorder="1"/>
    <xf numFmtId="49" fontId="0" fillId="0" borderId="4" xfId="0" quotePrefix="1" applyNumberFormat="1" applyBorder="1"/>
    <xf numFmtId="0" fontId="4" fillId="0" borderId="2" xfId="0" applyFont="1" applyBorder="1" applyAlignment="1">
      <alignment vertical="center" wrapText="1"/>
    </xf>
    <xf numFmtId="0" fontId="4" fillId="0" borderId="3" xfId="0" applyFont="1" applyBorder="1"/>
    <xf numFmtId="0" fontId="0" fillId="0" borderId="2" xfId="0" applyBorder="1"/>
    <xf numFmtId="14" fontId="0" fillId="0" borderId="2" xfId="0" applyNumberFormat="1" applyBorder="1" applyAlignment="1">
      <alignment wrapText="1" shrinkToFit="1"/>
    </xf>
    <xf numFmtId="0" fontId="3" fillId="2" borderId="1" xfId="0" applyFont="1" applyFill="1" applyBorder="1" applyAlignment="1">
      <alignment horizontal="center"/>
    </xf>
    <xf numFmtId="0" fontId="12" fillId="5" borderId="9" xfId="1" applyFont="1" applyFill="1" applyBorder="1" applyAlignment="1">
      <alignment horizontal="left"/>
    </xf>
    <xf numFmtId="0" fontId="12" fillId="5" borderId="10" xfId="1" applyFont="1" applyFill="1" applyBorder="1" applyAlignment="1">
      <alignment horizontal="left"/>
    </xf>
    <xf numFmtId="0" fontId="3" fillId="2" borderId="1" xfId="0" quotePrefix="1" applyFont="1" applyFill="1" applyBorder="1" applyAlignment="1">
      <alignment horizontal="left"/>
    </xf>
    <xf numFmtId="14" fontId="3" fillId="2" borderId="5" xfId="0" applyNumberFormat="1" applyFont="1" applyFill="1" applyBorder="1" applyAlignment="1">
      <alignment horizontal="left"/>
    </xf>
    <xf numFmtId="14" fontId="3" fillId="2" borderId="8" xfId="0" applyNumberFormat="1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14" fillId="6" borderId="0" xfId="0" applyFont="1" applyFill="1" applyAlignment="1">
      <alignment horizontal="right" indent="1"/>
    </xf>
    <xf numFmtId="0" fontId="3" fillId="5" borderId="1" xfId="0" applyFont="1" applyFill="1" applyBorder="1" applyAlignment="1">
      <alignment horizontal="center"/>
    </xf>
  </cellXfs>
  <cellStyles count="3">
    <cellStyle name="Celda de comprobación" xfId="1" builtinId="23"/>
    <cellStyle name="Normal" xfId="0" builtinId="0"/>
    <cellStyle name="Normal 3" xfId="2" xr:uid="{1C1D8A01-9A5C-437D-A089-067CC17B97BC}"/>
  </cellStyles>
  <dxfs count="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#,##0.00_ ;[Red]\-#,##0.00\ 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_ ;[Red]\-#,##0.00\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_ ;[Red]\-#,##0.00\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_ ;[Red]\-#,##0.00\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_ ;[Red]\-#,##0.00\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_ ;[Red]\-#,##0.00\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_ ;[Red]\-#,##0.00\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_ ;[Red]\-#,##0.00\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_ ;[Red]\-#,##0.00\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_ ;[Red]\-#,##0.00\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A8B88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5050"/>
      <color rgb="FFFA8B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170377</xdr:colOff>
      <xdr:row>0</xdr:row>
      <xdr:rowOff>0</xdr:rowOff>
    </xdr:from>
    <xdr:to>
      <xdr:col>1</xdr:col>
      <xdr:colOff>792075</xdr:colOff>
      <xdr:row>3</xdr:row>
      <xdr:rowOff>29158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B196EC0-DD3E-E87A-354E-24F41BD95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47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77" y="0"/>
          <a:ext cx="1407025" cy="89418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2D54C2-12B9-4DB5-BCD8-20F7DC4FC238}" name="Gastos" displayName="Gastos" ref="A1:L27" totalsRowShown="0" headerRowDxfId="25" dataDxfId="24" tableBorderDxfId="23">
  <autoFilter ref="A1:L27" xr:uid="{0B2D54C2-12B9-4DB5-BCD8-20F7DC4FC238}"/>
  <tableColumns count="12">
    <tableColumn id="1" xr3:uid="{E45DBC16-EBC7-4567-9ECD-10B580B82442}" name="Dia" dataDxfId="22"/>
    <tableColumn id="2" xr3:uid="{5C4738B3-716E-4C96-B37F-1919BD42A404}" name="Recorrido/ Otros conceptos" dataDxfId="21"/>
    <tableColumn id="3" xr3:uid="{4DC012F0-0FAB-43E7-95B4-B53062B67F71}" name="Kilometraje" dataDxfId="20"/>
    <tableColumn id="4" xr3:uid="{88AAF2FE-EF8B-4091-8898-B3F143CFD704}" name="Peajes-Parking-Taxis" dataDxfId="19"/>
    <tableColumn id="5" xr3:uid="{DE7B8779-C5F5-4278-A309-13E2F20CA90E}" name="Menaje / equipamiento" dataDxfId="18"/>
    <tableColumn id="6" xr3:uid="{C24BD85A-F5B6-46C8-B1A3-E3D65895513C}" name="Comidas/ Cenas" dataDxfId="17"/>
    <tableColumn id="7" xr3:uid="{10A89B42-7016-4B4B-B83C-B810AEE86280}" name="R.Publicas" dataDxfId="16"/>
    <tableColumn id="8" xr3:uid="{69A0B24A-56F1-4E9C-978F-55C473F2431E}" name="Compras M.P-M-Aux Y Otros Productos" dataDxfId="15"/>
    <tableColumn id="9" xr3:uid="{961A3911-2971-45A3-B9AB-089DDBD03820}" name="Alojamiento" dataDxfId="14"/>
    <tableColumn id="11" xr3:uid="{42324E8C-273F-4DB1-BAD1-F5FC02B226F1}" name="Coche" dataDxfId="13"/>
    <tableColumn id="10" xr3:uid="{A79C038A-5DB0-4501-A45A-8B2341C6AC52}" name="Gasoil" dataDxfId="12"/>
    <tableColumn id="12" xr3:uid="{DA2AB712-F6D3-4A71-B101-FADC7C42F810}" name="Otros" dataDxfId="11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2D5C2C-38FF-4AEF-8E4D-DF0D009CB6AF}" name="Datos_empleados" displayName="Datos_empleados" ref="B2:F92" totalsRowShown="0" headerRowDxfId="10" dataDxfId="9" tableBorderDxfId="8">
  <sortState xmlns:xlrd2="http://schemas.microsoft.com/office/spreadsheetml/2017/richdata2" ref="B3:F91">
    <sortCondition ref="B3:B91"/>
  </sortState>
  <tableColumns count="5">
    <tableColumn id="1" xr3:uid="{DE734094-A964-4707-88D0-5CFB307D436E}" name="Quién presenta gastos" dataDxfId="7"/>
    <tableColumn id="2" xr3:uid="{D26F8B53-1E02-4E34-992E-E4638F9644CC}" name="Departamento" dataDxfId="6"/>
    <tableColumn id="3" xr3:uid="{852AF6CD-2102-4825-B473-E0D1B00696F1}" name="CC" dataDxfId="5"/>
    <tableColumn id="4" xr3:uid="{B6BDF028-057F-4FDE-9571-25A2577C1A5E}" name="Quién Autoriza" dataDxfId="4"/>
    <tableColumn id="5" xr3:uid="{917BA481-796E-4F02-B4EE-B8DA70E84E85}" name="Columna1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386A4-DE43-4F39-BFED-82C6233447ED}">
  <sheetPr codeName="Hoja2">
    <pageSetUpPr fitToPage="1"/>
  </sheetPr>
  <dimension ref="A1:I36"/>
  <sheetViews>
    <sheetView tabSelected="1" topLeftCell="A9" zoomScale="98" zoomScaleNormal="98" workbookViewId="0">
      <selection activeCell="C9" sqref="C9:D9"/>
    </sheetView>
  </sheetViews>
  <sheetFormatPr baseColWidth="10" defaultColWidth="11.42578125" defaultRowHeight="15" x14ac:dyDescent="0.25"/>
  <cols>
    <col min="1" max="1" width="11.42578125" style="5"/>
    <col min="2" max="2" width="28.28515625" style="5" customWidth="1"/>
    <col min="3" max="3" width="34" style="5" bestFit="1" customWidth="1"/>
    <col min="4" max="4" width="17.42578125" style="5" customWidth="1"/>
    <col min="5" max="5" width="11.7109375" style="5" hidden="1" customWidth="1"/>
    <col min="6" max="6" width="11.42578125" style="5"/>
    <col min="7" max="7" width="12.140625" style="5" bestFit="1" customWidth="1"/>
    <col min="8" max="16384" width="11.42578125" style="5"/>
  </cols>
  <sheetData>
    <row r="1" spans="1:9" ht="21" x14ac:dyDescent="0.35">
      <c r="A1" s="53"/>
      <c r="B1" s="53"/>
      <c r="C1" s="54"/>
      <c r="D1" s="54"/>
      <c r="E1" s="54"/>
      <c r="F1" s="54"/>
    </row>
    <row r="2" spans="1:9" ht="26.25" x14ac:dyDescent="0.4">
      <c r="A2" s="82" t="s">
        <v>0</v>
      </c>
      <c r="B2" s="82"/>
      <c r="C2" s="82"/>
      <c r="D2" s="82"/>
      <c r="E2" s="82"/>
      <c r="F2" s="82"/>
    </row>
    <row r="3" spans="1:9" ht="21" x14ac:dyDescent="0.35">
      <c r="A3" s="53"/>
      <c r="B3" s="53"/>
      <c r="C3" s="54"/>
      <c r="D3" s="54"/>
      <c r="E3" s="54"/>
      <c r="F3" s="54"/>
    </row>
    <row r="4" spans="1:9" ht="12.6" customHeight="1" thickBot="1" x14ac:dyDescent="0.4">
      <c r="A4" s="42"/>
      <c r="B4" s="42"/>
      <c r="C4" s="43"/>
      <c r="D4" s="43"/>
      <c r="E4" s="43"/>
      <c r="F4" s="43"/>
    </row>
    <row r="5" spans="1:9" ht="22.5" thickTop="1" thickBot="1" x14ac:dyDescent="0.4">
      <c r="B5" s="44" t="s">
        <v>1</v>
      </c>
      <c r="C5" s="75"/>
      <c r="D5" s="76"/>
      <c r="E5" s="7"/>
    </row>
    <row r="6" spans="1:9" ht="21.75" thickTop="1" x14ac:dyDescent="0.35">
      <c r="B6" s="44" t="s">
        <v>3</v>
      </c>
      <c r="C6" s="77">
        <f>_xlfn.XLOOKUP(Empleado,'Relación de quién autoriza'!$B:$B,'Relación de quién autoriza'!$C:$C,"",0,1)</f>
        <v>0</v>
      </c>
      <c r="D6" s="77"/>
      <c r="E6" s="7"/>
    </row>
    <row r="7" spans="1:9" ht="21" x14ac:dyDescent="0.35">
      <c r="B7" s="44" t="s">
        <v>4</v>
      </c>
      <c r="C7" s="77">
        <f>_xlfn.XLOOKUP(Empleado,'Relación de quién autoriza'!$B:$B,'Relación de quién autoriza'!$D:$D,"",0,1)</f>
        <v>0</v>
      </c>
      <c r="D7" s="77"/>
      <c r="E7" s="7"/>
    </row>
    <row r="8" spans="1:9" ht="21" x14ac:dyDescent="0.35">
      <c r="B8" s="44" t="s">
        <v>5</v>
      </c>
      <c r="C8" s="77">
        <f>_xlfn.XLOOKUP(Empleado,'Relación de quién autoriza'!$B:$B,'Relación de quién autoriza'!$E:$E,"",0,1)</f>
        <v>0</v>
      </c>
      <c r="D8" s="77"/>
      <c r="E8" s="7"/>
    </row>
    <row r="9" spans="1:9" ht="21" x14ac:dyDescent="0.35">
      <c r="B9" s="44" t="s">
        <v>6</v>
      </c>
      <c r="C9" s="78"/>
      <c r="D9" s="79"/>
      <c r="E9" s="7"/>
      <c r="F9" s="46">
        <f>(C9)</f>
        <v>0</v>
      </c>
    </row>
    <row r="10" spans="1:9" ht="21" x14ac:dyDescent="0.35">
      <c r="B10" s="44" t="s">
        <v>7</v>
      </c>
      <c r="C10" s="77">
        <f>_xlfn.XLOOKUP(Empleado,'Relación de quién autoriza'!$B:$B,'Relación de quién autoriza'!$F:$F,"",0,1)</f>
        <v>0</v>
      </c>
      <c r="D10" s="77"/>
      <c r="E10" s="7"/>
    </row>
    <row r="11" spans="1:9" ht="21" x14ac:dyDescent="0.35">
      <c r="B11" s="7"/>
      <c r="C11" s="7"/>
      <c r="D11" s="7"/>
      <c r="E11" s="7"/>
    </row>
    <row r="12" spans="1:9" s="8" customFormat="1" ht="21" x14ac:dyDescent="0.35">
      <c r="B12" s="80" t="s">
        <v>8</v>
      </c>
      <c r="C12" s="80"/>
      <c r="D12" s="45" t="s">
        <v>9</v>
      </c>
    </row>
    <row r="13" spans="1:9" ht="21" x14ac:dyDescent="0.35">
      <c r="B13" s="81" t="s">
        <v>10</v>
      </c>
      <c r="C13" s="81"/>
      <c r="D13" s="55">
        <f>SUM('Hoja gastos'!$C:$C)*E13</f>
        <v>0</v>
      </c>
      <c r="E13" s="5">
        <v>0.26</v>
      </c>
      <c r="G13" s="43">
        <v>629000</v>
      </c>
      <c r="H13" s="43" t="str">
        <f>_xlfn.CONCAT(G13,$C$7)</f>
        <v>6290000</v>
      </c>
      <c r="I13" s="43"/>
    </row>
    <row r="14" spans="1:9" ht="21" x14ac:dyDescent="0.35">
      <c r="B14" s="81" t="s">
        <v>11</v>
      </c>
      <c r="C14" s="81"/>
      <c r="D14" s="55">
        <f>+SUM('Hoja gastos'!$D:$D)</f>
        <v>0</v>
      </c>
      <c r="G14" s="43">
        <v>629000</v>
      </c>
      <c r="H14" s="43" t="str">
        <f t="shared" ref="H14:H22" si="0">_xlfn.CONCAT(G14,$C$7)</f>
        <v>6290000</v>
      </c>
      <c r="I14" s="43"/>
    </row>
    <row r="15" spans="1:9" ht="21" x14ac:dyDescent="0.35">
      <c r="B15" s="81" t="str">
        <f>'Hoja gastos'!E1</f>
        <v>Menaje / equipamiento</v>
      </c>
      <c r="C15" s="81"/>
      <c r="D15" s="55">
        <f>SUM('Hoja gastos'!$E:$E)</f>
        <v>0</v>
      </c>
      <c r="G15" s="43">
        <v>622000</v>
      </c>
      <c r="H15" s="43" t="str">
        <f t="shared" si="0"/>
        <v>6220000</v>
      </c>
      <c r="I15" s="43"/>
    </row>
    <row r="16" spans="1:9" ht="21" x14ac:dyDescent="0.35">
      <c r="B16" s="81" t="s">
        <v>12</v>
      </c>
      <c r="C16" s="81"/>
      <c r="D16" s="55">
        <f>SUM('Hoja gastos'!$F:$F)</f>
        <v>0</v>
      </c>
      <c r="G16" s="43">
        <v>629000</v>
      </c>
      <c r="H16" s="43" t="str">
        <f t="shared" si="0"/>
        <v>6290000</v>
      </c>
      <c r="I16" s="43"/>
    </row>
    <row r="17" spans="2:9" ht="21" x14ac:dyDescent="0.35">
      <c r="B17" s="81" t="s">
        <v>13</v>
      </c>
      <c r="C17" s="81"/>
      <c r="D17" s="55">
        <f>SUM('Hoja gastos'!$G:$G)</f>
        <v>0</v>
      </c>
      <c r="G17" s="43">
        <v>627000</v>
      </c>
      <c r="H17" s="43" t="str">
        <f t="shared" si="0"/>
        <v>6270000</v>
      </c>
      <c r="I17" s="43"/>
    </row>
    <row r="18" spans="2:9" ht="21" x14ac:dyDescent="0.35">
      <c r="B18" s="81" t="s">
        <v>14</v>
      </c>
      <c r="C18" s="81"/>
      <c r="D18" s="55">
        <f>SUM('Hoja gastos'!$H:$H)</f>
        <v>0</v>
      </c>
      <c r="G18" s="43">
        <v>600000</v>
      </c>
      <c r="H18" s="43" t="str">
        <f t="shared" si="0"/>
        <v>6000000</v>
      </c>
      <c r="I18" s="43"/>
    </row>
    <row r="19" spans="2:9" ht="21" x14ac:dyDescent="0.35">
      <c r="B19" s="81" t="s">
        <v>15</v>
      </c>
      <c r="C19" s="81"/>
      <c r="D19" s="55">
        <f>SUM('Hoja gastos'!$I:$I)</f>
        <v>0</v>
      </c>
      <c r="G19" s="43">
        <v>629000</v>
      </c>
      <c r="H19" s="43" t="str">
        <f t="shared" si="0"/>
        <v>6290000</v>
      </c>
      <c r="I19" s="43"/>
    </row>
    <row r="20" spans="2:9" ht="21" x14ac:dyDescent="0.35">
      <c r="B20" s="81" t="s">
        <v>16</v>
      </c>
      <c r="C20" s="81"/>
      <c r="D20" s="55">
        <f>SUM('Hoja gastos'!$J:$J)</f>
        <v>0</v>
      </c>
      <c r="G20" s="43">
        <v>621200</v>
      </c>
      <c r="H20" s="43" t="str">
        <f t="shared" si="0"/>
        <v>6212000</v>
      </c>
      <c r="I20" s="43"/>
    </row>
    <row r="21" spans="2:9" ht="21" x14ac:dyDescent="0.35">
      <c r="B21" s="81" t="s">
        <v>17</v>
      </c>
      <c r="C21" s="81"/>
      <c r="D21" s="55">
        <f>SUM('Hoja gastos'!$K:$K)</f>
        <v>0</v>
      </c>
      <c r="G21" s="43">
        <v>628000</v>
      </c>
      <c r="H21" s="43" t="str">
        <f t="shared" si="0"/>
        <v>6280000</v>
      </c>
      <c r="I21" s="43"/>
    </row>
    <row r="22" spans="2:9" ht="21" x14ac:dyDescent="0.35">
      <c r="B22" s="81" t="s">
        <v>18</v>
      </c>
      <c r="C22" s="81"/>
      <c r="D22" s="55">
        <f>SUM('Hoja gastos'!$L:$L)</f>
        <v>0</v>
      </c>
      <c r="G22" s="43">
        <v>602000</v>
      </c>
      <c r="H22" s="43" t="str">
        <f t="shared" si="0"/>
        <v>6020000</v>
      </c>
      <c r="I22" s="43"/>
    </row>
    <row r="23" spans="2:9" ht="21" x14ac:dyDescent="0.35">
      <c r="C23" s="7"/>
      <c r="D23" s="56"/>
      <c r="G23" s="43"/>
      <c r="H23" s="43"/>
      <c r="I23" s="43"/>
    </row>
    <row r="24" spans="2:9" ht="21" x14ac:dyDescent="0.35">
      <c r="C24" s="6" t="s">
        <v>19</v>
      </c>
      <c r="D24" s="57">
        <f>SUM(D13:D22)</f>
        <v>0</v>
      </c>
      <c r="G24" s="43"/>
      <c r="H24" s="43"/>
      <c r="I24" s="43"/>
    </row>
    <row r="25" spans="2:9" ht="21" x14ac:dyDescent="0.35">
      <c r="C25" s="4"/>
      <c r="D25" s="4"/>
      <c r="E25" s="9"/>
      <c r="F25" s="7"/>
      <c r="G25" s="47"/>
      <c r="H25" s="43"/>
      <c r="I25" s="43"/>
    </row>
    <row r="26" spans="2:9" ht="21" x14ac:dyDescent="0.35">
      <c r="B26" s="44" t="s">
        <v>20</v>
      </c>
      <c r="C26" s="83">
        <f>+Empleado</f>
        <v>0</v>
      </c>
      <c r="D26" s="83"/>
      <c r="E26" s="7"/>
      <c r="G26" s="43"/>
      <c r="H26" s="43"/>
      <c r="I26" s="43"/>
    </row>
    <row r="27" spans="2:9" ht="69" customHeight="1" x14ac:dyDescent="0.35">
      <c r="B27" s="10"/>
      <c r="C27" s="74"/>
      <c r="D27" s="74"/>
      <c r="E27" s="7"/>
      <c r="G27" s="43"/>
      <c r="H27" s="43"/>
      <c r="I27" s="43"/>
    </row>
    <row r="28" spans="2:9" ht="21" x14ac:dyDescent="0.35">
      <c r="B28" s="44" t="s">
        <v>21</v>
      </c>
      <c r="C28" s="83">
        <f>_xlfn.XLOOKUP(Empleado,'Relación de quién autoriza'!$B:$B,'Relación de quién autoriza'!$E:$E,"",0,1)</f>
        <v>0</v>
      </c>
      <c r="D28" s="83"/>
      <c r="E28" s="7"/>
      <c r="G28" s="43"/>
      <c r="H28" s="43"/>
      <c r="I28" s="43"/>
    </row>
    <row r="29" spans="2:9" ht="69" customHeight="1" x14ac:dyDescent="0.35">
      <c r="B29" s="11"/>
      <c r="C29" s="74"/>
      <c r="D29" s="74"/>
      <c r="E29" s="7"/>
      <c r="G29" s="43"/>
      <c r="H29" s="43"/>
      <c r="I29" s="43"/>
    </row>
    <row r="30" spans="2:9" ht="21" x14ac:dyDescent="0.35">
      <c r="B30" s="7"/>
      <c r="C30" s="7"/>
      <c r="D30" s="9"/>
      <c r="E30" s="7"/>
      <c r="G30" s="43"/>
      <c r="H30" s="43"/>
      <c r="I30" s="43"/>
    </row>
    <row r="31" spans="2:9" ht="21" x14ac:dyDescent="0.35">
      <c r="B31" s="7"/>
      <c r="C31" s="7"/>
      <c r="D31" s="9"/>
      <c r="E31" s="7"/>
      <c r="G31" s="43"/>
      <c r="H31" s="43"/>
      <c r="I31" s="43"/>
    </row>
    <row r="32" spans="2:9" ht="15.75" x14ac:dyDescent="0.25">
      <c r="B32" s="12"/>
      <c r="D32" s="13"/>
      <c r="G32" s="43"/>
      <c r="H32" s="43"/>
      <c r="I32" s="43"/>
    </row>
    <row r="33" spans="2:4" ht="15.75" x14ac:dyDescent="0.25">
      <c r="B33" s="12"/>
      <c r="D33" s="13"/>
    </row>
    <row r="34" spans="2:4" x14ac:dyDescent="0.25">
      <c r="D34" s="13"/>
    </row>
    <row r="35" spans="2:4" x14ac:dyDescent="0.25">
      <c r="D35" s="13"/>
    </row>
    <row r="36" spans="2:4" x14ac:dyDescent="0.25">
      <c r="D36" s="13"/>
    </row>
  </sheetData>
  <mergeCells count="22">
    <mergeCell ref="C10:D10"/>
    <mergeCell ref="A2:F2"/>
    <mergeCell ref="C26:D26"/>
    <mergeCell ref="C27:D27"/>
    <mergeCell ref="C28:D28"/>
    <mergeCell ref="B22:C22"/>
    <mergeCell ref="C29:D29"/>
    <mergeCell ref="C5:D5"/>
    <mergeCell ref="C6:D6"/>
    <mergeCell ref="C7:D7"/>
    <mergeCell ref="C8:D8"/>
    <mergeCell ref="C9:D9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</mergeCells>
  <printOptions horizontalCentered="1" verticalCentered="1"/>
  <pageMargins left="0.31496062992125984" right="0.31496062992125984" top="0.35433070866141736" bottom="0.35433070866141736" header="0" footer="0"/>
  <pageSetup paperSize="9" scale="9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1DD509-4FDF-4630-9A32-186453DE6479}">
          <x14:formula1>
            <xm:f>'Relación de quién autoriza'!$B$3:$B$92</xm:f>
          </x14:formula1>
          <xm:sqref>C5:D5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C7CCD-D07A-4843-B19E-98A1A5DEA9CE}">
  <sheetPr codeName="Hoja3">
    <pageSetUpPr fitToPage="1"/>
  </sheetPr>
  <dimension ref="A1:L27"/>
  <sheetViews>
    <sheetView zoomScale="70" zoomScaleNormal="70" workbookViewId="0">
      <pane ySplit="1" topLeftCell="A2" activePane="bottomLeft" state="frozen"/>
      <selection activeCell="B20" sqref="B20:C20"/>
      <selection pane="bottomLeft" activeCell="L2" sqref="L2:L3"/>
    </sheetView>
  </sheetViews>
  <sheetFormatPr baseColWidth="10" defaultColWidth="11.42578125" defaultRowHeight="21.75" customHeight="1" x14ac:dyDescent="0.25"/>
  <cols>
    <col min="1" max="1" width="17.42578125" style="2" customWidth="1"/>
    <col min="2" max="2" width="44" customWidth="1"/>
    <col min="3" max="4" width="15.140625" style="3" customWidth="1"/>
    <col min="5" max="5" width="17" style="3" customWidth="1"/>
    <col min="6" max="11" width="15.140625" style="3" customWidth="1"/>
  </cols>
  <sheetData>
    <row r="1" spans="1:12" s="14" customFormat="1" ht="75" x14ac:dyDescent="0.25">
      <c r="A1" s="48" t="s">
        <v>22</v>
      </c>
      <c r="B1" s="49" t="s">
        <v>23</v>
      </c>
      <c r="C1" s="50" t="s">
        <v>10</v>
      </c>
      <c r="D1" s="50" t="s">
        <v>24</v>
      </c>
      <c r="E1" s="50" t="s">
        <v>25</v>
      </c>
      <c r="F1" s="50" t="s">
        <v>26</v>
      </c>
      <c r="G1" s="51" t="s">
        <v>27</v>
      </c>
      <c r="H1" s="50" t="s">
        <v>28</v>
      </c>
      <c r="I1" s="50" t="s">
        <v>15</v>
      </c>
      <c r="J1" s="51" t="s">
        <v>16</v>
      </c>
      <c r="K1" s="50" t="s">
        <v>17</v>
      </c>
      <c r="L1" s="52" t="s">
        <v>18</v>
      </c>
    </row>
    <row r="2" spans="1:12" s="15" customFormat="1" ht="21.75" customHeight="1" x14ac:dyDescent="0.25">
      <c r="A2" s="17"/>
      <c r="B2" s="18"/>
      <c r="C2" s="19"/>
      <c r="D2" s="19"/>
      <c r="E2" s="19"/>
      <c r="F2" s="19"/>
      <c r="G2" s="19"/>
      <c r="H2" s="19"/>
      <c r="I2" s="19"/>
      <c r="J2" s="19"/>
      <c r="K2" s="20"/>
      <c r="L2" s="28"/>
    </row>
    <row r="3" spans="1:12" ht="21.75" customHeight="1" x14ac:dyDescent="0.25">
      <c r="A3" s="17"/>
      <c r="B3" s="18"/>
      <c r="C3" s="22"/>
      <c r="D3" s="22"/>
      <c r="E3" s="22"/>
      <c r="F3" s="22"/>
      <c r="G3" s="22"/>
      <c r="H3" s="22"/>
      <c r="I3" s="22"/>
      <c r="J3" s="22"/>
      <c r="K3" s="23"/>
      <c r="L3" s="22"/>
    </row>
    <row r="4" spans="1:12" ht="21.75" customHeight="1" x14ac:dyDescent="0.25">
      <c r="A4" s="17"/>
      <c r="B4" s="18"/>
      <c r="C4" s="22"/>
      <c r="D4" s="22"/>
      <c r="E4" s="22"/>
      <c r="F4" s="22"/>
      <c r="G4" s="22"/>
      <c r="H4" s="22"/>
      <c r="I4" s="22"/>
      <c r="J4" s="22"/>
      <c r="K4" s="23"/>
      <c r="L4" s="22"/>
    </row>
    <row r="5" spans="1:12" ht="21.75" customHeight="1" x14ac:dyDescent="0.25">
      <c r="A5" s="17"/>
      <c r="B5" s="18"/>
      <c r="C5" s="22"/>
      <c r="D5" s="22"/>
      <c r="E5" s="22"/>
      <c r="F5" s="22"/>
      <c r="G5" s="22"/>
      <c r="H5" s="22"/>
      <c r="I5" s="22"/>
      <c r="J5" s="22"/>
      <c r="K5" s="23"/>
      <c r="L5" s="22"/>
    </row>
    <row r="6" spans="1:12" ht="21.75" customHeight="1" x14ac:dyDescent="0.25">
      <c r="A6" s="21"/>
      <c r="B6" s="18"/>
      <c r="C6" s="22"/>
      <c r="D6" s="22"/>
      <c r="E6" s="22"/>
      <c r="F6" s="22"/>
      <c r="G6" s="22"/>
      <c r="H6" s="22"/>
      <c r="I6" s="22"/>
      <c r="J6" s="22"/>
      <c r="K6" s="23"/>
      <c r="L6" s="22"/>
    </row>
    <row r="7" spans="1:12" ht="21.75" customHeight="1" x14ac:dyDescent="0.25">
      <c r="A7" s="21"/>
      <c r="B7" s="18"/>
      <c r="C7" s="22"/>
      <c r="D7" s="22"/>
      <c r="E7" s="22"/>
      <c r="F7" s="22"/>
      <c r="G7" s="22"/>
      <c r="H7" s="22"/>
      <c r="I7" s="22"/>
      <c r="J7" s="22"/>
      <c r="K7" s="23"/>
      <c r="L7" s="22"/>
    </row>
    <row r="8" spans="1:12" ht="21.75" customHeight="1" x14ac:dyDescent="0.25">
      <c r="A8" s="21"/>
      <c r="B8" s="18"/>
      <c r="C8" s="22"/>
      <c r="D8" s="22"/>
      <c r="E8" s="22"/>
      <c r="F8" s="22"/>
      <c r="G8" s="22"/>
      <c r="H8" s="22"/>
      <c r="I8" s="22"/>
      <c r="J8" s="22"/>
      <c r="K8" s="23"/>
      <c r="L8" s="22"/>
    </row>
    <row r="9" spans="1:12" ht="21.75" customHeight="1" x14ac:dyDescent="0.25">
      <c r="A9" s="21"/>
      <c r="B9" s="18"/>
      <c r="C9" s="22"/>
      <c r="D9" s="22"/>
      <c r="E9" s="22"/>
      <c r="F9" s="22"/>
      <c r="G9" s="22"/>
      <c r="H9" s="22"/>
      <c r="I9" s="22"/>
      <c r="J9" s="22"/>
      <c r="K9" s="23"/>
      <c r="L9" s="22"/>
    </row>
    <row r="10" spans="1:12" ht="21.75" customHeight="1" x14ac:dyDescent="0.25">
      <c r="A10" s="21"/>
      <c r="B10" s="18"/>
      <c r="C10" s="22"/>
      <c r="D10" s="22"/>
      <c r="E10" s="22"/>
      <c r="F10" s="22"/>
      <c r="G10" s="22"/>
      <c r="H10" s="22"/>
      <c r="I10" s="22"/>
      <c r="J10" s="22"/>
      <c r="K10" s="23"/>
      <c r="L10" s="22"/>
    </row>
    <row r="11" spans="1:12" ht="46.15" customHeight="1" x14ac:dyDescent="0.25">
      <c r="A11" s="21"/>
      <c r="B11" s="18"/>
      <c r="C11" s="22"/>
      <c r="D11" s="22"/>
      <c r="E11" s="22"/>
      <c r="F11" s="22"/>
      <c r="G11" s="22"/>
      <c r="H11" s="22"/>
      <c r="I11" s="22"/>
      <c r="J11" s="22"/>
      <c r="K11" s="23"/>
      <c r="L11" s="22"/>
    </row>
    <row r="12" spans="1:12" ht="21.75" customHeight="1" x14ac:dyDescent="0.25">
      <c r="A12" s="21"/>
      <c r="B12" s="18"/>
      <c r="C12" s="22"/>
      <c r="D12" s="22"/>
      <c r="E12" s="22"/>
      <c r="F12" s="22"/>
      <c r="G12" s="22"/>
      <c r="H12" s="22"/>
      <c r="I12" s="22"/>
      <c r="J12" s="22"/>
      <c r="K12" s="23"/>
      <c r="L12" s="22"/>
    </row>
    <row r="13" spans="1:12" ht="21.75" customHeight="1" x14ac:dyDescent="0.25">
      <c r="A13" s="21"/>
      <c r="B13" s="18"/>
      <c r="C13" s="22"/>
      <c r="D13" s="22"/>
      <c r="E13" s="22"/>
      <c r="F13" s="22"/>
      <c r="G13" s="22"/>
      <c r="H13" s="22"/>
      <c r="I13" s="22"/>
      <c r="J13" s="22"/>
      <c r="K13" s="23"/>
      <c r="L13" s="22"/>
    </row>
    <row r="14" spans="1:12" ht="21.75" customHeight="1" x14ac:dyDescent="0.25">
      <c r="A14" s="21"/>
      <c r="B14" s="18"/>
      <c r="C14" s="22"/>
      <c r="D14" s="22"/>
      <c r="E14" s="22"/>
      <c r="F14" s="22"/>
      <c r="G14" s="22"/>
      <c r="H14" s="22"/>
      <c r="I14" s="22"/>
      <c r="J14" s="22"/>
      <c r="K14" s="23"/>
      <c r="L14" s="22"/>
    </row>
    <row r="15" spans="1:12" ht="21.75" customHeight="1" x14ac:dyDescent="0.25">
      <c r="A15" s="21"/>
      <c r="B15" s="18"/>
      <c r="C15" s="22"/>
      <c r="D15" s="22"/>
      <c r="E15" s="22"/>
      <c r="F15" s="22"/>
      <c r="G15" s="22"/>
      <c r="H15" s="22"/>
      <c r="I15" s="22"/>
      <c r="J15" s="22"/>
      <c r="K15" s="23"/>
      <c r="L15" s="22"/>
    </row>
    <row r="16" spans="1:12" ht="21.75" customHeight="1" x14ac:dyDescent="0.25">
      <c r="A16" s="21"/>
      <c r="B16" s="18"/>
      <c r="C16" s="22"/>
      <c r="D16" s="22"/>
      <c r="E16" s="22"/>
      <c r="F16" s="22"/>
      <c r="G16" s="22"/>
      <c r="H16" s="22"/>
      <c r="I16" s="22"/>
      <c r="J16" s="22"/>
      <c r="K16" s="23"/>
      <c r="L16" s="22"/>
    </row>
    <row r="17" spans="1:12" ht="21.75" customHeight="1" x14ac:dyDescent="0.25">
      <c r="A17" s="21"/>
      <c r="B17" s="18"/>
      <c r="C17" s="22"/>
      <c r="D17" s="22"/>
      <c r="E17" s="22"/>
      <c r="F17" s="22"/>
      <c r="G17" s="22"/>
      <c r="H17" s="22"/>
      <c r="I17" s="22"/>
      <c r="J17" s="22"/>
      <c r="K17" s="23"/>
      <c r="L17" s="22"/>
    </row>
    <row r="18" spans="1:12" ht="21.75" customHeight="1" x14ac:dyDescent="0.25">
      <c r="A18" s="21"/>
      <c r="B18" s="18"/>
      <c r="C18" s="22"/>
      <c r="D18" s="22"/>
      <c r="E18" s="22"/>
      <c r="F18" s="22"/>
      <c r="G18" s="22"/>
      <c r="H18" s="22"/>
      <c r="I18" s="22"/>
      <c r="J18" s="22"/>
      <c r="K18" s="23"/>
      <c r="L18" s="22"/>
    </row>
    <row r="19" spans="1:12" ht="21.75" customHeight="1" x14ac:dyDescent="0.25">
      <c r="A19" s="21"/>
      <c r="B19" s="18"/>
      <c r="C19" s="22"/>
      <c r="D19" s="22"/>
      <c r="E19" s="22"/>
      <c r="F19" s="22"/>
      <c r="G19" s="22"/>
      <c r="H19" s="22"/>
      <c r="I19" s="22"/>
      <c r="J19" s="22"/>
      <c r="K19" s="23"/>
      <c r="L19" s="22"/>
    </row>
    <row r="20" spans="1:12" ht="21.75" customHeight="1" x14ac:dyDescent="0.25">
      <c r="A20" s="21"/>
      <c r="B20" s="18"/>
      <c r="C20" s="22"/>
      <c r="D20" s="22"/>
      <c r="E20" s="22"/>
      <c r="F20" s="22"/>
      <c r="G20" s="22"/>
      <c r="H20" s="22"/>
      <c r="I20" s="22"/>
      <c r="J20" s="22"/>
      <c r="K20" s="23"/>
      <c r="L20" s="22"/>
    </row>
    <row r="21" spans="1:12" ht="21.75" customHeight="1" x14ac:dyDescent="0.25">
      <c r="A21" s="21"/>
      <c r="B21" s="73"/>
      <c r="C21" s="26"/>
      <c r="D21" s="26"/>
      <c r="E21" s="26"/>
      <c r="F21" s="26"/>
      <c r="G21" s="26"/>
      <c r="H21" s="26"/>
      <c r="I21" s="26"/>
      <c r="J21" s="26"/>
      <c r="K21" s="27"/>
      <c r="L21" s="22"/>
    </row>
    <row r="22" spans="1:12" ht="21.75" customHeight="1" x14ac:dyDescent="0.25">
      <c r="A22" s="21"/>
      <c r="B22" s="25"/>
      <c r="C22" s="26"/>
      <c r="D22" s="26"/>
      <c r="E22" s="26"/>
      <c r="F22" s="26"/>
      <c r="G22" s="26"/>
      <c r="H22" s="26"/>
      <c r="I22" s="26"/>
      <c r="J22" s="26"/>
      <c r="K22" s="27"/>
      <c r="L22" s="26"/>
    </row>
    <row r="23" spans="1:12" ht="21.75" customHeight="1" x14ac:dyDescent="0.25">
      <c r="A23" s="21"/>
      <c r="B23" s="18"/>
      <c r="C23" s="22"/>
      <c r="D23" s="22"/>
      <c r="E23" s="22"/>
      <c r="F23" s="22"/>
      <c r="G23" s="22"/>
      <c r="H23" s="22"/>
      <c r="I23" s="22"/>
      <c r="J23" s="26"/>
      <c r="K23" s="22"/>
      <c r="L23" s="22"/>
    </row>
    <row r="24" spans="1:12" ht="21.75" customHeight="1" x14ac:dyDescent="0.25">
      <c r="A24" s="24"/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1:12" ht="21.75" customHeight="1" x14ac:dyDescent="0.25">
      <c r="A25" s="24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</row>
    <row r="26" spans="1:12" ht="21.75" customHeight="1" x14ac:dyDescent="0.25">
      <c r="A26" s="24"/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</row>
    <row r="27" spans="1:12" ht="21.75" customHeight="1" x14ac:dyDescent="0.25">
      <c r="A27" s="24"/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6"/>
    </row>
  </sheetData>
  <conditionalFormatting sqref="E3:E21">
    <cfRule type="cellIs" dxfId="2" priority="6" operator="greaterThan">
      <formula>5</formula>
    </cfRule>
  </conditionalFormatting>
  <conditionalFormatting sqref="F3:F21">
    <cfRule type="cellIs" dxfId="1" priority="5" operator="greaterThan">
      <formula>12</formula>
    </cfRule>
  </conditionalFormatting>
  <conditionalFormatting sqref="G3:G21">
    <cfRule type="colorScale" priority="11">
      <colorScale>
        <cfvo type="min"/>
        <cfvo type="max"/>
        <color rgb="FFFFFF00"/>
        <color rgb="FFFFFF00"/>
      </colorScale>
    </cfRule>
  </conditionalFormatting>
  <conditionalFormatting sqref="I3:K21">
    <cfRule type="cellIs" dxfId="0" priority="4" operator="greaterThan">
      <formula>70</formula>
    </cfRule>
  </conditionalFormatting>
  <conditionalFormatting sqref="K3:K21">
    <cfRule type="colorScale" priority="15">
      <colorScale>
        <cfvo type="min"/>
        <cfvo type="max"/>
        <color rgb="FFFFFF00"/>
        <color rgb="FFFFFF00"/>
      </colorScale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2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B654-A2B8-4678-A4C8-2115F721119C}">
  <sheetPr codeName="Hoja1"/>
  <dimension ref="A1:I37"/>
  <sheetViews>
    <sheetView workbookViewId="0">
      <selection activeCell="J11" sqref="J11"/>
    </sheetView>
  </sheetViews>
  <sheetFormatPr baseColWidth="10" defaultColWidth="11.42578125" defaultRowHeight="15" x14ac:dyDescent="0.25"/>
  <cols>
    <col min="1" max="1" width="33.85546875" bestFit="1" customWidth="1"/>
    <col min="3" max="3" width="27.140625" bestFit="1" customWidth="1"/>
    <col min="4" max="4" width="11.5703125" style="2"/>
  </cols>
  <sheetData>
    <row r="1" spans="1:9" x14ac:dyDescent="0.25">
      <c r="A1" s="34" t="s">
        <v>29</v>
      </c>
      <c r="B1" s="34" t="s">
        <v>30</v>
      </c>
      <c r="C1" s="34" t="s">
        <v>31</v>
      </c>
      <c r="D1" s="35" t="s">
        <v>32</v>
      </c>
      <c r="E1" s="36" t="s">
        <v>33</v>
      </c>
      <c r="F1" s="36" t="s">
        <v>34</v>
      </c>
      <c r="G1" s="34" t="s">
        <v>35</v>
      </c>
      <c r="H1" t="s">
        <v>36</v>
      </c>
      <c r="I1" s="34" t="s">
        <v>37</v>
      </c>
    </row>
    <row r="2" spans="1:9" x14ac:dyDescent="0.25">
      <c r="A2" s="37" t="s">
        <v>38</v>
      </c>
      <c r="B2" s="38">
        <f>Resumen!C9</f>
        <v>0</v>
      </c>
      <c r="C2" s="37" t="str">
        <f>CONCATENATE("Gastos empresa ",TEXT(Resumen!F9,"mmm-aa"))</f>
        <v>Gastos empresa ene-00</v>
      </c>
      <c r="D2" s="38">
        <f>Resumen!C9</f>
        <v>0</v>
      </c>
      <c r="E2" s="39">
        <f>Resumen!D13</f>
        <v>0</v>
      </c>
      <c r="F2" s="39">
        <v>0</v>
      </c>
      <c r="G2" t="str">
        <f>Resumen!H13</f>
        <v>6290000</v>
      </c>
      <c r="H2">
        <f>Resumen!C10</f>
        <v>0</v>
      </c>
      <c r="I2" s="40" t="s">
        <v>39</v>
      </c>
    </row>
    <row r="3" spans="1:9" x14ac:dyDescent="0.25">
      <c r="A3" s="37"/>
      <c r="B3" s="38"/>
      <c r="C3" s="37"/>
      <c r="D3" s="38">
        <f>D2</f>
        <v>0</v>
      </c>
      <c r="E3" s="39">
        <f>Resumen!D14</f>
        <v>0</v>
      </c>
      <c r="F3" s="39">
        <v>0</v>
      </c>
      <c r="G3" t="str">
        <f>Resumen!H14</f>
        <v>6290000</v>
      </c>
      <c r="H3">
        <f>H2</f>
        <v>0</v>
      </c>
      <c r="I3" s="40" t="s">
        <v>39</v>
      </c>
    </row>
    <row r="4" spans="1:9" x14ac:dyDescent="0.25">
      <c r="A4" s="37"/>
      <c r="B4" s="38"/>
      <c r="C4" s="37"/>
      <c r="D4" s="38">
        <f t="shared" ref="D4:D12" si="0">D3</f>
        <v>0</v>
      </c>
      <c r="E4" s="39">
        <f>Resumen!D15</f>
        <v>0</v>
      </c>
      <c r="F4" s="39">
        <v>0</v>
      </c>
      <c r="G4" t="str">
        <f>Resumen!H15</f>
        <v>6220000</v>
      </c>
      <c r="H4">
        <f t="shared" ref="H4:H11" si="1">H3</f>
        <v>0</v>
      </c>
      <c r="I4" s="40" t="s">
        <v>39</v>
      </c>
    </row>
    <row r="5" spans="1:9" x14ac:dyDescent="0.25">
      <c r="A5" s="37"/>
      <c r="B5" s="38"/>
      <c r="C5" s="37"/>
      <c r="D5" s="38">
        <f t="shared" si="0"/>
        <v>0</v>
      </c>
      <c r="E5" s="39">
        <f>Resumen!D16</f>
        <v>0</v>
      </c>
      <c r="F5" s="39">
        <v>0</v>
      </c>
      <c r="G5" t="str">
        <f>Resumen!H16</f>
        <v>6290000</v>
      </c>
      <c r="H5">
        <f t="shared" si="1"/>
        <v>0</v>
      </c>
      <c r="I5" s="40" t="s">
        <v>39</v>
      </c>
    </row>
    <row r="6" spans="1:9" x14ac:dyDescent="0.25">
      <c r="A6" s="37"/>
      <c r="B6" s="38"/>
      <c r="C6" s="37"/>
      <c r="D6" s="38">
        <f t="shared" si="0"/>
        <v>0</v>
      </c>
      <c r="E6" s="39">
        <f>Resumen!D17</f>
        <v>0</v>
      </c>
      <c r="F6" s="39">
        <v>0</v>
      </c>
      <c r="G6" t="str">
        <f>Resumen!H17</f>
        <v>6270000</v>
      </c>
      <c r="H6">
        <f t="shared" si="1"/>
        <v>0</v>
      </c>
      <c r="I6" s="40" t="s">
        <v>39</v>
      </c>
    </row>
    <row r="7" spans="1:9" x14ac:dyDescent="0.25">
      <c r="A7" s="37"/>
      <c r="B7" s="38"/>
      <c r="C7" s="37"/>
      <c r="D7" s="38">
        <f t="shared" si="0"/>
        <v>0</v>
      </c>
      <c r="E7" s="39">
        <f>Resumen!D18</f>
        <v>0</v>
      </c>
      <c r="F7" s="39">
        <v>0</v>
      </c>
      <c r="G7" t="str">
        <f>Resumen!H18</f>
        <v>6000000</v>
      </c>
      <c r="H7">
        <f t="shared" si="1"/>
        <v>0</v>
      </c>
      <c r="I7" s="40" t="s">
        <v>39</v>
      </c>
    </row>
    <row r="8" spans="1:9" x14ac:dyDescent="0.25">
      <c r="A8" s="37"/>
      <c r="B8" s="38"/>
      <c r="C8" s="37"/>
      <c r="D8" s="38">
        <f t="shared" si="0"/>
        <v>0</v>
      </c>
      <c r="E8" s="39">
        <f>Resumen!D19</f>
        <v>0</v>
      </c>
      <c r="F8" s="39">
        <v>0</v>
      </c>
      <c r="G8" t="str">
        <f>Resumen!H19</f>
        <v>6290000</v>
      </c>
      <c r="H8">
        <f t="shared" si="1"/>
        <v>0</v>
      </c>
      <c r="I8" s="40" t="s">
        <v>39</v>
      </c>
    </row>
    <row r="9" spans="1:9" x14ac:dyDescent="0.25">
      <c r="A9" s="37"/>
      <c r="B9" s="38"/>
      <c r="C9" s="37"/>
      <c r="D9" s="38">
        <f t="shared" si="0"/>
        <v>0</v>
      </c>
      <c r="E9" s="39">
        <f>Resumen!D20</f>
        <v>0</v>
      </c>
      <c r="F9" s="39">
        <v>0</v>
      </c>
      <c r="G9" t="str">
        <f>Resumen!H20</f>
        <v>6212000</v>
      </c>
      <c r="H9">
        <f t="shared" si="1"/>
        <v>0</v>
      </c>
      <c r="I9" s="40" t="s">
        <v>39</v>
      </c>
    </row>
    <row r="10" spans="1:9" x14ac:dyDescent="0.25">
      <c r="A10" s="37"/>
      <c r="B10" s="38"/>
      <c r="C10" s="37"/>
      <c r="D10" s="38">
        <f t="shared" si="0"/>
        <v>0</v>
      </c>
      <c r="E10" s="39">
        <f>Resumen!D21</f>
        <v>0</v>
      </c>
      <c r="F10" s="39">
        <v>0</v>
      </c>
      <c r="G10" t="str">
        <f>Resumen!H21</f>
        <v>6280000</v>
      </c>
      <c r="H10">
        <f t="shared" si="1"/>
        <v>0</v>
      </c>
      <c r="I10" s="40" t="s">
        <v>39</v>
      </c>
    </row>
    <row r="11" spans="1:9" x14ac:dyDescent="0.25">
      <c r="A11" s="37"/>
      <c r="B11" s="38"/>
      <c r="C11" s="37"/>
      <c r="D11" s="38">
        <f t="shared" si="0"/>
        <v>0</v>
      </c>
      <c r="E11" s="39">
        <f>Resumen!D22</f>
        <v>0</v>
      </c>
      <c r="F11" s="39">
        <v>0</v>
      </c>
      <c r="G11" t="str">
        <f>Resumen!H22</f>
        <v>6020000</v>
      </c>
      <c r="H11">
        <f t="shared" si="1"/>
        <v>0</v>
      </c>
      <c r="I11" s="40" t="s">
        <v>39</v>
      </c>
    </row>
    <row r="12" spans="1:9" x14ac:dyDescent="0.25">
      <c r="A12" s="37"/>
      <c r="B12" s="38"/>
      <c r="C12" s="37"/>
      <c r="D12" s="38">
        <f t="shared" si="0"/>
        <v>0</v>
      </c>
      <c r="E12" s="39"/>
      <c r="F12" s="39">
        <f>SUM(E2:E11)</f>
        <v>0</v>
      </c>
      <c r="G12">
        <v>55500001</v>
      </c>
      <c r="I12" s="40" t="s">
        <v>39</v>
      </c>
    </row>
    <row r="13" spans="1:9" x14ac:dyDescent="0.25">
      <c r="D13" s="38"/>
      <c r="F13" s="39"/>
    </row>
    <row r="14" spans="1:9" x14ac:dyDescent="0.25">
      <c r="D14" s="38"/>
      <c r="F14" s="39"/>
    </row>
    <row r="15" spans="1:9" x14ac:dyDescent="0.25">
      <c r="D15" s="38"/>
      <c r="F15" s="39"/>
    </row>
    <row r="16" spans="1:9" x14ac:dyDescent="0.25">
      <c r="D16" s="38"/>
      <c r="F16" s="39"/>
    </row>
    <row r="17" spans="4:6" x14ac:dyDescent="0.25">
      <c r="D17" s="38"/>
      <c r="F17" s="39"/>
    </row>
    <row r="18" spans="4:6" x14ac:dyDescent="0.25">
      <c r="D18" s="38"/>
      <c r="F18" s="39"/>
    </row>
    <row r="19" spans="4:6" x14ac:dyDescent="0.25">
      <c r="D19" s="38"/>
      <c r="F19" s="39"/>
    </row>
    <row r="20" spans="4:6" x14ac:dyDescent="0.25">
      <c r="D20" s="38"/>
      <c r="F20" s="39"/>
    </row>
    <row r="21" spans="4:6" x14ac:dyDescent="0.25">
      <c r="D21" s="38"/>
      <c r="F21" s="39"/>
    </row>
    <row r="22" spans="4:6" x14ac:dyDescent="0.25">
      <c r="D22" s="38"/>
      <c r="F22" s="39"/>
    </row>
    <row r="23" spans="4:6" x14ac:dyDescent="0.25">
      <c r="D23" s="38"/>
      <c r="F23" s="39"/>
    </row>
    <row r="24" spans="4:6" x14ac:dyDescent="0.25">
      <c r="D24" s="38"/>
      <c r="F24" s="39"/>
    </row>
    <row r="25" spans="4:6" x14ac:dyDescent="0.25">
      <c r="D25" s="38"/>
      <c r="F25" s="39"/>
    </row>
    <row r="26" spans="4:6" x14ac:dyDescent="0.25">
      <c r="D26" s="38"/>
      <c r="F26" s="39"/>
    </row>
    <row r="27" spans="4:6" x14ac:dyDescent="0.25">
      <c r="D27" s="38"/>
      <c r="F27" s="39"/>
    </row>
    <row r="28" spans="4:6" x14ac:dyDescent="0.25">
      <c r="D28" s="38"/>
      <c r="F28" s="39"/>
    </row>
    <row r="29" spans="4:6" x14ac:dyDescent="0.25">
      <c r="D29" s="38"/>
      <c r="F29" s="39"/>
    </row>
    <row r="30" spans="4:6" x14ac:dyDescent="0.25">
      <c r="D30" s="38"/>
      <c r="F30" s="39"/>
    </row>
    <row r="31" spans="4:6" x14ac:dyDescent="0.25">
      <c r="D31" s="38"/>
      <c r="F31" s="39"/>
    </row>
    <row r="32" spans="4:6" x14ac:dyDescent="0.25">
      <c r="D32" s="38"/>
      <c r="F32" s="39"/>
    </row>
    <row r="33" spans="4:6" x14ac:dyDescent="0.25">
      <c r="D33" s="38"/>
      <c r="F33" s="39"/>
    </row>
    <row r="34" spans="4:6" x14ac:dyDescent="0.25">
      <c r="D34" s="38"/>
      <c r="F34" s="39"/>
    </row>
    <row r="35" spans="4:6" x14ac:dyDescent="0.25">
      <c r="D35" s="38"/>
      <c r="F35" s="39"/>
    </row>
    <row r="36" spans="4:6" x14ac:dyDescent="0.25">
      <c r="D36" s="38"/>
      <c r="F36" s="39"/>
    </row>
    <row r="37" spans="4:6" x14ac:dyDescent="0.25">
      <c r="D37" s="38"/>
      <c r="E37" s="41"/>
      <c r="F37" s="39"/>
    </row>
  </sheetData>
  <autoFilter ref="A1:I12" xr:uid="{BEF5776B-937A-4EDC-8574-34D29F9192D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78AB-B753-4D49-B460-91498C30E4B5}">
  <sheetPr codeName="Hoja4"/>
  <dimension ref="B2:F92"/>
  <sheetViews>
    <sheetView zoomScale="85" zoomScaleNormal="85" workbookViewId="0">
      <selection activeCell="C65" sqref="C65"/>
    </sheetView>
  </sheetViews>
  <sheetFormatPr baseColWidth="10" defaultColWidth="11.42578125" defaultRowHeight="15" x14ac:dyDescent="0.25"/>
  <cols>
    <col min="2" max="2" width="36.7109375" customWidth="1"/>
    <col min="3" max="3" width="20.140625" bestFit="1" customWidth="1"/>
    <col min="4" max="4" width="12" customWidth="1"/>
    <col min="5" max="5" width="30.7109375" bestFit="1" customWidth="1"/>
  </cols>
  <sheetData>
    <row r="2" spans="2:6" x14ac:dyDescent="0.25">
      <c r="B2" s="1" t="s">
        <v>40</v>
      </c>
      <c r="C2" s="1" t="s">
        <v>3</v>
      </c>
      <c r="D2" s="1" t="s">
        <v>4</v>
      </c>
      <c r="E2" s="1" t="s">
        <v>41</v>
      </c>
      <c r="F2" s="1" t="s">
        <v>42</v>
      </c>
    </row>
    <row r="3" spans="2:6" ht="15" customHeight="1" x14ac:dyDescent="0.25">
      <c r="B3" s="33" t="s">
        <v>2</v>
      </c>
      <c r="C3" s="29" t="s">
        <v>43</v>
      </c>
      <c r="D3" s="61" t="s">
        <v>44</v>
      </c>
      <c r="E3" s="29" t="s">
        <v>45</v>
      </c>
      <c r="F3" t="s">
        <v>46</v>
      </c>
    </row>
    <row r="4" spans="2:6" ht="15" customHeight="1" x14ac:dyDescent="0.25">
      <c r="B4" s="33" t="s">
        <v>47</v>
      </c>
      <c r="C4" s="33" t="s">
        <v>48</v>
      </c>
      <c r="D4" s="61" t="s">
        <v>49</v>
      </c>
      <c r="E4" s="33" t="s">
        <v>50</v>
      </c>
      <c r="F4" t="s">
        <v>46</v>
      </c>
    </row>
    <row r="5" spans="2:6" ht="15" customHeight="1" x14ac:dyDescent="0.25">
      <c r="B5" s="33" t="s">
        <v>51</v>
      </c>
      <c r="C5" s="33" t="s">
        <v>52</v>
      </c>
      <c r="D5" s="65">
        <v>46</v>
      </c>
      <c r="E5" s="33" t="s">
        <v>53</v>
      </c>
      <c r="F5" t="s">
        <v>46</v>
      </c>
    </row>
    <row r="6" spans="2:6" ht="15" customHeight="1" x14ac:dyDescent="0.25">
      <c r="B6" s="29" t="s">
        <v>54</v>
      </c>
      <c r="C6" s="29" t="s">
        <v>55</v>
      </c>
      <c r="D6" s="61" t="s">
        <v>56</v>
      </c>
      <c r="E6" s="30" t="s">
        <v>57</v>
      </c>
      <c r="F6" t="s">
        <v>46</v>
      </c>
    </row>
    <row r="7" spans="2:6" ht="15" customHeight="1" x14ac:dyDescent="0.25">
      <c r="B7" s="29" t="s">
        <v>58</v>
      </c>
      <c r="C7" s="29" t="s">
        <v>59</v>
      </c>
      <c r="D7" s="61" t="s">
        <v>60</v>
      </c>
      <c r="E7" s="30" t="s">
        <v>61</v>
      </c>
      <c r="F7" t="s">
        <v>46</v>
      </c>
    </row>
    <row r="8" spans="2:6" ht="15" customHeight="1" x14ac:dyDescent="0.25">
      <c r="B8" s="30" t="s">
        <v>62</v>
      </c>
      <c r="C8" s="29" t="s">
        <v>63</v>
      </c>
      <c r="D8" s="61" t="s">
        <v>44</v>
      </c>
      <c r="E8" s="29" t="s">
        <v>45</v>
      </c>
      <c r="F8" t="s">
        <v>46</v>
      </c>
    </row>
    <row r="9" spans="2:6" ht="15" customHeight="1" x14ac:dyDescent="0.25">
      <c r="B9" s="33" t="s">
        <v>64</v>
      </c>
      <c r="C9" s="31" t="s">
        <v>65</v>
      </c>
      <c r="D9" s="61" t="s">
        <v>66</v>
      </c>
      <c r="E9" s="30" t="s">
        <v>67</v>
      </c>
      <c r="F9" t="s">
        <v>46</v>
      </c>
    </row>
    <row r="10" spans="2:6" ht="15" customHeight="1" x14ac:dyDescent="0.25">
      <c r="B10" s="29" t="s">
        <v>68</v>
      </c>
      <c r="C10" s="29" t="s">
        <v>65</v>
      </c>
      <c r="D10" s="61" t="s">
        <v>66</v>
      </c>
      <c r="E10" s="30" t="s">
        <v>67</v>
      </c>
      <c r="F10" t="s">
        <v>46</v>
      </c>
    </row>
    <row r="11" spans="2:6" ht="15" customHeight="1" x14ac:dyDescent="0.25">
      <c r="B11" s="30" t="s">
        <v>69</v>
      </c>
      <c r="C11" s="29" t="s">
        <v>70</v>
      </c>
      <c r="D11" s="61" t="s">
        <v>71</v>
      </c>
      <c r="E11" s="30" t="s">
        <v>53</v>
      </c>
      <c r="F11" t="s">
        <v>46</v>
      </c>
    </row>
    <row r="12" spans="2:6" ht="15" customHeight="1" x14ac:dyDescent="0.25">
      <c r="B12" s="33" t="s">
        <v>72</v>
      </c>
      <c r="C12" s="29" t="s">
        <v>63</v>
      </c>
      <c r="D12" s="61" t="s">
        <v>44</v>
      </c>
      <c r="E12" s="29" t="s">
        <v>45</v>
      </c>
      <c r="F12" t="s">
        <v>46</v>
      </c>
    </row>
    <row r="13" spans="2:6" ht="15" customHeight="1" x14ac:dyDescent="0.25">
      <c r="B13" s="30" t="s">
        <v>73</v>
      </c>
      <c r="C13" s="29" t="s">
        <v>74</v>
      </c>
      <c r="D13" s="62">
        <v>47</v>
      </c>
      <c r="E13" s="30" t="s">
        <v>58</v>
      </c>
      <c r="F13" t="s">
        <v>46</v>
      </c>
    </row>
    <row r="14" spans="2:6" ht="15" customHeight="1" x14ac:dyDescent="0.25">
      <c r="B14" s="29" t="s">
        <v>75</v>
      </c>
      <c r="C14" s="29" t="s">
        <v>76</v>
      </c>
      <c r="D14" s="61" t="s">
        <v>44</v>
      </c>
      <c r="E14" s="30" t="s">
        <v>61</v>
      </c>
      <c r="F14" t="s">
        <v>46</v>
      </c>
    </row>
    <row r="15" spans="2:6" ht="15" customHeight="1" x14ac:dyDescent="0.25">
      <c r="B15" s="33" t="s">
        <v>77</v>
      </c>
      <c r="C15" s="29" t="s">
        <v>48</v>
      </c>
      <c r="D15" s="67" t="s">
        <v>49</v>
      </c>
      <c r="E15" s="33" t="s">
        <v>50</v>
      </c>
      <c r="F15" t="s">
        <v>46</v>
      </c>
    </row>
    <row r="16" spans="2:6" ht="15" customHeight="1" x14ac:dyDescent="0.25">
      <c r="B16" s="29" t="s">
        <v>78</v>
      </c>
      <c r="C16" s="29" t="s">
        <v>65</v>
      </c>
      <c r="D16" s="61" t="s">
        <v>66</v>
      </c>
      <c r="E16" s="30" t="s">
        <v>67</v>
      </c>
      <c r="F16" t="s">
        <v>46</v>
      </c>
    </row>
    <row r="17" spans="2:6" ht="15" customHeight="1" x14ac:dyDescent="0.25">
      <c r="B17" s="29" t="s">
        <v>79</v>
      </c>
      <c r="C17" s="29" t="s">
        <v>80</v>
      </c>
      <c r="D17" s="61" t="s">
        <v>44</v>
      </c>
      <c r="E17" s="30" t="s">
        <v>50</v>
      </c>
      <c r="F17" t="s">
        <v>46</v>
      </c>
    </row>
    <row r="18" spans="2:6" ht="15" customHeight="1" x14ac:dyDescent="0.25">
      <c r="B18" s="29" t="s">
        <v>81</v>
      </c>
      <c r="C18" s="29" t="s">
        <v>63</v>
      </c>
      <c r="D18" s="61" t="s">
        <v>44</v>
      </c>
      <c r="E18" s="29" t="s">
        <v>45</v>
      </c>
      <c r="F18" t="s">
        <v>46</v>
      </c>
    </row>
    <row r="19" spans="2:6" ht="15" customHeight="1" x14ac:dyDescent="0.25">
      <c r="B19" s="30" t="s">
        <v>82</v>
      </c>
      <c r="C19" s="16" t="s">
        <v>48</v>
      </c>
      <c r="D19" s="62">
        <v>36</v>
      </c>
      <c r="E19" s="30" t="s">
        <v>50</v>
      </c>
      <c r="F19" t="s">
        <v>46</v>
      </c>
    </row>
    <row r="20" spans="2:6" ht="15" customHeight="1" x14ac:dyDescent="0.25">
      <c r="B20" s="33" t="s">
        <v>83</v>
      </c>
      <c r="C20" s="29" t="s">
        <v>65</v>
      </c>
      <c r="D20" s="61" t="s">
        <v>66</v>
      </c>
      <c r="E20" s="30" t="s">
        <v>67</v>
      </c>
      <c r="F20" t="s">
        <v>46</v>
      </c>
    </row>
    <row r="21" spans="2:6" ht="15" customHeight="1" x14ac:dyDescent="0.25">
      <c r="B21" s="33" t="s">
        <v>84</v>
      </c>
      <c r="C21" s="29" t="s">
        <v>63</v>
      </c>
      <c r="D21" s="61" t="s">
        <v>44</v>
      </c>
      <c r="E21" s="29" t="s">
        <v>45</v>
      </c>
      <c r="F21" t="s">
        <v>46</v>
      </c>
    </row>
    <row r="22" spans="2:6" ht="15" customHeight="1" x14ac:dyDescent="0.25">
      <c r="B22" s="33" t="s">
        <v>85</v>
      </c>
      <c r="C22" s="33" t="s">
        <v>48</v>
      </c>
      <c r="D22" s="61" t="s">
        <v>49</v>
      </c>
      <c r="E22" s="33" t="s">
        <v>50</v>
      </c>
      <c r="F22" t="s">
        <v>46</v>
      </c>
    </row>
    <row r="23" spans="2:6" ht="15" customHeight="1" x14ac:dyDescent="0.25">
      <c r="B23" s="33" t="s">
        <v>86</v>
      </c>
      <c r="C23" s="16" t="s">
        <v>87</v>
      </c>
      <c r="D23" s="65">
        <v>46</v>
      </c>
      <c r="E23" s="33" t="s">
        <v>88</v>
      </c>
      <c r="F23" t="s">
        <v>46</v>
      </c>
    </row>
    <row r="24" spans="2:6" ht="15" customHeight="1" x14ac:dyDescent="0.25">
      <c r="B24" s="33" t="s">
        <v>89</v>
      </c>
      <c r="C24" s="29" t="s">
        <v>48</v>
      </c>
      <c r="D24" s="61" t="s">
        <v>49</v>
      </c>
      <c r="E24" s="30" t="s">
        <v>50</v>
      </c>
      <c r="F24" t="s">
        <v>46</v>
      </c>
    </row>
    <row r="25" spans="2:6" ht="15" customHeight="1" x14ac:dyDescent="0.25">
      <c r="B25" s="30" t="s">
        <v>90</v>
      </c>
      <c r="C25" s="29" t="s">
        <v>43</v>
      </c>
      <c r="D25" s="61" t="s">
        <v>44</v>
      </c>
      <c r="E25" s="29" t="s">
        <v>91</v>
      </c>
      <c r="F25" t="s">
        <v>46</v>
      </c>
    </row>
    <row r="26" spans="2:6" ht="15" customHeight="1" x14ac:dyDescent="0.25">
      <c r="B26" s="30" t="s">
        <v>92</v>
      </c>
      <c r="C26" s="16" t="s">
        <v>93</v>
      </c>
      <c r="D26" s="69" t="s">
        <v>44</v>
      </c>
      <c r="E26" s="29" t="s">
        <v>94</v>
      </c>
      <c r="F26" t="s">
        <v>46</v>
      </c>
    </row>
    <row r="27" spans="2:6" ht="15" customHeight="1" x14ac:dyDescent="0.25">
      <c r="B27" s="30" t="s">
        <v>95</v>
      </c>
      <c r="C27" s="29" t="s">
        <v>59</v>
      </c>
      <c r="D27" s="62">
        <v>47</v>
      </c>
      <c r="E27" s="29" t="s">
        <v>58</v>
      </c>
      <c r="F27" t="s">
        <v>46</v>
      </c>
    </row>
    <row r="28" spans="2:6" ht="15" customHeight="1" x14ac:dyDescent="0.25">
      <c r="B28" s="33" t="s">
        <v>96</v>
      </c>
      <c r="C28" s="33" t="s">
        <v>74</v>
      </c>
      <c r="D28" s="65">
        <v>47</v>
      </c>
      <c r="E28" s="33" t="s">
        <v>58</v>
      </c>
      <c r="F28" t="s">
        <v>46</v>
      </c>
    </row>
    <row r="29" spans="2:6" ht="15" customHeight="1" x14ac:dyDescent="0.25">
      <c r="B29" s="30" t="s">
        <v>97</v>
      </c>
      <c r="C29" s="29" t="s">
        <v>87</v>
      </c>
      <c r="D29" s="62">
        <v>46</v>
      </c>
      <c r="E29" s="30" t="s">
        <v>88</v>
      </c>
      <c r="F29" t="s">
        <v>46</v>
      </c>
    </row>
    <row r="30" spans="2:6" ht="15" customHeight="1" x14ac:dyDescent="0.25">
      <c r="B30" s="29" t="s">
        <v>98</v>
      </c>
      <c r="C30" s="29" t="s">
        <v>48</v>
      </c>
      <c r="D30" s="61" t="s">
        <v>49</v>
      </c>
      <c r="E30" s="30" t="s">
        <v>50</v>
      </c>
      <c r="F30" t="s">
        <v>46</v>
      </c>
    </row>
    <row r="31" spans="2:6" ht="15" customHeight="1" x14ac:dyDescent="0.25">
      <c r="B31" s="33" t="s">
        <v>99</v>
      </c>
      <c r="C31" s="33" t="s">
        <v>100</v>
      </c>
      <c r="D31" s="61" t="s">
        <v>49</v>
      </c>
      <c r="E31" s="33" t="s">
        <v>50</v>
      </c>
      <c r="F31" t="s">
        <v>46</v>
      </c>
    </row>
    <row r="32" spans="2:6" ht="15" customHeight="1" x14ac:dyDescent="0.25">
      <c r="B32" s="33" t="s">
        <v>101</v>
      </c>
      <c r="C32" s="16" t="s">
        <v>63</v>
      </c>
      <c r="D32" s="69" t="s">
        <v>44</v>
      </c>
      <c r="E32" s="29" t="s">
        <v>45</v>
      </c>
      <c r="F32" t="s">
        <v>46</v>
      </c>
    </row>
    <row r="33" spans="2:6" ht="15" customHeight="1" x14ac:dyDescent="0.25">
      <c r="B33" s="33" t="s">
        <v>102</v>
      </c>
      <c r="C33" s="29" t="s">
        <v>65</v>
      </c>
      <c r="D33" s="61" t="s">
        <v>66</v>
      </c>
      <c r="E33" s="30" t="s">
        <v>67</v>
      </c>
      <c r="F33" t="s">
        <v>46</v>
      </c>
    </row>
    <row r="34" spans="2:6" ht="15" customHeight="1" x14ac:dyDescent="0.25">
      <c r="B34" s="33" t="s">
        <v>103</v>
      </c>
      <c r="C34" s="33" t="s">
        <v>48</v>
      </c>
      <c r="D34" s="61" t="s">
        <v>49</v>
      </c>
      <c r="E34" s="32" t="s">
        <v>50</v>
      </c>
      <c r="F34" t="s">
        <v>46</v>
      </c>
    </row>
    <row r="35" spans="2:6" ht="15" customHeight="1" x14ac:dyDescent="0.25">
      <c r="B35" s="33" t="s">
        <v>101</v>
      </c>
      <c r="C35" s="33" t="s">
        <v>104</v>
      </c>
      <c r="D35" s="67" t="s">
        <v>105</v>
      </c>
      <c r="E35" s="33" t="s">
        <v>51</v>
      </c>
      <c r="F35" t="s">
        <v>46</v>
      </c>
    </row>
    <row r="36" spans="2:6" ht="15" customHeight="1" x14ac:dyDescent="0.25">
      <c r="B36" s="33" t="s">
        <v>106</v>
      </c>
      <c r="C36" s="33" t="s">
        <v>107</v>
      </c>
      <c r="D36" s="62">
        <v>44</v>
      </c>
      <c r="E36" s="29" t="s">
        <v>45</v>
      </c>
      <c r="F36" t="s">
        <v>46</v>
      </c>
    </row>
    <row r="37" spans="2:6" ht="15" customHeight="1" x14ac:dyDescent="0.25">
      <c r="B37" s="30" t="s">
        <v>108</v>
      </c>
      <c r="C37" s="29" t="s">
        <v>109</v>
      </c>
      <c r="D37" s="61" t="s">
        <v>105</v>
      </c>
      <c r="E37" s="30" t="s">
        <v>88</v>
      </c>
      <c r="F37" t="s">
        <v>46</v>
      </c>
    </row>
    <row r="38" spans="2:6" ht="15" customHeight="1" x14ac:dyDescent="0.25">
      <c r="B38" s="30" t="s">
        <v>110</v>
      </c>
      <c r="C38" s="33" t="s">
        <v>55</v>
      </c>
      <c r="D38" s="61" t="s">
        <v>56</v>
      </c>
      <c r="E38" s="30" t="s">
        <v>57</v>
      </c>
      <c r="F38" t="s">
        <v>46</v>
      </c>
    </row>
    <row r="39" spans="2:6" ht="15" customHeight="1" x14ac:dyDescent="0.25">
      <c r="B39" s="33" t="s">
        <v>111</v>
      </c>
      <c r="C39" s="29" t="s">
        <v>63</v>
      </c>
      <c r="D39" s="61" t="s">
        <v>44</v>
      </c>
      <c r="E39" s="29" t="s">
        <v>45</v>
      </c>
      <c r="F39" t="s">
        <v>46</v>
      </c>
    </row>
    <row r="40" spans="2:6" ht="15" customHeight="1" x14ac:dyDescent="0.25">
      <c r="B40" s="30" t="s">
        <v>112</v>
      </c>
      <c r="C40" s="29" t="s">
        <v>55</v>
      </c>
      <c r="D40" s="61" t="s">
        <v>56</v>
      </c>
      <c r="E40" s="30" t="s">
        <v>57</v>
      </c>
      <c r="F40" t="s">
        <v>46</v>
      </c>
    </row>
    <row r="41" spans="2:6" ht="15" customHeight="1" x14ac:dyDescent="0.25">
      <c r="B41" s="29" t="s">
        <v>113</v>
      </c>
      <c r="C41" s="29" t="s">
        <v>43</v>
      </c>
      <c r="D41" s="61" t="s">
        <v>44</v>
      </c>
      <c r="E41" s="29" t="s">
        <v>45</v>
      </c>
      <c r="F41" t="s">
        <v>46</v>
      </c>
    </row>
    <row r="42" spans="2:6" ht="15" customHeight="1" x14ac:dyDescent="0.25">
      <c r="B42" s="30" t="s">
        <v>50</v>
      </c>
      <c r="C42" s="31" t="s">
        <v>76</v>
      </c>
      <c r="D42" s="61" t="s">
        <v>44</v>
      </c>
      <c r="E42" s="30" t="s">
        <v>61</v>
      </c>
      <c r="F42" t="s">
        <v>46</v>
      </c>
    </row>
    <row r="43" spans="2:6" ht="15" customHeight="1" x14ac:dyDescent="0.25">
      <c r="B43" s="30" t="s">
        <v>114</v>
      </c>
      <c r="C43" s="16" t="s">
        <v>63</v>
      </c>
      <c r="D43" s="69" t="s">
        <v>44</v>
      </c>
      <c r="E43" s="30" t="s">
        <v>45</v>
      </c>
    </row>
    <row r="44" spans="2:6" ht="15" customHeight="1" x14ac:dyDescent="0.25">
      <c r="B44" s="32" t="s">
        <v>115</v>
      </c>
      <c r="C44" s="33" t="s">
        <v>48</v>
      </c>
      <c r="D44" s="61" t="s">
        <v>49</v>
      </c>
      <c r="E44" s="32" t="s">
        <v>50</v>
      </c>
      <c r="F44" t="s">
        <v>46</v>
      </c>
    </row>
    <row r="45" spans="2:6" ht="15" customHeight="1" x14ac:dyDescent="0.25">
      <c r="B45" s="33" t="s">
        <v>116</v>
      </c>
      <c r="C45" s="33" t="s">
        <v>87</v>
      </c>
      <c r="D45" s="65">
        <v>46</v>
      </c>
      <c r="E45" s="33" t="s">
        <v>88</v>
      </c>
      <c r="F45" t="s">
        <v>46</v>
      </c>
    </row>
    <row r="46" spans="2:6" ht="15" customHeight="1" x14ac:dyDescent="0.25">
      <c r="B46" s="30" t="s">
        <v>117</v>
      </c>
      <c r="C46" s="29" t="s">
        <v>63</v>
      </c>
      <c r="D46" s="61" t="s">
        <v>44</v>
      </c>
      <c r="E46" s="29" t="s">
        <v>45</v>
      </c>
      <c r="F46" t="s">
        <v>46</v>
      </c>
    </row>
    <row r="47" spans="2:6" ht="15" customHeight="1" x14ac:dyDescent="0.25">
      <c r="B47" s="29" t="s">
        <v>118</v>
      </c>
      <c r="C47" s="31" t="s">
        <v>119</v>
      </c>
      <c r="D47" s="61" t="s">
        <v>60</v>
      </c>
      <c r="E47" s="29" t="s">
        <v>58</v>
      </c>
      <c r="F47" t="s">
        <v>46</v>
      </c>
    </row>
    <row r="48" spans="2:6" ht="15" customHeight="1" x14ac:dyDescent="0.25">
      <c r="B48" s="29" t="s">
        <v>120</v>
      </c>
      <c r="C48" s="29" t="s">
        <v>119</v>
      </c>
      <c r="D48" s="61" t="s">
        <v>60</v>
      </c>
      <c r="E48" s="29" t="s">
        <v>58</v>
      </c>
      <c r="F48" t="s">
        <v>46</v>
      </c>
    </row>
    <row r="49" spans="2:6" ht="15" customHeight="1" x14ac:dyDescent="0.25">
      <c r="B49" s="30" t="s">
        <v>121</v>
      </c>
      <c r="C49" s="29" t="s">
        <v>93</v>
      </c>
      <c r="D49" s="61" t="s">
        <v>44</v>
      </c>
      <c r="E49" s="30" t="s">
        <v>94</v>
      </c>
      <c r="F49" t="s">
        <v>46</v>
      </c>
    </row>
    <row r="50" spans="2:6" ht="15" customHeight="1" x14ac:dyDescent="0.25">
      <c r="B50" s="29" t="s">
        <v>122</v>
      </c>
      <c r="C50" s="29" t="s">
        <v>123</v>
      </c>
      <c r="D50" s="61" t="s">
        <v>105</v>
      </c>
      <c r="E50" s="30" t="s">
        <v>88</v>
      </c>
      <c r="F50" t="s">
        <v>46</v>
      </c>
    </row>
    <row r="51" spans="2:6" ht="15" customHeight="1" x14ac:dyDescent="0.25">
      <c r="B51" s="29" t="s">
        <v>124</v>
      </c>
      <c r="C51" s="29" t="s">
        <v>63</v>
      </c>
      <c r="D51" s="61" t="s">
        <v>44</v>
      </c>
      <c r="E51" s="29" t="s">
        <v>45</v>
      </c>
      <c r="F51" t="s">
        <v>46</v>
      </c>
    </row>
    <row r="52" spans="2:6" ht="15" customHeight="1" x14ac:dyDescent="0.25">
      <c r="B52" s="29" t="s">
        <v>125</v>
      </c>
      <c r="C52" s="29" t="s">
        <v>126</v>
      </c>
      <c r="D52" s="61" t="s">
        <v>127</v>
      </c>
      <c r="E52" s="30" t="s">
        <v>88</v>
      </c>
      <c r="F52" t="s">
        <v>46</v>
      </c>
    </row>
    <row r="53" spans="2:6" ht="15" customHeight="1" x14ac:dyDescent="0.25">
      <c r="B53" s="29" t="s">
        <v>128</v>
      </c>
      <c r="C53" s="29" t="s">
        <v>48</v>
      </c>
      <c r="D53" s="61" t="s">
        <v>49</v>
      </c>
      <c r="E53" s="30" t="s">
        <v>50</v>
      </c>
      <c r="F53" t="s">
        <v>46</v>
      </c>
    </row>
    <row r="54" spans="2:6" ht="15" customHeight="1" x14ac:dyDescent="0.25">
      <c r="B54" s="33" t="s">
        <v>129</v>
      </c>
      <c r="C54" s="33" t="s">
        <v>119</v>
      </c>
      <c r="D54" s="61" t="s">
        <v>60</v>
      </c>
      <c r="E54" s="29" t="s">
        <v>58</v>
      </c>
      <c r="F54" t="s">
        <v>46</v>
      </c>
    </row>
    <row r="55" spans="2:6" ht="15" customHeight="1" x14ac:dyDescent="0.25">
      <c r="B55" s="59" t="s">
        <v>130</v>
      </c>
      <c r="C55" s="31" t="s">
        <v>93</v>
      </c>
      <c r="D55" s="61" t="s">
        <v>44</v>
      </c>
      <c r="E55" s="30" t="s">
        <v>94</v>
      </c>
      <c r="F55" t="s">
        <v>46</v>
      </c>
    </row>
    <row r="56" spans="2:6" ht="15" customHeight="1" x14ac:dyDescent="0.25">
      <c r="B56" s="31" t="s">
        <v>131</v>
      </c>
      <c r="C56" s="31" t="s">
        <v>65</v>
      </c>
      <c r="D56" s="61" t="s">
        <v>66</v>
      </c>
      <c r="E56" s="59" t="s">
        <v>67</v>
      </c>
      <c r="F56" t="s">
        <v>46</v>
      </c>
    </row>
    <row r="57" spans="2:6" ht="15" customHeight="1" x14ac:dyDescent="0.25">
      <c r="B57" s="29" t="s">
        <v>132</v>
      </c>
      <c r="C57" s="29" t="s">
        <v>74</v>
      </c>
      <c r="D57" s="61" t="s">
        <v>60</v>
      </c>
      <c r="E57" s="29" t="s">
        <v>58</v>
      </c>
      <c r="F57" t="s">
        <v>46</v>
      </c>
    </row>
    <row r="58" spans="2:6" ht="15" customHeight="1" x14ac:dyDescent="0.25">
      <c r="B58" s="29" t="s">
        <v>133</v>
      </c>
      <c r="C58" s="16" t="s">
        <v>134</v>
      </c>
      <c r="D58" s="69" t="s">
        <v>105</v>
      </c>
      <c r="E58" s="30" t="s">
        <v>88</v>
      </c>
      <c r="F58" t="s">
        <v>46</v>
      </c>
    </row>
    <row r="59" spans="2:6" ht="15" customHeight="1" x14ac:dyDescent="0.25">
      <c r="B59" s="30" t="s">
        <v>53</v>
      </c>
      <c r="C59" s="29" t="s">
        <v>70</v>
      </c>
      <c r="D59" s="61" t="s">
        <v>71</v>
      </c>
      <c r="E59" s="30" t="s">
        <v>61</v>
      </c>
      <c r="F59" t="s">
        <v>46</v>
      </c>
    </row>
    <row r="60" spans="2:6" ht="15" customHeight="1" x14ac:dyDescent="0.25">
      <c r="B60" s="29" t="s">
        <v>135</v>
      </c>
      <c r="C60" s="29" t="s">
        <v>48</v>
      </c>
      <c r="D60" s="61" t="s">
        <v>49</v>
      </c>
      <c r="E60" s="30" t="s">
        <v>50</v>
      </c>
      <c r="F60" t="s">
        <v>46</v>
      </c>
    </row>
    <row r="61" spans="2:6" ht="15.75" x14ac:dyDescent="0.25">
      <c r="B61" s="33" t="s">
        <v>136</v>
      </c>
      <c r="C61" s="16" t="s">
        <v>107</v>
      </c>
      <c r="D61" s="62">
        <v>44</v>
      </c>
      <c r="E61" s="29" t="s">
        <v>45</v>
      </c>
      <c r="F61" t="s">
        <v>46</v>
      </c>
    </row>
    <row r="62" spans="2:6" x14ac:dyDescent="0.25">
      <c r="B62" s="33" t="s">
        <v>137</v>
      </c>
      <c r="C62" s="33" t="s">
        <v>48</v>
      </c>
      <c r="D62" s="65">
        <v>36</v>
      </c>
      <c r="E62" s="33" t="s">
        <v>138</v>
      </c>
      <c r="F62" t="s">
        <v>46</v>
      </c>
    </row>
    <row r="63" spans="2:6" ht="15.75" x14ac:dyDescent="0.25">
      <c r="B63" s="29" t="s">
        <v>139</v>
      </c>
      <c r="C63" s="33" t="s">
        <v>43</v>
      </c>
      <c r="D63" s="63">
        <v>44</v>
      </c>
      <c r="E63" s="29" t="s">
        <v>45</v>
      </c>
      <c r="F63" t="s">
        <v>46</v>
      </c>
    </row>
    <row r="64" spans="2:6" ht="15.75" x14ac:dyDescent="0.25">
      <c r="B64" s="33" t="s">
        <v>140</v>
      </c>
      <c r="C64" s="33" t="s">
        <v>172</v>
      </c>
      <c r="D64" s="62">
        <v>40</v>
      </c>
      <c r="E64" s="29" t="s">
        <v>58</v>
      </c>
      <c r="F64" t="s">
        <v>46</v>
      </c>
    </row>
    <row r="65" spans="2:6" ht="15.75" x14ac:dyDescent="0.25">
      <c r="B65" s="33" t="s">
        <v>141</v>
      </c>
      <c r="C65" s="33" t="s">
        <v>48</v>
      </c>
      <c r="D65" s="61" t="s">
        <v>49</v>
      </c>
      <c r="E65" s="33" t="s">
        <v>50</v>
      </c>
      <c r="F65" t="s">
        <v>46</v>
      </c>
    </row>
    <row r="66" spans="2:6" x14ac:dyDescent="0.25">
      <c r="B66" s="33" t="s">
        <v>142</v>
      </c>
      <c r="C66" s="33" t="s">
        <v>104</v>
      </c>
      <c r="D66" s="67" t="s">
        <v>105</v>
      </c>
      <c r="E66" s="33" t="s">
        <v>51</v>
      </c>
      <c r="F66" t="s">
        <v>46</v>
      </c>
    </row>
    <row r="67" spans="2:6" ht="15.75" x14ac:dyDescent="0.25">
      <c r="B67" s="29" t="s">
        <v>45</v>
      </c>
      <c r="C67" s="31" t="s">
        <v>63</v>
      </c>
      <c r="D67" s="61" t="s">
        <v>44</v>
      </c>
      <c r="E67" s="30" t="s">
        <v>50</v>
      </c>
      <c r="F67" t="s">
        <v>46</v>
      </c>
    </row>
    <row r="68" spans="2:6" ht="15.75" x14ac:dyDescent="0.25">
      <c r="B68" s="29" t="s">
        <v>143</v>
      </c>
      <c r="C68" s="29" t="s">
        <v>55</v>
      </c>
      <c r="D68" s="61" t="s">
        <v>56</v>
      </c>
      <c r="E68" s="30" t="s">
        <v>57</v>
      </c>
      <c r="F68" t="s">
        <v>46</v>
      </c>
    </row>
    <row r="69" spans="2:6" ht="15.75" x14ac:dyDescent="0.25">
      <c r="B69" s="29" t="s">
        <v>144</v>
      </c>
      <c r="C69" s="29" t="s">
        <v>43</v>
      </c>
      <c r="D69" s="61" t="s">
        <v>44</v>
      </c>
      <c r="E69" s="29" t="s">
        <v>45</v>
      </c>
      <c r="F69" t="s">
        <v>46</v>
      </c>
    </row>
    <row r="70" spans="2:6" ht="15.75" x14ac:dyDescent="0.25">
      <c r="B70" s="33" t="s">
        <v>145</v>
      </c>
      <c r="C70" s="33" t="s">
        <v>107</v>
      </c>
      <c r="D70" s="62">
        <v>44</v>
      </c>
      <c r="E70" s="29" t="s">
        <v>45</v>
      </c>
      <c r="F70" t="s">
        <v>46</v>
      </c>
    </row>
    <row r="71" spans="2:6" ht="15.75" x14ac:dyDescent="0.25">
      <c r="B71" s="29" t="s">
        <v>146</v>
      </c>
      <c r="C71" s="33" t="s">
        <v>147</v>
      </c>
      <c r="D71" s="62">
        <v>47</v>
      </c>
      <c r="E71" s="29" t="s">
        <v>58</v>
      </c>
      <c r="F71" t="s">
        <v>46</v>
      </c>
    </row>
    <row r="72" spans="2:6" ht="15.75" x14ac:dyDescent="0.25">
      <c r="B72" s="29" t="s">
        <v>148</v>
      </c>
      <c r="C72" s="29" t="s">
        <v>149</v>
      </c>
      <c r="D72" s="61" t="s">
        <v>44</v>
      </c>
      <c r="E72" s="30" t="s">
        <v>94</v>
      </c>
      <c r="F72" t="s">
        <v>46</v>
      </c>
    </row>
    <row r="73" spans="2:6" ht="15.75" x14ac:dyDescent="0.25">
      <c r="B73" s="30" t="s">
        <v>150</v>
      </c>
      <c r="C73" s="29" t="s">
        <v>151</v>
      </c>
      <c r="D73" s="61" t="s">
        <v>56</v>
      </c>
      <c r="E73" s="30" t="s">
        <v>61</v>
      </c>
      <c r="F73" t="s">
        <v>46</v>
      </c>
    </row>
    <row r="74" spans="2:6" ht="15.75" x14ac:dyDescent="0.25">
      <c r="B74" s="30" t="s">
        <v>152</v>
      </c>
      <c r="C74" s="29" t="s">
        <v>48</v>
      </c>
      <c r="D74" s="61" t="s">
        <v>49</v>
      </c>
      <c r="E74" s="30" t="s">
        <v>50</v>
      </c>
      <c r="F74" t="s">
        <v>46</v>
      </c>
    </row>
    <row r="75" spans="2:6" ht="15.75" x14ac:dyDescent="0.25">
      <c r="B75" s="30" t="s">
        <v>153</v>
      </c>
      <c r="C75" s="29" t="s">
        <v>93</v>
      </c>
      <c r="D75" s="61" t="s">
        <v>44</v>
      </c>
      <c r="E75" s="30" t="s">
        <v>94</v>
      </c>
      <c r="F75" t="s">
        <v>46</v>
      </c>
    </row>
    <row r="76" spans="2:6" ht="15.75" x14ac:dyDescent="0.25">
      <c r="B76" s="30" t="s">
        <v>154</v>
      </c>
      <c r="C76" s="16" t="s">
        <v>93</v>
      </c>
      <c r="D76" s="69" t="s">
        <v>44</v>
      </c>
      <c r="E76" s="30" t="s">
        <v>94</v>
      </c>
      <c r="F76" t="s">
        <v>46</v>
      </c>
    </row>
    <row r="77" spans="2:6" ht="15.75" x14ac:dyDescent="0.25">
      <c r="B77" s="29" t="s">
        <v>155</v>
      </c>
      <c r="C77" s="29" t="s">
        <v>65</v>
      </c>
      <c r="D77" s="61" t="s">
        <v>44</v>
      </c>
      <c r="E77" s="30" t="s">
        <v>61</v>
      </c>
      <c r="F77" t="s">
        <v>46</v>
      </c>
    </row>
    <row r="78" spans="2:6" ht="15.75" x14ac:dyDescent="0.25">
      <c r="B78" s="29" t="s">
        <v>156</v>
      </c>
      <c r="C78" s="29" t="s">
        <v>63</v>
      </c>
      <c r="D78" s="61" t="s">
        <v>44</v>
      </c>
      <c r="E78" s="70" t="s">
        <v>50</v>
      </c>
      <c r="F78" t="s">
        <v>46</v>
      </c>
    </row>
    <row r="79" spans="2:6" ht="15.75" x14ac:dyDescent="0.25">
      <c r="B79" s="29" t="s">
        <v>157</v>
      </c>
      <c r="C79" s="64" t="s">
        <v>158</v>
      </c>
      <c r="D79" s="66" t="s">
        <v>71</v>
      </c>
      <c r="E79" s="29" t="s">
        <v>53</v>
      </c>
      <c r="F79" s="33" t="s">
        <v>46</v>
      </c>
    </row>
    <row r="80" spans="2:6" ht="15.75" x14ac:dyDescent="0.25">
      <c r="B80" s="29" t="s">
        <v>159</v>
      </c>
      <c r="C80" s="31" t="s">
        <v>119</v>
      </c>
      <c r="D80" s="68" t="s">
        <v>60</v>
      </c>
      <c r="E80" s="29" t="s">
        <v>58</v>
      </c>
      <c r="F80" s="33" t="s">
        <v>46</v>
      </c>
    </row>
    <row r="81" spans="2:6" ht="15.75" x14ac:dyDescent="0.25">
      <c r="B81" s="29" t="s">
        <v>160</v>
      </c>
      <c r="C81" s="31" t="s">
        <v>48</v>
      </c>
      <c r="D81" s="68" t="s">
        <v>49</v>
      </c>
      <c r="E81" s="30" t="s">
        <v>50</v>
      </c>
      <c r="F81" s="33" t="s">
        <v>46</v>
      </c>
    </row>
    <row r="82" spans="2:6" ht="15.75" x14ac:dyDescent="0.25">
      <c r="B82" s="29" t="s">
        <v>161</v>
      </c>
      <c r="C82" s="29" t="s">
        <v>162</v>
      </c>
      <c r="D82" s="68" t="s">
        <v>44</v>
      </c>
      <c r="E82" s="30" t="s">
        <v>50</v>
      </c>
      <c r="F82" s="33" t="s">
        <v>46</v>
      </c>
    </row>
    <row r="83" spans="2:6" ht="15.75" x14ac:dyDescent="0.25">
      <c r="B83" s="33" t="s">
        <v>163</v>
      </c>
      <c r="C83" s="33" t="s">
        <v>119</v>
      </c>
      <c r="D83" s="61" t="s">
        <v>60</v>
      </c>
      <c r="E83" s="71" t="s">
        <v>58</v>
      </c>
      <c r="F83" t="s">
        <v>46</v>
      </c>
    </row>
    <row r="84" spans="2:6" ht="15.75" x14ac:dyDescent="0.25">
      <c r="B84" s="29" t="s">
        <v>164</v>
      </c>
      <c r="C84" s="31" t="s">
        <v>165</v>
      </c>
      <c r="D84" s="61" t="s">
        <v>60</v>
      </c>
      <c r="E84" s="30" t="s">
        <v>58</v>
      </c>
      <c r="F84" t="s">
        <v>46</v>
      </c>
    </row>
    <row r="85" spans="2:6" ht="15.75" x14ac:dyDescent="0.25">
      <c r="B85" s="29" t="s">
        <v>166</v>
      </c>
      <c r="C85" s="31" t="s">
        <v>48</v>
      </c>
      <c r="D85" s="61" t="s">
        <v>49</v>
      </c>
      <c r="E85" s="30" t="s">
        <v>50</v>
      </c>
      <c r="F85" t="s">
        <v>46</v>
      </c>
    </row>
    <row r="86" spans="2:6" ht="15.75" x14ac:dyDescent="0.25">
      <c r="B86" s="30" t="s">
        <v>88</v>
      </c>
      <c r="C86" s="29" t="s">
        <v>87</v>
      </c>
      <c r="D86" s="61" t="s">
        <v>105</v>
      </c>
      <c r="E86" s="30" t="s">
        <v>61</v>
      </c>
      <c r="F86" t="s">
        <v>46</v>
      </c>
    </row>
    <row r="87" spans="2:6" ht="15.75" x14ac:dyDescent="0.25">
      <c r="B87" s="29" t="s">
        <v>167</v>
      </c>
      <c r="C87" s="29" t="s">
        <v>107</v>
      </c>
      <c r="D87" s="61" t="s">
        <v>44</v>
      </c>
      <c r="E87" s="29" t="s">
        <v>45</v>
      </c>
      <c r="F87" t="s">
        <v>46</v>
      </c>
    </row>
    <row r="88" spans="2:6" ht="15.75" x14ac:dyDescent="0.25">
      <c r="B88" s="29" t="s">
        <v>168</v>
      </c>
      <c r="C88" s="31" t="s">
        <v>119</v>
      </c>
      <c r="D88" s="68" t="s">
        <v>60</v>
      </c>
      <c r="E88" s="60" t="s">
        <v>58</v>
      </c>
      <c r="F88" t="s">
        <v>46</v>
      </c>
    </row>
    <row r="89" spans="2:6" ht="15.75" x14ac:dyDescent="0.25">
      <c r="B89" s="30" t="s">
        <v>67</v>
      </c>
      <c r="C89" s="31" t="s">
        <v>65</v>
      </c>
      <c r="D89" s="68" t="s">
        <v>66</v>
      </c>
      <c r="E89" s="58" t="s">
        <v>61</v>
      </c>
      <c r="F89" t="s">
        <v>46</v>
      </c>
    </row>
    <row r="90" spans="2:6" ht="15.75" x14ac:dyDescent="0.25">
      <c r="B90" s="33" t="s">
        <v>169</v>
      </c>
      <c r="C90" s="16" t="s">
        <v>48</v>
      </c>
      <c r="D90" s="61" t="s">
        <v>49</v>
      </c>
      <c r="E90" s="33" t="s">
        <v>50</v>
      </c>
      <c r="F90" t="s">
        <v>46</v>
      </c>
    </row>
    <row r="91" spans="2:6" ht="15.75" x14ac:dyDescent="0.25">
      <c r="B91" s="72" t="s">
        <v>170</v>
      </c>
      <c r="C91" s="64" t="s">
        <v>48</v>
      </c>
      <c r="D91" s="66" t="s">
        <v>49</v>
      </c>
      <c r="E91" s="70" t="s">
        <v>50</v>
      </c>
      <c r="F91" t="s">
        <v>46</v>
      </c>
    </row>
    <row r="92" spans="2:6" x14ac:dyDescent="0.25">
      <c r="B92" s="33" t="s">
        <v>171</v>
      </c>
      <c r="C92" s="33"/>
      <c r="D92" s="67"/>
      <c r="E92" s="33"/>
      <c r="F92" s="33" t="s">
        <v>46</v>
      </c>
    </row>
  </sheetData>
  <protectedRanges>
    <protectedRange sqref="B80:B91" name="ORDENES"/>
  </protectedRanges>
  <phoneticPr fontId="7" type="noConversion"/>
  <dataValidations count="1">
    <dataValidation type="custom" allowBlank="1" showInputMessage="1" showErrorMessage="1" errorTitle="Error" error="Las operaciones 'Inmediatas' solo admiten un maximo de 20 ordenes" sqref="B80:B91" xr:uid="{F768858C-A53C-47EA-8DAA-A9141E2EF530}">
      <formula1>$E$6&lt;&gt;3</formula1>
    </dataValidation>
  </dataValidations>
  <pageMargins left="0" right="0" top="0.74803149606299213" bottom="0.74803149606299213" header="0.31496062992125984" footer="0.31496062992125984"/>
  <pageSetup paperSize="9" scale="8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399AE27ED6AA4D8EBED0827B2EA01A" ma:contentTypeVersion="18" ma:contentTypeDescription="Crear nuevo documento." ma:contentTypeScope="" ma:versionID="e1403dbb406f901a0b3691bb9cece5f1">
  <xsd:schema xmlns:xsd="http://www.w3.org/2001/XMLSchema" xmlns:xs="http://www.w3.org/2001/XMLSchema" xmlns:p="http://schemas.microsoft.com/office/2006/metadata/properties" xmlns:ns2="8414b57b-7515-4efb-b81a-e8a5c388f210" xmlns:ns3="9817e2d1-9d27-4337-85e9-11e70720c8c9" targetNamespace="http://schemas.microsoft.com/office/2006/metadata/properties" ma:root="true" ma:fieldsID="1d5980edc2e31b9f24335e0dc2dc090d" ns2:_="" ns3:_="">
    <xsd:import namespace="8414b57b-7515-4efb-b81a-e8a5c388f210"/>
    <xsd:import namespace="9817e2d1-9d27-4337-85e9-11e70720c8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4b57b-7515-4efb-b81a-e8a5c388f2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6390caf7-539f-4ee6-a1f1-0d8b99f377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17e2d1-9d27-4337-85e9-11e70720c8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027c1b3-d91e-4609-9348-4b1b88afae42}" ma:internalName="TaxCatchAll" ma:showField="CatchAllData" ma:web="9817e2d1-9d27-4337-85e9-11e70720c8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N E p 1 U v d 3 U d y l A A A A 9 Q A A A B I A H A B D b 2 5 m a W c v U G F j a 2 F n Z S 5 4 b W w g o h g A K K A U A A A A A A A A A A A A A A A A A A A A A A A A A A A A h Y + x D o I w G I R f h X S n L T U m S H 7 K Y N w k M S E x r k 2 p 0 A j F 0 G J 5 N w c f y V c Q o 6 i b 4 3 1 3 l 9 z d r z f I x r Y J L q q 3 u j M p i j B F g T K y K 7 W p U j S 4 Y x i j j M N O y J O o V D C F j U 1 G q 1 N U O 3 d O C P H e Y 7 / A X V 8 R R m l E D v m 2 k L V q R a i N d c J I h T 6 t 8 n 8 L c d i / x n C G V x Q v Y 4 Y p k J l B r s 3 X Z 9 P c p / s D Y T 0 0 b u g V V z b c F E B m C e R 9 g T 8 A U E s D B B Q A A g A I A D R K d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S n V S K I p H u A 4 A A A A R A A A A E w A c A E Z v c m 1 1 b G F z L 1 N l Y 3 R p b 2 4 x L m 0 g o h g A K K A U A A A A A A A A A A A A A A A A A A A A A A A A A A A A K 0 5 N L s n M z 1 M I h t C G 1 g B Q S w E C L Q A U A A I A C A A 0 S n V S 9 3 d R 3 K U A A A D 1 A A A A E g A A A A A A A A A A A A A A A A A A A A A A Q 2 9 u Z m l n L 1 B h Y 2 t h Z 2 U u e G 1 s U E s B A i 0 A F A A C A A g A N E p 1 U g / K 6 a u k A A A A 6 Q A A A B M A A A A A A A A A A A A A A A A A 8 Q A A A F t D b 2 5 0 Z W 5 0 X 1 R 5 c G V z X S 5 4 b W x Q S w E C L Q A U A A I A C A A 0 S n V S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X s N Y 1 O s 2 0 6 m / q S v 6 A g s a w A A A A A C A A A A A A A D Z g A A w A A A A B A A A A D L h O R x 0 J U J C u 4 s V p / W G e g o A A A A A A S A A A C g A A A A E A A A A P r + 2 w N 8 Y X O Z L c A Y H L R J u z h Q A A A A 8 1 R 8 T t 5 b 4 X J K C 0 h P f u 4 C 1 J n k n i C g b Q f b N H 4 j M r l R F H Q v 1 D i j v y j N M 2 X V I b D M K 9 W v Y Z x Q W Z L t T 8 F V W D S N 7 e p + e 6 w h w 7 3 Y 1 Z 1 S + v F b 1 J + M C p Q U A A A A u D n F v 4 4 V s X 2 q Y k X e V A x W R C d Y N + I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14b57b-7515-4efb-b81a-e8a5c388f210">
      <Terms xmlns="http://schemas.microsoft.com/office/infopath/2007/PartnerControls"/>
    </lcf76f155ced4ddcb4097134ff3c332f>
    <TaxCatchAll xmlns="9817e2d1-9d27-4337-85e9-11e70720c8c9" xsi:nil="true"/>
  </documentManagement>
</p:properties>
</file>

<file path=customXml/itemProps1.xml><?xml version="1.0" encoding="utf-8"?>
<ds:datastoreItem xmlns:ds="http://schemas.openxmlformats.org/officeDocument/2006/customXml" ds:itemID="{52AB4E07-79CD-4036-8095-9974CAF786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4b57b-7515-4efb-b81a-e8a5c388f210"/>
    <ds:schemaRef ds:uri="9817e2d1-9d27-4337-85e9-11e70720c8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BEA59A-E343-4412-A515-6AC0A4DB14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95238F-C24F-4951-BDD3-140604D0D618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7499907-CFAB-4857-A894-777BEC11C996}">
  <ds:schemaRefs>
    <ds:schemaRef ds:uri="http://schemas.microsoft.com/office/2006/metadata/properties"/>
    <ds:schemaRef ds:uri="http://schemas.microsoft.com/office/infopath/2007/PartnerControls"/>
    <ds:schemaRef ds:uri="8414b57b-7515-4efb-b81a-e8a5c388f210"/>
    <ds:schemaRef ds:uri="9817e2d1-9d27-4337-85e9-11e70720c8c9"/>
    <ds:schemaRef ds:uri="835d3144-8c24-40ec-b1d9-a8c02b282e94"/>
    <ds:schemaRef ds:uri="b6577bac-a8fd-4df9-80cd-9cf5d98569b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Resumen</vt:lpstr>
      <vt:lpstr>Hoja gastos</vt:lpstr>
      <vt:lpstr>Hoja Finanzas</vt:lpstr>
      <vt:lpstr>Relación de quién autoriza</vt:lpstr>
      <vt:lpstr>'Hoja gastos'!Área_de_impresión</vt:lpstr>
      <vt:lpstr>Resumen!Área_de_impresión</vt:lpstr>
      <vt:lpstr>Empleado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Amparo Blasco</dc:creator>
  <cp:keywords/>
  <dc:description/>
  <cp:lastModifiedBy>David Quiles Gómez</cp:lastModifiedBy>
  <cp:revision/>
  <cp:lastPrinted>2024-06-13T11:56:20Z</cp:lastPrinted>
  <dcterms:created xsi:type="dcterms:W3CDTF">2018-06-05T07:13:47Z</dcterms:created>
  <dcterms:modified xsi:type="dcterms:W3CDTF">2024-08-27T06:57:41Z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0x010100AA399AE27ED6AA4D8EBED0827B2EA01A</vt:lpwstr>
  </property>
  <property fmtid="{D5CDD505-2E9C-101B-9397-08002B2CF9AE}" pid="3" name="MediaServiceImageTags">
    <vt:lpwstr/>
  </property>
</Properties>
</file>