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460" windowHeight="130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<sst xmlns="http://schemas.openxmlformats.org/spreadsheetml/2006/main" count="276" uniqueCount="124">
  <si>
    <r>
      <rPr>
        <b/>
        <sz val="8.25"/>
        <color rgb="FFA30003"/>
        <rFont val="Calibri"/>
        <charset val="134"/>
        <scheme val="minor"/>
      </rPr>
      <t>Table. Asia VS US</t>
    </r>
  </si>
  <si>
    <r>
      <rPr>
        <b/>
        <sz val="8.25"/>
        <color rgb="FFA30003"/>
        <rFont val="Calibri"/>
        <charset val="134"/>
        <scheme val="minor"/>
      </rPr>
      <t>Table 3. Association of clinicopathological features and the collective molecular subgroups with a focus on the Asian population</t>
    </r>
  </si>
  <si>
    <t>Table. Internal VS External</t>
  </si>
  <si>
    <r>
      <rPr>
        <sz val="7.5"/>
        <color rgb="FFA30003"/>
        <rFont val="Calibri"/>
        <charset val="134"/>
        <scheme val="minor"/>
      </rPr>
      <t>Geographical Location</t>
    </r>
  </si>
  <si>
    <r>
      <rPr>
        <sz val="7.5"/>
        <color rgb="FFA30003"/>
        <rFont val="Calibri"/>
        <charset val="134"/>
        <scheme val="minor"/>
      </rPr>
      <t>Total</t>
    </r>
  </si>
  <si>
    <r>
      <rPr>
        <i/>
        <sz val="7.5"/>
        <color rgb="FFA30003"/>
        <rFont val="Calibri"/>
        <charset val="134"/>
        <scheme val="minor"/>
      </rPr>
      <t>P</t>
    </r>
    <r>
      <rPr>
        <sz val="7.5"/>
        <color rgb="FFA30003"/>
        <rFont val="Calibri"/>
        <charset val="134"/>
        <scheme val="minor"/>
      </rPr>
      <t xml:space="preserve"> value</t>
    </r>
    <r>
      <rPr>
        <vertAlign val="superscript"/>
        <sz val="5"/>
        <color rgb="FFA30003"/>
        <rFont val="Calibri"/>
        <charset val="134"/>
        <scheme val="minor"/>
      </rPr>
      <t>a</t>
    </r>
  </si>
  <si>
    <r>
      <rPr>
        <sz val="7.5"/>
        <color rgb="FFA30003"/>
        <rFont val="Calibri"/>
        <charset val="134"/>
        <scheme val="minor"/>
      </rPr>
      <t>Molecular Subtypes</t>
    </r>
  </si>
  <si>
    <r>
      <rPr>
        <i/>
        <sz val="7.5"/>
        <color rgb="FFA30003"/>
        <rFont val="Calibri"/>
        <charset val="134"/>
        <scheme val="minor"/>
      </rPr>
      <t>P</t>
    </r>
    <r>
      <rPr>
        <sz val="7.5"/>
        <color rgb="FFA30003"/>
        <rFont val="Calibri"/>
        <charset val="134"/>
        <scheme val="minor"/>
      </rPr>
      <t xml:space="preserve"> value</t>
    </r>
  </si>
  <si>
    <r>
      <rPr>
        <sz val="7.5"/>
        <color rgb="FFA30003"/>
        <rFont val="Calibri"/>
        <charset val="134"/>
        <scheme val="minor"/>
      </rPr>
      <t>East Asia</t>
    </r>
  </si>
  <si>
    <r>
      <rPr>
        <sz val="7.5"/>
        <color rgb="FFA30003"/>
        <rFont val="Calibri"/>
        <charset val="134"/>
        <scheme val="minor"/>
      </rPr>
      <t>North America</t>
    </r>
  </si>
  <si>
    <r>
      <rPr>
        <sz val="7.5"/>
        <color rgb="FFA30003"/>
        <rFont val="Calibri"/>
        <charset val="134"/>
        <scheme val="minor"/>
      </rPr>
      <t>WNT</t>
    </r>
  </si>
  <si>
    <r>
      <rPr>
        <sz val="7.5"/>
        <color rgb="FFA30003"/>
        <rFont val="Calibri"/>
        <charset val="134"/>
        <scheme val="minor"/>
      </rPr>
      <t>SHH</t>
    </r>
  </si>
  <si>
    <r>
      <rPr>
        <sz val="7.5"/>
        <color rgb="FFA30003"/>
        <rFont val="Calibri"/>
        <charset val="134"/>
        <scheme val="minor"/>
      </rPr>
      <t>Group3</t>
    </r>
  </si>
  <si>
    <r>
      <rPr>
        <sz val="7.5"/>
        <color rgb="FFA30003"/>
        <rFont val="Calibri"/>
        <charset val="134"/>
        <scheme val="minor"/>
      </rPr>
      <t>Group4</t>
    </r>
  </si>
  <si>
    <r>
      <rPr>
        <sz val="7.5"/>
        <color rgb="FFA30003"/>
        <rFont val="Calibri"/>
        <charset val="134"/>
        <scheme val="minor"/>
      </rPr>
      <t>SHH TP53+</t>
    </r>
  </si>
  <si>
    <r>
      <rPr>
        <sz val="7.5"/>
        <color rgb="FFA30003"/>
        <rFont val="Calibri"/>
        <charset val="134"/>
        <scheme val="minor"/>
      </rPr>
      <t>SHH TP53-</t>
    </r>
  </si>
  <si>
    <r>
      <rPr>
        <sz val="7.5"/>
        <color rgb="FFA30003"/>
        <rFont val="Calibri"/>
        <charset val="134"/>
        <scheme val="minor"/>
      </rPr>
      <t>Internal</t>
    </r>
  </si>
  <si>
    <r>
      <rPr>
        <sz val="7.5"/>
        <color rgb="FFA30003"/>
        <rFont val="Calibri"/>
        <charset val="134"/>
        <scheme val="minor"/>
      </rPr>
      <t>External</t>
    </r>
  </si>
  <si>
    <r>
      <rPr>
        <sz val="6.75"/>
        <color rgb="FF000000"/>
        <rFont val="Calibri"/>
        <charset val="134"/>
        <scheme val="minor"/>
      </rPr>
      <t>Number of subjects</t>
    </r>
  </si>
  <si>
    <r>
      <rPr>
        <sz val="7.5"/>
        <color rgb="FFA30003"/>
        <rFont val="Calibri"/>
        <charset val="134"/>
        <scheme val="minor"/>
      </rPr>
      <t>Frequency N (%)</t>
    </r>
  </si>
  <si>
    <r>
      <rPr>
        <sz val="7.5"/>
        <color rgb="FFA30003"/>
        <rFont val="Calibri"/>
        <charset val="134"/>
        <scheme val="minor"/>
      </rPr>
      <t>Race </t>
    </r>
  </si>
  <si>
    <r>
      <rPr>
        <sz val="7.5"/>
        <color rgb="FFA30003"/>
        <rFont val="Calibri"/>
        <charset val="134"/>
        <scheme val="minor"/>
      </rPr>
      <t>Age</t>
    </r>
  </si>
  <si>
    <r>
      <rPr>
        <sz val="6.75"/>
        <color rgb="FF000000"/>
        <rFont val="Calibri"/>
        <charset val="134"/>
        <scheme val="minor"/>
      </rPr>
      <t>Asian</t>
    </r>
  </si>
  <si>
    <t>&lt;0.0001</t>
  </si>
  <si>
    <r>
      <rPr>
        <sz val="6.75"/>
        <color rgb="FF000000"/>
        <rFont val="Calibri"/>
        <charset val="134"/>
        <scheme val="minor"/>
      </rPr>
      <t>mean (SD)</t>
    </r>
  </si>
  <si>
    <t>10.077 (4.812)</t>
  </si>
  <si>
    <t>10.370 (10.911)</t>
  </si>
  <si>
    <t>7.359 (5.058)</t>
  </si>
  <si>
    <t>8.713 (4.801)</t>
  </si>
  <si>
    <t>9.214 (7.190)</t>
  </si>
  <si>
    <t>9.043 (9.364)</t>
  </si>
  <si>
    <t>11.803 (11.917)</t>
  </si>
  <si>
    <t>11.015 (11.294)</t>
  </si>
  <si>
    <r>
      <rPr>
        <sz val="6.75"/>
        <color rgb="FF000000"/>
        <rFont val="Calibri"/>
        <charset val="134"/>
        <scheme val="minor"/>
      </rPr>
      <t>Black or African American</t>
    </r>
  </si>
  <si>
    <r>
      <rPr>
        <sz val="6.75"/>
        <color rgb="FF000000"/>
        <rFont val="Calibri"/>
        <charset val="134"/>
        <scheme val="minor"/>
      </rPr>
      <t>median (Q1, Q3)</t>
    </r>
  </si>
  <si>
    <r>
      <rPr>
        <sz val="6.75"/>
        <color rgb="FF000000"/>
        <rFont val="Calibri"/>
        <charset val="134"/>
        <scheme val="minor"/>
      </rPr>
      <t>9 (7, 12)</t>
    </r>
  </si>
  <si>
    <r>
      <rPr>
        <sz val="6.75"/>
        <color rgb="FF000000"/>
        <rFont val="Calibri"/>
        <charset val="134"/>
        <scheme val="minor"/>
      </rPr>
      <t>7 (4, 12)</t>
    </r>
  </si>
  <si>
    <r>
      <rPr>
        <sz val="6.75"/>
        <color rgb="FF000000"/>
        <rFont val="Calibri"/>
        <charset val="134"/>
        <scheme val="minor"/>
      </rPr>
      <t>6.2 (4, 9.5)</t>
    </r>
  </si>
  <si>
    <t>8 (6, 11)</t>
  </si>
  <si>
    <t>8 (5, 11)</t>
  </si>
  <si>
    <r>
      <rPr>
        <sz val="6.75"/>
        <color rgb="FF000000"/>
        <rFont val="Calibri"/>
        <charset val="134"/>
        <scheme val="minor"/>
      </rPr>
      <t>6 (4, 9)</t>
    </r>
  </si>
  <si>
    <r>
      <rPr>
        <sz val="6.75"/>
        <color rgb="FF000000"/>
        <rFont val="Calibri"/>
        <charset val="134"/>
        <scheme val="minor"/>
      </rPr>
      <t>8 (4, 13)</t>
    </r>
  </si>
  <si>
    <t>7 (4, 12)</t>
  </si>
  <si>
    <r>
      <rPr>
        <sz val="6.75"/>
        <color rgb="FF000000"/>
        <rFont val="Calibri"/>
        <charset val="134"/>
        <scheme val="minor"/>
      </rPr>
      <t>White</t>
    </r>
  </si>
  <si>
    <r>
      <rPr>
        <sz val="7.5"/>
        <color rgb="FFA30003"/>
        <rFont val="Calibri"/>
        <charset val="134"/>
        <scheme val="minor"/>
      </rPr>
      <t>Sex</t>
    </r>
  </si>
  <si>
    <r>
      <rPr>
        <sz val="6.75"/>
        <color rgb="FF000000"/>
        <rFont val="Calibri"/>
        <charset val="134"/>
        <scheme val="minor"/>
      </rPr>
      <t>Other or Not Reported</t>
    </r>
  </si>
  <si>
    <r>
      <rPr>
        <sz val="6.75"/>
        <color rgb="FF000000"/>
        <rFont val="Calibri"/>
        <charset val="134"/>
        <scheme val="minor"/>
      </rPr>
      <t>M</t>
    </r>
  </si>
  <si>
    <r>
      <rPr>
        <sz val="6.75"/>
        <color rgb="FFA30003"/>
        <rFont val="Calibri"/>
        <charset val="134"/>
        <scheme val="minor"/>
      </rPr>
      <t>Total</t>
    </r>
  </si>
  <si>
    <r>
      <rPr>
        <sz val="6.75"/>
        <color rgb="FF000000"/>
        <rFont val="Calibri"/>
        <charset val="134"/>
        <scheme val="minor"/>
      </rPr>
      <t>F</t>
    </r>
  </si>
  <si>
    <r>
      <rPr>
        <sz val="6.75"/>
        <color rgb="FF000000"/>
        <rFont val="Calibri"/>
        <charset val="134"/>
        <scheme val="minor"/>
      </rPr>
      <t>Total</t>
    </r>
  </si>
  <si>
    <t>9.336 (7.323)</t>
  </si>
  <si>
    <t>8.730 (6.345)</t>
  </si>
  <si>
    <t>9.270 (7.208)</t>
  </si>
  <si>
    <r>
      <rPr>
        <sz val="7.5"/>
        <color rgb="FFA30003"/>
        <rFont val="Calibri"/>
        <charset val="134"/>
        <scheme val="minor"/>
      </rPr>
      <t>Race</t>
    </r>
  </si>
  <si>
    <t>9.589 (7.957)</t>
  </si>
  <si>
    <t>8.820 (5.819)</t>
  </si>
  <si>
    <t>9.429 (7.565)</t>
  </si>
  <si>
    <t>7.65 (4.7, 11.1)</t>
  </si>
  <si>
    <r>
      <rPr>
        <sz val="6.75"/>
        <color rgb="FF000000"/>
        <rFont val="Calibri"/>
        <charset val="134"/>
        <scheme val="minor"/>
      </rPr>
      <t>8 (5, 11)</t>
    </r>
  </si>
  <si>
    <t>8 (4.65,  11.5)</t>
  </si>
  <si>
    <t>8 (5,  11)</t>
  </si>
  <si>
    <r>
      <rPr>
        <sz val="7.5"/>
        <color rgb="FFA30003"/>
        <rFont val="Calibri"/>
        <charset val="134"/>
        <scheme val="minor"/>
      </rPr>
      <t>Sex </t>
    </r>
  </si>
  <si>
    <r>
      <rPr>
        <sz val="7.5"/>
        <color rgb="FFA30003"/>
        <rFont val="Calibri"/>
        <charset val="134"/>
        <scheme val="minor"/>
      </rPr>
      <t>Molecular_Subtypes </t>
    </r>
  </si>
  <si>
    <r>
      <rPr>
        <sz val="7.5"/>
        <color rgb="FFA30003"/>
        <rFont val="Calibri"/>
        <charset val="134"/>
        <scheme val="minor"/>
      </rPr>
      <t>Tumor texture</t>
    </r>
  </si>
  <si>
    <r>
      <rPr>
        <sz val="6.75"/>
        <color rgb="FF000000"/>
        <rFont val="Calibri"/>
        <charset val="134"/>
        <scheme val="minor"/>
      </rPr>
      <t>WNT</t>
    </r>
  </si>
  <si>
    <r>
      <rPr>
        <sz val="6.75"/>
        <color rgb="FF000000"/>
        <rFont val="Calibri"/>
        <charset val="134"/>
        <scheme val="minor"/>
      </rPr>
      <t>Hard</t>
    </r>
  </si>
  <si>
    <r>
      <rPr>
        <sz val="6.75"/>
        <color rgb="FF000000"/>
        <rFont val="Calibri"/>
        <charset val="134"/>
        <scheme val="minor"/>
      </rPr>
      <t>SHH</t>
    </r>
  </si>
  <si>
    <r>
      <rPr>
        <sz val="6.75"/>
        <color rgb="FF000000"/>
        <rFont val="Calibri"/>
        <charset val="134"/>
        <scheme val="minor"/>
      </rPr>
      <t>Mixed</t>
    </r>
  </si>
  <si>
    <r>
      <rPr>
        <sz val="6.75"/>
        <color rgb="FF000000"/>
        <rFont val="Calibri"/>
        <charset val="134"/>
        <scheme val="minor"/>
      </rPr>
      <t>non-WNT/non-SHH</t>
    </r>
  </si>
  <si>
    <r>
      <rPr>
        <sz val="6.75"/>
        <color rgb="FF000000"/>
        <rFont val="Calibri"/>
        <charset val="134"/>
        <scheme val="minor"/>
      </rPr>
      <t>Soft</t>
    </r>
  </si>
  <si>
    <r>
      <rPr>
        <sz val="6.75"/>
        <color rgb="FF000000"/>
        <rFont val="Calibri"/>
        <charset val="134"/>
        <scheme val="minor"/>
      </rPr>
      <t>SHH subtypes</t>
    </r>
  </si>
  <si>
    <r>
      <rPr>
        <sz val="6.75"/>
        <color rgb="FF000000"/>
        <rFont val="Calibri"/>
        <charset val="134"/>
        <scheme val="minor"/>
      </rPr>
      <t>SHH TP53-</t>
    </r>
  </si>
  <si>
    <r>
      <rPr>
        <sz val="7.5"/>
        <color rgb="FFA30003"/>
        <rFont val="Calibri"/>
        <charset val="134"/>
        <scheme val="minor"/>
      </rPr>
      <t>Histological Subtypes</t>
    </r>
  </si>
  <si>
    <r>
      <rPr>
        <sz val="7.5"/>
        <color rgb="FFA30003"/>
        <rFont val="Calibri"/>
        <charset val="134"/>
        <scheme val="minor"/>
      </rPr>
      <t>Histological subtypes</t>
    </r>
  </si>
  <si>
    <r>
      <rPr>
        <sz val="6.75"/>
        <color rgb="FF000000"/>
        <rFont val="Calibri"/>
        <charset val="134"/>
        <scheme val="minor"/>
      </rPr>
      <t>non-WNT/non-SHH subtypes</t>
    </r>
  </si>
  <si>
    <r>
      <rPr>
        <sz val="6.75"/>
        <color rgb="FF000000"/>
        <rFont val="Calibri"/>
        <charset val="134"/>
        <scheme val="minor"/>
      </rPr>
      <t>Group 3</t>
    </r>
  </si>
  <si>
    <r>
      <rPr>
        <sz val="6.75"/>
        <color rgb="FF000000"/>
        <rFont val="Calibri"/>
        <charset val="134"/>
        <scheme val="minor"/>
      </rPr>
      <t>SHH TP53+</t>
    </r>
  </si>
  <si>
    <r>
      <rPr>
        <sz val="6.75"/>
        <color rgb="FF000000"/>
        <rFont val="Calibri"/>
        <charset val="134"/>
        <scheme val="minor"/>
      </rPr>
      <t>Classic</t>
    </r>
  </si>
  <si>
    <r>
      <rPr>
        <sz val="6.75"/>
        <color rgb="FF000000"/>
        <rFont val="Calibri"/>
        <charset val="134"/>
        <scheme val="minor"/>
      </rPr>
      <t>Group 4</t>
    </r>
  </si>
  <si>
    <t>Not subclassified</t>
  </si>
  <si>
    <r>
      <rPr>
        <sz val="6.75"/>
        <color rgb="FF000000"/>
        <rFont val="Calibri"/>
        <charset val="134"/>
        <scheme val="minor"/>
      </rPr>
      <t>DN</t>
    </r>
  </si>
  <si>
    <r>
      <rPr>
        <sz val="6.75"/>
        <color rgb="FF000000"/>
        <rFont val="Calibri"/>
        <charset val="134"/>
        <scheme val="minor"/>
      </rPr>
      <t>Not subclassified</t>
    </r>
  </si>
  <si>
    <r>
      <rPr>
        <sz val="6.75"/>
        <color rgb="FF000000"/>
        <rFont val="Calibri"/>
        <charset val="134"/>
        <scheme val="minor"/>
      </rPr>
      <t>LCA</t>
    </r>
  </si>
  <si>
    <r>
      <rPr>
        <sz val="6.75"/>
        <color rgb="FF000000"/>
        <rFont val="Calibri"/>
        <charset val="134"/>
        <scheme val="minor"/>
      </rPr>
      <t>MBEN</t>
    </r>
  </si>
  <si>
    <r>
      <rPr>
        <sz val="7.5"/>
        <color rgb="FFA30003"/>
        <rFont val="Calibri"/>
        <charset val="134"/>
        <scheme val="minor"/>
      </rPr>
      <t>LCA-enrichment (%)</t>
    </r>
  </si>
  <si>
    <r>
      <rPr>
        <sz val="7.5"/>
        <color rgb="FFA30003"/>
        <rFont val="Calibri"/>
        <charset val="134"/>
        <scheme val="minor"/>
      </rPr>
      <t>Extent of tumor resection</t>
    </r>
  </si>
  <si>
    <r>
      <rPr>
        <sz val="6.75"/>
        <color rgb="FF000000"/>
        <rFont val="Calibri"/>
        <charset val="134"/>
        <scheme val="minor"/>
      </rPr>
      <t>GTR</t>
    </r>
  </si>
  <si>
    <r>
      <rPr>
        <sz val="6.75"/>
        <color rgb="FF000000"/>
        <rFont val="Calibri"/>
        <charset val="134"/>
        <scheme val="minor"/>
      </rPr>
      <t>NTR</t>
    </r>
  </si>
  <si>
    <r>
      <rPr>
        <vertAlign val="superscript"/>
        <sz val="4.5"/>
        <color rgb="FF000000"/>
        <rFont val="Calibri"/>
        <charset val="134"/>
        <scheme val="minor"/>
      </rPr>
      <t>a</t>
    </r>
    <r>
      <rPr>
        <sz val="6.75"/>
        <color rgb="FF000000"/>
        <rFont val="Calibri"/>
        <charset val="134"/>
        <scheme val="minor"/>
      </rPr>
      <t>The P values are based on the Chi-square test with respect to categorical  variables, and ANOVA test for means, and Kruskal-Wallis Rank Sum test for medians with respect to continuous variables.</t>
    </r>
  </si>
  <si>
    <r>
      <rPr>
        <sz val="6.75"/>
        <color rgb="FF000000"/>
        <rFont val="Calibri"/>
        <charset val="134"/>
        <scheme val="minor"/>
      </rPr>
      <t>STR</t>
    </r>
  </si>
  <si>
    <r>
      <rPr>
        <sz val="7.5"/>
        <color rgb="FFA30003"/>
        <rFont val="Calibri"/>
        <charset val="134"/>
        <scheme val="minor"/>
      </rPr>
      <t>Radiotherapy</t>
    </r>
  </si>
  <si>
    <r>
      <rPr>
        <sz val="7.5"/>
        <color rgb="FFA30003"/>
        <rFont val="Calibri"/>
        <charset val="134"/>
        <scheme val="minor"/>
      </rPr>
      <t>Hydrocephalus before Surgery </t>
    </r>
  </si>
  <si>
    <r>
      <rPr>
        <sz val="6.75"/>
        <color rgb="FF000000"/>
        <rFont val="Calibri"/>
        <charset val="134"/>
        <scheme val="minor"/>
      </rPr>
      <t>Y</t>
    </r>
  </si>
  <si>
    <r>
      <rPr>
        <sz val="6.75"/>
        <color rgb="FF000000"/>
        <rFont val="Calibri"/>
        <charset val="134"/>
        <scheme val="minor"/>
      </rPr>
      <t>N</t>
    </r>
  </si>
  <si>
    <r>
      <rPr>
        <sz val="7.5"/>
        <color rgb="FFA30003"/>
        <rFont val="Calibri"/>
        <charset val="134"/>
        <scheme val="minor"/>
      </rPr>
      <t>Chemotherapy</t>
    </r>
  </si>
  <si>
    <r>
      <rPr>
        <sz val="7.5"/>
        <color rgb="FFA30003"/>
        <rFont val="Calibri"/>
        <charset val="134"/>
        <scheme val="minor"/>
      </rPr>
      <t>Tumor Texture </t>
    </r>
  </si>
  <si>
    <r>
      <rPr>
        <sz val="7.5"/>
        <color rgb="FFA30003"/>
        <rFont val="Calibri"/>
        <charset val="134"/>
        <scheme val="minor"/>
      </rPr>
      <t>Survival probability </t>
    </r>
  </si>
  <si>
    <r>
      <rPr>
        <sz val="6.75"/>
        <color rgb="FF000000"/>
        <rFont val="Calibri"/>
        <charset val="134"/>
        <scheme val="minor"/>
      </rPr>
      <t>1-year OS </t>
    </r>
  </si>
  <si>
    <r>
      <rPr>
        <sz val="7.5"/>
        <color rgb="FFA30003"/>
        <rFont val="Calibri"/>
        <charset val="134"/>
        <scheme val="minor"/>
      </rPr>
      <t>Intracranial solid metastases </t>
    </r>
  </si>
  <si>
    <r>
      <rPr>
        <sz val="6.75"/>
        <color rgb="FF000000"/>
        <rFont val="Calibri"/>
        <charset val="134"/>
        <scheme val="minor"/>
      </rPr>
      <t>2-year OS </t>
    </r>
  </si>
  <si>
    <r>
      <rPr>
        <sz val="6.75"/>
        <color rgb="FF000000"/>
        <rFont val="Calibri"/>
        <charset val="134"/>
        <scheme val="minor"/>
      </rPr>
      <t>3-year OS</t>
    </r>
  </si>
  <si>
    <r>
      <rPr>
        <sz val="6.75"/>
        <color rgb="FF000000"/>
        <rFont val="Calibri"/>
        <charset val="134"/>
        <scheme val="minor"/>
      </rPr>
      <t>4-year OS </t>
    </r>
  </si>
  <si>
    <r>
      <rPr>
        <sz val="6.75"/>
        <color rgb="FF000000"/>
        <rFont val="Calibri"/>
        <charset val="134"/>
        <scheme val="minor"/>
      </rPr>
      <t>5-year OS </t>
    </r>
  </si>
  <si>
    <r>
      <rPr>
        <sz val="7.5"/>
        <color rgb="FFA30003"/>
        <rFont val="Calibri"/>
        <charset val="134"/>
        <scheme val="minor"/>
      </rPr>
      <t>Extent of tumor resection </t>
    </r>
  </si>
  <si>
    <r>
      <rPr>
        <sz val="7.5"/>
        <color rgb="FFA30003"/>
        <rFont val="Calibri"/>
        <charset val="134"/>
        <scheme val="minor"/>
      </rPr>
      <t>Survival status </t>
    </r>
  </si>
  <si>
    <r>
      <rPr>
        <sz val="6.75"/>
        <color rgb="FF000000"/>
        <rFont val="Calibri"/>
        <charset val="134"/>
        <scheme val="minor"/>
      </rPr>
      <t>Alive</t>
    </r>
  </si>
  <si>
    <r>
      <rPr>
        <sz val="6.75"/>
        <color rgb="FF000000"/>
        <rFont val="Calibri"/>
        <charset val="134"/>
        <scheme val="minor"/>
      </rPr>
      <t>Decease</t>
    </r>
  </si>
  <si>
    <t>total</t>
  </si>
  <si>
    <r>
      <rPr>
        <sz val="6.75"/>
        <color rgb="FF000000"/>
        <rFont val="Calibri"/>
        <charset val="134"/>
        <scheme val="minor"/>
      </rPr>
      <t xml:space="preserve">NOTE: </t>
    </r>
    <r>
      <rPr>
        <vertAlign val="superscript"/>
        <sz val="4.5"/>
        <color rgb="FF000000"/>
        <rFont val="Calibri"/>
        <charset val="134"/>
        <scheme val="minor"/>
      </rPr>
      <t>a One patient is missing age </t>
    </r>
  </si>
  <si>
    <r>
      <rPr>
        <sz val="7.5"/>
        <color rgb="FFA30003"/>
        <rFont val="Calibri"/>
        <charset val="134"/>
        <scheme val="minor"/>
      </rPr>
      <t>Chemotherapy </t>
    </r>
  </si>
  <si>
    <r>
      <rPr>
        <sz val="7.5"/>
        <color rgb="FFA30003"/>
        <rFont val="Calibri"/>
        <charset val="134"/>
        <scheme val="minor"/>
      </rPr>
      <t>Follow-up months</t>
    </r>
  </si>
  <si>
    <r>
      <rPr>
        <sz val="6.75"/>
        <color rgb="FF000000"/>
        <rFont val="Calibri"/>
        <charset val="134"/>
        <scheme val="minor"/>
      </rPr>
      <t>Median (range)</t>
    </r>
  </si>
  <si>
    <r>
      <rPr>
        <sz val="6.75"/>
        <color rgb="FF000000"/>
        <rFont val="Calibri"/>
        <charset val="134"/>
        <scheme val="minor"/>
      </rPr>
      <t>19 (0, 91)</t>
    </r>
  </si>
  <si>
    <r>
      <rPr>
        <sz val="6.75"/>
        <color rgb="FF000000"/>
        <rFont val="Calibri"/>
        <charset val="134"/>
        <scheme val="minor"/>
      </rPr>
      <t>46.3 (0.7, 258.4)</t>
    </r>
  </si>
  <si>
    <t>(0, 258.4)</t>
  </si>
  <si>
    <r>
      <rPr>
        <sz val="6.75"/>
        <color rgb="FF000000"/>
        <rFont val="Calibri"/>
        <charset val="134"/>
        <scheme val="minor"/>
      </rPr>
      <t>Median (Q1, Q3)</t>
    </r>
  </si>
  <si>
    <r>
      <rPr>
        <sz val="6.75"/>
        <color rgb="FF000000"/>
        <rFont val="Calibri"/>
        <charset val="134"/>
        <scheme val="minor"/>
      </rPr>
      <t>19 (8, 39)</t>
    </r>
  </si>
  <si>
    <r>
      <rPr>
        <sz val="6.75"/>
        <color rgb="FF000000"/>
        <rFont val="Calibri"/>
        <charset val="134"/>
        <scheme val="minor"/>
      </rPr>
      <t>46.3 (20.7, 73.6)</t>
    </r>
  </si>
  <si>
    <t>22 (9,  43.725)</t>
  </si>
  <si>
    <r>
      <rPr>
        <sz val="6.75"/>
        <color rgb="FFA30003"/>
        <rFont val="Calibri"/>
        <charset val="134"/>
        <scheme val="minor"/>
      </rPr>
      <t>1-year OS </t>
    </r>
  </si>
  <si>
    <r>
      <rPr>
        <sz val="6.75"/>
        <color rgb="FFA30003"/>
        <rFont val="Calibri"/>
        <charset val="134"/>
        <scheme val="minor"/>
      </rPr>
      <t>2-year OS </t>
    </r>
  </si>
  <si>
    <r>
      <rPr>
        <sz val="6.75"/>
        <color rgb="FFA30003"/>
        <rFont val="Calibri"/>
        <charset val="134"/>
        <scheme val="minor"/>
      </rPr>
      <t>3-year OS</t>
    </r>
  </si>
  <si>
    <r>
      <rPr>
        <sz val="6.75"/>
        <color rgb="FFA30003"/>
        <rFont val="Calibri"/>
        <charset val="134"/>
        <scheme val="minor"/>
      </rPr>
      <t>4-year OS </t>
    </r>
  </si>
  <si>
    <r>
      <rPr>
        <sz val="6.75"/>
        <color rgb="FFA30003"/>
        <rFont val="Calibri"/>
        <charset val="134"/>
        <scheme val="minor"/>
      </rPr>
      <t>5-year OS 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</si>
</sst>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%"/>
  </numFmts>
  <fonts count="30">
    <font>
      <sz val="11"/>
      <color theme="1"/>
      <name val="Calibri"/>
      <charset val="134"/>
      <scheme val="minor"/>
    </font>
    <font>
      <b/>
      <sz val="8.25"/>
      <color rgb="FFA30003"/>
      <name val="Calibri"/>
      <charset val="134"/>
      <scheme val="minor"/>
    </font>
    <font>
      <sz val="7.5"/>
      <color rgb="FFA30003"/>
      <name val="Calibri"/>
      <charset val="134"/>
      <scheme val="minor"/>
    </font>
    <font>
      <sz val="6.75"/>
      <color rgb="FF000000"/>
      <name val="Calibri"/>
      <charset val="134"/>
      <scheme val="minor"/>
    </font>
    <font>
      <sz val="6.75"/>
      <color rgb="FFA30003"/>
      <name val="Calibri"/>
      <charset val="134"/>
      <scheme val="minor"/>
    </font>
    <font>
      <i/>
      <sz val="7.5"/>
      <color rgb="FFA30003"/>
      <name val="Calibri"/>
      <charset val="134"/>
      <scheme val="minor"/>
    </font>
    <font>
      <sz val="7.5"/>
      <color rgb="FF000000"/>
      <name val="Calibri"/>
      <charset val="134"/>
      <scheme val="minor"/>
    </font>
    <font>
      <sz val="8"/>
      <color theme="1"/>
      <name val="Calibri"/>
      <charset val="134"/>
      <scheme val="minor"/>
    </font>
    <font>
      <sz val="9"/>
      <color rgb="FF3B3B3B"/>
      <name val="Calibri"/>
      <charset val="134"/>
      <scheme val="minor"/>
    </font>
    <font>
      <vertAlign val="superscript"/>
      <sz val="4.5"/>
      <color rgb="FF0000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vertAlign val="superscript"/>
      <sz val="5"/>
      <color rgb="FFA30003"/>
      <name val="Calibri"/>
      <charset val="134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1F3F2"/>
        <bgColor indexed="64"/>
      </patternFill>
    </fill>
    <fill>
      <patternFill patternType="solid">
        <fgColor rgb="FFF1F2F4"/>
        <bgColor indexed="64"/>
      </patternFill>
    </fill>
    <fill>
      <patternFill patternType="solid">
        <fgColor rgb="FFF2F2F4"/>
        <bgColor indexed="64"/>
      </patternFill>
    </fill>
    <fill>
      <patternFill patternType="solid">
        <fgColor rgb="FFEFF3F4"/>
        <bgColor indexed="64"/>
      </patternFill>
    </fill>
    <fill>
      <patternFill patternType="solid">
        <fgColor rgb="FFEFF3F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rgb="FFA30003"/>
      </top>
      <bottom style="medium">
        <color rgb="FFA30003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rgb="FFA30003"/>
      </top>
      <bottom/>
      <diagonal/>
    </border>
    <border>
      <left/>
      <right/>
      <top/>
      <bottom style="medium">
        <color rgb="FFFFFFFF"/>
      </bottom>
      <diagonal/>
    </border>
    <border>
      <left/>
      <right/>
      <top style="medium">
        <color rgb="FFFFFFFF"/>
      </top>
      <bottom style="medium">
        <color rgb="FFA30003"/>
      </bottom>
      <diagonal/>
    </border>
    <border>
      <left/>
      <right/>
      <top/>
      <bottom style="medium">
        <color rgb="FFA30003"/>
      </bottom>
      <diagonal/>
    </border>
    <border>
      <left/>
      <right style="medium">
        <color rgb="FF000000"/>
      </right>
      <top style="medium">
        <color rgb="FFA30003"/>
      </top>
      <bottom style="medium">
        <color rgb="FFA30003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A30003"/>
      </bottom>
      <diagonal/>
    </border>
    <border>
      <left/>
      <right style="medium">
        <color rgb="FF000000"/>
      </right>
      <top style="medium">
        <color rgb="FFA3000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9" borderId="17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8" applyNumberFormat="0" applyFill="0" applyAlignment="0" applyProtection="0">
      <alignment vertical="center"/>
    </xf>
    <xf numFmtId="0" fontId="16" fillId="0" borderId="18" applyNumberFormat="0" applyFill="0" applyAlignment="0" applyProtection="0">
      <alignment vertical="center"/>
    </xf>
    <xf numFmtId="0" fontId="17" fillId="0" borderId="1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10" borderId="20" applyNumberFormat="0" applyAlignment="0" applyProtection="0">
      <alignment vertical="center"/>
    </xf>
    <xf numFmtId="0" fontId="19" fillId="3" borderId="21" applyNumberFormat="0" applyAlignment="0" applyProtection="0">
      <alignment vertical="center"/>
    </xf>
    <xf numFmtId="0" fontId="20" fillId="3" borderId="20" applyNumberFormat="0" applyAlignment="0" applyProtection="0">
      <alignment vertical="center"/>
    </xf>
    <xf numFmtId="0" fontId="21" fillId="11" borderId="22" applyNumberFormat="0" applyAlignment="0" applyProtection="0">
      <alignment vertical="center"/>
    </xf>
    <xf numFmtId="0" fontId="22" fillId="0" borderId="23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</cellStyleXfs>
  <cellXfs count="18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vertical="top" wrapText="1"/>
    </xf>
    <xf numFmtId="0" fontId="0" fillId="2" borderId="2" xfId="0" applyFill="1" applyBorder="1">
      <alignment vertical="center"/>
    </xf>
    <xf numFmtId="0" fontId="2" fillId="2" borderId="1" xfId="0" applyFont="1" applyFill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0" fontId="4" fillId="3" borderId="3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3" fillId="3" borderId="0" xfId="0" applyFont="1" applyFill="1" applyAlignment="1">
      <alignment vertical="center" wrapText="1"/>
    </xf>
    <xf numFmtId="0" fontId="4" fillId="3" borderId="4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0" fillId="3" borderId="2" xfId="0" applyFill="1" applyBorder="1">
      <alignment vertical="center"/>
    </xf>
    <xf numFmtId="0" fontId="3" fillId="2" borderId="4" xfId="0" applyFont="1" applyFill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4" fillId="2" borderId="4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4" fillId="3" borderId="0" xfId="0" applyFont="1" applyFill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0" fillId="4" borderId="2" xfId="0" applyFill="1" applyBorder="1">
      <alignment vertical="center"/>
    </xf>
    <xf numFmtId="0" fontId="0" fillId="2" borderId="0" xfId="0" applyFill="1">
      <alignment vertical="center"/>
    </xf>
    <xf numFmtId="0" fontId="3" fillId="4" borderId="0" xfId="0" applyFont="1" applyFill="1" applyAlignment="1">
      <alignment vertical="center" wrapText="1"/>
    </xf>
    <xf numFmtId="0" fontId="0" fillId="4" borderId="0" xfId="0" applyFill="1">
      <alignment vertical="center"/>
    </xf>
    <xf numFmtId="0" fontId="4" fillId="4" borderId="4" xfId="0" applyFont="1" applyFill="1" applyBorder="1" applyAlignment="1">
      <alignment vertical="center" wrapText="1"/>
    </xf>
    <xf numFmtId="0" fontId="0" fillId="4" borderId="4" xfId="0" applyFill="1" applyBorder="1">
      <alignment vertical="center"/>
    </xf>
    <xf numFmtId="0" fontId="3" fillId="5" borderId="2" xfId="0" applyFont="1" applyFill="1" applyBorder="1" applyAlignment="1">
      <alignment vertical="center" wrapText="1"/>
    </xf>
    <xf numFmtId="0" fontId="0" fillId="5" borderId="2" xfId="0" applyFill="1" applyBorder="1">
      <alignment vertical="center"/>
    </xf>
    <xf numFmtId="0" fontId="4" fillId="5" borderId="4" xfId="0" applyFont="1" applyFill="1" applyBorder="1" applyAlignment="1">
      <alignment vertical="center" wrapText="1"/>
    </xf>
    <xf numFmtId="0" fontId="0" fillId="5" borderId="4" xfId="0" applyFill="1" applyBorder="1">
      <alignment vertical="center"/>
    </xf>
    <xf numFmtId="0" fontId="2" fillId="5" borderId="4" xfId="0" applyFont="1" applyFill="1" applyBorder="1" applyAlignment="1">
      <alignment vertical="top" wrapText="1"/>
    </xf>
    <xf numFmtId="0" fontId="0" fillId="3" borderId="0" xfId="0" applyFill="1">
      <alignment vertical="center"/>
    </xf>
    <xf numFmtId="0" fontId="0" fillId="2" borderId="4" xfId="0" applyFill="1" applyBorder="1">
      <alignment vertical="center"/>
    </xf>
    <xf numFmtId="0" fontId="3" fillId="3" borderId="5" xfId="0" applyFont="1" applyFill="1" applyBorder="1" applyAlignment="1">
      <alignment vertical="center" wrapText="1"/>
    </xf>
    <xf numFmtId="0" fontId="0" fillId="3" borderId="5" xfId="0" applyFill="1" applyBorder="1">
      <alignment vertical="center"/>
    </xf>
    <xf numFmtId="0" fontId="3" fillId="2" borderId="6" xfId="0" applyFont="1" applyFill="1" applyBorder="1" applyAlignment="1">
      <alignment vertical="center" wrapText="1"/>
    </xf>
    <xf numFmtId="0" fontId="0" fillId="2" borderId="6" xfId="0" applyFill="1" applyBorder="1">
      <alignment vertical="center"/>
    </xf>
    <xf numFmtId="0" fontId="4" fillId="3" borderId="7" xfId="0" applyFont="1" applyFill="1" applyBorder="1" applyAlignment="1">
      <alignment vertical="center" wrapText="1"/>
    </xf>
    <xf numFmtId="0" fontId="0" fillId="3" borderId="7" xfId="0" applyFill="1" applyBorder="1">
      <alignment vertical="center"/>
    </xf>
    <xf numFmtId="0" fontId="3" fillId="3" borderId="4" xfId="0" applyFont="1" applyFill="1" applyBorder="1" applyAlignment="1">
      <alignment vertical="center" wrapText="1"/>
    </xf>
    <xf numFmtId="0" fontId="0" fillId="3" borderId="4" xfId="0" applyFill="1" applyBorder="1">
      <alignment vertical="center"/>
    </xf>
    <xf numFmtId="0" fontId="5" fillId="2" borderId="3" xfId="0" applyFont="1" applyFill="1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2" borderId="1" xfId="0" applyFill="1" applyBorder="1">
      <alignment vertical="center"/>
    </xf>
    <xf numFmtId="0" fontId="1" fillId="2" borderId="0" xfId="0" applyFont="1" applyFill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0" fillId="2" borderId="5" xfId="0" applyFill="1" applyBorder="1">
      <alignment vertical="center"/>
    </xf>
    <xf numFmtId="0" fontId="2" fillId="2" borderId="3" xfId="0" applyFont="1" applyFill="1" applyBorder="1" applyAlignment="1">
      <alignment horizontal="left" vertical="center" wrapText="1"/>
    </xf>
    <xf numFmtId="0" fontId="0" fillId="2" borderId="8" xfId="0" applyFill="1" applyBorder="1">
      <alignment vertical="center"/>
    </xf>
    <xf numFmtId="0" fontId="2" fillId="2" borderId="1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0" fontId="2" fillId="2" borderId="9" xfId="0" applyFont="1" applyFill="1" applyBorder="1" applyAlignment="1">
      <alignment vertical="center" wrapText="1"/>
    </xf>
    <xf numFmtId="0" fontId="2" fillId="2" borderId="9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3" fillId="3" borderId="4" xfId="0" applyFont="1" applyFill="1" applyBorder="1" applyAlignment="1">
      <alignment horizontal="left" vertical="center" wrapText="1"/>
    </xf>
    <xf numFmtId="0" fontId="6" fillId="3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vertical="center" wrapText="1"/>
    </xf>
    <xf numFmtId="0" fontId="6" fillId="3" borderId="0" xfId="0" applyFont="1" applyFill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3" fillId="6" borderId="0" xfId="0" applyFont="1" applyFill="1" applyAlignment="1">
      <alignment vertical="center" wrapText="1"/>
    </xf>
    <xf numFmtId="0" fontId="3" fillId="6" borderId="4" xfId="0" applyFont="1" applyFill="1" applyBorder="1" applyAlignment="1">
      <alignment vertical="center" wrapText="1"/>
    </xf>
    <xf numFmtId="0" fontId="3" fillId="6" borderId="4" xfId="0" applyFont="1" applyFill="1" applyBorder="1" applyAlignment="1">
      <alignment horizontal="left" vertical="center" wrapText="1"/>
    </xf>
    <xf numFmtId="0" fontId="2" fillId="2" borderId="4" xfId="0" applyFont="1" applyFill="1" applyBorder="1" applyAlignment="1">
      <alignment vertical="center" wrapText="1"/>
    </xf>
    <xf numFmtId="0" fontId="0" fillId="0" borderId="4" xfId="0" applyBorder="1" applyAlignment="1">
      <alignment horizontal="left" vertical="center"/>
    </xf>
    <xf numFmtId="10" fontId="0" fillId="0" borderId="1" xfId="0" applyNumberFormat="1" applyBorder="1" applyAlignment="1">
      <alignment horizontal="left" vertical="center"/>
    </xf>
    <xf numFmtId="0" fontId="3" fillId="5" borderId="2" xfId="0" applyFont="1" applyFill="1" applyBorder="1" applyAlignment="1">
      <alignment horizontal="left" vertical="center" wrapText="1"/>
    </xf>
    <xf numFmtId="0" fontId="3" fillId="5" borderId="0" xfId="0" applyFont="1" applyFill="1" applyAlignment="1">
      <alignment vertical="center" wrapText="1"/>
    </xf>
    <xf numFmtId="0" fontId="3" fillId="5" borderId="0" xfId="0" applyFont="1" applyFill="1" applyAlignment="1">
      <alignment horizontal="left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horizontal="left" vertical="center" wrapText="1"/>
    </xf>
    <xf numFmtId="0" fontId="3" fillId="5" borderId="5" xfId="0" applyFont="1" applyFill="1" applyBorder="1" applyAlignment="1">
      <alignment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3" fillId="5" borderId="8" xfId="0" applyFont="1" applyFill="1" applyBorder="1" applyAlignment="1">
      <alignment vertical="center" wrapText="1"/>
    </xf>
    <xf numFmtId="0" fontId="6" fillId="5" borderId="8" xfId="0" applyFont="1" applyFill="1" applyBorder="1" applyAlignment="1">
      <alignment horizontal="left" vertical="center" wrapText="1"/>
    </xf>
    <xf numFmtId="0" fontId="3" fillId="7" borderId="0" xfId="0" applyFont="1" applyFill="1" applyAlignment="1">
      <alignment vertical="center" wrapText="1"/>
    </xf>
    <xf numFmtId="0" fontId="3" fillId="7" borderId="5" xfId="0" applyFont="1" applyFill="1" applyBorder="1" applyAlignment="1">
      <alignment vertical="center" wrapText="1"/>
    </xf>
    <xf numFmtId="0" fontId="6" fillId="7" borderId="5" xfId="0" applyFont="1" applyFill="1" applyBorder="1" applyAlignment="1">
      <alignment horizontal="left" vertical="center" wrapText="1"/>
    </xf>
    <xf numFmtId="0" fontId="3" fillId="7" borderId="8" xfId="0" applyFont="1" applyFill="1" applyBorder="1" applyAlignment="1">
      <alignment vertical="center" wrapText="1"/>
    </xf>
    <xf numFmtId="0" fontId="6" fillId="7" borderId="8" xfId="0" applyFont="1" applyFill="1" applyBorder="1" applyAlignment="1">
      <alignment horizontal="left" vertical="center" wrapText="1"/>
    </xf>
    <xf numFmtId="0" fontId="3" fillId="7" borderId="2" xfId="0" applyFont="1" applyFill="1" applyBorder="1" applyAlignment="1">
      <alignment vertical="center" wrapText="1"/>
    </xf>
    <xf numFmtId="176" fontId="3" fillId="7" borderId="2" xfId="0" applyNumberFormat="1" applyFont="1" applyFill="1" applyBorder="1" applyAlignment="1">
      <alignment horizontal="left" vertical="center" wrapText="1"/>
    </xf>
    <xf numFmtId="176" fontId="3" fillId="0" borderId="0" xfId="0" applyNumberFormat="1" applyFont="1" applyAlignment="1">
      <alignment horizontal="left" vertical="center" wrapText="1"/>
    </xf>
    <xf numFmtId="176" fontId="3" fillId="7" borderId="0" xfId="0" applyNumberFormat="1" applyFont="1" applyFill="1" applyAlignment="1">
      <alignment horizontal="left" vertical="center" wrapText="1"/>
    </xf>
    <xf numFmtId="0" fontId="3" fillId="7" borderId="4" xfId="0" applyFont="1" applyFill="1" applyBorder="1" applyAlignment="1">
      <alignment vertical="center" wrapText="1"/>
    </xf>
    <xf numFmtId="176" fontId="3" fillId="7" borderId="4" xfId="0" applyNumberFormat="1" applyFont="1" applyFill="1" applyBorder="1" applyAlignment="1">
      <alignment horizontal="left" vertical="center" wrapText="1"/>
    </xf>
    <xf numFmtId="0" fontId="3" fillId="7" borderId="5" xfId="0" applyFont="1" applyFill="1" applyBorder="1" applyAlignment="1">
      <alignment horizontal="left" vertical="center" wrapText="1"/>
    </xf>
    <xf numFmtId="0" fontId="3" fillId="0" borderId="8" xfId="0" applyFont="1" applyBorder="1" applyAlignment="1">
      <alignment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horizontal="left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7" fillId="3" borderId="2" xfId="0" applyFont="1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10" fontId="0" fillId="0" borderId="0" xfId="0" applyNumberFormat="1" applyAlignment="1">
      <alignment horizontal="left" vertical="center"/>
    </xf>
    <xf numFmtId="0" fontId="5" fillId="2" borderId="9" xfId="0" applyFont="1" applyFill="1" applyBorder="1" applyAlignment="1">
      <alignment vertical="center" wrapText="1"/>
    </xf>
    <xf numFmtId="0" fontId="0" fillId="2" borderId="10" xfId="0" applyFill="1" applyBorder="1">
      <alignment vertical="center"/>
    </xf>
    <xf numFmtId="0" fontId="0" fillId="3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13" xfId="0" applyFill="1" applyBorder="1">
      <alignment vertical="center"/>
    </xf>
    <xf numFmtId="0" fontId="0" fillId="3" borderId="12" xfId="0" applyFill="1" applyBorder="1">
      <alignment vertical="center"/>
    </xf>
    <xf numFmtId="0" fontId="0" fillId="0" borderId="13" xfId="0" applyBorder="1">
      <alignment vertical="center"/>
    </xf>
    <xf numFmtId="0" fontId="0" fillId="3" borderId="13" xfId="0" applyFill="1" applyBorder="1">
      <alignment vertical="center"/>
    </xf>
    <xf numFmtId="0" fontId="0" fillId="6" borderId="12" xfId="0" applyFill="1" applyBorder="1">
      <alignment vertical="center"/>
    </xf>
    <xf numFmtId="0" fontId="0" fillId="0" borderId="12" xfId="0" applyBorder="1">
      <alignment vertical="center"/>
    </xf>
    <xf numFmtId="0" fontId="0" fillId="0" borderId="10" xfId="0" applyBorder="1">
      <alignment vertical="center"/>
    </xf>
    <xf numFmtId="0" fontId="0" fillId="5" borderId="13" xfId="0" applyFill="1" applyBorder="1">
      <alignment vertical="center"/>
    </xf>
    <xf numFmtId="0" fontId="0" fillId="0" borderId="14" xfId="0" applyBorder="1">
      <alignment vertical="center"/>
    </xf>
    <xf numFmtId="0" fontId="0" fillId="5" borderId="15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2" xfId="0" applyFill="1" applyBorder="1">
      <alignment vertical="center"/>
    </xf>
    <xf numFmtId="0" fontId="0" fillId="0" borderId="15" xfId="0" applyBorder="1">
      <alignment vertical="center"/>
    </xf>
    <xf numFmtId="0" fontId="0" fillId="2" borderId="5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3" fillId="8" borderId="2" xfId="0" applyFont="1" applyFill="1" applyBorder="1" applyAlignment="1">
      <alignment horizontal="left" vertical="center" wrapText="1"/>
    </xf>
    <xf numFmtId="0" fontId="0" fillId="4" borderId="11" xfId="0" applyFill="1" applyBorder="1">
      <alignment vertical="center"/>
    </xf>
    <xf numFmtId="0" fontId="2" fillId="2" borderId="4" xfId="0" applyFont="1" applyFill="1" applyBorder="1" applyAlignment="1">
      <alignment horizontal="left" vertical="center" wrapText="1"/>
    </xf>
    <xf numFmtId="0" fontId="0" fillId="5" borderId="11" xfId="0" applyFill="1" applyBorder="1">
      <alignment vertical="center"/>
    </xf>
    <xf numFmtId="0" fontId="0" fillId="5" borderId="16" xfId="0" applyFill="1" applyBorder="1">
      <alignment vertical="center"/>
    </xf>
    <xf numFmtId="0" fontId="3" fillId="3" borderId="5" xfId="0" applyFont="1" applyFill="1" applyBorder="1" applyAlignment="1">
      <alignment horizontal="left" vertical="center" wrapText="1"/>
    </xf>
    <xf numFmtId="0" fontId="3" fillId="3" borderId="8" xfId="0" applyFont="1" applyFill="1" applyBorder="1" applyAlignment="1">
      <alignment horizontal="left" vertical="center" wrapText="1"/>
    </xf>
    <xf numFmtId="0" fontId="0" fillId="7" borderId="16" xfId="0" applyFill="1" applyBorder="1">
      <alignment vertical="center"/>
    </xf>
    <xf numFmtId="0" fontId="5" fillId="2" borderId="9" xfId="0" applyFont="1" applyFill="1" applyBorder="1" applyAlignment="1">
      <alignment horizontal="left" vertical="center" wrapText="1"/>
    </xf>
    <xf numFmtId="0" fontId="0" fillId="2" borderId="10" xfId="0" applyFill="1" applyBorder="1" applyAlignment="1">
      <alignment horizontal="left" vertical="center"/>
    </xf>
    <xf numFmtId="0" fontId="7" fillId="8" borderId="2" xfId="0" applyFont="1" applyFill="1" applyBorder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6" fillId="2" borderId="0" xfId="0" applyFont="1" applyFill="1" applyAlignment="1">
      <alignment horizontal="left" vertical="center" wrapText="1"/>
    </xf>
    <xf numFmtId="0" fontId="0" fillId="3" borderId="13" xfId="0" applyFill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3" borderId="4" xfId="0" applyFill="1" applyBorder="1" applyAlignment="1">
      <alignment horizontal="left" vertical="center"/>
    </xf>
    <xf numFmtId="0" fontId="0" fillId="3" borderId="1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 wrapText="1"/>
    </xf>
    <xf numFmtId="0" fontId="0" fillId="2" borderId="14" xfId="0" applyFill="1" applyBorder="1" applyAlignment="1">
      <alignment horizontal="left" vertical="center"/>
    </xf>
    <xf numFmtId="0" fontId="0" fillId="3" borderId="8" xfId="0" applyFill="1" applyBorder="1" applyAlignment="1">
      <alignment horizontal="left" vertical="center"/>
    </xf>
    <xf numFmtId="0" fontId="0" fillId="3" borderId="15" xfId="0" applyFill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176" fontId="3" fillId="3" borderId="2" xfId="0" applyNumberFormat="1" applyFont="1" applyFill="1" applyBorder="1" applyAlignment="1">
      <alignment horizontal="left" vertical="center" wrapText="1"/>
    </xf>
    <xf numFmtId="0" fontId="8" fillId="0" borderId="0" xfId="0" applyFont="1">
      <alignment vertical="center"/>
    </xf>
    <xf numFmtId="176" fontId="3" fillId="3" borderId="0" xfId="0" applyNumberFormat="1" applyFont="1" applyFill="1" applyAlignment="1">
      <alignment horizontal="left" vertical="center" wrapText="1"/>
    </xf>
    <xf numFmtId="176" fontId="3" fillId="3" borderId="4" xfId="0" applyNumberFormat="1" applyFont="1" applyFill="1" applyBorder="1" applyAlignment="1">
      <alignment horizontal="left" vertical="center" wrapText="1"/>
    </xf>
    <xf numFmtId="0" fontId="0" fillId="3" borderId="11" xfId="0" applyFill="1" applyBorder="1" applyAlignment="1">
      <alignment horizontal="left" vertical="center"/>
    </xf>
    <xf numFmtId="0" fontId="0" fillId="3" borderId="16" xfId="0" applyFill="1" applyBorder="1" applyAlignment="1">
      <alignment horizontal="left" vertical="center"/>
    </xf>
    <xf numFmtId="0" fontId="9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top" wrapText="1"/>
    </xf>
    <xf numFmtId="0" fontId="0" fillId="2" borderId="3" xfId="0" applyFill="1" applyBorder="1" applyAlignment="1">
      <alignment horizontal="left" vertical="center"/>
    </xf>
    <xf numFmtId="0" fontId="5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vertical="top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4" fillId="0" borderId="4" xfId="0" applyFont="1" applyBorder="1" applyAlignment="1">
      <alignment horizontal="left" vertical="center" wrapText="1"/>
    </xf>
    <xf numFmtId="0" fontId="0" fillId="0" borderId="4" xfId="0" applyBorder="1">
      <alignment vertical="center"/>
    </xf>
    <xf numFmtId="0" fontId="4" fillId="2" borderId="4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4" fillId="4" borderId="4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4" fillId="3" borderId="2" xfId="0" applyFont="1" applyFill="1" applyBorder="1" applyAlignment="1">
      <alignment vertical="center" wrapText="1"/>
    </xf>
    <xf numFmtId="176" fontId="4" fillId="3" borderId="2" xfId="0" applyNumberFormat="1" applyFont="1" applyFill="1" applyBorder="1" applyAlignment="1">
      <alignment vertical="center" wrapText="1"/>
    </xf>
    <xf numFmtId="0" fontId="4" fillId="2" borderId="0" xfId="0" applyFont="1" applyFill="1" applyAlignment="1">
      <alignment vertical="center" wrapText="1"/>
    </xf>
    <xf numFmtId="176" fontId="4" fillId="2" borderId="0" xfId="0" applyNumberFormat="1" applyFont="1" applyFill="1" applyAlignment="1">
      <alignment vertical="center" wrapText="1"/>
    </xf>
    <xf numFmtId="176" fontId="4" fillId="3" borderId="0" xfId="0" applyNumberFormat="1" applyFont="1" applyFill="1" applyAlignment="1">
      <alignment vertical="center" wrapText="1"/>
    </xf>
    <xf numFmtId="176" fontId="4" fillId="3" borderId="4" xfId="0" applyNumberFormat="1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 wrapText="1"/>
    </xf>
    <xf numFmtId="0" fontId="7" fillId="3" borderId="1" xfId="0" applyFont="1" applyFill="1" applyBorder="1">
      <alignment vertical="center"/>
    </xf>
    <xf numFmtId="0" fontId="7" fillId="2" borderId="1" xfId="0" applyFont="1" applyFill="1" applyBorder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77"/>
  <sheetViews>
    <sheetView tabSelected="1" zoomScale="139" zoomScaleNormal="139" topLeftCell="A40" workbookViewId="0">
      <selection activeCell="F48" sqref="F48"/>
    </sheetView>
  </sheetViews>
  <sheetFormatPr defaultColWidth="9" defaultRowHeight="16.8"/>
  <cols>
    <col min="9" max="9" width="15.921875" customWidth="1"/>
    <col min="12" max="15" width="9" style="1"/>
    <col min="16" max="16" width="9.5" style="1"/>
    <col min="24" max="28" width="9" style="1"/>
    <col min="37" max="38" width="9" style="1"/>
  </cols>
  <sheetData>
    <row r="1" ht="27.25" customHeight="1" spans="1:40">
      <c r="A1" s="2" t="s">
        <v>0</v>
      </c>
      <c r="B1" s="2"/>
      <c r="C1" s="2"/>
      <c r="D1" s="2"/>
      <c r="E1" s="2"/>
      <c r="F1" s="2"/>
      <c r="G1" s="2"/>
      <c r="J1" s="48"/>
      <c r="K1" s="49" t="s">
        <v>1</v>
      </c>
      <c r="L1" s="50"/>
      <c r="M1" s="50"/>
      <c r="N1" s="50"/>
      <c r="O1" s="50"/>
      <c r="P1" s="50"/>
      <c r="Q1" s="49"/>
      <c r="X1" s="50" t="s">
        <v>1</v>
      </c>
      <c r="Y1" s="50"/>
      <c r="Z1" s="50"/>
      <c r="AA1" s="50"/>
      <c r="AB1" s="50"/>
      <c r="AI1" s="2" t="s">
        <v>2</v>
      </c>
      <c r="AJ1" s="2"/>
      <c r="AK1" s="161"/>
      <c r="AL1" s="161"/>
      <c r="AM1" s="2"/>
      <c r="AN1" s="2"/>
    </row>
    <row r="2" ht="19.8" customHeight="1" spans="1:40">
      <c r="A2" s="3"/>
      <c r="B2" s="3"/>
      <c r="C2" s="4" t="s">
        <v>3</v>
      </c>
      <c r="D2" s="4"/>
      <c r="E2" s="12" t="s">
        <v>4</v>
      </c>
      <c r="F2" s="45" t="s">
        <v>5</v>
      </c>
      <c r="J2" s="25"/>
      <c r="K2" s="51"/>
      <c r="L2" s="52" t="s">
        <v>6</v>
      </c>
      <c r="M2" s="52"/>
      <c r="N2" s="52"/>
      <c r="O2" s="52"/>
      <c r="P2" s="52" t="s">
        <v>4</v>
      </c>
      <c r="Q2" s="105" t="s">
        <v>7</v>
      </c>
      <c r="X2" s="124"/>
      <c r="Y2" s="52" t="s">
        <v>6</v>
      </c>
      <c r="Z2" s="52"/>
      <c r="AA2" s="52" t="s">
        <v>4</v>
      </c>
      <c r="AB2" s="134" t="s">
        <v>7</v>
      </c>
      <c r="AI2" s="47"/>
      <c r="AJ2" s="47"/>
      <c r="AK2" s="162"/>
      <c r="AL2" s="162"/>
      <c r="AM2" s="47"/>
      <c r="AN2" s="163" t="s">
        <v>5</v>
      </c>
    </row>
    <row r="3" ht="17.55" spans="1:40">
      <c r="A3" s="3"/>
      <c r="B3" s="3"/>
      <c r="C3" s="4" t="s">
        <v>8</v>
      </c>
      <c r="D3" s="4" t="s">
        <v>9</v>
      </c>
      <c r="E3" s="12"/>
      <c r="F3" s="45"/>
      <c r="J3" s="25"/>
      <c r="K3" s="53"/>
      <c r="L3" s="54" t="s">
        <v>10</v>
      </c>
      <c r="M3" s="54" t="s">
        <v>11</v>
      </c>
      <c r="N3" s="54" t="s">
        <v>12</v>
      </c>
      <c r="O3" s="54" t="s">
        <v>13</v>
      </c>
      <c r="P3" s="52"/>
      <c r="Q3" s="105"/>
      <c r="X3" s="125"/>
      <c r="Y3" s="52" t="s">
        <v>14</v>
      </c>
      <c r="Z3" s="54" t="s">
        <v>15</v>
      </c>
      <c r="AA3" s="52"/>
      <c r="AB3" s="134"/>
      <c r="AI3" s="47"/>
      <c r="AJ3" s="47"/>
      <c r="AK3" s="164" t="s">
        <v>16</v>
      </c>
      <c r="AL3" s="164" t="s">
        <v>17</v>
      </c>
      <c r="AM3" s="165" t="s">
        <v>4</v>
      </c>
      <c r="AN3" s="163"/>
    </row>
    <row r="4" ht="25.25" customHeight="1" spans="1:43">
      <c r="A4" s="5" t="s">
        <v>18</v>
      </c>
      <c r="B4" s="5"/>
      <c r="C4" s="6">
        <v>803</v>
      </c>
      <c r="D4" s="6">
        <v>131</v>
      </c>
      <c r="E4" s="46">
        <f>SUM(C4:D4)</f>
        <v>934</v>
      </c>
      <c r="G4" t="str">
        <f>C4&amp;" ("&amp;TEXT(C4/$E$4,"0.00%")&amp;")"</f>
        <v>803 (85.97%)</v>
      </c>
      <c r="H4" t="str">
        <f>D4&amp;" ("&amp;TEXT(D4/$E$4,"0.00%")&amp;")"</f>
        <v>131 (14.03%)</v>
      </c>
      <c r="I4" t="str">
        <f>E4&amp;" ("&amp;TEXT(E4/$E$4,"0.00%")&amp;")"</f>
        <v>934 (100.00%)</v>
      </c>
      <c r="J4" s="55"/>
      <c r="K4" s="12" t="s">
        <v>19</v>
      </c>
      <c r="L4" s="56">
        <v>132</v>
      </c>
      <c r="M4" s="56">
        <v>253</v>
      </c>
      <c r="N4" s="56">
        <v>115</v>
      </c>
      <c r="O4" s="56">
        <v>387</v>
      </c>
      <c r="P4" s="101">
        <f>SUM(L4:O4)</f>
        <v>887</v>
      </c>
      <c r="Q4" s="106"/>
      <c r="R4" t="str">
        <f>L4&amp;" ("&amp;TEXT(L4/$P$4,"0.00%")&amp;")"</f>
        <v>132 (14.88%)</v>
      </c>
      <c r="S4" t="str">
        <f>M4&amp;" ("&amp;TEXT(M4/$P$4,"0.00%")&amp;")"</f>
        <v>253 (28.52%)</v>
      </c>
      <c r="T4" t="str">
        <f>N4&amp;" ("&amp;TEXT(N4/$P$4,"0.00%")&amp;")"</f>
        <v>115 (12.97%)</v>
      </c>
      <c r="U4" t="str">
        <f>O4&amp;" ("&amp;TEXT(O4/$P$4,"0.00%")&amp;")"</f>
        <v>387 (43.63%)</v>
      </c>
      <c r="V4" t="str">
        <f>P4&amp;" ("&amp;TEXT(P4/$P$4,"0.00%")&amp;")"</f>
        <v>887 (100.00%)</v>
      </c>
      <c r="X4" s="54" t="s">
        <v>19</v>
      </c>
      <c r="Y4" s="56">
        <v>60</v>
      </c>
      <c r="Z4" s="56">
        <v>150</v>
      </c>
      <c r="AA4" s="101">
        <f>SUM(Y4:Z4)</f>
        <v>210</v>
      </c>
      <c r="AB4" s="135"/>
      <c r="AC4" t="str">
        <f>Y4&amp;" ("&amp;TEXT(Y4/$AA$4,"0.00%")&amp;")"</f>
        <v>60 (28.57%)</v>
      </c>
      <c r="AD4" t="str">
        <f>Z4&amp;" ("&amp;TEXT(Z4/$AA$4,"0.00%")&amp;")"</f>
        <v>150 (71.43%)</v>
      </c>
      <c r="AE4" t="str">
        <f>AA4&amp;" ("&amp;TEXT(AA4/$AA$4,"0.00%")&amp;")"</f>
        <v>210 (100.00%)</v>
      </c>
      <c r="AI4" s="5" t="s">
        <v>18</v>
      </c>
      <c r="AJ4" s="5"/>
      <c r="AK4" s="166">
        <v>514</v>
      </c>
      <c r="AL4" s="166">
        <v>135</v>
      </c>
      <c r="AM4" s="59">
        <f>SUM(AK4:AL4)</f>
        <v>649</v>
      </c>
      <c r="AN4" s="46"/>
      <c r="AO4" t="str">
        <f>AK4&amp;" ("&amp;TEXT(AK4/$AM$4,"0.00%")&amp;")"</f>
        <v>514 (79.20%)</v>
      </c>
      <c r="AP4" t="str">
        <f>AL4&amp;" ("&amp;TEXT(AL4/$AM$4,"0.00%")&amp;")"</f>
        <v>135 (20.80%)</v>
      </c>
      <c r="AQ4" t="str">
        <f>AM4&amp;" ("&amp;TEXT(AM4/$AM$4,"0.00%")&amp;")"</f>
        <v>649 (100.00%)</v>
      </c>
    </row>
    <row r="5" ht="19.05" customHeight="1" spans="1:40">
      <c r="A5" s="7" t="s">
        <v>20</v>
      </c>
      <c r="B5" s="7"/>
      <c r="C5" s="7"/>
      <c r="D5" s="7"/>
      <c r="E5" s="47"/>
      <c r="J5" s="55"/>
      <c r="K5" s="57" t="s">
        <v>21</v>
      </c>
      <c r="L5" s="58"/>
      <c r="M5" s="58"/>
      <c r="N5" s="58"/>
      <c r="O5" s="58"/>
      <c r="P5" s="58"/>
      <c r="Q5" s="57"/>
      <c r="X5" s="58" t="s">
        <v>21</v>
      </c>
      <c r="Y5" s="58"/>
      <c r="Z5" s="58"/>
      <c r="AA5" s="58"/>
      <c r="AB5" s="58"/>
      <c r="AI5" s="7" t="s">
        <v>20</v>
      </c>
      <c r="AJ5" s="7"/>
      <c r="AK5" s="52"/>
      <c r="AL5" s="52"/>
      <c r="AM5" s="59"/>
      <c r="AN5" s="47"/>
    </row>
    <row r="6" ht="19.05" customHeight="1" spans="1:44">
      <c r="A6" s="8" t="s">
        <v>22</v>
      </c>
      <c r="B6" s="8"/>
      <c r="C6" s="8">
        <v>803</v>
      </c>
      <c r="D6" s="8">
        <v>5</v>
      </c>
      <c r="E6" s="8">
        <f>SUM(C6:D6)</f>
        <v>808</v>
      </c>
      <c r="G6" t="str">
        <f>C6&amp;" ("&amp;TEXT(C6/C$6,"0.00%")&amp;")"</f>
        <v>803 (100.00%)</v>
      </c>
      <c r="H6" t="str">
        <f>D6&amp;" ("&amp;TEXT(D6/D$10,"0.00%")&amp;")"</f>
        <v>5 (3.82%)</v>
      </c>
      <c r="I6" t="str">
        <f>E6&amp;" ("&amp;TEXT(E6/E$10,"0.00%")&amp;")"</f>
        <v>808 (86.51%)</v>
      </c>
      <c r="J6" t="s">
        <v>23</v>
      </c>
      <c r="K6" s="8" t="s">
        <v>24</v>
      </c>
      <c r="L6" s="59" t="s">
        <v>25</v>
      </c>
      <c r="M6" s="59" t="s">
        <v>26</v>
      </c>
      <c r="N6" s="59" t="s">
        <v>27</v>
      </c>
      <c r="O6" s="59" t="s">
        <v>28</v>
      </c>
      <c r="P6" s="102" t="s">
        <v>29</v>
      </c>
      <c r="Q6" s="107">
        <v>0.0004</v>
      </c>
      <c r="X6" s="126" t="s">
        <v>24</v>
      </c>
      <c r="Y6" s="126" t="s">
        <v>30</v>
      </c>
      <c r="Z6" s="126" t="s">
        <v>31</v>
      </c>
      <c r="AA6" s="136" t="s">
        <v>32</v>
      </c>
      <c r="AB6" s="137">
        <v>0.1098</v>
      </c>
      <c r="AI6" s="8" t="s">
        <v>22</v>
      </c>
      <c r="AJ6" s="8"/>
      <c r="AK6" s="59">
        <v>514</v>
      </c>
      <c r="AL6" s="59">
        <v>68</v>
      </c>
      <c r="AM6" s="59">
        <f t="shared" ref="AM5:AM10" si="0">SUM(AK6:AL6)</f>
        <v>582</v>
      </c>
      <c r="AN6" s="8" t="s">
        <v>23</v>
      </c>
      <c r="AO6" t="str">
        <f>AK6&amp;" ("&amp;TEXT(AK6/AK$10,"0.00%")&amp;")"</f>
        <v>514 (100.00%)</v>
      </c>
      <c r="AP6" t="str">
        <f>AL6&amp;" ("&amp;TEXT(AL6/AL$10,"0.00%")&amp;")"</f>
        <v>68 (50.37%)</v>
      </c>
      <c r="AQ6" t="str">
        <f>AM6&amp;" ("&amp;TEXT(AM6/AM$10,"0.00%")&amp;")"</f>
        <v>582 (89.68%)</v>
      </c>
      <c r="AR6" s="158"/>
    </row>
    <row r="7" ht="19.05" customHeight="1" spans="1:43">
      <c r="A7" s="9" t="s">
        <v>33</v>
      </c>
      <c r="B7" s="9"/>
      <c r="C7" s="9">
        <v>0</v>
      </c>
      <c r="D7" s="9">
        <v>5</v>
      </c>
      <c r="E7" s="8">
        <f>SUM(C7:D7)</f>
        <v>5</v>
      </c>
      <c r="G7" t="str">
        <f>C7&amp;" ("&amp;TEXT(C7/C$6,"0.00%")&amp;")"</f>
        <v>0 (0.00%)</v>
      </c>
      <c r="H7" t="str">
        <f>D7&amp;" ("&amp;TEXT(D7/D$10,"0.00%")&amp;")"</f>
        <v>5 (3.82%)</v>
      </c>
      <c r="I7" t="str">
        <f>E7&amp;" ("&amp;TEXT(E7/E$10,"0.00%")&amp;")"</f>
        <v>5 (0.54%)</v>
      </c>
      <c r="J7" s="17"/>
      <c r="K7" s="14" t="s">
        <v>34</v>
      </c>
      <c r="L7" s="60" t="s">
        <v>35</v>
      </c>
      <c r="M7" s="60" t="s">
        <v>36</v>
      </c>
      <c r="N7" s="60" t="s">
        <v>37</v>
      </c>
      <c r="O7" s="60" t="s">
        <v>38</v>
      </c>
      <c r="P7" s="103" t="s">
        <v>39</v>
      </c>
      <c r="Q7" s="108" t="s">
        <v>23</v>
      </c>
      <c r="X7" s="60" t="s">
        <v>34</v>
      </c>
      <c r="Y7" s="60" t="s">
        <v>40</v>
      </c>
      <c r="Z7" s="60" t="s">
        <v>41</v>
      </c>
      <c r="AA7" s="103" t="s">
        <v>42</v>
      </c>
      <c r="AB7" s="138">
        <v>0.1494</v>
      </c>
      <c r="AI7" s="9" t="s">
        <v>33</v>
      </c>
      <c r="AJ7" s="9"/>
      <c r="AK7" s="68">
        <v>0</v>
      </c>
      <c r="AL7" s="68">
        <v>4</v>
      </c>
      <c r="AM7" s="59">
        <f t="shared" si="0"/>
        <v>4</v>
      </c>
      <c r="AO7" t="str">
        <f>AK7&amp;" ("&amp;TEXT(AK7/AK$10,"0.00%")&amp;")"</f>
        <v>0 (0.00%)</v>
      </c>
      <c r="AP7" t="str">
        <f>AL7&amp;" ("&amp;TEXT(AL7/AL$10,"0.00%")&amp;")"</f>
        <v>4 (2.96%)</v>
      </c>
      <c r="AQ7" t="str">
        <f>AM7&amp;" ("&amp;TEXT(AM7/AM$10,"0.00%")&amp;")"</f>
        <v>4 (0.62%)</v>
      </c>
    </row>
    <row r="8" ht="19.05" customHeight="1" spans="1:43">
      <c r="A8" s="10" t="s">
        <v>43</v>
      </c>
      <c r="B8" s="10"/>
      <c r="C8" s="10">
        <v>0</v>
      </c>
      <c r="D8" s="10">
        <v>82</v>
      </c>
      <c r="E8" s="8">
        <f>SUM(C8:D8)</f>
        <v>82</v>
      </c>
      <c r="G8" t="str">
        <f>C8&amp;" ("&amp;TEXT(C8/C$6,"0.00%")&amp;")"</f>
        <v>0 (0.00%)</v>
      </c>
      <c r="H8" t="str">
        <f>D8&amp;" ("&amp;TEXT(D8/D$10,"0.00%")&amp;")"</f>
        <v>82 (62.60%)</v>
      </c>
      <c r="I8" t="str">
        <f>E8&amp;" ("&amp;TEXT(E8/E$10,"0.00%")&amp;")"</f>
        <v>82 (8.78%)</v>
      </c>
      <c r="J8" s="55"/>
      <c r="K8" s="57" t="s">
        <v>44</v>
      </c>
      <c r="L8" s="58"/>
      <c r="M8" s="58"/>
      <c r="N8" s="58"/>
      <c r="O8" s="58"/>
      <c r="P8" s="58"/>
      <c r="Q8" s="57"/>
      <c r="X8" s="58" t="s">
        <v>44</v>
      </c>
      <c r="Y8" s="58"/>
      <c r="Z8" s="58"/>
      <c r="AA8" s="58"/>
      <c r="AB8" s="58"/>
      <c r="AI8" s="10" t="s">
        <v>43</v>
      </c>
      <c r="AJ8" s="10"/>
      <c r="AK8" s="69">
        <v>0</v>
      </c>
      <c r="AL8" s="69">
        <v>42</v>
      </c>
      <c r="AM8" s="59">
        <f t="shared" si="0"/>
        <v>42</v>
      </c>
      <c r="AN8" s="35"/>
      <c r="AO8" t="str">
        <f>AK8&amp;" ("&amp;TEXT(AK8/AK$10,"0.00%")&amp;")"</f>
        <v>0 (0.00%)</v>
      </c>
      <c r="AP8" t="str">
        <f>AL8&amp;" ("&amp;TEXT(AL8/AL$10,"0.00%")&amp;")"</f>
        <v>42 (31.11%)</v>
      </c>
      <c r="AQ8" t="str">
        <f>AM8&amp;" ("&amp;TEXT(AM8/AM$10,"0.00%")&amp;")"</f>
        <v>42 (6.47%)</v>
      </c>
    </row>
    <row r="9" ht="19.05" customHeight="1" spans="1:43">
      <c r="A9" s="9" t="s">
        <v>45</v>
      </c>
      <c r="B9" s="9"/>
      <c r="C9" s="9">
        <v>0</v>
      </c>
      <c r="D9" s="9">
        <v>39</v>
      </c>
      <c r="E9" s="8">
        <f>SUM(C9:D9)</f>
        <v>39</v>
      </c>
      <c r="G9" t="str">
        <f>C9&amp;" ("&amp;TEXT(C9/C$6,"0.00%")&amp;")"</f>
        <v>0 (0.00%)</v>
      </c>
      <c r="H9" t="str">
        <f>D9&amp;" ("&amp;TEXT(D9/D$10,"0.00%")&amp;")"</f>
        <v>39 (29.77%)</v>
      </c>
      <c r="I9" t="str">
        <f>E9&amp;" ("&amp;TEXT(E9/E$10,"0.00%")&amp;")"</f>
        <v>39 (4.18%)</v>
      </c>
      <c r="J9" s="26"/>
      <c r="K9" s="23" t="s">
        <v>46</v>
      </c>
      <c r="L9" s="61">
        <v>58</v>
      </c>
      <c r="M9" s="61">
        <v>165</v>
      </c>
      <c r="N9" s="61">
        <v>78</v>
      </c>
      <c r="O9" s="61">
        <v>277</v>
      </c>
      <c r="P9" s="61">
        <f t="shared" ref="P9:P13" si="1">SUM(L9:O9)</f>
        <v>578</v>
      </c>
      <c r="R9" t="str">
        <f t="shared" ref="R9:V9" si="2">L9&amp;" ("&amp;TEXT(L9/L$11,"0.00%")&amp;")"</f>
        <v>58 (43.94%)</v>
      </c>
      <c r="S9" t="str">
        <f t="shared" si="2"/>
        <v>165 (65.22%)</v>
      </c>
      <c r="T9" t="str">
        <f t="shared" si="2"/>
        <v>78 (67.83%)</v>
      </c>
      <c r="U9" t="str">
        <f t="shared" si="2"/>
        <v>277 (71.58%)</v>
      </c>
      <c r="V9" t="str">
        <f t="shared" si="2"/>
        <v>578 (65.16%)</v>
      </c>
      <c r="W9" s="127" t="s">
        <v>23</v>
      </c>
      <c r="X9" s="59" t="s">
        <v>46</v>
      </c>
      <c r="Y9" s="59">
        <v>39</v>
      </c>
      <c r="Z9" s="59">
        <v>103</v>
      </c>
      <c r="AA9" s="59">
        <f>SUM(Y9:Z9)</f>
        <v>142</v>
      </c>
      <c r="AC9" t="str">
        <f t="shared" ref="AC9:AE9" si="3">Y9&amp;" ("&amp;TEXT(Y9/Y$11,"0.00%")&amp;")"</f>
        <v>39 (65.00%)</v>
      </c>
      <c r="AD9" t="str">
        <f t="shared" si="3"/>
        <v>103 (68.67%)</v>
      </c>
      <c r="AE9" t="str">
        <f t="shared" si="3"/>
        <v>142 (67.62%)</v>
      </c>
      <c r="AF9" s="158">
        <v>0.7265</v>
      </c>
      <c r="AI9" s="9" t="s">
        <v>45</v>
      </c>
      <c r="AJ9" s="9"/>
      <c r="AK9" s="68">
        <v>0</v>
      </c>
      <c r="AL9" s="68">
        <v>21</v>
      </c>
      <c r="AM9" s="59">
        <f t="shared" si="0"/>
        <v>21</v>
      </c>
      <c r="AO9" t="str">
        <f>AK9&amp;" ("&amp;TEXT(AK9/AK$10,"0.00%")&amp;")"</f>
        <v>0 (0.00%)</v>
      </c>
      <c r="AP9" t="str">
        <f>AL9&amp;" ("&amp;TEXT(AL9/AL$10,"0.00%")&amp;")"</f>
        <v>21 (15.56%)</v>
      </c>
      <c r="AQ9" t="str">
        <f>AM9&amp;" ("&amp;TEXT(AM9/AM$10,"0.00%")&amp;")"</f>
        <v>21 (3.24%)</v>
      </c>
    </row>
    <row r="10" ht="19.05" customHeight="1" spans="1:43">
      <c r="A10" s="11" t="s">
        <v>47</v>
      </c>
      <c r="B10" s="11"/>
      <c r="C10" s="11">
        <f>SUM(C6:C9)</f>
        <v>803</v>
      </c>
      <c r="D10" s="11">
        <f>SUM(D6:D9)</f>
        <v>131</v>
      </c>
      <c r="E10" s="8">
        <f>SUM(C10:D10)</f>
        <v>934</v>
      </c>
      <c r="G10" t="str">
        <f>C10&amp;" ("&amp;TEXT(C10/C$6,"0.00%")&amp;")"</f>
        <v>803 (100.00%)</v>
      </c>
      <c r="H10" t="str">
        <f>D10&amp;" ("&amp;TEXT(D10/D$10,"0.00%")&amp;")"</f>
        <v>131 (100.00%)</v>
      </c>
      <c r="I10" t="str">
        <f>E10&amp;" ("&amp;TEXT(E10/E$10,"0.00%")&amp;")"</f>
        <v>934 (100.00%)</v>
      </c>
      <c r="J10" s="17"/>
      <c r="K10" s="17" t="s">
        <v>48</v>
      </c>
      <c r="L10" s="62">
        <v>74</v>
      </c>
      <c r="M10" s="62">
        <v>88</v>
      </c>
      <c r="N10" s="62">
        <v>37</v>
      </c>
      <c r="O10" s="62">
        <v>110</v>
      </c>
      <c r="P10" s="61">
        <f t="shared" si="1"/>
        <v>309</v>
      </c>
      <c r="Q10" s="109"/>
      <c r="R10" t="str">
        <f t="shared" ref="R10:V10" si="4">L10&amp;" ("&amp;TEXT(L10/L$11,"0.00%")&amp;")"</f>
        <v>74 (56.06%)</v>
      </c>
      <c r="S10" t="str">
        <f t="shared" si="4"/>
        <v>88 (34.78%)</v>
      </c>
      <c r="T10" t="str">
        <f t="shared" si="4"/>
        <v>37 (32.17%)</v>
      </c>
      <c r="U10" t="str">
        <f t="shared" si="4"/>
        <v>110 (28.42%)</v>
      </c>
      <c r="V10" t="str">
        <f t="shared" si="4"/>
        <v>309 (34.84%)</v>
      </c>
      <c r="X10" s="62" t="s">
        <v>48</v>
      </c>
      <c r="Y10" s="62">
        <v>21</v>
      </c>
      <c r="Z10" s="62">
        <v>47</v>
      </c>
      <c r="AA10" s="59">
        <f>SUM(Y10:Z10)</f>
        <v>68</v>
      </c>
      <c r="AB10" s="139"/>
      <c r="AC10" t="str">
        <f t="shared" ref="AC10:AE10" si="5">Y10&amp;" ("&amp;TEXT(Y10/Y$11,"0.00%")&amp;")"</f>
        <v>21 (35.00%)</v>
      </c>
      <c r="AD10" t="str">
        <f t="shared" si="5"/>
        <v>47 (31.33%)</v>
      </c>
      <c r="AE10" t="str">
        <f t="shared" si="5"/>
        <v>68 (32.38%)</v>
      </c>
      <c r="AI10" s="11" t="s">
        <v>47</v>
      </c>
      <c r="AJ10" s="11"/>
      <c r="AK10" s="167">
        <f>SUM(AK6:AK9)</f>
        <v>514</v>
      </c>
      <c r="AL10" s="167">
        <f>SUM(AL6:AL9)</f>
        <v>135</v>
      </c>
      <c r="AM10" s="59">
        <f t="shared" si="0"/>
        <v>649</v>
      </c>
      <c r="AN10" s="44"/>
      <c r="AO10" t="str">
        <f>AK10&amp;" ("&amp;TEXT(AK10/AK$10,"0.00%")&amp;")"</f>
        <v>514 (100.00%)</v>
      </c>
      <c r="AP10" t="str">
        <f>AL10&amp;" ("&amp;TEXT(AL10/AL$10,"0.00%")&amp;")"</f>
        <v>135 (100.00%)</v>
      </c>
      <c r="AQ10" t="str">
        <f>AM10&amp;" ("&amp;TEXT(AM10/AM$10,"0.00%")&amp;")"</f>
        <v>649 (100.00%)</v>
      </c>
    </row>
    <row r="11" ht="19.05" customHeight="1" spans="1:40">
      <c r="A11" s="12" t="s">
        <v>21</v>
      </c>
      <c r="B11" s="12"/>
      <c r="C11" s="12"/>
      <c r="D11" s="12"/>
      <c r="E11" s="12"/>
      <c r="J11" s="10"/>
      <c r="K11" s="43" t="s">
        <v>49</v>
      </c>
      <c r="L11" s="63">
        <f>SUM(L9:L10)</f>
        <v>132</v>
      </c>
      <c r="M11" s="63">
        <f>SUM(M9:M10)</f>
        <v>253</v>
      </c>
      <c r="N11" s="63">
        <f>SUM(N9:N10)</f>
        <v>115</v>
      </c>
      <c r="O11" s="63">
        <f>SUM(O9:O10)</f>
        <v>387</v>
      </c>
      <c r="P11" s="63">
        <f>SUM(P9:P10)</f>
        <v>887</v>
      </c>
      <c r="Q11" s="110"/>
      <c r="R11" t="str">
        <f t="shared" ref="R11:V11" si="6">L11&amp;" ("&amp;TEXT(L11/L$11,"0.00%")&amp;")"</f>
        <v>132 (100.00%)</v>
      </c>
      <c r="S11" t="str">
        <f t="shared" si="6"/>
        <v>253 (100.00%)</v>
      </c>
      <c r="T11" t="str">
        <f t="shared" si="6"/>
        <v>115 (100.00%)</v>
      </c>
      <c r="U11" t="str">
        <f t="shared" si="6"/>
        <v>387 (100.00%)</v>
      </c>
      <c r="V11" t="str">
        <f t="shared" si="6"/>
        <v>887 (100.00%)</v>
      </c>
      <c r="X11" s="60" t="s">
        <v>49</v>
      </c>
      <c r="Y11" s="60">
        <f>SUM(Y9:Y10)</f>
        <v>60</v>
      </c>
      <c r="Z11" s="60">
        <f>SUM(Z9:Z10)</f>
        <v>150</v>
      </c>
      <c r="AA11" s="59">
        <f>SUM(Y11:Z11)</f>
        <v>210</v>
      </c>
      <c r="AB11" s="138"/>
      <c r="AC11" t="str">
        <f t="shared" ref="AC11:AE11" si="7">Y11&amp;" ("&amp;TEXT(Y11/Y$11,"0.00%")&amp;")"</f>
        <v>60 (100.00%)</v>
      </c>
      <c r="AD11" t="str">
        <f t="shared" si="7"/>
        <v>150 (100.00%)</v>
      </c>
      <c r="AE11" t="str">
        <f t="shared" si="7"/>
        <v>210 (100.00%)</v>
      </c>
      <c r="AI11" s="12" t="s">
        <v>21</v>
      </c>
      <c r="AJ11" s="12"/>
      <c r="AK11" s="54"/>
      <c r="AL11" s="54"/>
      <c r="AM11" s="59"/>
      <c r="AN11" s="12"/>
    </row>
    <row r="12" ht="17.55" spans="1:40">
      <c r="A12" s="8" t="s">
        <v>24</v>
      </c>
      <c r="B12" s="13"/>
      <c r="C12" s="8" t="s">
        <v>50</v>
      </c>
      <c r="D12" s="8" t="s">
        <v>51</v>
      </c>
      <c r="E12" s="8" t="s">
        <v>52</v>
      </c>
      <c r="F12">
        <v>0.3574</v>
      </c>
      <c r="J12" s="55"/>
      <c r="K12" s="57" t="s">
        <v>53</v>
      </c>
      <c r="L12" s="58"/>
      <c r="M12" s="58"/>
      <c r="N12" s="58"/>
      <c r="O12" s="58"/>
      <c r="P12" s="58"/>
      <c r="Q12" s="57"/>
      <c r="X12" s="58" t="s">
        <v>53</v>
      </c>
      <c r="Y12" s="58"/>
      <c r="Z12" s="58"/>
      <c r="AA12" s="58"/>
      <c r="AB12" s="58"/>
      <c r="AI12" s="8" t="s">
        <v>24</v>
      </c>
      <c r="AJ12" s="13"/>
      <c r="AK12" s="59" t="s">
        <v>54</v>
      </c>
      <c r="AL12" s="59" t="s">
        <v>55</v>
      </c>
      <c r="AM12" s="59" t="s">
        <v>56</v>
      </c>
      <c r="AN12" s="155">
        <v>0.2932</v>
      </c>
    </row>
    <row r="13" ht="19.05" customHeight="1" spans="1:40">
      <c r="A13" s="14" t="s">
        <v>34</v>
      </c>
      <c r="B13" s="14"/>
      <c r="C13" s="14" t="s">
        <v>39</v>
      </c>
      <c r="D13" s="14" t="s">
        <v>57</v>
      </c>
      <c r="E13" s="14" t="s">
        <v>39</v>
      </c>
      <c r="F13">
        <v>0.5911</v>
      </c>
      <c r="J13" s="10"/>
      <c r="K13" s="8" t="s">
        <v>22</v>
      </c>
      <c r="L13" s="64">
        <v>124</v>
      </c>
      <c r="M13" s="64">
        <v>220</v>
      </c>
      <c r="N13" s="64">
        <v>94</v>
      </c>
      <c r="O13" s="64">
        <v>336</v>
      </c>
      <c r="P13" s="61">
        <f t="shared" si="1"/>
        <v>774</v>
      </c>
      <c r="R13" t="str">
        <f t="shared" ref="R13:V13" si="8">L13&amp;" ("&amp;TEXT(L13/L$17,"0.00%")&amp;")"</f>
        <v>124 (93.94%)</v>
      </c>
      <c r="S13" t="str">
        <f t="shared" si="8"/>
        <v>220 (86.96%)</v>
      </c>
      <c r="T13" t="str">
        <f t="shared" si="8"/>
        <v>94 (81.74%)</v>
      </c>
      <c r="U13" t="str">
        <f t="shared" si="8"/>
        <v>336 (86.82%)</v>
      </c>
      <c r="V13" t="str">
        <f t="shared" si="8"/>
        <v>774 (87.26%)</v>
      </c>
      <c r="W13" s="107">
        <v>0.0656</v>
      </c>
      <c r="X13" s="59" t="s">
        <v>22</v>
      </c>
      <c r="Y13" s="64">
        <v>58</v>
      </c>
      <c r="Z13" s="64">
        <v>140</v>
      </c>
      <c r="AA13" s="140">
        <f t="shared" ref="AA13:AA17" si="9">SUM(Y13:Z13)</f>
        <v>198</v>
      </c>
      <c r="AC13" t="str">
        <f t="shared" ref="AC13:AE13" si="10">Y13&amp;" ("&amp;TEXT(Y13/Y$17,"0.00%")&amp;")"</f>
        <v>58 (96.67%)</v>
      </c>
      <c r="AD13" t="str">
        <f t="shared" si="10"/>
        <v>140 (93.33%)</v>
      </c>
      <c r="AE13" t="str">
        <f t="shared" si="10"/>
        <v>198 (94.29%)</v>
      </c>
      <c r="AF13" s="158">
        <v>0.3587</v>
      </c>
      <c r="AI13" s="14" t="s">
        <v>34</v>
      </c>
      <c r="AJ13" s="14"/>
      <c r="AK13" s="60" t="s">
        <v>58</v>
      </c>
      <c r="AL13" s="60" t="s">
        <v>59</v>
      </c>
      <c r="AM13" s="59" t="s">
        <v>60</v>
      </c>
      <c r="AN13" s="14">
        <v>0.1494</v>
      </c>
    </row>
    <row r="14" ht="23.25" customHeight="1" spans="1:40">
      <c r="A14" s="7" t="s">
        <v>61</v>
      </c>
      <c r="B14" s="7"/>
      <c r="C14" s="7"/>
      <c r="D14" s="7"/>
      <c r="E14" s="47"/>
      <c r="J14" s="9"/>
      <c r="K14" s="9" t="s">
        <v>33</v>
      </c>
      <c r="L14" s="65">
        <v>1</v>
      </c>
      <c r="M14" s="65">
        <v>0</v>
      </c>
      <c r="N14" s="65">
        <v>0</v>
      </c>
      <c r="O14" s="65">
        <v>4</v>
      </c>
      <c r="P14" s="61">
        <f t="shared" ref="P14:P19" si="11">SUM(L14:O14)</f>
        <v>5</v>
      </c>
      <c r="R14" t="str">
        <f t="shared" ref="R14:V14" si="12">L14&amp;" ("&amp;TEXT(L14/L$17,"0.00%")&amp;")"</f>
        <v>1 (0.76%)</v>
      </c>
      <c r="S14" t="str">
        <f t="shared" si="12"/>
        <v>0 (0.00%)</v>
      </c>
      <c r="T14" t="str">
        <f t="shared" si="12"/>
        <v>0 (0.00%)</v>
      </c>
      <c r="U14" t="str">
        <f t="shared" si="12"/>
        <v>4 (1.03%)</v>
      </c>
      <c r="V14" t="str">
        <f t="shared" si="12"/>
        <v>5 (0.56%)</v>
      </c>
      <c r="X14" s="62" t="s">
        <v>33</v>
      </c>
      <c r="Y14" s="141">
        <v>0</v>
      </c>
      <c r="Z14" s="141">
        <v>0</v>
      </c>
      <c r="AA14" s="140">
        <f t="shared" si="9"/>
        <v>0</v>
      </c>
      <c r="AB14" s="139"/>
      <c r="AC14" t="str">
        <f t="shared" ref="AC14:AE14" si="13">Y14&amp;" ("&amp;TEXT(Y14/Y$17,"0.00%")&amp;")"</f>
        <v>0 (0.00%)</v>
      </c>
      <c r="AD14" t="str">
        <f t="shared" si="13"/>
        <v>0 (0.00%)</v>
      </c>
      <c r="AE14" t="str">
        <f t="shared" si="13"/>
        <v>0 (0.00%)</v>
      </c>
      <c r="AI14" s="7" t="s">
        <v>61</v>
      </c>
      <c r="AJ14" s="7"/>
      <c r="AK14" s="52"/>
      <c r="AL14" s="52"/>
      <c r="AM14" s="59"/>
      <c r="AN14" s="47"/>
    </row>
    <row r="15" ht="19.05" customHeight="1" spans="1:43">
      <c r="A15" s="15" t="s">
        <v>46</v>
      </c>
      <c r="B15" s="15"/>
      <c r="C15" s="15">
        <v>523</v>
      </c>
      <c r="D15" s="15">
        <v>86</v>
      </c>
      <c r="E15" s="8">
        <f t="shared" ref="E15:E30" si="14">SUM(C15:D15)</f>
        <v>609</v>
      </c>
      <c r="G15" t="str">
        <f t="shared" ref="G15:G17" si="15">C15&amp;" ("&amp;TEXT(C15/$C$17,"0.00%")&amp;")"</f>
        <v>523 (65.13%)</v>
      </c>
      <c r="H15" t="str">
        <f t="shared" ref="H15:H17" si="16">D15&amp;" ("&amp;TEXT(D15/$D$17,"0.00%")&amp;")"</f>
        <v>86 (65.65%)</v>
      </c>
      <c r="I15" t="str">
        <f>E15&amp;" ("&amp;TEXT(E15/E$17,"0.00%")&amp;")"</f>
        <v>609 (65.20%)</v>
      </c>
      <c r="J15">
        <v>0.9868</v>
      </c>
      <c r="K15" s="10" t="s">
        <v>43</v>
      </c>
      <c r="L15" s="66">
        <v>5</v>
      </c>
      <c r="M15" s="66">
        <v>21</v>
      </c>
      <c r="N15" s="66">
        <v>16</v>
      </c>
      <c r="O15" s="66">
        <v>37</v>
      </c>
      <c r="P15" s="61">
        <f t="shared" si="11"/>
        <v>79</v>
      </c>
      <c r="Q15" s="35"/>
      <c r="R15" t="str">
        <f t="shared" ref="R15:V15" si="17">L15&amp;" ("&amp;TEXT(L15/L$17,"0.00%")&amp;")"</f>
        <v>5 (3.79%)</v>
      </c>
      <c r="S15" t="str">
        <f t="shared" si="17"/>
        <v>21 (8.30%)</v>
      </c>
      <c r="T15" t="str">
        <f t="shared" si="17"/>
        <v>16 (13.91%)</v>
      </c>
      <c r="U15" t="str">
        <f t="shared" si="17"/>
        <v>37 (9.56%)</v>
      </c>
      <c r="V15" t="str">
        <f t="shared" si="17"/>
        <v>79 (8.91%)</v>
      </c>
      <c r="X15" s="69" t="s">
        <v>43</v>
      </c>
      <c r="Y15" s="66">
        <v>0</v>
      </c>
      <c r="Z15" s="66">
        <v>5</v>
      </c>
      <c r="AA15" s="140">
        <f t="shared" si="9"/>
        <v>5</v>
      </c>
      <c r="AB15" s="142"/>
      <c r="AC15" t="str">
        <f t="shared" ref="AC15:AE15" si="18">Y15&amp;" ("&amp;TEXT(Y15/Y$17,"0.00%")&amp;")"</f>
        <v>0 (0.00%)</v>
      </c>
      <c r="AD15" t="str">
        <f t="shared" si="18"/>
        <v>5 (3.33%)</v>
      </c>
      <c r="AE15" t="str">
        <f t="shared" si="18"/>
        <v>5 (2.38%)</v>
      </c>
      <c r="AI15" s="15" t="s">
        <v>46</v>
      </c>
      <c r="AJ15" s="15"/>
      <c r="AK15" s="168">
        <v>343</v>
      </c>
      <c r="AL15" s="168">
        <v>80</v>
      </c>
      <c r="AM15" s="59">
        <f t="shared" ref="AM12:AM32" si="19">SUM(AK15:AL15)</f>
        <v>423</v>
      </c>
      <c r="AN15" s="15">
        <v>0.1284</v>
      </c>
      <c r="AO15" t="str">
        <f>AK15&amp;" ("&amp;TEXT(AK15/AK$17,"0.00%")&amp;")"</f>
        <v>343 (66.73%)</v>
      </c>
      <c r="AP15" t="str">
        <f>AL15&amp;" ("&amp;TEXT(AL15/AL$17,"0.00%")&amp;")"</f>
        <v>80 (59.26%)</v>
      </c>
      <c r="AQ15" t="str">
        <f>AM15&amp;" ("&amp;TEXT(AM15/AM$17,"0.00%")&amp;")"</f>
        <v>423 (65.18%)</v>
      </c>
    </row>
    <row r="16" ht="23.25" customHeight="1" spans="1:43">
      <c r="A16" s="10" t="s">
        <v>48</v>
      </c>
      <c r="B16" s="10"/>
      <c r="C16" s="10">
        <v>280</v>
      </c>
      <c r="D16" s="10">
        <v>45</v>
      </c>
      <c r="E16" s="8">
        <f t="shared" si="14"/>
        <v>325</v>
      </c>
      <c r="G16" t="str">
        <f t="shared" si="15"/>
        <v>280 (34.87%)</v>
      </c>
      <c r="H16" t="str">
        <f t="shared" si="16"/>
        <v>45 (34.35%)</v>
      </c>
      <c r="I16" t="str">
        <f>E16&amp;" ("&amp;TEXT(E16/E$17,"0.00%")&amp;")"</f>
        <v>325 (34.80%)</v>
      </c>
      <c r="J16" s="9"/>
      <c r="K16" s="9" t="s">
        <v>45</v>
      </c>
      <c r="L16" s="65">
        <v>2</v>
      </c>
      <c r="M16" s="65">
        <v>12</v>
      </c>
      <c r="N16" s="65">
        <v>5</v>
      </c>
      <c r="O16" s="65">
        <v>10</v>
      </c>
      <c r="P16" s="61">
        <f t="shared" si="11"/>
        <v>29</v>
      </c>
      <c r="Q16" s="111"/>
      <c r="R16" t="str">
        <f t="shared" ref="R16:V16" si="20">L16&amp;" ("&amp;TEXT(L16/L$17,"0.00%")&amp;")"</f>
        <v>2 (1.52%)</v>
      </c>
      <c r="S16" t="str">
        <f t="shared" si="20"/>
        <v>12 (4.74%)</v>
      </c>
      <c r="T16" t="str">
        <f t="shared" si="20"/>
        <v>5 (4.35%)</v>
      </c>
      <c r="U16" t="str">
        <f t="shared" si="20"/>
        <v>10 (2.58%)</v>
      </c>
      <c r="V16" t="str">
        <f t="shared" si="20"/>
        <v>29 (3.27%)</v>
      </c>
      <c r="X16" s="62" t="s">
        <v>45</v>
      </c>
      <c r="Y16" s="141">
        <v>2</v>
      </c>
      <c r="Z16" s="141">
        <v>5</v>
      </c>
      <c r="AA16" s="140">
        <f t="shared" si="9"/>
        <v>7</v>
      </c>
      <c r="AB16" s="139"/>
      <c r="AC16" t="str">
        <f t="shared" ref="AC16:AE16" si="21">Y16&amp;" ("&amp;TEXT(Y16/Y$17,"0.00%")&amp;")"</f>
        <v>2 (3.33%)</v>
      </c>
      <c r="AD16" t="str">
        <f t="shared" si="21"/>
        <v>5 (3.33%)</v>
      </c>
      <c r="AE16" t="str">
        <f t="shared" si="21"/>
        <v>7 (3.33%)</v>
      </c>
      <c r="AI16" s="10" t="s">
        <v>48</v>
      </c>
      <c r="AJ16" s="10"/>
      <c r="AK16" s="69">
        <v>171</v>
      </c>
      <c r="AL16" s="69">
        <v>55</v>
      </c>
      <c r="AM16" s="59">
        <f t="shared" si="19"/>
        <v>226</v>
      </c>
      <c r="AN16" s="35"/>
      <c r="AO16" t="str">
        <f>AK16&amp;" ("&amp;TEXT(AK16/AK$17,"0.00%")&amp;")"</f>
        <v>171 (33.27%)</v>
      </c>
      <c r="AP16" t="str">
        <f>AL16&amp;" ("&amp;TEXT(AL16/AL$17,"0.00%")&amp;")"</f>
        <v>55 (40.74%)</v>
      </c>
      <c r="AQ16" t="str">
        <f>AM16&amp;" ("&amp;TEXT(AM16/AM$17,"0.00%")&amp;")"</f>
        <v>226 (34.82%)</v>
      </c>
    </row>
    <row r="17" ht="19.05" customHeight="1" spans="1:43">
      <c r="A17" s="16" t="s">
        <v>47</v>
      </c>
      <c r="B17" s="16"/>
      <c r="C17" s="16">
        <f>SUM(C15:C16)</f>
        <v>803</v>
      </c>
      <c r="D17" s="16">
        <f>SUM(D15:D16)</f>
        <v>131</v>
      </c>
      <c r="E17" s="8">
        <f t="shared" si="14"/>
        <v>934</v>
      </c>
      <c r="G17" t="str">
        <f t="shared" si="15"/>
        <v>803 (100.00%)</v>
      </c>
      <c r="H17" t="str">
        <f t="shared" si="16"/>
        <v>131 (100.00%)</v>
      </c>
      <c r="I17" t="str">
        <f>E17&amp;" ("&amp;TEXT(E17/E$17,"0.00%")&amp;")"</f>
        <v>934 (100.00%)</v>
      </c>
      <c r="J17" s="10"/>
      <c r="K17" s="43" t="s">
        <v>49</v>
      </c>
      <c r="L17" s="67">
        <f>SUM(L13:L16)</f>
        <v>132</v>
      </c>
      <c r="M17" s="67">
        <f>SUM(M13:M16)</f>
        <v>253</v>
      </c>
      <c r="N17" s="67">
        <f>SUM(N13:N16)</f>
        <v>115</v>
      </c>
      <c r="O17" s="67">
        <f>SUM(O13:O16)</f>
        <v>387</v>
      </c>
      <c r="P17" s="61">
        <f t="shared" si="11"/>
        <v>887</v>
      </c>
      <c r="Q17" s="110"/>
      <c r="R17" t="str">
        <f t="shared" ref="R17:V17" si="22">L17&amp;" ("&amp;TEXT(L17/L$17,"0.00%")&amp;")"</f>
        <v>132 (100.00%)</v>
      </c>
      <c r="S17" t="str">
        <f t="shared" si="22"/>
        <v>253 (100.00%)</v>
      </c>
      <c r="T17" t="str">
        <f t="shared" si="22"/>
        <v>115 (100.00%)</v>
      </c>
      <c r="U17" t="str">
        <f t="shared" si="22"/>
        <v>387 (100.00%)</v>
      </c>
      <c r="V17" t="str">
        <f t="shared" si="22"/>
        <v>887 (100.00%)</v>
      </c>
      <c r="X17" s="60" t="s">
        <v>49</v>
      </c>
      <c r="Y17" s="103">
        <f>SUM(Y13:Y16)</f>
        <v>60</v>
      </c>
      <c r="Z17" s="103">
        <f>SUM(Z13:Z16)</f>
        <v>150</v>
      </c>
      <c r="AA17" s="140">
        <f t="shared" si="9"/>
        <v>210</v>
      </c>
      <c r="AB17" s="138"/>
      <c r="AC17" t="str">
        <f t="shared" ref="AC17:AE17" si="23">Y17&amp;" ("&amp;TEXT(Y17/Y$17,"0.00%")&amp;")"</f>
        <v>60 (100.00%)</v>
      </c>
      <c r="AD17" t="str">
        <f t="shared" si="23"/>
        <v>150 (100.00%)</v>
      </c>
      <c r="AE17" t="str">
        <f t="shared" si="23"/>
        <v>210 (100.00%)</v>
      </c>
      <c r="AI17" s="16" t="s">
        <v>47</v>
      </c>
      <c r="AJ17" s="16"/>
      <c r="AK17" s="169">
        <f>SUM(AK15:AK16)</f>
        <v>514</v>
      </c>
      <c r="AL17" s="169">
        <f>SUM(AL15:AL16)</f>
        <v>135</v>
      </c>
      <c r="AM17" s="59">
        <f t="shared" si="19"/>
        <v>649</v>
      </c>
      <c r="AN17" s="170"/>
      <c r="AO17" t="str">
        <f>AK17&amp;" ("&amp;TEXT(AK17/AK$17,"0.00%")&amp;")"</f>
        <v>514 (100.00%)</v>
      </c>
      <c r="AP17" t="str">
        <f>AL17&amp;" ("&amp;TEXT(AL17/AL$17,"0.00%")&amp;")"</f>
        <v>135 (100.00%)</v>
      </c>
      <c r="AQ17" t="str">
        <f>AM17&amp;" ("&amp;TEXT(AM17/AM$17,"0.00%")&amp;")"</f>
        <v>649 (100.00%)</v>
      </c>
    </row>
    <row r="18" ht="19.05" customHeight="1" spans="1:40">
      <c r="A18" s="7" t="s">
        <v>62</v>
      </c>
      <c r="B18" s="7"/>
      <c r="C18" s="7"/>
      <c r="D18" s="7"/>
      <c r="E18" s="47"/>
      <c r="J18" s="55"/>
      <c r="K18" s="57" t="s">
        <v>63</v>
      </c>
      <c r="L18" s="58"/>
      <c r="M18" s="58"/>
      <c r="N18" s="58"/>
      <c r="O18" s="58"/>
      <c r="P18" s="58"/>
      <c r="Q18" s="57"/>
      <c r="X18" s="58" t="s">
        <v>63</v>
      </c>
      <c r="Y18" s="58"/>
      <c r="Z18" s="58"/>
      <c r="AA18" s="140"/>
      <c r="AB18" s="58"/>
      <c r="AI18" s="7" t="s">
        <v>62</v>
      </c>
      <c r="AJ18" s="7"/>
      <c r="AK18" s="52"/>
      <c r="AL18" s="52"/>
      <c r="AM18" s="59"/>
      <c r="AN18" s="47"/>
    </row>
    <row r="19" ht="19.05" customHeight="1" spans="1:43">
      <c r="A19" s="8" t="s">
        <v>64</v>
      </c>
      <c r="B19" s="8"/>
      <c r="C19" s="8">
        <v>123</v>
      </c>
      <c r="D19" s="8">
        <v>9</v>
      </c>
      <c r="E19" s="8">
        <v>132</v>
      </c>
      <c r="G19" t="str">
        <f t="shared" ref="G19:G22" si="24">C19&amp;" ("&amp;TEXT(C19/$C$22,"0.00%")&amp;")"</f>
        <v>123 (15.32%)</v>
      </c>
      <c r="H19" t="str">
        <f t="shared" ref="H19:H22" si="25">D19&amp;" ("&amp;TEXT(D19/$D$22,"0.00%")&amp;")"</f>
        <v>9 (6.87%)</v>
      </c>
      <c r="I19" t="str">
        <f>E19&amp;" ("&amp;TEXT(E19/E$22,"0.00%")&amp;")"</f>
        <v>132 (14.13%)</v>
      </c>
      <c r="J19">
        <v>0.0276</v>
      </c>
      <c r="K19" s="8" t="s">
        <v>65</v>
      </c>
      <c r="L19" s="59">
        <v>11</v>
      </c>
      <c r="M19" s="59">
        <v>47</v>
      </c>
      <c r="N19" s="59">
        <v>20</v>
      </c>
      <c r="O19" s="59">
        <v>51</v>
      </c>
      <c r="P19" s="61">
        <f t="shared" si="11"/>
        <v>129</v>
      </c>
      <c r="R19" t="str">
        <f t="shared" ref="R19:V19" si="26">L19&amp;" ("&amp;TEXT(L19/L$22,"0.00%")&amp;")"</f>
        <v>11 (9.02%)</v>
      </c>
      <c r="S19" t="str">
        <f t="shared" si="26"/>
        <v>47 (22.07%)</v>
      </c>
      <c r="T19" t="str">
        <f t="shared" si="26"/>
        <v>20 (21.28%)</v>
      </c>
      <c r="U19" t="str">
        <f t="shared" si="26"/>
        <v>51 (15.18%)</v>
      </c>
      <c r="V19" t="str">
        <f t="shared" si="26"/>
        <v>129 (16.86%)</v>
      </c>
      <c r="W19" s="107">
        <v>0.0018</v>
      </c>
      <c r="X19" s="59" t="s">
        <v>65</v>
      </c>
      <c r="Y19" s="59">
        <v>11</v>
      </c>
      <c r="Z19" s="59">
        <v>28</v>
      </c>
      <c r="AA19" s="140">
        <f t="shared" ref="AA19:AA21" si="27">SUM(Y19:Z19)</f>
        <v>39</v>
      </c>
      <c r="AC19" t="str">
        <f t="shared" ref="AC19:AE19" si="28">Y19&amp;" ("&amp;TEXT(Y19/Y$22,"0.00%")&amp;")"</f>
        <v>11 (20.00%)</v>
      </c>
      <c r="AD19" t="str">
        <f t="shared" si="28"/>
        <v>28 (20.59%)</v>
      </c>
      <c r="AE19" t="str">
        <f t="shared" si="28"/>
        <v>39 (20.42%)</v>
      </c>
      <c r="AF19" s="158">
        <v>0.8984</v>
      </c>
      <c r="AI19" s="8" t="s">
        <v>64</v>
      </c>
      <c r="AJ19" s="8"/>
      <c r="AK19" s="59">
        <v>68</v>
      </c>
      <c r="AL19" s="59">
        <v>17</v>
      </c>
      <c r="AM19" s="59">
        <f t="shared" si="19"/>
        <v>85</v>
      </c>
      <c r="AN19" s="8">
        <v>0.9807</v>
      </c>
      <c r="AO19" t="str">
        <f>AK19&amp;" ("&amp;TEXT(AK19/AK$22,"0.00%")&amp;")"</f>
        <v>68 (13.23%)</v>
      </c>
      <c r="AP19" t="str">
        <f>AL19&amp;" ("&amp;TEXT(AL19/AL$22,"0.00%")&amp;")"</f>
        <v>17 (12.59%)</v>
      </c>
      <c r="AQ19" t="str">
        <f>AM19&amp;" ("&amp;TEXT(AM19/AM$22,"0.00%")&amp;")"</f>
        <v>85 (13.10%)</v>
      </c>
    </row>
    <row r="20" ht="19.05" customHeight="1" spans="1:43">
      <c r="A20" s="17" t="s">
        <v>66</v>
      </c>
      <c r="B20" s="17"/>
      <c r="C20" s="17">
        <v>218</v>
      </c>
      <c r="D20" s="17">
        <v>35</v>
      </c>
      <c r="E20" s="8">
        <f t="shared" si="14"/>
        <v>253</v>
      </c>
      <c r="G20" t="str">
        <f t="shared" si="24"/>
        <v>218 (27.15%)</v>
      </c>
      <c r="H20" t="str">
        <f t="shared" si="25"/>
        <v>35 (26.72%)</v>
      </c>
      <c r="I20" t="str">
        <f>E20&amp;" ("&amp;TEXT(E20/E$22,"0.00%")&amp;")"</f>
        <v>253 (27.09%)</v>
      </c>
      <c r="J20" s="9"/>
      <c r="K20" s="9" t="s">
        <v>67</v>
      </c>
      <c r="L20" s="68">
        <v>17</v>
      </c>
      <c r="M20" s="68">
        <v>52</v>
      </c>
      <c r="N20" s="68">
        <v>17</v>
      </c>
      <c r="O20" s="68">
        <v>73</v>
      </c>
      <c r="P20" s="61">
        <f t="shared" ref="P20:P27" si="29">SUM(L20:O20)</f>
        <v>159</v>
      </c>
      <c r="Q20" s="111"/>
      <c r="R20" t="str">
        <f t="shared" ref="R20:V20" si="30">L20&amp;" ("&amp;TEXT(L20/L$22,"0.00%")&amp;")"</f>
        <v>17 (13.93%)</v>
      </c>
      <c r="S20" t="str">
        <f t="shared" si="30"/>
        <v>52 (24.41%)</v>
      </c>
      <c r="T20" t="str">
        <f t="shared" si="30"/>
        <v>17 (18.09%)</v>
      </c>
      <c r="U20" t="str">
        <f t="shared" si="30"/>
        <v>73 (21.73%)</v>
      </c>
      <c r="V20" t="str">
        <f t="shared" si="30"/>
        <v>159 (20.78%)</v>
      </c>
      <c r="X20" s="62" t="s">
        <v>67</v>
      </c>
      <c r="Y20" s="62">
        <v>13</v>
      </c>
      <c r="Z20" s="62">
        <v>36</v>
      </c>
      <c r="AA20" s="140">
        <f t="shared" si="27"/>
        <v>49</v>
      </c>
      <c r="AB20" s="139"/>
      <c r="AC20" t="str">
        <f t="shared" ref="AC20:AE20" si="31">Y20&amp;" ("&amp;TEXT(Y20/Y$22,"0.00%")&amp;")"</f>
        <v>13 (23.64%)</v>
      </c>
      <c r="AD20" t="str">
        <f t="shared" si="31"/>
        <v>36 (26.47%)</v>
      </c>
      <c r="AE20" t="str">
        <f t="shared" si="31"/>
        <v>49 (25.65%)</v>
      </c>
      <c r="AI20" s="17" t="s">
        <v>66</v>
      </c>
      <c r="AJ20" s="17"/>
      <c r="AK20" s="62">
        <v>143</v>
      </c>
      <c r="AL20" s="62">
        <v>38</v>
      </c>
      <c r="AM20" s="59">
        <f t="shared" si="19"/>
        <v>181</v>
      </c>
      <c r="AN20" s="25"/>
      <c r="AO20" t="str">
        <f>AK20&amp;" ("&amp;TEXT(AK20/AK$22,"0.00%")&amp;")"</f>
        <v>143 (27.82%)</v>
      </c>
      <c r="AP20" t="str">
        <f>AL20&amp;" ("&amp;TEXT(AL20/AL$22,"0.00%")&amp;")"</f>
        <v>38 (28.15%)</v>
      </c>
      <c r="AQ20" t="str">
        <f>AM20&amp;" ("&amp;TEXT(AM20/AM$22,"0.00%")&amp;")"</f>
        <v>181 (27.89%)</v>
      </c>
    </row>
    <row r="21" ht="19.05" customHeight="1" spans="1:43">
      <c r="A21" s="10" t="s">
        <v>68</v>
      </c>
      <c r="B21" s="10"/>
      <c r="C21" s="10">
        <v>462</v>
      </c>
      <c r="D21" s="10">
        <f>73+14</f>
        <v>87</v>
      </c>
      <c r="E21" s="8">
        <v>549</v>
      </c>
      <c r="G21" t="str">
        <f t="shared" si="24"/>
        <v>462 (57.53%)</v>
      </c>
      <c r="H21" t="str">
        <f t="shared" si="25"/>
        <v>87 (66.41%)</v>
      </c>
      <c r="I21" t="str">
        <f>E21&amp;" ("&amp;TEXT(E21/E$22,"0.00%")&amp;")"</f>
        <v>549 (58.78%)</v>
      </c>
      <c r="J21" s="10"/>
      <c r="K21" s="10" t="s">
        <v>69</v>
      </c>
      <c r="L21" s="69">
        <v>94</v>
      </c>
      <c r="M21" s="69">
        <v>114</v>
      </c>
      <c r="N21" s="69">
        <v>57</v>
      </c>
      <c r="O21" s="69">
        <v>212</v>
      </c>
      <c r="P21" s="61">
        <f t="shared" si="29"/>
        <v>477</v>
      </c>
      <c r="Q21" s="112"/>
      <c r="R21" t="str">
        <f t="shared" ref="R21:V21" si="32">L21&amp;" ("&amp;TEXT(L21/L$22,"0.00%")&amp;")"</f>
        <v>94 (77.05%)</v>
      </c>
      <c r="S21" t="str">
        <f t="shared" si="32"/>
        <v>114 (53.52%)</v>
      </c>
      <c r="T21" t="str">
        <f t="shared" si="32"/>
        <v>57 (60.64%)</v>
      </c>
      <c r="U21" t="str">
        <f t="shared" si="32"/>
        <v>212 (63.10%)</v>
      </c>
      <c r="V21" t="str">
        <f t="shared" si="32"/>
        <v>477 (62.35%)</v>
      </c>
      <c r="X21" s="69" t="s">
        <v>69</v>
      </c>
      <c r="Y21" s="69">
        <v>31</v>
      </c>
      <c r="Z21" s="69">
        <v>72</v>
      </c>
      <c r="AA21" s="140">
        <f t="shared" si="27"/>
        <v>103</v>
      </c>
      <c r="AB21" s="142"/>
      <c r="AC21" t="str">
        <f t="shared" ref="AC21:AE21" si="33">Y21&amp;" ("&amp;TEXT(Y21/Y$22,"0.00%")&amp;")"</f>
        <v>31 (56.36%)</v>
      </c>
      <c r="AD21" t="str">
        <f t="shared" si="33"/>
        <v>72 (52.94%)</v>
      </c>
      <c r="AE21" t="str">
        <f t="shared" si="33"/>
        <v>103 (53.93%)</v>
      </c>
      <c r="AI21" s="10" t="s">
        <v>68</v>
      </c>
      <c r="AJ21" s="10"/>
      <c r="AK21" s="69">
        <v>303</v>
      </c>
      <c r="AL21" s="69">
        <v>80</v>
      </c>
      <c r="AM21" s="59">
        <f t="shared" si="19"/>
        <v>383</v>
      </c>
      <c r="AN21" s="35"/>
      <c r="AO21" t="str">
        <f>AK21&amp;" ("&amp;TEXT(AK21/AK$22,"0.00%")&amp;")"</f>
        <v>303 (58.95%)</v>
      </c>
      <c r="AP21" t="str">
        <f>AL21&amp;" ("&amp;TEXT(AL21/AL$22,"0.00%")&amp;")"</f>
        <v>80 (59.26%)</v>
      </c>
      <c r="AQ21" t="str">
        <f>AM21&amp;" ("&amp;TEXT(AM21/AM$22,"0.00%")&amp;")"</f>
        <v>383 (59.01%)</v>
      </c>
    </row>
    <row r="22" ht="19.05" customHeight="1" spans="1:43">
      <c r="A22" s="18" t="s">
        <v>47</v>
      </c>
      <c r="B22" s="18"/>
      <c r="C22" s="18">
        <f>SUM(C19:C21)</f>
        <v>803</v>
      </c>
      <c r="D22" s="18">
        <f>SUM(D19:D21)</f>
        <v>131</v>
      </c>
      <c r="E22" s="8">
        <f t="shared" si="14"/>
        <v>934</v>
      </c>
      <c r="G22" t="str">
        <f t="shared" si="24"/>
        <v>803 (100.00%)</v>
      </c>
      <c r="H22" t="str">
        <f t="shared" si="25"/>
        <v>131 (100.00%)</v>
      </c>
      <c r="I22" t="str">
        <f>E22&amp;" ("&amp;TEXT(E22/E$22,"0.00%")&amp;")"</f>
        <v>934 (100.00%)</v>
      </c>
      <c r="J22" s="17"/>
      <c r="K22" s="14" t="s">
        <v>49</v>
      </c>
      <c r="L22" s="60">
        <f>SUM(L19:L21)</f>
        <v>122</v>
      </c>
      <c r="M22" s="60">
        <f>SUM(M19:M21)</f>
        <v>213</v>
      </c>
      <c r="N22" s="60">
        <f>SUM(N19:N21)</f>
        <v>94</v>
      </c>
      <c r="O22" s="60">
        <f>SUM(O19:O21)</f>
        <v>336</v>
      </c>
      <c r="P22" s="61">
        <f t="shared" si="29"/>
        <v>765</v>
      </c>
      <c r="Q22" s="108"/>
      <c r="R22" t="str">
        <f t="shared" ref="R22:V22" si="34">L22&amp;" ("&amp;TEXT(L22/L$22,"0.00%")&amp;")"</f>
        <v>122 (100.00%)</v>
      </c>
      <c r="S22" t="str">
        <f t="shared" si="34"/>
        <v>213 (100.00%)</v>
      </c>
      <c r="T22" t="str">
        <f t="shared" si="34"/>
        <v>94 (100.00%)</v>
      </c>
      <c r="U22" t="str">
        <f t="shared" si="34"/>
        <v>336 (100.00%)</v>
      </c>
      <c r="V22" t="str">
        <f t="shared" si="34"/>
        <v>765 (100.00%)</v>
      </c>
      <c r="X22" s="60" t="s">
        <v>49</v>
      </c>
      <c r="Y22" s="103">
        <f t="shared" ref="Y22:AA22" si="35">SUM(Y19:Y21)</f>
        <v>55</v>
      </c>
      <c r="Z22" s="103">
        <f t="shared" si="35"/>
        <v>136</v>
      </c>
      <c r="AA22" s="103">
        <f t="shared" si="35"/>
        <v>191</v>
      </c>
      <c r="AB22" s="138"/>
      <c r="AC22" t="str">
        <f t="shared" ref="AC22:AE22" si="36">Y22&amp;" ("&amp;TEXT(Y22/Y$22,"0.00%")&amp;")"</f>
        <v>55 (100.00%)</v>
      </c>
      <c r="AD22" t="str">
        <f t="shared" si="36"/>
        <v>136 (100.00%)</v>
      </c>
      <c r="AE22" t="str">
        <f t="shared" si="36"/>
        <v>191 (100.00%)</v>
      </c>
      <c r="AI22" s="18" t="s">
        <v>47</v>
      </c>
      <c r="AJ22" s="18"/>
      <c r="AK22" s="171">
        <f>SUM(AK19:AK21)</f>
        <v>514</v>
      </c>
      <c r="AL22" s="171">
        <f>SUM(AL19:AL21)</f>
        <v>135</v>
      </c>
      <c r="AM22" s="59">
        <f t="shared" si="19"/>
        <v>649</v>
      </c>
      <c r="AN22" s="36"/>
      <c r="AO22" t="str">
        <f>AK22&amp;" ("&amp;TEXT(AK22/AK$22,"0.00%")&amp;")"</f>
        <v>514 (100.00%)</v>
      </c>
      <c r="AP22" t="str">
        <f>AL22&amp;" ("&amp;TEXT(AL22/AL$22,"0.00%")&amp;")"</f>
        <v>135 (100.00%)</v>
      </c>
      <c r="AQ22" t="str">
        <f>AM22&amp;" ("&amp;TEXT(AM22/AM$22,"0.00%")&amp;")"</f>
        <v>649 (100.00%)</v>
      </c>
    </row>
    <row r="23" ht="19.05" customHeight="1" spans="1:43">
      <c r="A23" s="19" t="s">
        <v>70</v>
      </c>
      <c r="B23" s="15" t="s">
        <v>71</v>
      </c>
      <c r="C23" s="15">
        <v>139</v>
      </c>
      <c r="D23" s="15">
        <v>11</v>
      </c>
      <c r="E23" s="8">
        <f t="shared" si="14"/>
        <v>150</v>
      </c>
      <c r="G23" t="str">
        <f>C23&amp;" ("&amp;TEXT(C23/C$26,"0.00%")&amp;")"</f>
        <v>139 (63.76%)</v>
      </c>
      <c r="H23" t="str">
        <f>D23&amp;" ("&amp;TEXT(D23/D$26,"0.00%")&amp;")"</f>
        <v>11 (31.43%)</v>
      </c>
      <c r="I23" t="str">
        <f>E23&amp;" ("&amp;TEXT(E23/E$26,"0.00%")&amp;")"</f>
        <v>150 (59.29%)</v>
      </c>
      <c r="J23">
        <v>0.357</v>
      </c>
      <c r="K23" s="57" t="s">
        <v>72</v>
      </c>
      <c r="L23" s="58"/>
      <c r="M23" s="58"/>
      <c r="N23" s="58"/>
      <c r="O23" s="58"/>
      <c r="P23" s="58"/>
      <c r="Q23" s="57"/>
      <c r="X23" s="58" t="s">
        <v>73</v>
      </c>
      <c r="Y23" s="58"/>
      <c r="Z23" s="58"/>
      <c r="AA23" s="58"/>
      <c r="AB23" s="58"/>
      <c r="AI23" s="99" t="s">
        <v>74</v>
      </c>
      <c r="AJ23" s="15" t="s">
        <v>75</v>
      </c>
      <c r="AK23" s="168">
        <v>52</v>
      </c>
      <c r="AL23" s="168">
        <v>18</v>
      </c>
      <c r="AM23" s="59">
        <f t="shared" si="19"/>
        <v>70</v>
      </c>
      <c r="AN23" s="15">
        <v>0.1878</v>
      </c>
      <c r="AO23" t="str">
        <f>AK23&amp;" ("&amp;TEXT(AK23/AK$26,"0.00%")&amp;")"</f>
        <v>52 (17.16%)</v>
      </c>
      <c r="AP23" t="str">
        <f>AL23&amp;" ("&amp;TEXT(AL23/AL$26,"0.00%")&amp;")"</f>
        <v>18 (22.50%)</v>
      </c>
      <c r="AQ23" t="str">
        <f>AM23&amp;" ("&amp;TEXT(AM23/AM$26,"0.00%")&amp;")"</f>
        <v>70 (18.28%)</v>
      </c>
    </row>
    <row r="24" ht="17.55" spans="1:43">
      <c r="A24" s="19"/>
      <c r="B24" s="10" t="s">
        <v>76</v>
      </c>
      <c r="C24" s="10">
        <v>58</v>
      </c>
      <c r="D24" s="10">
        <v>2</v>
      </c>
      <c r="E24" s="8">
        <f t="shared" si="14"/>
        <v>60</v>
      </c>
      <c r="G24" t="str">
        <f>C24&amp;" ("&amp;TEXT(C24/C$26,"0.00%")&amp;")"</f>
        <v>58 (26.61%)</v>
      </c>
      <c r="H24" t="str">
        <f>D24&amp;" ("&amp;TEXT(D24/D$26,"0.00%")&amp;")"</f>
        <v>2 (5.71%)</v>
      </c>
      <c r="I24" t="str">
        <f>E24&amp;" ("&amp;TEXT(E24/E$26,"0.00%")&amp;")"</f>
        <v>60 (23.72%)</v>
      </c>
      <c r="J24" s="10"/>
      <c r="K24" s="8" t="s">
        <v>77</v>
      </c>
      <c r="L24" s="59">
        <v>106</v>
      </c>
      <c r="M24" s="59">
        <v>84</v>
      </c>
      <c r="N24" s="59">
        <v>67</v>
      </c>
      <c r="O24" s="59">
        <v>269</v>
      </c>
      <c r="P24" s="61">
        <f t="shared" si="29"/>
        <v>526</v>
      </c>
      <c r="R24" t="str">
        <f t="shared" ref="R24:V24" si="37">L24&amp;" ("&amp;TEXT(L24/L$28,"0.00%")&amp;")"</f>
        <v>106 (91.38%)</v>
      </c>
      <c r="S24" t="str">
        <f t="shared" si="37"/>
        <v>84 (37.50%)</v>
      </c>
      <c r="T24" t="str">
        <f t="shared" si="37"/>
        <v>67 (78.82%)</v>
      </c>
      <c r="U24" t="str">
        <f t="shared" si="37"/>
        <v>269 (82.52%)</v>
      </c>
      <c r="V24" t="str">
        <f t="shared" si="37"/>
        <v>526 (70.04%)</v>
      </c>
      <c r="W24" s="107" t="s">
        <v>23</v>
      </c>
      <c r="X24" s="59" t="s">
        <v>77</v>
      </c>
      <c r="Y24" s="59">
        <v>18</v>
      </c>
      <c r="Z24" s="59">
        <v>54</v>
      </c>
      <c r="AA24" s="140">
        <f>SUM(Y24:Z24)</f>
        <v>72</v>
      </c>
      <c r="AC24" t="str">
        <f t="shared" ref="AC24:AE24" si="38">Y24&amp;" ("&amp;TEXT(Y24/Y$28,"0.00%")&amp;")"</f>
        <v>18 (31.03%)</v>
      </c>
      <c r="AD24" t="str">
        <f t="shared" si="38"/>
        <v>54 (37.24%)</v>
      </c>
      <c r="AE24" t="str">
        <f t="shared" si="38"/>
        <v>72 (35.47%)</v>
      </c>
      <c r="AF24" s="158">
        <v>0.0264</v>
      </c>
      <c r="AI24" s="99"/>
      <c r="AJ24" s="10" t="s">
        <v>78</v>
      </c>
      <c r="AK24" s="69">
        <v>230</v>
      </c>
      <c r="AL24" s="69">
        <v>50</v>
      </c>
      <c r="AM24" s="59">
        <f t="shared" si="19"/>
        <v>280</v>
      </c>
      <c r="AN24" s="35"/>
      <c r="AO24" t="str">
        <f>AK24&amp;" ("&amp;TEXT(AK24/AK$26,"0.00%")&amp;")"</f>
        <v>230 (75.91%)</v>
      </c>
      <c r="AP24" t="str">
        <f>AL24&amp;" ("&amp;TEXT(AL24/AL$26,"0.00%")&amp;")"</f>
        <v>50 (62.50%)</v>
      </c>
      <c r="AQ24" t="str">
        <f>AM24&amp;" ("&amp;TEXT(AM24/AM$26,"0.00%")&amp;")"</f>
        <v>280 (73.11%)</v>
      </c>
    </row>
    <row r="25" ht="17.55" spans="1:43">
      <c r="A25" s="19"/>
      <c r="B25" s="20" t="s">
        <v>79</v>
      </c>
      <c r="C25" s="20">
        <v>21</v>
      </c>
      <c r="D25" s="20">
        <v>22</v>
      </c>
      <c r="E25" s="8">
        <f t="shared" si="14"/>
        <v>43</v>
      </c>
      <c r="G25" t="str">
        <f>C25&amp;" ("&amp;TEXT(C25/C$26,"0.00%")&amp;")"</f>
        <v>21 (9.63%)</v>
      </c>
      <c r="H25" t="str">
        <f>D25&amp;" ("&amp;TEXT(D25/D$26,"0.00%")&amp;")"</f>
        <v>22 (62.86%)</v>
      </c>
      <c r="I25" t="str">
        <f>E25&amp;" ("&amp;TEXT(E25/E$26,"0.00%")&amp;")"</f>
        <v>43 (17.00%)</v>
      </c>
      <c r="J25" s="9"/>
      <c r="K25" s="9" t="s">
        <v>80</v>
      </c>
      <c r="L25" s="68">
        <v>4</v>
      </c>
      <c r="M25" s="68">
        <v>103</v>
      </c>
      <c r="N25" s="68">
        <v>8</v>
      </c>
      <c r="O25" s="68">
        <v>48</v>
      </c>
      <c r="P25" s="61">
        <f t="shared" si="29"/>
        <v>163</v>
      </c>
      <c r="Q25" s="111"/>
      <c r="R25" t="str">
        <f t="shared" ref="R25:V25" si="39">L25&amp;" ("&amp;TEXT(L25/L$28,"0.00%")&amp;")"</f>
        <v>4 (3.45%)</v>
      </c>
      <c r="S25" t="str">
        <f t="shared" si="39"/>
        <v>103 (45.98%)</v>
      </c>
      <c r="T25" t="str">
        <f t="shared" si="39"/>
        <v>8 (9.41%)</v>
      </c>
      <c r="U25" t="str">
        <f t="shared" si="39"/>
        <v>48 (14.72%)</v>
      </c>
      <c r="V25" t="str">
        <f t="shared" si="39"/>
        <v>163 (21.70%)</v>
      </c>
      <c r="X25" s="68" t="s">
        <v>80</v>
      </c>
      <c r="Y25" s="68">
        <v>28</v>
      </c>
      <c r="Z25" s="68">
        <v>71</v>
      </c>
      <c r="AA25" s="140">
        <f>SUM(Y25:Z25)</f>
        <v>99</v>
      </c>
      <c r="AB25" s="143"/>
      <c r="AC25" t="str">
        <f t="shared" ref="AC25:AE25" si="40">Y25&amp;" ("&amp;TEXT(Y25/Y$28,"0.00%")&amp;")"</f>
        <v>28 (48.28%)</v>
      </c>
      <c r="AD25" t="str">
        <f t="shared" si="40"/>
        <v>71 (48.97%)</v>
      </c>
      <c r="AE25" t="str">
        <f t="shared" si="40"/>
        <v>99 (48.77%)</v>
      </c>
      <c r="AI25" s="99"/>
      <c r="AJ25" s="9" t="s">
        <v>81</v>
      </c>
      <c r="AK25" s="68">
        <v>21</v>
      </c>
      <c r="AL25" s="68">
        <v>12</v>
      </c>
      <c r="AM25" s="59">
        <f t="shared" si="19"/>
        <v>33</v>
      </c>
      <c r="AO25" t="str">
        <f>AK25&amp;" ("&amp;TEXT(AK25/AK$26,"0.00%")&amp;")"</f>
        <v>21 (6.93%)</v>
      </c>
      <c r="AP25" t="str">
        <f>AL25&amp;" ("&amp;TEXT(AL25/AL$26,"0.00%")&amp;")"</f>
        <v>12 (15.00%)</v>
      </c>
      <c r="AQ25" t="str">
        <f>AM25&amp;" ("&amp;TEXT(AM25/AM$26,"0.00%")&amp;")"</f>
        <v>33 (8.62%)</v>
      </c>
    </row>
    <row r="26" ht="17.55" spans="1:43">
      <c r="A26" s="19"/>
      <c r="B26" s="16" t="s">
        <v>47</v>
      </c>
      <c r="C26" s="16">
        <f>SUM(C23:C25)</f>
        <v>218</v>
      </c>
      <c r="D26" s="16">
        <f>SUM(D23:D25)</f>
        <v>35</v>
      </c>
      <c r="E26" s="8">
        <f t="shared" si="14"/>
        <v>253</v>
      </c>
      <c r="G26" t="str">
        <f>C26&amp;" ("&amp;TEXT(C26/C$26,"0.00%")&amp;")"</f>
        <v>218 (100.00%)</v>
      </c>
      <c r="H26" t="str">
        <f>D26&amp;" ("&amp;TEXT(D26/D$26,"0.00%")&amp;")"</f>
        <v>35 (100.00%)</v>
      </c>
      <c r="I26" t="str">
        <f>E26&amp;" ("&amp;TEXT(E26/E$26,"0.00%")&amp;")"</f>
        <v>253 (100.00%)</v>
      </c>
      <c r="J26" s="10"/>
      <c r="K26" s="10" t="s">
        <v>82</v>
      </c>
      <c r="L26" s="69">
        <v>2</v>
      </c>
      <c r="M26" s="69">
        <v>12</v>
      </c>
      <c r="N26" s="69">
        <v>9</v>
      </c>
      <c r="O26" s="69">
        <v>8</v>
      </c>
      <c r="P26" s="61">
        <f t="shared" si="29"/>
        <v>31</v>
      </c>
      <c r="Q26" s="112"/>
      <c r="R26" t="str">
        <f t="shared" ref="R26:V26" si="41">L26&amp;" ("&amp;TEXT(L26/L$28,"0.00%")&amp;")"</f>
        <v>2 (1.72%)</v>
      </c>
      <c r="S26" t="str">
        <f t="shared" si="41"/>
        <v>12 (5.36%)</v>
      </c>
      <c r="T26" t="str">
        <f t="shared" si="41"/>
        <v>9 (10.59%)</v>
      </c>
      <c r="U26" t="str">
        <f t="shared" si="41"/>
        <v>8 (2.45%)</v>
      </c>
      <c r="V26" t="str">
        <f t="shared" si="41"/>
        <v>31 (4.13%)</v>
      </c>
      <c r="X26" s="69" t="s">
        <v>82</v>
      </c>
      <c r="Y26" s="69">
        <v>7</v>
      </c>
      <c r="Z26" s="69">
        <v>3</v>
      </c>
      <c r="AA26" s="140">
        <f>SUM(Y26:Z26)</f>
        <v>10</v>
      </c>
      <c r="AB26" s="142"/>
      <c r="AC26" t="str">
        <f t="shared" ref="AC26:AE26" si="42">Y26&amp;" ("&amp;TEXT(Y26/Y$28,"0.00%")&amp;")"</f>
        <v>7 (12.07%)</v>
      </c>
      <c r="AD26" t="str">
        <f t="shared" si="42"/>
        <v>3 (2.07%)</v>
      </c>
      <c r="AE26" t="str">
        <f t="shared" si="42"/>
        <v>10 (4.93%)</v>
      </c>
      <c r="AI26" s="99"/>
      <c r="AJ26" s="11" t="s">
        <v>47</v>
      </c>
      <c r="AK26" s="167">
        <f>SUM(AK23:AK25)</f>
        <v>303</v>
      </c>
      <c r="AL26" s="167">
        <f>SUM(AL23:AL25)</f>
        <v>80</v>
      </c>
      <c r="AM26" s="59">
        <f t="shared" si="19"/>
        <v>383</v>
      </c>
      <c r="AN26" s="44"/>
      <c r="AO26" t="str">
        <f>AK26&amp;" ("&amp;TEXT(AK26/AK$26,"0.00%")&amp;")"</f>
        <v>303 (100.00%)</v>
      </c>
      <c r="AP26" t="str">
        <f>AL26&amp;" ("&amp;TEXT(AL26/AL$26,"0.00%")&amp;")"</f>
        <v>80 (100.00%)</v>
      </c>
      <c r="AQ26" t="str">
        <f>AM26&amp;" ("&amp;TEXT(AM26/AM$26,"0.00%")&amp;")"</f>
        <v>383 (100.00%)</v>
      </c>
    </row>
    <row r="27" ht="19.05" customHeight="1" spans="1:40">
      <c r="A27" s="21" t="s">
        <v>74</v>
      </c>
      <c r="B27" s="8" t="s">
        <v>75</v>
      </c>
      <c r="C27" s="8">
        <v>94</v>
      </c>
      <c r="D27" s="8">
        <v>21</v>
      </c>
      <c r="E27" s="8">
        <f t="shared" si="14"/>
        <v>115</v>
      </c>
      <c r="G27" t="str">
        <f>C27&amp;" ("&amp;TEXT(C27/C$30,"0.00%")&amp;")"</f>
        <v>94 (20.35%)</v>
      </c>
      <c r="H27" t="str">
        <f>D27&amp;" ("&amp;TEXT(D27/D$30,"0.00%")&amp;")"</f>
        <v>21 (24.14%)</v>
      </c>
      <c r="I27" t="str">
        <f>E27&amp;" ("&amp;TEXT(E27/E$30,"0.00%")&amp;")"</f>
        <v>115 (20.95%)</v>
      </c>
      <c r="J27">
        <v>0.2552</v>
      </c>
      <c r="K27" s="9" t="s">
        <v>83</v>
      </c>
      <c r="L27" s="68">
        <v>4</v>
      </c>
      <c r="M27" s="68">
        <v>25</v>
      </c>
      <c r="N27" s="68">
        <v>1</v>
      </c>
      <c r="O27" s="68">
        <v>1</v>
      </c>
      <c r="P27" s="61">
        <f t="shared" si="29"/>
        <v>31</v>
      </c>
      <c r="Q27" s="111"/>
      <c r="R27" t="str">
        <f t="shared" ref="R27:V27" si="43">L27&amp;" ("&amp;TEXT(L27/L$28,"0.00%")&amp;")"</f>
        <v>4 (3.45%)</v>
      </c>
      <c r="S27" t="str">
        <f t="shared" si="43"/>
        <v>25 (11.16%)</v>
      </c>
      <c r="T27" t="str">
        <f t="shared" si="43"/>
        <v>1 (1.18%)</v>
      </c>
      <c r="U27" t="str">
        <f t="shared" si="43"/>
        <v>1 (0.31%)</v>
      </c>
      <c r="V27" t="str">
        <f t="shared" si="43"/>
        <v>31 (4.13%)</v>
      </c>
      <c r="X27" s="68" t="s">
        <v>83</v>
      </c>
      <c r="Y27" s="68">
        <v>5</v>
      </c>
      <c r="Z27" s="68">
        <v>17</v>
      </c>
      <c r="AA27" s="140">
        <f>SUM(Y27:Z27)</f>
        <v>22</v>
      </c>
      <c r="AB27" s="143"/>
      <c r="AC27" t="str">
        <f t="shared" ref="AC27:AE27" si="44">Y27&amp;" ("&amp;TEXT(Y27/Y$28,"0.00%")&amp;")"</f>
        <v>5 (8.62%)</v>
      </c>
      <c r="AD27" t="str">
        <f t="shared" si="44"/>
        <v>17 (11.72%)</v>
      </c>
      <c r="AE27" t="str">
        <f t="shared" si="44"/>
        <v>22 (10.84%)</v>
      </c>
      <c r="AI27" s="7" t="s">
        <v>72</v>
      </c>
      <c r="AJ27" s="7"/>
      <c r="AK27" s="52"/>
      <c r="AL27" s="52"/>
      <c r="AM27" s="59"/>
      <c r="AN27" s="47"/>
    </row>
    <row r="28" ht="17.55" spans="1:43">
      <c r="A28" s="21"/>
      <c r="B28" s="9" t="s">
        <v>78</v>
      </c>
      <c r="C28" s="9">
        <v>335</v>
      </c>
      <c r="D28" s="9">
        <v>52</v>
      </c>
      <c r="E28" s="8">
        <f t="shared" si="14"/>
        <v>387</v>
      </c>
      <c r="G28" t="str">
        <f>C28&amp;" ("&amp;TEXT(C28/C$30,"0.00%")&amp;")"</f>
        <v>335 (72.51%)</v>
      </c>
      <c r="H28" t="str">
        <f>D28&amp;" ("&amp;TEXT(D28/D$30,"0.00%")&amp;")"</f>
        <v>52 (59.77%)</v>
      </c>
      <c r="I28" t="str">
        <f>E28&amp;" ("&amp;TEXT(E28/E$30,"0.00%")&amp;")"</f>
        <v>387 (70.49%)</v>
      </c>
      <c r="J28" s="70"/>
      <c r="K28" s="71" t="s">
        <v>49</v>
      </c>
      <c r="L28" s="72">
        <f>SUM(L24:L27)</f>
        <v>116</v>
      </c>
      <c r="M28" s="72">
        <f>SUM(M24:M27)</f>
        <v>224</v>
      </c>
      <c r="N28" s="72">
        <f>SUM(N24:N27)</f>
        <v>85</v>
      </c>
      <c r="O28" s="72">
        <f>SUM(O24:O27)</f>
        <v>326</v>
      </c>
      <c r="P28" s="72">
        <f>SUM(P24:P27)</f>
        <v>751</v>
      </c>
      <c r="Q28" s="113"/>
      <c r="R28" t="str">
        <f t="shared" ref="R28:V28" si="45">L28&amp;" ("&amp;TEXT(L28/L$28,"0.00%")&amp;")"</f>
        <v>116 (100.00%)</v>
      </c>
      <c r="S28" t="str">
        <f t="shared" si="45"/>
        <v>224 (100.00%)</v>
      </c>
      <c r="T28" t="str">
        <f t="shared" si="45"/>
        <v>85 (100.00%)</v>
      </c>
      <c r="U28" t="str">
        <f t="shared" si="45"/>
        <v>326 (100.00%)</v>
      </c>
      <c r="V28" t="str">
        <f t="shared" si="45"/>
        <v>751 (100.00%)</v>
      </c>
      <c r="X28" s="63" t="s">
        <v>49</v>
      </c>
      <c r="Y28" s="144">
        <f>SUM(Y24:Y27)</f>
        <v>58</v>
      </c>
      <c r="Z28" s="144">
        <f>SUM(Z24:Z27)</f>
        <v>145</v>
      </c>
      <c r="AA28" s="140">
        <f>SUM(Y28:Z28)</f>
        <v>203</v>
      </c>
      <c r="AB28" s="145"/>
      <c r="AC28" t="str">
        <f t="shared" ref="AC28:AE28" si="46">Y28&amp;" ("&amp;TEXT(Y28/Y$28,"0.00%")&amp;")"</f>
        <v>58 (100.00%)</v>
      </c>
      <c r="AD28" t="str">
        <f t="shared" si="46"/>
        <v>145 (100.00%)</v>
      </c>
      <c r="AE28" t="str">
        <f t="shared" si="46"/>
        <v>203 (100.00%)</v>
      </c>
      <c r="AI28" s="23" t="s">
        <v>77</v>
      </c>
      <c r="AJ28" s="24"/>
      <c r="AK28" s="61">
        <v>326</v>
      </c>
      <c r="AL28" s="61">
        <v>63</v>
      </c>
      <c r="AM28" s="59">
        <f t="shared" si="19"/>
        <v>389</v>
      </c>
      <c r="AN28" s="23">
        <v>0.0116</v>
      </c>
      <c r="AO28" t="str">
        <f>AK28&amp;" ("&amp;TEXT(AK28/AK$32,"0.00%")&amp;")"</f>
        <v>326 (66.53%)</v>
      </c>
      <c r="AP28" t="str">
        <f>AL28&amp;" ("&amp;TEXT(AL28/AL$32,"0.00%")&amp;")"</f>
        <v>63 (77.78%)</v>
      </c>
      <c r="AQ28" t="str">
        <f>AM28&amp;" ("&amp;TEXT(AM28/AM$32,"0.00%")&amp;")"</f>
        <v>389 (68.13%)</v>
      </c>
    </row>
    <row r="29" ht="17.55" spans="1:43">
      <c r="A29" s="21"/>
      <c r="B29" s="22" t="s">
        <v>79</v>
      </c>
      <c r="C29" s="22">
        <v>33</v>
      </c>
      <c r="D29" s="22">
        <v>14</v>
      </c>
      <c r="E29" s="8">
        <f t="shared" si="14"/>
        <v>47</v>
      </c>
      <c r="G29" t="str">
        <f>C29&amp;" ("&amp;TEXT(C29/C$30,"0.00%")&amp;")"</f>
        <v>33 (7.14%)</v>
      </c>
      <c r="H29" t="str">
        <f>D29&amp;" ("&amp;TEXT(D29/D$30,"0.00%")&amp;")"</f>
        <v>14 (16.09%)</v>
      </c>
      <c r="I29" t="str">
        <f>E29&amp;" ("&amp;TEXT(E29/E$30,"0.00%")&amp;")"</f>
        <v>47 (8.56%)</v>
      </c>
      <c r="J29" s="55"/>
      <c r="K29" s="73"/>
      <c r="L29" s="74"/>
      <c r="M29" s="74"/>
      <c r="N29" s="74"/>
      <c r="O29" s="74"/>
      <c r="P29" s="74"/>
      <c r="Q29" s="114"/>
      <c r="X29" s="128"/>
      <c r="Y29" s="74"/>
      <c r="Z29" s="74"/>
      <c r="AA29" s="146"/>
      <c r="AB29" s="147"/>
      <c r="AI29" s="17" t="s">
        <v>80</v>
      </c>
      <c r="AJ29" s="25"/>
      <c r="AK29" s="62">
        <v>119</v>
      </c>
      <c r="AL29" s="62">
        <v>10</v>
      </c>
      <c r="AM29" s="59">
        <f t="shared" si="19"/>
        <v>129</v>
      </c>
      <c r="AN29" s="25"/>
      <c r="AO29" t="str">
        <f>AK29&amp;" ("&amp;TEXT(AK29/AK$32,"0.00%")&amp;")"</f>
        <v>119 (24.29%)</v>
      </c>
      <c r="AP29" t="str">
        <f>AL29&amp;" ("&amp;TEXT(AL29/AL$32,"0.00%")&amp;")"</f>
        <v>10 (12.35%)</v>
      </c>
      <c r="AQ29" t="str">
        <f>AM29&amp;" ("&amp;TEXT(AM29/AM$32,"0.00%")&amp;")"</f>
        <v>129 (22.59%)</v>
      </c>
    </row>
    <row r="30" ht="23.75" spans="1:43">
      <c r="A30" s="21"/>
      <c r="B30" s="11" t="s">
        <v>47</v>
      </c>
      <c r="C30" s="11">
        <f>SUM(C27:C29)</f>
        <v>462</v>
      </c>
      <c r="D30" s="11">
        <f>SUM(D27:D29)</f>
        <v>87</v>
      </c>
      <c r="E30" s="8">
        <f t="shared" si="14"/>
        <v>549</v>
      </c>
      <c r="G30" t="str">
        <f>C30&amp;" ("&amp;TEXT(C30/C$30,"0.00%")&amp;")"</f>
        <v>462 (100.00%)</v>
      </c>
      <c r="H30" t="str">
        <f>D30&amp;" ("&amp;TEXT(D30/D$30,"0.00%")&amp;")"</f>
        <v>87 (100.00%)</v>
      </c>
      <c r="I30" t="str">
        <f>E30&amp;" ("&amp;TEXT(E30/E$30,"0.00%")&amp;")"</f>
        <v>549 (100.00%)</v>
      </c>
      <c r="J30" s="55"/>
      <c r="K30" s="12" t="s">
        <v>84</v>
      </c>
      <c r="L30" s="75">
        <v>0.0172</v>
      </c>
      <c r="M30" s="75">
        <v>0.0536</v>
      </c>
      <c r="N30" s="75">
        <v>0.1059</v>
      </c>
      <c r="O30" s="75">
        <v>0.0245</v>
      </c>
      <c r="P30" s="104">
        <v>0.0403</v>
      </c>
      <c r="Q30" s="115">
        <v>0.0055</v>
      </c>
      <c r="X30" s="54" t="s">
        <v>84</v>
      </c>
      <c r="Y30" s="75">
        <v>0.1207</v>
      </c>
      <c r="Z30" s="75">
        <v>0.0207</v>
      </c>
      <c r="AA30" s="75">
        <v>0.0493</v>
      </c>
      <c r="AB30" s="148">
        <v>0.0065</v>
      </c>
      <c r="AI30" s="26" t="s">
        <v>82</v>
      </c>
      <c r="AJ30" s="27"/>
      <c r="AK30" s="172">
        <v>20</v>
      </c>
      <c r="AL30" s="172">
        <v>7</v>
      </c>
      <c r="AM30" s="59">
        <f t="shared" si="19"/>
        <v>27</v>
      </c>
      <c r="AN30" s="27"/>
      <c r="AO30" t="str">
        <f>AK30&amp;" ("&amp;TEXT(AK30/AK$32,"0.00%")&amp;")"</f>
        <v>20 (4.08%)</v>
      </c>
      <c r="AP30" t="str">
        <f>AL30&amp;" ("&amp;TEXT(AL30/AL$32,"0.00%")&amp;")"</f>
        <v>7 (8.64%)</v>
      </c>
      <c r="AQ30" t="str">
        <f>AM30&amp;" ("&amp;TEXT(AM30/AM$32,"0.00%")&amp;")"</f>
        <v>27 (4.73%)</v>
      </c>
    </row>
    <row r="31" ht="17.55" spans="1:43">
      <c r="A31" s="7" t="s">
        <v>72</v>
      </c>
      <c r="B31" s="7"/>
      <c r="C31" s="7"/>
      <c r="D31" s="7"/>
      <c r="E31" s="47"/>
      <c r="J31" s="55"/>
      <c r="K31" s="57" t="s">
        <v>85</v>
      </c>
      <c r="L31" s="58"/>
      <c r="M31" s="58"/>
      <c r="N31" s="58"/>
      <c r="O31" s="58"/>
      <c r="P31" s="58"/>
      <c r="Q31" s="57"/>
      <c r="X31" s="58" t="s">
        <v>85</v>
      </c>
      <c r="Y31" s="58"/>
      <c r="Z31" s="58"/>
      <c r="AA31" s="58"/>
      <c r="AB31" s="58"/>
      <c r="AI31" s="17" t="s">
        <v>83</v>
      </c>
      <c r="AJ31" s="25"/>
      <c r="AK31" s="62">
        <v>25</v>
      </c>
      <c r="AL31" s="62">
        <v>1</v>
      </c>
      <c r="AM31" s="59">
        <f t="shared" si="19"/>
        <v>26</v>
      </c>
      <c r="AN31" s="25"/>
      <c r="AO31" t="str">
        <f>AK31&amp;" ("&amp;TEXT(AK31/AK$32,"0.00%")&amp;")"</f>
        <v>25 (5.10%)</v>
      </c>
      <c r="AP31" t="str">
        <f>AL31&amp;" ("&amp;TEXT(AL31/AL$32,"0.00%")&amp;")"</f>
        <v>1 (1.23%)</v>
      </c>
      <c r="AQ31" t="str">
        <f>AM31&amp;" ("&amp;TEXT(AM31/AM$32,"0.00%")&amp;")"</f>
        <v>26 (4.55%)</v>
      </c>
    </row>
    <row r="32" ht="17.55" spans="1:43">
      <c r="A32" s="23" t="s">
        <v>77</v>
      </c>
      <c r="B32" s="24"/>
      <c r="C32" s="23">
        <v>538</v>
      </c>
      <c r="D32" s="23">
        <v>21</v>
      </c>
      <c r="E32" s="8">
        <f>SUM(C32:D32)</f>
        <v>559</v>
      </c>
      <c r="G32" t="str">
        <f>C32&amp;" ("&amp;TEXT(C32/C$36,"0.00%")&amp;")"</f>
        <v>538 (70.98%)</v>
      </c>
      <c r="H32" t="str">
        <f>D32&amp;" ("&amp;TEXT(D32/D$36,"0.00%")&amp;")"</f>
        <v>21 (61.76%)</v>
      </c>
      <c r="I32" t="str">
        <f>E32&amp;" ("&amp;TEXT(E32/E$36,"0.00%")&amp;")"</f>
        <v>559 (70.58%)</v>
      </c>
      <c r="J32" t="s">
        <v>23</v>
      </c>
      <c r="K32" s="30" t="s">
        <v>86</v>
      </c>
      <c r="L32" s="76">
        <v>74</v>
      </c>
      <c r="M32" s="76">
        <v>133</v>
      </c>
      <c r="N32" s="76">
        <v>56</v>
      </c>
      <c r="O32" s="76">
        <v>195</v>
      </c>
      <c r="P32" s="61">
        <f t="shared" ref="P32:P38" si="47">SUM(L32:O32)</f>
        <v>458</v>
      </c>
      <c r="R32" t="str">
        <f t="shared" ref="R32:V32" si="48">L32&amp;" ("&amp;TEXT(L32/L$35,"0.00%")&amp;")"</f>
        <v>74 (57.81%)</v>
      </c>
      <c r="S32" t="str">
        <f t="shared" si="48"/>
        <v>133 (56.36%)</v>
      </c>
      <c r="T32" t="str">
        <f t="shared" si="48"/>
        <v>56 (53.85%)</v>
      </c>
      <c r="U32" t="str">
        <f t="shared" si="48"/>
        <v>195 (55.40%)</v>
      </c>
      <c r="V32" t="str">
        <f t="shared" si="48"/>
        <v>458 (55.85%)</v>
      </c>
      <c r="W32" s="129">
        <v>0.9314</v>
      </c>
      <c r="X32" s="59" t="s">
        <v>86</v>
      </c>
      <c r="Y32" s="59">
        <v>30</v>
      </c>
      <c r="Z32" s="59">
        <v>79</v>
      </c>
      <c r="AA32" s="140">
        <f t="shared" ref="AA32:AA35" si="49">SUM(Y32:Z32)</f>
        <v>109</v>
      </c>
      <c r="AC32" t="str">
        <f t="shared" ref="AC32:AE32" si="50">Y32&amp;" ("&amp;TEXT(Y32/Y$35,"0.00%")&amp;")"</f>
        <v>30 (50.85%)</v>
      </c>
      <c r="AD32" t="str">
        <f t="shared" si="50"/>
        <v>79 (54.48%)</v>
      </c>
      <c r="AE32" t="str">
        <f t="shared" si="50"/>
        <v>109 (53.43%)</v>
      </c>
      <c r="AF32" s="158">
        <v>0.5641</v>
      </c>
      <c r="AI32" s="28" t="s">
        <v>47</v>
      </c>
      <c r="AJ32" s="29"/>
      <c r="AK32" s="173">
        <f>SUM(AK28:AK31)</f>
        <v>490</v>
      </c>
      <c r="AL32" s="173">
        <f>SUM(AL28:AL31)</f>
        <v>81</v>
      </c>
      <c r="AM32" s="59">
        <f t="shared" si="19"/>
        <v>571</v>
      </c>
      <c r="AN32" s="29"/>
      <c r="AO32" t="str">
        <f>AK32&amp;" ("&amp;TEXT(AK32/AK$32,"0.00%")&amp;")"</f>
        <v>490 (100.00%)</v>
      </c>
      <c r="AP32" t="str">
        <f>AL32&amp;" ("&amp;TEXT(AL32/AL$32,"0.00%")&amp;")"</f>
        <v>81 (100.00%)</v>
      </c>
      <c r="AQ32" t="str">
        <f>AM32&amp;" ("&amp;TEXT(AM32/AM$32,"0.00%")&amp;")"</f>
        <v>571 (100.00%)</v>
      </c>
    </row>
    <row r="33" ht="33.5" customHeight="1" spans="1:40">
      <c r="A33" s="17" t="s">
        <v>80</v>
      </c>
      <c r="B33" s="25"/>
      <c r="C33" s="17">
        <v>159</v>
      </c>
      <c r="D33" s="17">
        <v>5</v>
      </c>
      <c r="E33" s="8">
        <f t="shared" ref="E33:E38" si="51">SUM(C33:D33)</f>
        <v>164</v>
      </c>
      <c r="G33" t="str">
        <f>C33&amp;" ("&amp;TEXT(C33/C$36,"0.00%")&amp;")"</f>
        <v>159 (20.98%)</v>
      </c>
      <c r="H33" t="str">
        <f>D33&amp;" ("&amp;TEXT(D33/D$36,"0.00%")&amp;")"</f>
        <v>5 (14.71%)</v>
      </c>
      <c r="I33" t="str">
        <f>E33&amp;" ("&amp;TEXT(E33/E$36,"0.00%")&amp;")"</f>
        <v>164 (20.71%)</v>
      </c>
      <c r="J33" s="9"/>
      <c r="K33" s="9" t="s">
        <v>87</v>
      </c>
      <c r="L33" s="68">
        <v>47</v>
      </c>
      <c r="M33" s="68">
        <v>90</v>
      </c>
      <c r="N33" s="68">
        <v>39</v>
      </c>
      <c r="O33" s="68">
        <v>131</v>
      </c>
      <c r="P33" s="61">
        <f t="shared" si="47"/>
        <v>307</v>
      </c>
      <c r="Q33" s="111"/>
      <c r="R33" t="str">
        <f t="shared" ref="R33:V33" si="52">L33&amp;" ("&amp;TEXT(L33/L$35,"0.00%")&amp;")"</f>
        <v>47 (36.72%)</v>
      </c>
      <c r="S33" t="str">
        <f t="shared" si="52"/>
        <v>90 (38.14%)</v>
      </c>
      <c r="T33" t="str">
        <f t="shared" si="52"/>
        <v>39 (37.50%)</v>
      </c>
      <c r="U33" t="str">
        <f t="shared" si="52"/>
        <v>131 (37.22%)</v>
      </c>
      <c r="V33" t="str">
        <f t="shared" si="52"/>
        <v>307 (37.44%)</v>
      </c>
      <c r="X33" s="68" t="s">
        <v>87</v>
      </c>
      <c r="Y33" s="68">
        <v>27</v>
      </c>
      <c r="Z33" s="68">
        <v>57</v>
      </c>
      <c r="AA33" s="140">
        <f t="shared" si="49"/>
        <v>84</v>
      </c>
      <c r="AB33" s="143"/>
      <c r="AC33" t="str">
        <f t="shared" ref="AC33:AE33" si="53">Y33&amp;" ("&amp;TEXT(Y33/Y$35,"0.00%")&amp;")"</f>
        <v>27 (45.76%)</v>
      </c>
      <c r="AD33" t="str">
        <f t="shared" si="53"/>
        <v>57 (39.31%)</v>
      </c>
      <c r="AE33" t="str">
        <f t="shared" si="53"/>
        <v>84 (41.18%)</v>
      </c>
      <c r="AI33" s="160" t="s">
        <v>88</v>
      </c>
      <c r="AJ33" s="160"/>
      <c r="AK33" s="174"/>
      <c r="AL33" s="174"/>
      <c r="AM33" s="160"/>
      <c r="AN33" s="160"/>
    </row>
    <row r="34" ht="17.55" spans="1:31">
      <c r="A34" s="26" t="s">
        <v>82</v>
      </c>
      <c r="B34" s="27"/>
      <c r="C34" s="26">
        <v>27</v>
      </c>
      <c r="D34" s="26">
        <v>8</v>
      </c>
      <c r="E34" s="8">
        <f t="shared" si="51"/>
        <v>35</v>
      </c>
      <c r="G34" t="str">
        <f>C34&amp;" ("&amp;TEXT(C34/C$36,"0.00%")&amp;")"</f>
        <v>27 (3.56%)</v>
      </c>
      <c r="H34" t="str">
        <f>D34&amp;" ("&amp;TEXT(D34/D$36,"0.00%")&amp;")"</f>
        <v>8 (23.53%)</v>
      </c>
      <c r="I34" t="str">
        <f>E34&amp;" ("&amp;TEXT(E34/E$36,"0.00%")&amp;")"</f>
        <v>35 (4.42%)</v>
      </c>
      <c r="J34" s="77"/>
      <c r="K34" s="77" t="s">
        <v>89</v>
      </c>
      <c r="L34" s="78">
        <v>7</v>
      </c>
      <c r="M34" s="78">
        <v>13</v>
      </c>
      <c r="N34" s="78">
        <v>9</v>
      </c>
      <c r="O34" s="78">
        <v>26</v>
      </c>
      <c r="P34" s="61">
        <f t="shared" si="47"/>
        <v>55</v>
      </c>
      <c r="Q34" s="116"/>
      <c r="R34" t="str">
        <f t="shared" ref="R34:V34" si="54">L34&amp;" ("&amp;TEXT(L34/L$35,"0.00%")&amp;")"</f>
        <v>7 (5.47%)</v>
      </c>
      <c r="S34" t="str">
        <f t="shared" si="54"/>
        <v>13 (5.51%)</v>
      </c>
      <c r="T34" t="str">
        <f t="shared" si="54"/>
        <v>9 (8.65%)</v>
      </c>
      <c r="U34" t="str">
        <f t="shared" si="54"/>
        <v>26 (7.39%)</v>
      </c>
      <c r="V34" t="str">
        <f t="shared" si="54"/>
        <v>55 (6.71%)</v>
      </c>
      <c r="X34" s="69" t="s">
        <v>89</v>
      </c>
      <c r="Y34" s="69">
        <v>2</v>
      </c>
      <c r="Z34" s="69">
        <v>9</v>
      </c>
      <c r="AA34" s="140">
        <f t="shared" si="49"/>
        <v>11</v>
      </c>
      <c r="AB34" s="142"/>
      <c r="AC34" t="str">
        <f t="shared" ref="AC34:AE34" si="55">Y34&amp;" ("&amp;TEXT(Y34/Y$35,"0.00%")&amp;")"</f>
        <v>2 (3.39%)</v>
      </c>
      <c r="AD34" t="str">
        <f t="shared" si="55"/>
        <v>9 (6.21%)</v>
      </c>
      <c r="AE34" t="str">
        <f t="shared" si="55"/>
        <v>11 (5.39%)</v>
      </c>
    </row>
    <row r="35" ht="17.55" spans="1:31">
      <c r="A35" s="17" t="s">
        <v>83</v>
      </c>
      <c r="B35" s="25"/>
      <c r="C35" s="17">
        <v>34</v>
      </c>
      <c r="D35" s="17">
        <v>0</v>
      </c>
      <c r="E35" s="8">
        <f t="shared" si="51"/>
        <v>34</v>
      </c>
      <c r="G35" t="str">
        <f>C35&amp;" ("&amp;TEXT(C35/C$36,"0.00%")&amp;")"</f>
        <v>34 (4.49%)</v>
      </c>
      <c r="H35" t="str">
        <f>D35&amp;" ("&amp;TEXT(D35/D$36,"0.00%")&amp;")"</f>
        <v>0 (0.00%)</v>
      </c>
      <c r="I35" t="str">
        <f>E35&amp;" ("&amp;TEXT(E35/E$36,"0.00%")&amp;")"</f>
        <v>34 (4.29%)</v>
      </c>
      <c r="J35" s="9"/>
      <c r="K35" s="79" t="s">
        <v>49</v>
      </c>
      <c r="L35" s="80">
        <f>SUM(L32:L34)</f>
        <v>128</v>
      </c>
      <c r="M35" s="80">
        <f>SUM(M32:M34)</f>
        <v>236</v>
      </c>
      <c r="N35" s="80">
        <f>SUM(N32:N34)</f>
        <v>104</v>
      </c>
      <c r="O35" s="80">
        <f>SUM(O32:O34)</f>
        <v>352</v>
      </c>
      <c r="P35" s="80">
        <f>SUM(P32:P34)</f>
        <v>820</v>
      </c>
      <c r="Q35" s="114"/>
      <c r="R35" t="str">
        <f t="shared" ref="R35:V35" si="56">L35&amp;" ("&amp;TEXT(L35/L$35,"0.00%")&amp;")"</f>
        <v>128 (100.00%)</v>
      </c>
      <c r="S35" t="str">
        <f t="shared" si="56"/>
        <v>236 (100.00%)</v>
      </c>
      <c r="T35" t="str">
        <f t="shared" si="56"/>
        <v>104 (100.00%)</v>
      </c>
      <c r="U35" t="str">
        <f t="shared" si="56"/>
        <v>352 (100.00%)</v>
      </c>
      <c r="V35" t="str">
        <f t="shared" si="56"/>
        <v>820 (100.00%)</v>
      </c>
      <c r="X35" s="60" t="s">
        <v>49</v>
      </c>
      <c r="Y35" s="103">
        <f>SUM(Y32:Y34)</f>
        <v>59</v>
      </c>
      <c r="Z35" s="103">
        <f>SUM(Z32:Z34)</f>
        <v>145</v>
      </c>
      <c r="AA35" s="140">
        <f t="shared" si="49"/>
        <v>204</v>
      </c>
      <c r="AB35" s="138"/>
      <c r="AC35" t="str">
        <f t="shared" ref="AC35:AE35" si="57">Y35&amp;" ("&amp;TEXT(Y35/Y$35,"0.00%")&amp;")"</f>
        <v>59 (100.00%)</v>
      </c>
      <c r="AD35" t="str">
        <f t="shared" si="57"/>
        <v>145 (100.00%)</v>
      </c>
      <c r="AE35" t="str">
        <f t="shared" si="57"/>
        <v>204 (100.00%)</v>
      </c>
    </row>
    <row r="36" ht="17.55" spans="1:28">
      <c r="A36" s="28" t="s">
        <v>47</v>
      </c>
      <c r="B36" s="29"/>
      <c r="C36" s="28">
        <f>SUM(C32:C35)</f>
        <v>758</v>
      </c>
      <c r="D36" s="28">
        <f>SUM(D32:D35)</f>
        <v>34</v>
      </c>
      <c r="E36" s="8">
        <f t="shared" si="51"/>
        <v>792</v>
      </c>
      <c r="G36" t="str">
        <f>C36&amp;" ("&amp;TEXT(C36/C$36,"0.00%")&amp;")"</f>
        <v>758 (100.00%)</v>
      </c>
      <c r="H36" t="str">
        <f>D36&amp;" ("&amp;TEXT(D36/D$36,"0.00%")&amp;")"</f>
        <v>34 (100.00%)</v>
      </c>
      <c r="I36" t="str">
        <f>E36&amp;" ("&amp;TEXT(E36/E$36,"0.00%")&amp;")"</f>
        <v>792 (100.00%)</v>
      </c>
      <c r="J36" s="55"/>
      <c r="K36" s="57" t="s">
        <v>90</v>
      </c>
      <c r="L36" s="58"/>
      <c r="M36" s="58"/>
      <c r="N36" s="58"/>
      <c r="O36" s="58"/>
      <c r="P36" s="58"/>
      <c r="Q36" s="57"/>
      <c r="X36" s="58" t="s">
        <v>90</v>
      </c>
      <c r="Y36" s="58"/>
      <c r="Z36" s="58"/>
      <c r="AA36" s="140"/>
      <c r="AB36" s="58"/>
    </row>
    <row r="37" ht="17.55" spans="1:32">
      <c r="A37" s="7" t="s">
        <v>91</v>
      </c>
      <c r="B37" s="7"/>
      <c r="C37" s="7"/>
      <c r="D37" s="7"/>
      <c r="E37" s="47"/>
      <c r="J37" s="77"/>
      <c r="K37" s="81" t="s">
        <v>92</v>
      </c>
      <c r="L37" s="82">
        <v>114</v>
      </c>
      <c r="M37" s="82">
        <v>180</v>
      </c>
      <c r="N37" s="82">
        <v>71</v>
      </c>
      <c r="O37" s="82">
        <v>295</v>
      </c>
      <c r="P37" s="61">
        <f t="shared" si="47"/>
        <v>660</v>
      </c>
      <c r="R37" t="str">
        <f t="shared" ref="R37:V37" si="58">L37&amp;" ("&amp;TEXT(L37/L$39,"0.00%")&amp;")"</f>
        <v>114 (95.00%)</v>
      </c>
      <c r="S37" t="str">
        <f t="shared" si="58"/>
        <v>180 (82.19%)</v>
      </c>
      <c r="T37" t="str">
        <f t="shared" si="58"/>
        <v>71 (80.68%)</v>
      </c>
      <c r="U37" t="str">
        <f t="shared" si="58"/>
        <v>295 (93.35%)</v>
      </c>
      <c r="V37" t="str">
        <f t="shared" si="58"/>
        <v>660 (88.83%)</v>
      </c>
      <c r="W37" s="130" t="s">
        <v>23</v>
      </c>
      <c r="X37" s="131" t="s">
        <v>92</v>
      </c>
      <c r="Y37" s="149">
        <v>48</v>
      </c>
      <c r="Z37" s="149">
        <v>113</v>
      </c>
      <c r="AA37" s="140">
        <f t="shared" ref="AA37:AA39" si="59">SUM(Y37:Z37)</f>
        <v>161</v>
      </c>
      <c r="AC37" t="str">
        <f t="shared" ref="AC37:AE37" si="60">Y37&amp;" ("&amp;TEXT(Y37/Y$39,"0.00%")&amp;")"</f>
        <v>48 (84.21%)</v>
      </c>
      <c r="AD37" t="str">
        <f t="shared" si="60"/>
        <v>113 (81.88%)</v>
      </c>
      <c r="AE37" t="str">
        <f t="shared" si="60"/>
        <v>161 (82.56%)</v>
      </c>
      <c r="AF37" s="159">
        <v>0.8556</v>
      </c>
    </row>
    <row r="38" spans="1:31">
      <c r="A38" s="30" t="s">
        <v>92</v>
      </c>
      <c r="B38" s="31"/>
      <c r="C38" s="30">
        <v>653</v>
      </c>
      <c r="D38" s="30">
        <v>57</v>
      </c>
      <c r="E38" s="8">
        <f t="shared" si="51"/>
        <v>710</v>
      </c>
      <c r="G38" t="str">
        <f>C38&amp;" ("&amp;TEXT(C38/C$40,"0.00%")&amp;")"</f>
        <v>653 (81.32%)</v>
      </c>
      <c r="H38" t="str">
        <f>D38&amp;" ("&amp;TEXT(D38/D$40,"0.00%")&amp;")"</f>
        <v>57 (43.51%)</v>
      </c>
      <c r="I38" t="str">
        <f>E38&amp;" ("&amp;TEXT(E38/E$40,"0.00%")&amp;")"</f>
        <v>710 (76.02%)</v>
      </c>
      <c r="J38" t="s">
        <v>23</v>
      </c>
      <c r="K38" s="9" t="s">
        <v>93</v>
      </c>
      <c r="L38" s="65">
        <v>6</v>
      </c>
      <c r="M38" s="65">
        <v>39</v>
      </c>
      <c r="N38" s="65">
        <v>17</v>
      </c>
      <c r="O38" s="65">
        <v>21</v>
      </c>
      <c r="P38" s="61">
        <f t="shared" si="47"/>
        <v>83</v>
      </c>
      <c r="Q38" s="117"/>
      <c r="R38" t="str">
        <f t="shared" ref="R38:V38" si="61">L38&amp;" ("&amp;TEXT(L38/L$39,"0.00%")&amp;")"</f>
        <v>6 (5.00%)</v>
      </c>
      <c r="S38" t="str">
        <f t="shared" si="61"/>
        <v>39 (17.81%)</v>
      </c>
      <c r="T38" t="str">
        <f t="shared" si="61"/>
        <v>17 (19.32%)</v>
      </c>
      <c r="U38" t="str">
        <f t="shared" si="61"/>
        <v>21 (6.65%)</v>
      </c>
      <c r="V38" t="str">
        <f t="shared" si="61"/>
        <v>83 (11.17%)</v>
      </c>
      <c r="X38" s="62" t="s">
        <v>93</v>
      </c>
      <c r="Y38" s="141">
        <v>9</v>
      </c>
      <c r="Z38" s="141">
        <v>25</v>
      </c>
      <c r="AA38" s="140">
        <f t="shared" si="59"/>
        <v>34</v>
      </c>
      <c r="AB38" s="150"/>
      <c r="AC38" t="str">
        <f t="shared" ref="AC38:AE38" si="62">Y38&amp;" ("&amp;TEXT(Y38/Y$39,"0.00%")&amp;")"</f>
        <v>9 (15.79%)</v>
      </c>
      <c r="AD38" t="str">
        <f t="shared" si="62"/>
        <v>25 (18.12%)</v>
      </c>
      <c r="AE38" t="str">
        <f t="shared" si="62"/>
        <v>34 (17.44%)</v>
      </c>
    </row>
    <row r="39" spans="1:31">
      <c r="A39" s="17" t="s">
        <v>93</v>
      </c>
      <c r="B39" s="25"/>
      <c r="C39" s="17">
        <v>150</v>
      </c>
      <c r="D39" s="17">
        <v>74</v>
      </c>
      <c r="E39" s="8">
        <f t="shared" ref="E39:E42" si="63">SUM(C39:D39)</f>
        <v>224</v>
      </c>
      <c r="G39" t="str">
        <f>C39&amp;" ("&amp;TEXT(C39/C$40,"0.00%")&amp;")"</f>
        <v>150 (18.68%)</v>
      </c>
      <c r="H39" t="str">
        <f>D39&amp;" ("&amp;TEXT(D39/D$40,"0.00%")&amp;")"</f>
        <v>74 (56.49%)</v>
      </c>
      <c r="I39" t="str">
        <f>E39&amp;" ("&amp;TEXT(E39/E$40,"0.00%")&amp;")"</f>
        <v>224 (23.98%)</v>
      </c>
      <c r="J39" s="77"/>
      <c r="K39" s="83" t="s">
        <v>49</v>
      </c>
      <c r="L39" s="84">
        <f>SUM(L37:L38)</f>
        <v>120</v>
      </c>
      <c r="M39" s="84">
        <f>SUM(M37:M38)</f>
        <v>219</v>
      </c>
      <c r="N39" s="84">
        <f>SUM(N37:N38)</f>
        <v>88</v>
      </c>
      <c r="O39" s="84">
        <f>SUM(O37:O38)</f>
        <v>316</v>
      </c>
      <c r="P39" s="84">
        <f>SUM(P37:P38)</f>
        <v>743</v>
      </c>
      <c r="Q39" s="118"/>
      <c r="R39" t="str">
        <f t="shared" ref="R39:V39" si="64">L39&amp;" ("&amp;TEXT(L39/L$39,"0.00%")&amp;")"</f>
        <v>120 (100.00%)</v>
      </c>
      <c r="S39" t="str">
        <f t="shared" si="64"/>
        <v>219 (100.00%)</v>
      </c>
      <c r="T39" t="str">
        <f t="shared" si="64"/>
        <v>88 (100.00%)</v>
      </c>
      <c r="U39" t="str">
        <f t="shared" si="64"/>
        <v>316 (100.00%)</v>
      </c>
      <c r="V39" t="str">
        <f t="shared" si="64"/>
        <v>743 (100.00%)</v>
      </c>
      <c r="X39" s="132" t="s">
        <v>49</v>
      </c>
      <c r="Y39" s="151">
        <f>SUM(Y37:Y38)</f>
        <v>57</v>
      </c>
      <c r="Z39" s="151">
        <f>SUM(Z37:Z38)</f>
        <v>138</v>
      </c>
      <c r="AA39" s="140">
        <f t="shared" si="59"/>
        <v>195</v>
      </c>
      <c r="AB39" s="152"/>
      <c r="AC39" t="str">
        <f t="shared" ref="AC39:AE39" si="65">Y39&amp;" ("&amp;TEXT(Y39/Y$39,"0.00%")&amp;")"</f>
        <v>57 (100.00%)</v>
      </c>
      <c r="AD39" t="str">
        <f t="shared" si="65"/>
        <v>138 (100.00%)</v>
      </c>
      <c r="AE39" t="str">
        <f t="shared" si="65"/>
        <v>195 (100.00%)</v>
      </c>
    </row>
    <row r="40" ht="17.55" spans="1:28">
      <c r="A40" s="32" t="s">
        <v>47</v>
      </c>
      <c r="B40" s="33"/>
      <c r="C40" s="34">
        <f>SUM(C38:C39)</f>
        <v>803</v>
      </c>
      <c r="D40" s="34">
        <f>SUM(D38:D39)</f>
        <v>131</v>
      </c>
      <c r="E40" s="8">
        <f t="shared" si="63"/>
        <v>934</v>
      </c>
      <c r="G40" t="str">
        <f>C40&amp;" ("&amp;TEXT(C40/C$40,"0.00%")&amp;")"</f>
        <v>803 (100.00%)</v>
      </c>
      <c r="H40" t="str">
        <f>D40&amp;" ("&amp;TEXT(D40/D$40,"0.00%")&amp;")"</f>
        <v>131 (100.00%)</v>
      </c>
      <c r="I40" t="str">
        <f>E40&amp;" ("&amp;TEXT(E40/E$40,"0.00%")&amp;")"</f>
        <v>934 (100.00%)</v>
      </c>
      <c r="J40" s="55"/>
      <c r="K40" s="57" t="s">
        <v>94</v>
      </c>
      <c r="L40" s="58"/>
      <c r="M40" s="58"/>
      <c r="N40" s="58"/>
      <c r="O40" s="58"/>
      <c r="P40" s="58"/>
      <c r="Q40" s="57"/>
      <c r="X40" s="58" t="s">
        <v>94</v>
      </c>
      <c r="Y40" s="58"/>
      <c r="Z40" s="58"/>
      <c r="AA40" s="140"/>
      <c r="AB40" s="58"/>
    </row>
    <row r="41" ht="17.55" spans="1:32">
      <c r="A41" s="7" t="s">
        <v>95</v>
      </c>
      <c r="B41" s="7"/>
      <c r="C41" s="7"/>
      <c r="D41" s="7"/>
      <c r="E41" s="47"/>
      <c r="J41" s="85"/>
      <c r="K41" s="86" t="s">
        <v>92</v>
      </c>
      <c r="L41" s="87">
        <v>98</v>
      </c>
      <c r="M41" s="87">
        <v>186</v>
      </c>
      <c r="N41" s="87">
        <v>65</v>
      </c>
      <c r="O41" s="87">
        <v>275</v>
      </c>
      <c r="P41" s="87">
        <f>SUM(L41:O41)</f>
        <v>624</v>
      </c>
      <c r="R41" t="str">
        <f t="shared" ref="R41:V41" si="66">L41&amp;" ("&amp;TEXT(L41/L$43,"0.00%")&amp;")"</f>
        <v>98 (85.96%)</v>
      </c>
      <c r="S41" t="str">
        <f t="shared" si="66"/>
        <v>186 (85.71%)</v>
      </c>
      <c r="T41" t="str">
        <f t="shared" si="66"/>
        <v>65 (78.31%)</v>
      </c>
      <c r="U41" t="str">
        <f t="shared" si="66"/>
        <v>275 (89.00%)</v>
      </c>
      <c r="V41" t="str">
        <f t="shared" si="66"/>
        <v>624 (86.31%)</v>
      </c>
      <c r="W41" s="133">
        <v>0.001</v>
      </c>
      <c r="X41" s="131" t="s">
        <v>92</v>
      </c>
      <c r="Y41" s="149">
        <v>50</v>
      </c>
      <c r="Z41" s="149">
        <v>114</v>
      </c>
      <c r="AA41" s="140">
        <f t="shared" ref="AA41:AA43" si="67">SUM(Y41:Z41)</f>
        <v>164</v>
      </c>
      <c r="AC41" t="str">
        <f t="shared" ref="AC41:AE41" si="68">Y41&amp;" ("&amp;TEXT(Y41/Y$43,"0.00%")&amp;")"</f>
        <v>50 (87.72%)</v>
      </c>
      <c r="AD41" t="str">
        <f t="shared" si="68"/>
        <v>114 (83.82%)</v>
      </c>
      <c r="AE41" t="str">
        <f t="shared" si="68"/>
        <v>164 (84.97%)</v>
      </c>
      <c r="AF41" s="159">
        <v>0.6386</v>
      </c>
    </row>
    <row r="42" ht="17.55" spans="1:31">
      <c r="A42" s="8" t="s">
        <v>65</v>
      </c>
      <c r="B42" s="13"/>
      <c r="C42" s="8">
        <v>129</v>
      </c>
      <c r="D42" s="8">
        <v>3</v>
      </c>
      <c r="E42" s="8">
        <f t="shared" si="63"/>
        <v>132</v>
      </c>
      <c r="G42" t="str">
        <f>C42&amp;" ("&amp;TEXT(C42/C$45,"0.00%")&amp;")"</f>
        <v>129 (16.37%)</v>
      </c>
      <c r="H42" t="str">
        <f>D42&amp;" ("&amp;TEXT(D42/D$45,"0.00%")&amp;")"</f>
        <v>3 (30.00%)</v>
      </c>
      <c r="I42" t="str">
        <f>E42&amp;" ("&amp;TEXT(E42/E$45,"0.00%")&amp;")"</f>
        <v>132 (16.54%)</v>
      </c>
      <c r="J42">
        <v>0.4724</v>
      </c>
      <c r="K42" s="9" t="s">
        <v>93</v>
      </c>
      <c r="L42" s="65">
        <v>16</v>
      </c>
      <c r="M42" s="65">
        <v>31</v>
      </c>
      <c r="N42" s="65">
        <v>18</v>
      </c>
      <c r="O42" s="65">
        <v>34</v>
      </c>
      <c r="P42" s="87">
        <f>SUM(L42:O42)</f>
        <v>99</v>
      </c>
      <c r="Q42" s="117"/>
      <c r="R42" t="str">
        <f t="shared" ref="R42:V42" si="69">L42&amp;" ("&amp;TEXT(L42/L$43,"0.00%")&amp;")"</f>
        <v>16 (14.04%)</v>
      </c>
      <c r="S42" t="str">
        <f t="shared" si="69"/>
        <v>31 (14.29%)</v>
      </c>
      <c r="T42" t="str">
        <f t="shared" si="69"/>
        <v>18 (21.69%)</v>
      </c>
      <c r="U42" t="str">
        <f t="shared" si="69"/>
        <v>34 (11.00%)</v>
      </c>
      <c r="V42" t="str">
        <f t="shared" si="69"/>
        <v>99 (13.69%)</v>
      </c>
      <c r="X42" s="68" t="s">
        <v>93</v>
      </c>
      <c r="Y42" s="65">
        <v>7</v>
      </c>
      <c r="Z42" s="65">
        <v>22</v>
      </c>
      <c r="AA42" s="140">
        <f t="shared" si="67"/>
        <v>29</v>
      </c>
      <c r="AB42" s="153"/>
      <c r="AC42" t="str">
        <f t="shared" ref="AC42:AE42" si="70">Y42&amp;" ("&amp;TEXT(Y42/Y$43,"0.00%")&amp;")"</f>
        <v>7 (12.28%)</v>
      </c>
      <c r="AD42" t="str">
        <f t="shared" si="70"/>
        <v>22 (16.18%)</v>
      </c>
      <c r="AE42" t="str">
        <f t="shared" si="70"/>
        <v>29 (15.03%)</v>
      </c>
    </row>
    <row r="43" ht="17.55" spans="1:31">
      <c r="A43" s="17" t="s">
        <v>67</v>
      </c>
      <c r="B43" s="25"/>
      <c r="C43" s="17">
        <v>163</v>
      </c>
      <c r="D43" s="17">
        <v>2</v>
      </c>
      <c r="E43" s="8">
        <f t="shared" ref="E43:E47" si="71">SUM(C43:D43)</f>
        <v>165</v>
      </c>
      <c r="G43" t="str">
        <f>C43&amp;" ("&amp;TEXT(C43/C$45,"0.00%")&amp;")"</f>
        <v>163 (20.69%)</v>
      </c>
      <c r="H43" t="str">
        <f>D43&amp;" ("&amp;TEXT(D43/D$45,"0.00%")&amp;")"</f>
        <v>2 (20.00%)</v>
      </c>
      <c r="I43" t="str">
        <f>E43&amp;" ("&amp;TEXT(E43/E$45,"0.00%")&amp;")"</f>
        <v>165 (20.68%)</v>
      </c>
      <c r="J43" s="85"/>
      <c r="K43" s="88" t="s">
        <v>49</v>
      </c>
      <c r="L43" s="89">
        <f>SUM(L41:L42)</f>
        <v>114</v>
      </c>
      <c r="M43" s="89">
        <f>SUM(M41:M42)</f>
        <v>217</v>
      </c>
      <c r="N43" s="89">
        <f>SUM(N41:N42)</f>
        <v>83</v>
      </c>
      <c r="O43" s="89">
        <f>SUM(O41:O42)</f>
        <v>309</v>
      </c>
      <c r="P43" s="89">
        <f>SUM(P41:P42)</f>
        <v>723</v>
      </c>
      <c r="Q43" s="119"/>
      <c r="R43" t="str">
        <f t="shared" ref="R43:V43" si="72">L43&amp;" ("&amp;TEXT(L43/L$43,"0.00%")&amp;")"</f>
        <v>114 (100.00%)</v>
      </c>
      <c r="S43" t="str">
        <f t="shared" si="72"/>
        <v>217 (100.00%)</v>
      </c>
      <c r="T43" t="str">
        <f t="shared" si="72"/>
        <v>83 (100.00%)</v>
      </c>
      <c r="U43" t="str">
        <f t="shared" si="72"/>
        <v>309 (100.00%)</v>
      </c>
      <c r="V43" t="str">
        <f t="shared" si="72"/>
        <v>723 (100.00%)</v>
      </c>
      <c r="X43" s="132" t="s">
        <v>49</v>
      </c>
      <c r="Y43" s="151">
        <f>SUM(Y41:Y42)</f>
        <v>57</v>
      </c>
      <c r="Z43" s="151">
        <f>SUM(Z41:Z42)</f>
        <v>136</v>
      </c>
      <c r="AA43" s="140">
        <f t="shared" si="67"/>
        <v>193</v>
      </c>
      <c r="AB43" s="152"/>
      <c r="AC43" t="str">
        <f t="shared" ref="AC43:AE43" si="73">Y43&amp;" ("&amp;TEXT(Y43/Y$43,"0.00%")&amp;")"</f>
        <v>57 (100.00%)</v>
      </c>
      <c r="AD43" t="str">
        <f t="shared" si="73"/>
        <v>136 (100.00%)</v>
      </c>
      <c r="AE43" t="str">
        <f t="shared" si="73"/>
        <v>193 (100.00%)</v>
      </c>
    </row>
    <row r="44" ht="23.75" spans="1:28">
      <c r="A44" s="10" t="s">
        <v>69</v>
      </c>
      <c r="B44" s="35"/>
      <c r="C44" s="10">
        <v>496</v>
      </c>
      <c r="D44" s="10">
        <v>5</v>
      </c>
      <c r="E44" s="8">
        <f t="shared" si="71"/>
        <v>501</v>
      </c>
      <c r="G44" t="str">
        <f>C44&amp;" ("&amp;TEXT(C44/C$45,"0.00%")&amp;")"</f>
        <v>496 (62.94%)</v>
      </c>
      <c r="H44" t="str">
        <f>D44&amp;" ("&amp;TEXT(D44/D$45,"0.00%")&amp;")"</f>
        <v>5 (50.00%)</v>
      </c>
      <c r="I44" t="str">
        <f>E44&amp;" ("&amp;TEXT(E44/E$45,"0.00%")&amp;")"</f>
        <v>501 (62.78%)</v>
      </c>
      <c r="J44" s="55"/>
      <c r="K44" s="57" t="s">
        <v>96</v>
      </c>
      <c r="L44" s="58"/>
      <c r="M44" s="58"/>
      <c r="N44" s="58"/>
      <c r="O44" s="58"/>
      <c r="P44" s="58"/>
      <c r="Q44" s="57"/>
      <c r="X44" s="58" t="s">
        <v>96</v>
      </c>
      <c r="Y44" s="58"/>
      <c r="Z44" s="58"/>
      <c r="AA44" s="140"/>
      <c r="AB44" s="58"/>
    </row>
    <row r="45" ht="17.55" spans="1:28">
      <c r="A45" s="18" t="s">
        <v>47</v>
      </c>
      <c r="B45" s="36"/>
      <c r="C45" s="18">
        <f>SUM(C42:C44)</f>
        <v>788</v>
      </c>
      <c r="D45" s="18">
        <f>SUM(D42:D44)</f>
        <v>10</v>
      </c>
      <c r="E45" s="8">
        <f t="shared" si="71"/>
        <v>798</v>
      </c>
      <c r="G45" t="str">
        <f>C45&amp;" ("&amp;TEXT(C45/C$45,"0.00%")&amp;")"</f>
        <v>788 (100.00%)</v>
      </c>
      <c r="H45" t="str">
        <f>D45&amp;" ("&amp;TEXT(D45/D$45,"0.00%")&amp;")"</f>
        <v>10 (100.00%)</v>
      </c>
      <c r="I45" t="str">
        <f>E45&amp;" ("&amp;TEXT(E45/E$45,"0.00%")&amp;")"</f>
        <v>798 (100.00%)</v>
      </c>
      <c r="J45" s="85"/>
      <c r="K45" s="90" t="s">
        <v>97</v>
      </c>
      <c r="L45" s="91">
        <v>0.961106</v>
      </c>
      <c r="M45" s="91">
        <v>0.9031</v>
      </c>
      <c r="N45" s="91">
        <v>0.7657</v>
      </c>
      <c r="O45" s="91">
        <v>0.9169</v>
      </c>
      <c r="P45" s="91">
        <v>0.908997</v>
      </c>
      <c r="Q45" s="120">
        <v>0.0002</v>
      </c>
      <c r="X45" s="59" t="s">
        <v>97</v>
      </c>
      <c r="Y45" s="154">
        <v>0.885884</v>
      </c>
      <c r="Z45" s="154">
        <v>0.91861</v>
      </c>
      <c r="AA45" s="154">
        <v>0.908612</v>
      </c>
      <c r="AB45" s="155">
        <v>0.2485</v>
      </c>
    </row>
    <row r="46" ht="17.55" spans="1:28">
      <c r="A46" s="7" t="s">
        <v>98</v>
      </c>
      <c r="B46" s="7"/>
      <c r="C46" s="7"/>
      <c r="D46" s="7"/>
      <c r="E46" s="47"/>
      <c r="J46" s="9"/>
      <c r="K46" s="9" t="s">
        <v>99</v>
      </c>
      <c r="L46" s="92">
        <v>0.9173</v>
      </c>
      <c r="M46" s="92">
        <v>0.7933</v>
      </c>
      <c r="N46" s="92">
        <v>0.7055</v>
      </c>
      <c r="O46" s="92">
        <v>0.8614</v>
      </c>
      <c r="P46" s="92">
        <v>0.839149</v>
      </c>
      <c r="Q46" s="111"/>
      <c r="X46" s="68" t="s">
        <v>99</v>
      </c>
      <c r="Y46" s="92">
        <v>0.741011</v>
      </c>
      <c r="Z46" s="92">
        <v>0.807239</v>
      </c>
      <c r="AA46" s="92">
        <v>0.788261</v>
      </c>
      <c r="AB46" s="143"/>
    </row>
    <row r="47" spans="1:28">
      <c r="A47" s="37" t="s">
        <v>92</v>
      </c>
      <c r="B47" s="38"/>
      <c r="C47" s="37">
        <v>114</v>
      </c>
      <c r="D47" s="37">
        <v>20</v>
      </c>
      <c r="E47" s="8">
        <f t="shared" si="71"/>
        <v>134</v>
      </c>
      <c r="G47" t="str">
        <f>C47&amp;" ("&amp;TEXT(C47/C$49,"0.00%")&amp;")"</f>
        <v>114 (16.47%)</v>
      </c>
      <c r="H47" t="str">
        <f>D47&amp;" ("&amp;TEXT(D47/D$49,"0.00%")&amp;")"</f>
        <v>20 (23.81%)</v>
      </c>
      <c r="I47" t="str">
        <f>E47&amp;" ("&amp;TEXT(E47/E$49,"0.00%")&amp;")"</f>
        <v>134 (17.27%)</v>
      </c>
      <c r="J47">
        <v>0.1268</v>
      </c>
      <c r="K47" s="85" t="s">
        <v>100</v>
      </c>
      <c r="L47" s="93">
        <v>0.9173</v>
      </c>
      <c r="M47" s="93">
        <v>0.6804</v>
      </c>
      <c r="N47" s="93">
        <v>0.6794</v>
      </c>
      <c r="O47" s="93">
        <v>0.7466</v>
      </c>
      <c r="P47" s="93">
        <v>0.75573</v>
      </c>
      <c r="Q47" s="121"/>
      <c r="X47" s="69" t="s">
        <v>100</v>
      </c>
      <c r="Y47" s="156">
        <v>0.550465</v>
      </c>
      <c r="Z47" s="156">
        <v>0.76246</v>
      </c>
      <c r="AA47" s="156">
        <v>0.703187</v>
      </c>
      <c r="AB47" s="142"/>
    </row>
    <row r="48" spans="1:28">
      <c r="A48" s="39" t="s">
        <v>93</v>
      </c>
      <c r="B48" s="40"/>
      <c r="C48" s="39">
        <v>578</v>
      </c>
      <c r="D48" s="39">
        <v>64</v>
      </c>
      <c r="E48" s="8">
        <f t="shared" ref="E48:E54" si="74">SUM(C48:D48)</f>
        <v>642</v>
      </c>
      <c r="G48" t="str">
        <f>C48&amp;" ("&amp;TEXT(C48/C$49,"0.00%")&amp;")"</f>
        <v>578 (83.53%)</v>
      </c>
      <c r="H48" t="str">
        <f>D48&amp;" ("&amp;TEXT(D48/D$49,"0.00%")&amp;")"</f>
        <v>64 (76.19%)</v>
      </c>
      <c r="I48" t="str">
        <f>E48&amp;" ("&amp;TEXT(E48/E$49,"0.00%")&amp;")"</f>
        <v>642 (82.73%)</v>
      </c>
      <c r="J48" s="9"/>
      <c r="K48" s="9" t="s">
        <v>101</v>
      </c>
      <c r="L48" s="92">
        <v>0.8833</v>
      </c>
      <c r="M48" s="92">
        <v>0.6352</v>
      </c>
      <c r="N48" s="92">
        <v>0.6417</v>
      </c>
      <c r="O48" s="92">
        <v>0.6872</v>
      </c>
      <c r="P48" s="92">
        <v>0.710086</v>
      </c>
      <c r="Q48" s="111"/>
      <c r="X48" s="68" t="s">
        <v>101</v>
      </c>
      <c r="Y48" s="92">
        <v>0.550465</v>
      </c>
      <c r="Z48" s="92">
        <v>0.696348</v>
      </c>
      <c r="AA48" s="92">
        <v>0.65767</v>
      </c>
      <c r="AB48" s="143"/>
    </row>
    <row r="49" ht="17.55" spans="1:28">
      <c r="A49" s="41" t="s">
        <v>47</v>
      </c>
      <c r="B49" s="42"/>
      <c r="C49" s="41">
        <f>SUM(C47:C48)</f>
        <v>692</v>
      </c>
      <c r="D49" s="41">
        <v>84</v>
      </c>
      <c r="E49" s="8">
        <f t="shared" si="74"/>
        <v>776</v>
      </c>
      <c r="G49" t="str">
        <f>C49&amp;" ("&amp;TEXT(C49/C$49,"0.00%")&amp;")"</f>
        <v>692 (100.00%)</v>
      </c>
      <c r="H49" t="str">
        <f>D49&amp;" ("&amp;TEXT(D49/D$49,"0.00%")&amp;")"</f>
        <v>84 (100.00%)</v>
      </c>
      <c r="I49" t="str">
        <f>E49&amp;" ("&amp;TEXT(E49/E$49,"0.00%")&amp;")"</f>
        <v>776 (100.00%)</v>
      </c>
      <c r="J49" s="85"/>
      <c r="K49" s="94" t="s">
        <v>102</v>
      </c>
      <c r="L49" s="95">
        <v>0.8833</v>
      </c>
      <c r="M49" s="95">
        <v>0.6352</v>
      </c>
      <c r="N49" s="95">
        <v>0.6417</v>
      </c>
      <c r="O49" s="95">
        <v>0.6872</v>
      </c>
      <c r="P49" s="95">
        <v>0.710086</v>
      </c>
      <c r="Q49" s="122"/>
      <c r="X49" s="63" t="s">
        <v>102</v>
      </c>
      <c r="Y49" s="157">
        <v>0.550465</v>
      </c>
      <c r="Z49" s="157">
        <v>0.696348</v>
      </c>
      <c r="AA49" s="157">
        <v>0.65767</v>
      </c>
      <c r="AB49" s="145"/>
    </row>
    <row r="50" ht="17.55" spans="1:28">
      <c r="A50" s="7" t="s">
        <v>103</v>
      </c>
      <c r="B50" s="7"/>
      <c r="C50" s="7"/>
      <c r="D50" s="7"/>
      <c r="E50" s="47"/>
      <c r="J50" s="55"/>
      <c r="K50" s="57" t="s">
        <v>104</v>
      </c>
      <c r="L50" s="58"/>
      <c r="M50" s="58"/>
      <c r="N50" s="58"/>
      <c r="O50" s="58"/>
      <c r="P50" s="58"/>
      <c r="Q50" s="57"/>
      <c r="X50" s="52" t="s">
        <v>104</v>
      </c>
      <c r="Y50" s="52"/>
      <c r="Z50" s="52"/>
      <c r="AA50" s="140"/>
      <c r="AB50" s="52"/>
    </row>
    <row r="51" ht="17.55" spans="1:32">
      <c r="A51" s="8" t="s">
        <v>86</v>
      </c>
      <c r="B51" s="13"/>
      <c r="C51" s="8">
        <v>446</v>
      </c>
      <c r="D51" s="8">
        <v>42</v>
      </c>
      <c r="E51" s="8">
        <f t="shared" si="74"/>
        <v>488</v>
      </c>
      <c r="G51" t="str">
        <f>C51&amp;" ("&amp;TEXT(C51/C$54,"0.00%")&amp;")"</f>
        <v>446 (56.82%)</v>
      </c>
      <c r="H51" t="str">
        <f>D51&amp;" ("&amp;TEXT(D51/D$54,"0.00%")&amp;")"</f>
        <v>42 (51.85%)</v>
      </c>
      <c r="I51" t="str">
        <f>E51&amp;" ("&amp;TEXT(E51/E$54,"0.00%")&amp;")"</f>
        <v>488 (56.35%)</v>
      </c>
      <c r="J51" t="s">
        <v>23</v>
      </c>
      <c r="K51" s="86" t="s">
        <v>105</v>
      </c>
      <c r="L51" s="96">
        <v>124</v>
      </c>
      <c r="M51" s="96">
        <v>197</v>
      </c>
      <c r="N51" s="96">
        <v>84</v>
      </c>
      <c r="O51" s="96">
        <v>315</v>
      </c>
      <c r="P51" s="96">
        <f>SUM(L51:O51)</f>
        <v>720</v>
      </c>
      <c r="R51" t="str">
        <f t="shared" ref="R51:V51" si="75">L51&amp;" ("&amp;TEXT(L51/L$53,"0.00%")&amp;")"</f>
        <v>124 (93.94%)</v>
      </c>
      <c r="S51" t="str">
        <f t="shared" si="75"/>
        <v>197 (77.87%)</v>
      </c>
      <c r="T51" t="str">
        <f t="shared" si="75"/>
        <v>84 (73.04%)</v>
      </c>
      <c r="U51" t="str">
        <f t="shared" si="75"/>
        <v>315 (81.40%)</v>
      </c>
      <c r="V51" t="str">
        <f t="shared" si="75"/>
        <v>720 (81.17%)</v>
      </c>
      <c r="W51" s="133">
        <v>0.0001</v>
      </c>
      <c r="X51" s="131" t="s">
        <v>105</v>
      </c>
      <c r="Y51" s="149">
        <v>43</v>
      </c>
      <c r="Z51" s="149">
        <v>124</v>
      </c>
      <c r="AA51" s="140">
        <f t="shared" ref="AA51:AA53" si="76">SUM(Y51:Z51)</f>
        <v>167</v>
      </c>
      <c r="AC51" t="str">
        <f t="shared" ref="AC51:AE51" si="77">Y51&amp;" ("&amp;TEXT(Y51/Y$53,"0.00%")&amp;")"</f>
        <v>43 (71.67%)</v>
      </c>
      <c r="AD51" t="str">
        <f t="shared" si="77"/>
        <v>124 (82.67%)</v>
      </c>
      <c r="AE51" t="str">
        <f t="shared" si="77"/>
        <v>167 (79.52%)</v>
      </c>
      <c r="AF51" s="159">
        <v>0.1106</v>
      </c>
    </row>
    <row r="52" ht="17.55" spans="1:31">
      <c r="A52" s="17" t="s">
        <v>87</v>
      </c>
      <c r="B52" s="25"/>
      <c r="C52" s="17">
        <v>298</v>
      </c>
      <c r="D52" s="17">
        <v>20</v>
      </c>
      <c r="E52" s="8">
        <f t="shared" si="74"/>
        <v>318</v>
      </c>
      <c r="G52" t="str">
        <f>C52&amp;" ("&amp;TEXT(C52/C$54,"0.00%")&amp;")"</f>
        <v>298 (37.96%)</v>
      </c>
      <c r="H52" t="str">
        <f>D52&amp;" ("&amp;TEXT(D52/D$54,"0.00%")&amp;")"</f>
        <v>20 (24.69%)</v>
      </c>
      <c r="I52" t="str">
        <f>E52&amp;" ("&amp;TEXT(E52/E$54,"0.00%")&amp;")"</f>
        <v>318 (36.72%)</v>
      </c>
      <c r="J52" s="9"/>
      <c r="K52" s="97" t="s">
        <v>106</v>
      </c>
      <c r="L52" s="98">
        <v>8</v>
      </c>
      <c r="M52" s="98">
        <v>56</v>
      </c>
      <c r="N52" s="98">
        <v>31</v>
      </c>
      <c r="O52" s="98">
        <v>72</v>
      </c>
      <c r="P52" s="96">
        <f>SUM(L52:O52)</f>
        <v>167</v>
      </c>
      <c r="Q52" s="123"/>
      <c r="R52" t="str">
        <f t="shared" ref="R52:V52" si="78">L52&amp;" ("&amp;TEXT(L52/L$53,"0.00%")&amp;")"</f>
        <v>8 (6.06%)</v>
      </c>
      <c r="S52" t="str">
        <f t="shared" si="78"/>
        <v>56 (22.13%)</v>
      </c>
      <c r="T52" t="str">
        <f t="shared" si="78"/>
        <v>31 (26.96%)</v>
      </c>
      <c r="U52" t="str">
        <f t="shared" si="78"/>
        <v>72 (18.60%)</v>
      </c>
      <c r="V52" t="str">
        <f t="shared" si="78"/>
        <v>167 (18.83%)</v>
      </c>
      <c r="X52" s="68" t="s">
        <v>106</v>
      </c>
      <c r="Y52" s="65">
        <v>17</v>
      </c>
      <c r="Z52" s="65">
        <v>26</v>
      </c>
      <c r="AA52" s="140">
        <f t="shared" si="76"/>
        <v>43</v>
      </c>
      <c r="AB52" s="153"/>
      <c r="AC52" t="str">
        <f t="shared" ref="AC52:AE52" si="79">Y52&amp;" ("&amp;TEXT(Y52/Y$53,"0.00%")&amp;")"</f>
        <v>17 (28.33%)</v>
      </c>
      <c r="AD52" t="str">
        <f t="shared" si="79"/>
        <v>26 (17.33%)</v>
      </c>
      <c r="AE52" t="str">
        <f t="shared" si="79"/>
        <v>43 (20.48%)</v>
      </c>
    </row>
    <row r="53" ht="17.55" spans="1:31">
      <c r="A53" s="10" t="s">
        <v>89</v>
      </c>
      <c r="B53" s="35"/>
      <c r="C53" s="10">
        <v>41</v>
      </c>
      <c r="D53" s="10">
        <v>19</v>
      </c>
      <c r="E53" s="8">
        <f t="shared" si="74"/>
        <v>60</v>
      </c>
      <c r="G53" t="str">
        <f>C53&amp;" ("&amp;TEXT(C53/C$54,"0.00%")&amp;")"</f>
        <v>41 (5.22%)</v>
      </c>
      <c r="H53" t="str">
        <f>D53&amp;" ("&amp;TEXT(D53/D$54,"0.00%")&amp;")"</f>
        <v>19 (23.46%)</v>
      </c>
      <c r="I53" t="str">
        <f>E53&amp;" ("&amp;TEXT(E53/E$54,"0.00%")&amp;")"</f>
        <v>60 (6.93%)</v>
      </c>
      <c r="J53" s="9"/>
      <c r="K53" s="97" t="s">
        <v>107</v>
      </c>
      <c r="L53" s="98">
        <f t="shared" ref="L53:P53" si="80">SUM(L51:L52)</f>
        <v>132</v>
      </c>
      <c r="M53" s="98">
        <f t="shared" si="80"/>
        <v>253</v>
      </c>
      <c r="N53" s="98">
        <f t="shared" si="80"/>
        <v>115</v>
      </c>
      <c r="O53" s="98">
        <f t="shared" si="80"/>
        <v>387</v>
      </c>
      <c r="P53" s="98">
        <f t="shared" si="80"/>
        <v>887</v>
      </c>
      <c r="Q53" s="97"/>
      <c r="R53" t="str">
        <f t="shared" ref="R53:V53" si="81">L53&amp;" ("&amp;TEXT(L53/L$53,"0.00%")&amp;")"</f>
        <v>132 (100.00%)</v>
      </c>
      <c r="S53" t="str">
        <f t="shared" si="81"/>
        <v>253 (100.00%)</v>
      </c>
      <c r="T53" t="str">
        <f t="shared" si="81"/>
        <v>115 (100.00%)</v>
      </c>
      <c r="U53" t="str">
        <f t="shared" si="81"/>
        <v>387 (100.00%)</v>
      </c>
      <c r="V53" t="str">
        <f t="shared" si="81"/>
        <v>887 (100.00%)</v>
      </c>
      <c r="X53" s="132" t="s">
        <v>49</v>
      </c>
      <c r="Y53" s="151">
        <f>SUM(Y51:Y52)</f>
        <v>60</v>
      </c>
      <c r="Z53" s="151">
        <f>SUM(Z51:Z52)</f>
        <v>150</v>
      </c>
      <c r="AA53" s="140">
        <f t="shared" si="76"/>
        <v>210</v>
      </c>
      <c r="AB53" s="152"/>
      <c r="AC53" t="str">
        <f t="shared" ref="AC53:AE53" si="82">Y53&amp;" ("&amp;TEXT(Y53/Y$53,"0.00%")&amp;")"</f>
        <v>60 (100.00%)</v>
      </c>
      <c r="AD53" t="str">
        <f t="shared" si="82"/>
        <v>150 (100.00%)</v>
      </c>
      <c r="AE53" t="str">
        <f t="shared" si="82"/>
        <v>210 (100.00%)</v>
      </c>
    </row>
    <row r="54" ht="17.55" spans="1:28">
      <c r="A54" s="18" t="s">
        <v>47</v>
      </c>
      <c r="B54" s="36"/>
      <c r="C54" s="18">
        <f>SUM(C51:C53)</f>
        <v>785</v>
      </c>
      <c r="D54" s="18">
        <f>SUM(D51:D53)</f>
        <v>81</v>
      </c>
      <c r="E54" s="8">
        <f t="shared" si="74"/>
        <v>866</v>
      </c>
      <c r="G54" t="str">
        <f>C54&amp;" ("&amp;TEXT(C54/C$54,"0.00%")&amp;")"</f>
        <v>785 (100.00%)</v>
      </c>
      <c r="H54" t="str">
        <f>D54&amp;" ("&amp;TEXT(D54/D$54,"0.00%")&amp;")"</f>
        <v>81 (100.00%)</v>
      </c>
      <c r="I54" t="str">
        <f>E54&amp;" ("&amp;TEXT(E54/E$54,"0.00%")&amp;")"</f>
        <v>866 (100.00%)</v>
      </c>
      <c r="J54" s="9"/>
      <c r="K54" s="99" t="s">
        <v>108</v>
      </c>
      <c r="L54" s="100"/>
      <c r="M54" s="100"/>
      <c r="N54" s="100"/>
      <c r="O54" s="100"/>
      <c r="P54" s="100"/>
      <c r="Q54" s="99"/>
      <c r="X54" s="100" t="s">
        <v>108</v>
      </c>
      <c r="Y54" s="100"/>
      <c r="Z54" s="100"/>
      <c r="AA54" s="100"/>
      <c r="AB54" s="100"/>
    </row>
    <row r="55" ht="17.55" spans="1:5">
      <c r="A55" s="7" t="s">
        <v>90</v>
      </c>
      <c r="B55" s="7"/>
      <c r="C55" s="7"/>
      <c r="D55" s="7"/>
      <c r="E55" s="47"/>
    </row>
    <row r="56" ht="17.55" spans="1:10">
      <c r="A56" s="8" t="s">
        <v>92</v>
      </c>
      <c r="B56" s="13"/>
      <c r="C56" s="8">
        <v>663</v>
      </c>
      <c r="D56" s="8">
        <v>35</v>
      </c>
      <c r="E56" s="8">
        <f>SUM(C56:D56)</f>
        <v>698</v>
      </c>
      <c r="G56" t="str">
        <f>C56&amp;" ("&amp;TEXT(C56/C$58,"0.00%")&amp;")"</f>
        <v>663 (88.99%)</v>
      </c>
      <c r="H56" t="str">
        <f>D56&amp;" ("&amp;TEXT(D56/D$58,"0.00%")&amp;")"</f>
        <v>35 (89.74%)</v>
      </c>
      <c r="I56" t="str">
        <f>E56&amp;" ("&amp;TEXT(E56/E$58,"0.00%")&amp;")"</f>
        <v>698 (89.03%)</v>
      </c>
      <c r="J56">
        <v>1</v>
      </c>
    </row>
    <row r="57" ht="17.55" spans="1:9">
      <c r="A57" s="17" t="s">
        <v>93</v>
      </c>
      <c r="B57" s="25"/>
      <c r="C57" s="17">
        <v>82</v>
      </c>
      <c r="D57" s="17">
        <v>4</v>
      </c>
      <c r="E57" s="8">
        <f t="shared" ref="E57:E62" si="83">SUM(C57:D57)</f>
        <v>86</v>
      </c>
      <c r="G57" t="str">
        <f>C57&amp;" ("&amp;TEXT(C57/C$58,"0.00%")&amp;")"</f>
        <v>82 (11.01%)</v>
      </c>
      <c r="H57" t="str">
        <f>D57&amp;" ("&amp;TEXT(D57/D$58,"0.00%")&amp;")"</f>
        <v>4 (10.26%)</v>
      </c>
      <c r="I57" t="str">
        <f>E57&amp;" ("&amp;TEXT(E57/E$58,"0.00%")&amp;")"</f>
        <v>86 (10.97%)</v>
      </c>
    </row>
    <row r="58" ht="17.55" spans="1:9">
      <c r="A58" s="43" t="s">
        <v>49</v>
      </c>
      <c r="B58" s="44"/>
      <c r="C58" s="11">
        <f>SUM(C56:C57)</f>
        <v>745</v>
      </c>
      <c r="D58" s="11">
        <f>SUM(D56:D57)</f>
        <v>39</v>
      </c>
      <c r="E58" s="8">
        <f t="shared" si="83"/>
        <v>784</v>
      </c>
      <c r="G58" t="str">
        <f>C58&amp;" ("&amp;TEXT(C58/C$58,"0.00%")&amp;")"</f>
        <v>745 (100.00%)</v>
      </c>
      <c r="H58" t="str">
        <f>D58&amp;" ("&amp;TEXT(D58/D$58,"0.00%")&amp;")"</f>
        <v>39 (100.00%)</v>
      </c>
      <c r="I58" t="str">
        <f>E58&amp;" ("&amp;TEXT(E58/E$58,"0.00%")&amp;")"</f>
        <v>784 (100.00%)</v>
      </c>
    </row>
    <row r="59" ht="17.55" spans="1:5">
      <c r="A59" s="7" t="s">
        <v>109</v>
      </c>
      <c r="B59" s="7"/>
      <c r="C59" s="7"/>
      <c r="D59" s="7"/>
      <c r="E59" s="47"/>
    </row>
    <row r="60" ht="17.55" spans="1:10">
      <c r="A60" s="8" t="s">
        <v>92</v>
      </c>
      <c r="B60" s="13"/>
      <c r="C60" s="8">
        <v>621</v>
      </c>
      <c r="D60" s="8">
        <v>36</v>
      </c>
      <c r="E60" s="8">
        <f t="shared" si="83"/>
        <v>657</v>
      </c>
      <c r="G60" t="str">
        <f>C60&amp;" ("&amp;TEXT(C60/C$62,"0.00%")&amp;")"</f>
        <v>621 (86.01%)</v>
      </c>
      <c r="H60" t="str">
        <f>D60&amp;" ("&amp;TEXT(D60/D$62,"0.00%")&amp;")"</f>
        <v>36 (92.31%)</v>
      </c>
      <c r="I60" t="str">
        <f>E60&amp;" ("&amp;TEXT(E60/E$62,"0.00%")&amp;")"</f>
        <v>657 (86.33%)</v>
      </c>
      <c r="J60">
        <v>0.3351</v>
      </c>
    </row>
    <row r="61" ht="17.55" spans="1:9">
      <c r="A61" s="17" t="s">
        <v>93</v>
      </c>
      <c r="B61" s="25"/>
      <c r="C61" s="17">
        <v>101</v>
      </c>
      <c r="D61" s="17">
        <v>3</v>
      </c>
      <c r="E61" s="8">
        <f t="shared" si="83"/>
        <v>104</v>
      </c>
      <c r="G61" t="str">
        <f>C61&amp;" ("&amp;TEXT(C61/C$62,"0.00%")&amp;")"</f>
        <v>101 (13.99%)</v>
      </c>
      <c r="H61" t="str">
        <f>D61&amp;" ("&amp;TEXT(D61/D$62,"0.00%")&amp;")"</f>
        <v>3 (7.69%)</v>
      </c>
      <c r="I61" t="str">
        <f>E61&amp;" ("&amp;TEXT(E61/E$62,"0.00%")&amp;")"</f>
        <v>104 (13.67%)</v>
      </c>
    </row>
    <row r="62" ht="17.55" spans="1:9">
      <c r="A62" s="43" t="s">
        <v>49</v>
      </c>
      <c r="B62" s="44"/>
      <c r="C62" s="11">
        <f>SUM(C60:C61)</f>
        <v>722</v>
      </c>
      <c r="D62" s="11">
        <f>SUM(D60:D61)</f>
        <v>39</v>
      </c>
      <c r="E62" s="8">
        <f t="shared" si="83"/>
        <v>761</v>
      </c>
      <c r="G62" t="str">
        <f>C62&amp;" ("&amp;TEXT(C62/C$62,"0.00%")&amp;")"</f>
        <v>722 (100.00%)</v>
      </c>
      <c r="H62" t="str">
        <f>D62&amp;" ("&amp;TEXT(D62/D$62,"0.00%")&amp;")"</f>
        <v>39 (100.00%)</v>
      </c>
      <c r="I62" t="str">
        <f>E62&amp;" ("&amp;TEXT(E62/E$62,"0.00%")&amp;")"</f>
        <v>761 (100.00%)</v>
      </c>
    </row>
    <row r="63" ht="17.55"/>
    <row r="64" ht="17.55" spans="1:5">
      <c r="A64" s="12" t="s">
        <v>110</v>
      </c>
      <c r="B64" s="12"/>
      <c r="C64" s="12"/>
      <c r="D64" s="12"/>
      <c r="E64" s="12"/>
    </row>
    <row r="65" ht="17.55" spans="1:6">
      <c r="A65" s="8" t="s">
        <v>111</v>
      </c>
      <c r="B65" s="13"/>
      <c r="C65" s="8" t="s">
        <v>112</v>
      </c>
      <c r="D65" s="8" t="s">
        <v>113</v>
      </c>
      <c r="E65" s="184" t="s">
        <v>114</v>
      </c>
      <c r="F65" t="s">
        <v>23</v>
      </c>
    </row>
    <row r="66" ht="17.55" spans="1:6">
      <c r="A66" s="79" t="s">
        <v>115</v>
      </c>
      <c r="B66" s="170"/>
      <c r="C66" s="79" t="s">
        <v>116</v>
      </c>
      <c r="D66" s="79" t="s">
        <v>117</v>
      </c>
      <c r="E66" s="185" t="s">
        <v>118</v>
      </c>
      <c r="F66" t="s">
        <v>23</v>
      </c>
    </row>
    <row r="67" ht="17.55" spans="1:5">
      <c r="A67" s="7" t="s">
        <v>104</v>
      </c>
      <c r="B67" s="7"/>
      <c r="C67" s="7"/>
      <c r="D67" s="7"/>
      <c r="E67" s="47"/>
    </row>
    <row r="68" ht="17.55" spans="1:10">
      <c r="A68" s="15" t="s">
        <v>105</v>
      </c>
      <c r="B68" s="175"/>
      <c r="C68" s="15">
        <v>655</v>
      </c>
      <c r="D68" s="15">
        <v>100</v>
      </c>
      <c r="E68" s="8">
        <f>SUM(C68:D68)</f>
        <v>755</v>
      </c>
      <c r="G68" t="str">
        <f>C68&amp;" ("&amp;TEXT(C68/C$70,"0.00%")&amp;")"</f>
        <v>655 (81.57%)</v>
      </c>
      <c r="H68" t="str">
        <f>D68&amp;" ("&amp;TEXT(D68/D$70,"0.00%")&amp;")"</f>
        <v>100 (76.34%)</v>
      </c>
      <c r="I68" t="str">
        <f>E68&amp;" ("&amp;TEXT(E68/E$70,"0.00%")&amp;")"</f>
        <v>755 (80.84%)</v>
      </c>
      <c r="J68">
        <v>0.1966</v>
      </c>
    </row>
    <row r="69" ht="17.55" spans="1:9">
      <c r="A69" s="10" t="s">
        <v>106</v>
      </c>
      <c r="B69" s="35"/>
      <c r="C69" s="10">
        <v>148</v>
      </c>
      <c r="D69" s="10">
        <v>31</v>
      </c>
      <c r="E69" s="8">
        <f>SUM(C69:D69)</f>
        <v>179</v>
      </c>
      <c r="G69" t="str">
        <f>C69&amp;" ("&amp;TEXT(C69/C$70,"0.00%")&amp;")"</f>
        <v>148 (18.43%)</v>
      </c>
      <c r="H69" t="str">
        <f>D69&amp;" ("&amp;TEXT(D69/D$70,"0.00%")&amp;")"</f>
        <v>31 (23.66%)</v>
      </c>
      <c r="I69" t="str">
        <f>E69&amp;" ("&amp;TEXT(E69/E$70,"0.00%")&amp;")"</f>
        <v>179 (19.16%)</v>
      </c>
    </row>
    <row r="70" ht="17.55" spans="1:9">
      <c r="A70" s="11" t="s">
        <v>47</v>
      </c>
      <c r="B70" s="44"/>
      <c r="C70" s="11">
        <f>SUM(C68:C69)</f>
        <v>803</v>
      </c>
      <c r="D70" s="11">
        <f>SUM(D68:D69)</f>
        <v>131</v>
      </c>
      <c r="E70" s="8">
        <f>SUM(C70:D70)</f>
        <v>934</v>
      </c>
      <c r="G70" t="str">
        <f>C70&amp;" ("&amp;TEXT(C70/C$70,"0.00%")&amp;")"</f>
        <v>803 (100.00%)</v>
      </c>
      <c r="H70" t="str">
        <f>D70&amp;" ("&amp;TEXT(D70/D$70,"0.00%")&amp;")"</f>
        <v>131 (100.00%)</v>
      </c>
      <c r="I70" t="str">
        <f>E70&amp;" ("&amp;TEXT(E70/E$70,"0.00%")&amp;")"</f>
        <v>934 (100.00%)</v>
      </c>
    </row>
    <row r="71" ht="23.75" spans="1:5">
      <c r="A71" s="7" t="s">
        <v>96</v>
      </c>
      <c r="B71" s="176"/>
      <c r="C71" s="176"/>
      <c r="D71" s="176"/>
      <c r="E71" s="47"/>
    </row>
    <row r="72" spans="1:8">
      <c r="A72" s="177" t="s">
        <v>119</v>
      </c>
      <c r="B72" s="13"/>
      <c r="C72" s="178">
        <v>0.899411</v>
      </c>
      <c r="D72" s="178">
        <v>0.96017</v>
      </c>
      <c r="E72" s="178">
        <v>0.90895</v>
      </c>
      <c r="F72">
        <v>0.0013</v>
      </c>
      <c r="H72" s="186"/>
    </row>
    <row r="73" spans="1:5">
      <c r="A73" s="179" t="s">
        <v>120</v>
      </c>
      <c r="B73" s="25"/>
      <c r="C73" s="180">
        <v>0.826894</v>
      </c>
      <c r="D73" s="180">
        <v>0.889894</v>
      </c>
      <c r="E73" s="180">
        <v>0.837205</v>
      </c>
    </row>
    <row r="74" spans="1:5">
      <c r="A74" s="22" t="s">
        <v>121</v>
      </c>
      <c r="B74" s="35"/>
      <c r="C74" s="181">
        <v>0.739153</v>
      </c>
      <c r="D74" s="181">
        <v>0.820185</v>
      </c>
      <c r="E74" s="181">
        <v>0.754012</v>
      </c>
    </row>
    <row r="75" spans="1:5">
      <c r="A75" s="179" t="s">
        <v>122</v>
      </c>
      <c r="B75" s="25"/>
      <c r="C75" s="180">
        <v>0.692988</v>
      </c>
      <c r="D75" s="180">
        <v>0.786453</v>
      </c>
      <c r="E75" s="180">
        <v>0.712081</v>
      </c>
    </row>
    <row r="76" ht="17.55" spans="1:5">
      <c r="A76" s="11" t="s">
        <v>123</v>
      </c>
      <c r="B76" s="44"/>
      <c r="C76" s="182">
        <v>0.692988</v>
      </c>
      <c r="D76" s="182">
        <v>0.786453</v>
      </c>
      <c r="E76" s="182">
        <v>0.712081</v>
      </c>
    </row>
    <row r="77" ht="17.55" spans="1:5">
      <c r="A77" s="183" t="s">
        <v>88</v>
      </c>
      <c r="B77" s="183"/>
      <c r="C77" s="183"/>
      <c r="D77" s="183"/>
      <c r="E77" s="183"/>
    </row>
  </sheetData>
  <mergeCells count="84">
    <mergeCell ref="A1:G1"/>
    <mergeCell ref="K1:Q1"/>
    <mergeCell ref="X1:AB1"/>
    <mergeCell ref="AI1:AN1"/>
    <mergeCell ref="C2:D2"/>
    <mergeCell ref="L2:O2"/>
    <mergeCell ref="Y2:Z2"/>
    <mergeCell ref="AK2:AL2"/>
    <mergeCell ref="A4:B4"/>
    <mergeCell ref="AI4:AJ4"/>
    <mergeCell ref="A5:D5"/>
    <mergeCell ref="K5:Q5"/>
    <mergeCell ref="X5:AB5"/>
    <mergeCell ref="AI5:AL5"/>
    <mergeCell ref="A6:B6"/>
    <mergeCell ref="AI6:AJ6"/>
    <mergeCell ref="A7:B7"/>
    <mergeCell ref="AI7:AJ7"/>
    <mergeCell ref="A8:B8"/>
    <mergeCell ref="K8:Q8"/>
    <mergeCell ref="X8:AB8"/>
    <mergeCell ref="AI8:AJ8"/>
    <mergeCell ref="A9:B9"/>
    <mergeCell ref="AI9:AJ9"/>
    <mergeCell ref="A10:B10"/>
    <mergeCell ref="AI10:AJ10"/>
    <mergeCell ref="A11:E11"/>
    <mergeCell ref="K12:Q12"/>
    <mergeCell ref="X12:AB12"/>
    <mergeCell ref="A13:B13"/>
    <mergeCell ref="AI13:AJ13"/>
    <mergeCell ref="A14:D14"/>
    <mergeCell ref="AI14:AL14"/>
    <mergeCell ref="A15:B15"/>
    <mergeCell ref="AI15:AJ15"/>
    <mergeCell ref="A16:B16"/>
    <mergeCell ref="AI16:AJ16"/>
    <mergeCell ref="A17:B17"/>
    <mergeCell ref="AI17:AJ17"/>
    <mergeCell ref="A18:D18"/>
    <mergeCell ref="K18:Q18"/>
    <mergeCell ref="AI18:AL18"/>
    <mergeCell ref="A19:B19"/>
    <mergeCell ref="AI19:AJ19"/>
    <mergeCell ref="A20:B20"/>
    <mergeCell ref="AI20:AJ20"/>
    <mergeCell ref="A21:B21"/>
    <mergeCell ref="AI21:AJ21"/>
    <mergeCell ref="A22:B22"/>
    <mergeCell ref="AI22:AJ22"/>
    <mergeCell ref="K23:Q23"/>
    <mergeCell ref="X23:AB23"/>
    <mergeCell ref="AI27:AL27"/>
    <mergeCell ref="A31:D31"/>
    <mergeCell ref="K31:Q31"/>
    <mergeCell ref="X31:AB31"/>
    <mergeCell ref="AI33:AN33"/>
    <mergeCell ref="K36:Q36"/>
    <mergeCell ref="A37:D37"/>
    <mergeCell ref="K40:Q40"/>
    <mergeCell ref="A41:D41"/>
    <mergeCell ref="K44:Q44"/>
    <mergeCell ref="A46:D46"/>
    <mergeCell ref="A50:D50"/>
    <mergeCell ref="K50:Q50"/>
    <mergeCell ref="K54:Q54"/>
    <mergeCell ref="X54:AB54"/>
    <mergeCell ref="A55:D55"/>
    <mergeCell ref="A59:D59"/>
    <mergeCell ref="A64:E64"/>
    <mergeCell ref="A67:D67"/>
    <mergeCell ref="A77:E77"/>
    <mergeCell ref="A23:A26"/>
    <mergeCell ref="A27:A30"/>
    <mergeCell ref="E2:E3"/>
    <mergeCell ref="F2:F3"/>
    <mergeCell ref="P2:P3"/>
    <mergeCell ref="Q2:Q3"/>
    <mergeCell ref="AA2:AA3"/>
    <mergeCell ref="AB2:AB3"/>
    <mergeCell ref="AI23:AI26"/>
    <mergeCell ref="AN2:AN3"/>
    <mergeCell ref="A2:B3"/>
    <mergeCell ref="AI2:AJ3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huyanshen</dc:creator>
  <cp:lastModifiedBy>胡</cp:lastModifiedBy>
  <dcterms:created xsi:type="dcterms:W3CDTF">2024-04-11T12:05:00Z</dcterms:created>
  <dcterms:modified xsi:type="dcterms:W3CDTF">2024-04-23T00:01:29Z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CAE0D2316D972576264E1466B9AFF52C_41</vt:lpwstr>
  </property>
  <property fmtid="{D5CDD505-2E9C-101B-9397-08002B2CF9AE}" pid="3" name="KSOProductBuildVer">
    <vt:lpwstr>1033-6.5.2.8766</vt:lpwstr>
  </property>
</Properties>
</file>