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irenecho/Downloads/"/>
    </mc:Choice>
  </mc:AlternateContent>
  <xr:revisionPtr revIDLastSave="0" documentId="13_ncr:1_{4A073B78-5E17-D340-B251-8B3189535571}" xr6:coauthVersionLast="43" xr6:coauthVersionMax="43" xr10:uidLastSave="{00000000-0000-0000-0000-000000000000}"/>
  <bookViews>
    <workbookView xWindow="0" yWindow="460" windowWidth="28800" windowHeight="16100" activeTab="4" xr2:uid="{00000000-000D-0000-FFFF-FFFF00000000}"/>
  </bookViews>
  <sheets>
    <sheet name="Correct" sheetId="10" r:id="rId1"/>
    <sheet name="Question 1" sheetId="5" r:id="rId2"/>
    <sheet name="Question 2" sheetId="7" r:id="rId3"/>
    <sheet name="Question 3" sheetId="8" r:id="rId4"/>
    <sheet name="Question 4" sheetId="9" r:id="rId5"/>
  </sheets>
  <definedNames>
    <definedName name="_xlnm._FilterDatabase" localSheetId="0" hidden="1">Correct!$B$14:$F$34</definedName>
    <definedName name="_xlnm._FilterDatabase" localSheetId="1" hidden="1">'Question 1'!$B$14:$F$34</definedName>
    <definedName name="_xlnm._FilterDatabase" localSheetId="2" hidden="1">'Question 2'!$B$14:$F$34</definedName>
    <definedName name="_xlnm._FilterDatabase" localSheetId="3" hidden="1">'Question 3'!$B$14:$F$34</definedName>
    <definedName name="_xlnm._FilterDatabase" localSheetId="4" hidden="1">'Question 4'!$B$14:$F$34</definedName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7" l="1"/>
  <c r="J22" i="7"/>
  <c r="J18" i="5"/>
  <c r="O7" i="8"/>
  <c r="J31" i="10" l="1"/>
  <c r="J38" i="10"/>
  <c r="J47" i="10"/>
  <c r="J55" i="10"/>
  <c r="J63" i="10"/>
  <c r="J71" i="10"/>
  <c r="J79" i="10"/>
  <c r="J87" i="10"/>
  <c r="J95" i="10"/>
  <c r="J103" i="10"/>
  <c r="J111" i="10"/>
  <c r="J15" i="10"/>
  <c r="G114" i="10"/>
  <c r="H114" i="10" s="1"/>
  <c r="I114" i="10" s="1"/>
  <c r="J114" i="10" s="1"/>
  <c r="K113" i="10"/>
  <c r="G113" i="10"/>
  <c r="H113" i="10" s="1"/>
  <c r="I113" i="10" s="1"/>
  <c r="J113" i="10" s="1"/>
  <c r="G112" i="10"/>
  <c r="H112" i="10" s="1"/>
  <c r="I112" i="10" s="1"/>
  <c r="J112" i="10" s="1"/>
  <c r="G111" i="10"/>
  <c r="H111" i="10" s="1"/>
  <c r="I111" i="10" s="1"/>
  <c r="H110" i="10"/>
  <c r="I110" i="10" s="1"/>
  <c r="J110" i="10" s="1"/>
  <c r="G110" i="10"/>
  <c r="G109" i="10"/>
  <c r="H109" i="10" s="1"/>
  <c r="I109" i="10" s="1"/>
  <c r="J109" i="10" s="1"/>
  <c r="H108" i="10"/>
  <c r="I108" i="10" s="1"/>
  <c r="J108" i="10" s="1"/>
  <c r="G108" i="10"/>
  <c r="G107" i="10"/>
  <c r="H107" i="10" s="1"/>
  <c r="I107" i="10" s="1"/>
  <c r="G106" i="10"/>
  <c r="H106" i="10" s="1"/>
  <c r="I106" i="10" s="1"/>
  <c r="J106" i="10" s="1"/>
  <c r="G105" i="10"/>
  <c r="H105" i="10" s="1"/>
  <c r="I105" i="10" s="1"/>
  <c r="K105" i="10" s="1"/>
  <c r="G104" i="10"/>
  <c r="H104" i="10" s="1"/>
  <c r="I104" i="10" s="1"/>
  <c r="J104" i="10" s="1"/>
  <c r="G103" i="10"/>
  <c r="H103" i="10" s="1"/>
  <c r="I103" i="10" s="1"/>
  <c r="G102" i="10"/>
  <c r="H102" i="10" s="1"/>
  <c r="I102" i="10" s="1"/>
  <c r="J102" i="10" s="1"/>
  <c r="I101" i="10"/>
  <c r="J101" i="10" s="1"/>
  <c r="G101" i="10"/>
  <c r="H101" i="10" s="1"/>
  <c r="G100" i="10"/>
  <c r="H100" i="10" s="1"/>
  <c r="I100" i="10" s="1"/>
  <c r="J100" i="10" s="1"/>
  <c r="G99" i="10"/>
  <c r="H99" i="10" s="1"/>
  <c r="I99" i="10" s="1"/>
  <c r="G98" i="10"/>
  <c r="H98" i="10" s="1"/>
  <c r="I98" i="10" s="1"/>
  <c r="J98" i="10" s="1"/>
  <c r="K97" i="10"/>
  <c r="G97" i="10"/>
  <c r="H97" i="10" s="1"/>
  <c r="I97" i="10" s="1"/>
  <c r="J97" i="10" s="1"/>
  <c r="L97" i="10" s="1"/>
  <c r="G96" i="10"/>
  <c r="H96" i="10" s="1"/>
  <c r="I96" i="10" s="1"/>
  <c r="J96" i="10" s="1"/>
  <c r="G95" i="10"/>
  <c r="H95" i="10" s="1"/>
  <c r="I95" i="10" s="1"/>
  <c r="H94" i="10"/>
  <c r="I94" i="10" s="1"/>
  <c r="J94" i="10" s="1"/>
  <c r="G94" i="10"/>
  <c r="G93" i="10"/>
  <c r="H93" i="10" s="1"/>
  <c r="I93" i="10" s="1"/>
  <c r="J93" i="10" s="1"/>
  <c r="H92" i="10"/>
  <c r="I92" i="10" s="1"/>
  <c r="J92" i="10" s="1"/>
  <c r="G92" i="10"/>
  <c r="G91" i="10"/>
  <c r="H91" i="10" s="1"/>
  <c r="I91" i="10" s="1"/>
  <c r="G90" i="10"/>
  <c r="H90" i="10" s="1"/>
  <c r="I90" i="10" s="1"/>
  <c r="J90" i="10" s="1"/>
  <c r="G89" i="10"/>
  <c r="H89" i="10" s="1"/>
  <c r="I89" i="10" s="1"/>
  <c r="K89" i="10" s="1"/>
  <c r="G88" i="10"/>
  <c r="H88" i="10" s="1"/>
  <c r="I88" i="10" s="1"/>
  <c r="J88" i="10" s="1"/>
  <c r="G87" i="10"/>
  <c r="H87" i="10" s="1"/>
  <c r="I87" i="10" s="1"/>
  <c r="G86" i="10"/>
  <c r="H86" i="10" s="1"/>
  <c r="I86" i="10" s="1"/>
  <c r="J86" i="10" s="1"/>
  <c r="G85" i="10"/>
  <c r="H85" i="10" s="1"/>
  <c r="I85" i="10" s="1"/>
  <c r="J85" i="10" s="1"/>
  <c r="G84" i="10"/>
  <c r="H84" i="10" s="1"/>
  <c r="I84" i="10" s="1"/>
  <c r="J84" i="10" s="1"/>
  <c r="G83" i="10"/>
  <c r="H83" i="10" s="1"/>
  <c r="I83" i="10" s="1"/>
  <c r="G82" i="10"/>
  <c r="H82" i="10" s="1"/>
  <c r="I82" i="10" s="1"/>
  <c r="J82" i="10" s="1"/>
  <c r="K81" i="10"/>
  <c r="G81" i="10"/>
  <c r="H81" i="10" s="1"/>
  <c r="I81" i="10" s="1"/>
  <c r="J81" i="10" s="1"/>
  <c r="L81" i="10" s="1"/>
  <c r="G80" i="10"/>
  <c r="H80" i="10" s="1"/>
  <c r="I80" i="10" s="1"/>
  <c r="J80" i="10" s="1"/>
  <c r="G79" i="10"/>
  <c r="H79" i="10" s="1"/>
  <c r="I79" i="10" s="1"/>
  <c r="H78" i="10"/>
  <c r="I78" i="10" s="1"/>
  <c r="J78" i="10" s="1"/>
  <c r="G78" i="10"/>
  <c r="G77" i="10"/>
  <c r="H77" i="10" s="1"/>
  <c r="I77" i="10" s="1"/>
  <c r="J77" i="10" s="1"/>
  <c r="H76" i="10"/>
  <c r="I76" i="10" s="1"/>
  <c r="J76" i="10" s="1"/>
  <c r="G76" i="10"/>
  <c r="G75" i="10"/>
  <c r="H75" i="10" s="1"/>
  <c r="I75" i="10" s="1"/>
  <c r="G74" i="10"/>
  <c r="H74" i="10" s="1"/>
  <c r="I74" i="10" s="1"/>
  <c r="J74" i="10" s="1"/>
  <c r="G73" i="10"/>
  <c r="H73" i="10" s="1"/>
  <c r="I73" i="10" s="1"/>
  <c r="K73" i="10" s="1"/>
  <c r="G72" i="10"/>
  <c r="H72" i="10" s="1"/>
  <c r="I72" i="10" s="1"/>
  <c r="J72" i="10" s="1"/>
  <c r="G71" i="10"/>
  <c r="H71" i="10" s="1"/>
  <c r="I71" i="10" s="1"/>
  <c r="G70" i="10"/>
  <c r="H70" i="10" s="1"/>
  <c r="I70" i="10" s="1"/>
  <c r="J70" i="10" s="1"/>
  <c r="G69" i="10"/>
  <c r="H69" i="10" s="1"/>
  <c r="I69" i="10" s="1"/>
  <c r="J69" i="10" s="1"/>
  <c r="G68" i="10"/>
  <c r="H68" i="10" s="1"/>
  <c r="I68" i="10" s="1"/>
  <c r="J68" i="10" s="1"/>
  <c r="G67" i="10"/>
  <c r="H67" i="10" s="1"/>
  <c r="I67" i="10" s="1"/>
  <c r="G66" i="10"/>
  <c r="H66" i="10" s="1"/>
  <c r="I66" i="10" s="1"/>
  <c r="J66" i="10" s="1"/>
  <c r="K65" i="10"/>
  <c r="G65" i="10"/>
  <c r="H65" i="10" s="1"/>
  <c r="I65" i="10" s="1"/>
  <c r="J65" i="10" s="1"/>
  <c r="L65" i="10" s="1"/>
  <c r="G64" i="10"/>
  <c r="H64" i="10" s="1"/>
  <c r="I64" i="10" s="1"/>
  <c r="J64" i="10" s="1"/>
  <c r="G63" i="10"/>
  <c r="H63" i="10" s="1"/>
  <c r="I63" i="10" s="1"/>
  <c r="H62" i="10"/>
  <c r="I62" i="10" s="1"/>
  <c r="J62" i="10" s="1"/>
  <c r="G62" i="10"/>
  <c r="G61" i="10"/>
  <c r="H61" i="10" s="1"/>
  <c r="I61" i="10" s="1"/>
  <c r="J61" i="10" s="1"/>
  <c r="H60" i="10"/>
  <c r="I60" i="10" s="1"/>
  <c r="J60" i="10" s="1"/>
  <c r="G60" i="10"/>
  <c r="G59" i="10"/>
  <c r="H59" i="10" s="1"/>
  <c r="I59" i="10" s="1"/>
  <c r="G58" i="10"/>
  <c r="H58" i="10" s="1"/>
  <c r="I58" i="10" s="1"/>
  <c r="J58" i="10" s="1"/>
  <c r="G57" i="10"/>
  <c r="H57" i="10" s="1"/>
  <c r="I57" i="10" s="1"/>
  <c r="J57" i="10" s="1"/>
  <c r="G56" i="10"/>
  <c r="H56" i="10" s="1"/>
  <c r="I56" i="10" s="1"/>
  <c r="J56" i="10" s="1"/>
  <c r="G55" i="10"/>
  <c r="H55" i="10" s="1"/>
  <c r="I55" i="10" s="1"/>
  <c r="G54" i="10"/>
  <c r="H54" i="10" s="1"/>
  <c r="I54" i="10" s="1"/>
  <c r="J54" i="10" s="1"/>
  <c r="G53" i="10"/>
  <c r="H53" i="10" s="1"/>
  <c r="I53" i="10" s="1"/>
  <c r="J53" i="10" s="1"/>
  <c r="G52" i="10"/>
  <c r="H52" i="10" s="1"/>
  <c r="I52" i="10" s="1"/>
  <c r="H51" i="10"/>
  <c r="I51" i="10" s="1"/>
  <c r="J51" i="10" s="1"/>
  <c r="G51" i="10"/>
  <c r="G50" i="10"/>
  <c r="H50" i="10" s="1"/>
  <c r="I50" i="10" s="1"/>
  <c r="G49" i="10"/>
  <c r="H49" i="10" s="1"/>
  <c r="I49" i="10" s="1"/>
  <c r="J49" i="10" s="1"/>
  <c r="G48" i="10"/>
  <c r="H48" i="10" s="1"/>
  <c r="I48" i="10" s="1"/>
  <c r="J48" i="10" s="1"/>
  <c r="G47" i="10"/>
  <c r="H47" i="10" s="1"/>
  <c r="I47" i="10" s="1"/>
  <c r="G46" i="10"/>
  <c r="H46" i="10" s="1"/>
  <c r="I46" i="10" s="1"/>
  <c r="J46" i="10" s="1"/>
  <c r="G45" i="10"/>
  <c r="H45" i="10" s="1"/>
  <c r="I45" i="10" s="1"/>
  <c r="J45" i="10" s="1"/>
  <c r="G44" i="10"/>
  <c r="H44" i="10" s="1"/>
  <c r="I44" i="10" s="1"/>
  <c r="J44" i="10" s="1"/>
  <c r="G43" i="10"/>
  <c r="H43" i="10" s="1"/>
  <c r="I43" i="10" s="1"/>
  <c r="J43" i="10" s="1"/>
  <c r="I42" i="10"/>
  <c r="K42" i="10" s="1"/>
  <c r="G42" i="10"/>
  <c r="H42" i="10" s="1"/>
  <c r="G41" i="10"/>
  <c r="H41" i="10" s="1"/>
  <c r="I41" i="10" s="1"/>
  <c r="J41" i="10" s="1"/>
  <c r="G40" i="10"/>
  <c r="H40" i="10" s="1"/>
  <c r="I40" i="10" s="1"/>
  <c r="J40" i="10" s="1"/>
  <c r="G39" i="10"/>
  <c r="H39" i="10" s="1"/>
  <c r="I39" i="10" s="1"/>
  <c r="J39" i="10" s="1"/>
  <c r="G38" i="10"/>
  <c r="H38" i="10" s="1"/>
  <c r="I38" i="10" s="1"/>
  <c r="G37" i="10"/>
  <c r="H37" i="10" s="1"/>
  <c r="I37" i="10" s="1"/>
  <c r="J37" i="10" s="1"/>
  <c r="G36" i="10"/>
  <c r="H36" i="10" s="1"/>
  <c r="I36" i="10" s="1"/>
  <c r="J36" i="10" s="1"/>
  <c r="H35" i="10"/>
  <c r="I35" i="10" s="1"/>
  <c r="J35" i="10" s="1"/>
  <c r="G35" i="10"/>
  <c r="G34" i="10"/>
  <c r="H34" i="10" s="1"/>
  <c r="I34" i="10" s="1"/>
  <c r="G33" i="10"/>
  <c r="H33" i="10" s="1"/>
  <c r="I33" i="10" s="1"/>
  <c r="J33" i="10" s="1"/>
  <c r="G32" i="10"/>
  <c r="H32" i="10" s="1"/>
  <c r="I32" i="10" s="1"/>
  <c r="J32" i="10" s="1"/>
  <c r="G31" i="10"/>
  <c r="H31" i="10" s="1"/>
  <c r="I31" i="10" s="1"/>
  <c r="G30" i="10"/>
  <c r="H30" i="10" s="1"/>
  <c r="I30" i="10" s="1"/>
  <c r="J30" i="10" s="1"/>
  <c r="G29" i="10"/>
  <c r="H29" i="10" s="1"/>
  <c r="I29" i="10" s="1"/>
  <c r="J29" i="10" s="1"/>
  <c r="G28" i="10"/>
  <c r="H28" i="10" s="1"/>
  <c r="I28" i="10" s="1"/>
  <c r="J28" i="10" s="1"/>
  <c r="G27" i="10"/>
  <c r="H27" i="10" s="1"/>
  <c r="I27" i="10" s="1"/>
  <c r="J27" i="10" s="1"/>
  <c r="I26" i="10"/>
  <c r="K26" i="10" s="1"/>
  <c r="G26" i="10"/>
  <c r="H26" i="10" s="1"/>
  <c r="G25" i="10"/>
  <c r="H25" i="10" s="1"/>
  <c r="I25" i="10" s="1"/>
  <c r="J25" i="10" s="1"/>
  <c r="G24" i="10"/>
  <c r="H24" i="10" s="1"/>
  <c r="I24" i="10" s="1"/>
  <c r="J24" i="10" s="1"/>
  <c r="G23" i="10"/>
  <c r="H23" i="10" s="1"/>
  <c r="I23" i="10" s="1"/>
  <c r="J23" i="10" s="1"/>
  <c r="G22" i="10"/>
  <c r="H22" i="10" s="1"/>
  <c r="I22" i="10" s="1"/>
  <c r="J22" i="10" s="1"/>
  <c r="G21" i="10"/>
  <c r="H21" i="10" s="1"/>
  <c r="I21" i="10" s="1"/>
  <c r="J21" i="10" s="1"/>
  <c r="G20" i="10"/>
  <c r="H20" i="10" s="1"/>
  <c r="I20" i="10" s="1"/>
  <c r="J20" i="10" s="1"/>
  <c r="H19" i="10"/>
  <c r="I19" i="10" s="1"/>
  <c r="J19" i="10" s="1"/>
  <c r="G19" i="10"/>
  <c r="G18" i="10"/>
  <c r="H18" i="10" s="1"/>
  <c r="I18" i="10" s="1"/>
  <c r="G17" i="10"/>
  <c r="H17" i="10" s="1"/>
  <c r="I17" i="10" s="1"/>
  <c r="J17" i="10" s="1"/>
  <c r="G16" i="10"/>
  <c r="H16" i="10" s="1"/>
  <c r="I16" i="10" s="1"/>
  <c r="J16" i="10" s="1"/>
  <c r="G15" i="10"/>
  <c r="H15" i="10" s="1"/>
  <c r="I15" i="10" s="1"/>
  <c r="K52" i="10" l="1"/>
  <c r="J52" i="10"/>
  <c r="K99" i="10"/>
  <c r="J99" i="10"/>
  <c r="L99" i="10" s="1"/>
  <c r="K18" i="10"/>
  <c r="J18" i="10"/>
  <c r="K50" i="10"/>
  <c r="J50" i="10"/>
  <c r="L50" i="10" s="1"/>
  <c r="K83" i="10"/>
  <c r="J83" i="10"/>
  <c r="K91" i="10"/>
  <c r="J91" i="10"/>
  <c r="L91" i="10" s="1"/>
  <c r="K107" i="10"/>
  <c r="J107" i="10"/>
  <c r="K67" i="10"/>
  <c r="J67" i="10"/>
  <c r="L67" i="10" s="1"/>
  <c r="K75" i="10"/>
  <c r="J75" i="10"/>
  <c r="L75" i="10" s="1"/>
  <c r="K34" i="10"/>
  <c r="J34" i="10"/>
  <c r="L34" i="10" s="1"/>
  <c r="K59" i="10"/>
  <c r="J59" i="10"/>
  <c r="L59" i="10" s="1"/>
  <c r="J42" i="10"/>
  <c r="L42" i="10" s="1"/>
  <c r="J26" i="10"/>
  <c r="L26" i="10" s="1"/>
  <c r="J105" i="10"/>
  <c r="J89" i="10"/>
  <c r="L89" i="10" s="1"/>
  <c r="J73" i="10"/>
  <c r="L73" i="10" s="1"/>
  <c r="K15" i="10"/>
  <c r="K21" i="10"/>
  <c r="K25" i="10"/>
  <c r="K27" i="10"/>
  <c r="K31" i="10"/>
  <c r="K37" i="10"/>
  <c r="K41" i="10"/>
  <c r="K43" i="10"/>
  <c r="K47" i="10"/>
  <c r="K56" i="10"/>
  <c r="L56" i="10"/>
  <c r="K61" i="10"/>
  <c r="L61" i="10"/>
  <c r="K66" i="10"/>
  <c r="L66" i="10" s="1"/>
  <c r="K68" i="10"/>
  <c r="L68" i="10" s="1"/>
  <c r="K86" i="10"/>
  <c r="L86" i="10" s="1"/>
  <c r="K90" i="10"/>
  <c r="L90" i="10" s="1"/>
  <c r="K16" i="10"/>
  <c r="K22" i="10"/>
  <c r="L22" i="10" s="1"/>
  <c r="K28" i="10"/>
  <c r="K32" i="10"/>
  <c r="K38" i="10"/>
  <c r="L38" i="10" s="1"/>
  <c r="K44" i="10"/>
  <c r="K48" i="10"/>
  <c r="K53" i="10"/>
  <c r="L53" i="10" s="1"/>
  <c r="L57" i="10"/>
  <c r="K57" i="10"/>
  <c r="K77" i="10"/>
  <c r="L80" i="10"/>
  <c r="K17" i="10"/>
  <c r="K19" i="10"/>
  <c r="K23" i="10"/>
  <c r="K29" i="10"/>
  <c r="K33" i="10"/>
  <c r="K35" i="10"/>
  <c r="K39" i="10"/>
  <c r="K45" i="10"/>
  <c r="K49" i="10"/>
  <c r="K54" i="10"/>
  <c r="K58" i="10"/>
  <c r="L58" i="10" s="1"/>
  <c r="K93" i="10"/>
  <c r="K98" i="10"/>
  <c r="K100" i="10"/>
  <c r="K20" i="10"/>
  <c r="L20" i="10"/>
  <c r="K24" i="10"/>
  <c r="L24" i="10"/>
  <c r="K30" i="10"/>
  <c r="K36" i="10"/>
  <c r="L36" i="10" s="1"/>
  <c r="K40" i="10"/>
  <c r="L40" i="10"/>
  <c r="K46" i="10"/>
  <c r="K55" i="10"/>
  <c r="K70" i="10"/>
  <c r="K74" i="10"/>
  <c r="K109" i="10"/>
  <c r="L109" i="10" s="1"/>
  <c r="K82" i="10"/>
  <c r="L82" i="10" s="1"/>
  <c r="L84" i="10"/>
  <c r="K84" i="10"/>
  <c r="K102" i="10"/>
  <c r="L102" i="10" s="1"/>
  <c r="L106" i="10"/>
  <c r="K106" i="10"/>
  <c r="K60" i="10"/>
  <c r="L60" i="10" s="1"/>
  <c r="L62" i="10"/>
  <c r="K62" i="10"/>
  <c r="K69" i="10"/>
  <c r="K76" i="10"/>
  <c r="K78" i="10"/>
  <c r="K85" i="10"/>
  <c r="L85" i="10"/>
  <c r="L92" i="10"/>
  <c r="K92" i="10"/>
  <c r="K94" i="10"/>
  <c r="L94" i="10" s="1"/>
  <c r="K101" i="10"/>
  <c r="K108" i="10"/>
  <c r="K110" i="10"/>
  <c r="L113" i="10"/>
  <c r="K114" i="10"/>
  <c r="L18" i="10"/>
  <c r="K51" i="10"/>
  <c r="L51" i="10" s="1"/>
  <c r="L52" i="10"/>
  <c r="K64" i="10"/>
  <c r="L64" i="10" s="1"/>
  <c r="K71" i="10"/>
  <c r="L71" i="10" s="1"/>
  <c r="K80" i="10"/>
  <c r="K87" i="10"/>
  <c r="L87" i="10" s="1"/>
  <c r="K96" i="10"/>
  <c r="L96" i="10" s="1"/>
  <c r="K103" i="10"/>
  <c r="L103" i="10" s="1"/>
  <c r="L107" i="10"/>
  <c r="K112" i="10"/>
  <c r="L112" i="10" s="1"/>
  <c r="L63" i="10"/>
  <c r="L105" i="10"/>
  <c r="K63" i="10"/>
  <c r="K72" i="10"/>
  <c r="L72" i="10" s="1"/>
  <c r="K79" i="10"/>
  <c r="L79" i="10" s="1"/>
  <c r="L83" i="10"/>
  <c r="K88" i="10"/>
  <c r="L88" i="10" s="1"/>
  <c r="K95" i="10"/>
  <c r="L95" i="10" s="1"/>
  <c r="K104" i="10"/>
  <c r="L104" i="10" s="1"/>
  <c r="K111" i="10"/>
  <c r="L111" i="10" s="1"/>
  <c r="K114" i="9"/>
  <c r="G114" i="9"/>
  <c r="H114" i="9" s="1"/>
  <c r="I114" i="9" s="1"/>
  <c r="J114" i="9" s="1"/>
  <c r="G113" i="9"/>
  <c r="H113" i="9" s="1"/>
  <c r="I113" i="9" s="1"/>
  <c r="H112" i="9"/>
  <c r="I112" i="9" s="1"/>
  <c r="K112" i="9" s="1"/>
  <c r="G112" i="9"/>
  <c r="H111" i="9"/>
  <c r="I111" i="9" s="1"/>
  <c r="G111" i="9"/>
  <c r="G110" i="9"/>
  <c r="H110" i="9" s="1"/>
  <c r="I110" i="9" s="1"/>
  <c r="J110" i="9" s="1"/>
  <c r="G109" i="9"/>
  <c r="H109" i="9" s="1"/>
  <c r="I109" i="9" s="1"/>
  <c r="G108" i="9"/>
  <c r="H108" i="9" s="1"/>
  <c r="I108" i="9" s="1"/>
  <c r="J108" i="9" s="1"/>
  <c r="H107" i="9"/>
  <c r="I107" i="9" s="1"/>
  <c r="K107" i="9" s="1"/>
  <c r="G107" i="9"/>
  <c r="G106" i="9"/>
  <c r="H106" i="9" s="1"/>
  <c r="I106" i="9" s="1"/>
  <c r="H105" i="9"/>
  <c r="I105" i="9" s="1"/>
  <c r="G105" i="9"/>
  <c r="H104" i="9"/>
  <c r="I104" i="9" s="1"/>
  <c r="G104" i="9"/>
  <c r="H103" i="9"/>
  <c r="I103" i="9" s="1"/>
  <c r="G103" i="9"/>
  <c r="G102" i="9"/>
  <c r="H102" i="9" s="1"/>
  <c r="I102" i="9" s="1"/>
  <c r="J102" i="9" s="1"/>
  <c r="H101" i="9"/>
  <c r="I101" i="9" s="1"/>
  <c r="G101" i="9"/>
  <c r="G100" i="9"/>
  <c r="H100" i="9" s="1"/>
  <c r="I100" i="9" s="1"/>
  <c r="G99" i="9"/>
  <c r="H99" i="9" s="1"/>
  <c r="I99" i="9" s="1"/>
  <c r="K99" i="9" s="1"/>
  <c r="G98" i="9"/>
  <c r="H98" i="9" s="1"/>
  <c r="I98" i="9" s="1"/>
  <c r="G97" i="9"/>
  <c r="H97" i="9" s="1"/>
  <c r="I97" i="9" s="1"/>
  <c r="J96" i="9"/>
  <c r="G96" i="9"/>
  <c r="H96" i="9" s="1"/>
  <c r="I96" i="9" s="1"/>
  <c r="K96" i="9" s="1"/>
  <c r="G95" i="9"/>
  <c r="H95" i="9" s="1"/>
  <c r="I95" i="9" s="1"/>
  <c r="G94" i="9"/>
  <c r="H94" i="9" s="1"/>
  <c r="I94" i="9" s="1"/>
  <c r="J94" i="9" s="1"/>
  <c r="G93" i="9"/>
  <c r="H93" i="9" s="1"/>
  <c r="I93" i="9" s="1"/>
  <c r="G92" i="9"/>
  <c r="H92" i="9" s="1"/>
  <c r="I92" i="9" s="1"/>
  <c r="J92" i="9" s="1"/>
  <c r="G91" i="9"/>
  <c r="H91" i="9" s="1"/>
  <c r="I91" i="9" s="1"/>
  <c r="K91" i="9" s="1"/>
  <c r="G90" i="9"/>
  <c r="H90" i="9" s="1"/>
  <c r="I90" i="9" s="1"/>
  <c r="G89" i="9"/>
  <c r="H89" i="9" s="1"/>
  <c r="I89" i="9" s="1"/>
  <c r="G88" i="9"/>
  <c r="H88" i="9" s="1"/>
  <c r="I88" i="9" s="1"/>
  <c r="J88" i="9" s="1"/>
  <c r="J87" i="9"/>
  <c r="L87" i="9" s="1"/>
  <c r="G87" i="9"/>
  <c r="H87" i="9" s="1"/>
  <c r="I87" i="9" s="1"/>
  <c r="K87" i="9" s="1"/>
  <c r="H86" i="9"/>
  <c r="I86" i="9" s="1"/>
  <c r="J86" i="9" s="1"/>
  <c r="G86" i="9"/>
  <c r="G85" i="9"/>
  <c r="H85" i="9" s="1"/>
  <c r="I85" i="9" s="1"/>
  <c r="G84" i="9"/>
  <c r="H84" i="9" s="1"/>
  <c r="I84" i="9" s="1"/>
  <c r="J84" i="9" s="1"/>
  <c r="H83" i="9"/>
  <c r="I83" i="9" s="1"/>
  <c r="K83" i="9" s="1"/>
  <c r="G83" i="9"/>
  <c r="G82" i="9"/>
  <c r="H82" i="9" s="1"/>
  <c r="I82" i="9" s="1"/>
  <c r="H81" i="9"/>
  <c r="I81" i="9" s="1"/>
  <c r="G81" i="9"/>
  <c r="G80" i="9"/>
  <c r="H80" i="9" s="1"/>
  <c r="I80" i="9" s="1"/>
  <c r="G79" i="9"/>
  <c r="H79" i="9" s="1"/>
  <c r="I79" i="9" s="1"/>
  <c r="G78" i="9"/>
  <c r="H78" i="9" s="1"/>
  <c r="I78" i="9" s="1"/>
  <c r="J78" i="9" s="1"/>
  <c r="G77" i="9"/>
  <c r="H77" i="9" s="1"/>
  <c r="I77" i="9" s="1"/>
  <c r="G76" i="9"/>
  <c r="H76" i="9" s="1"/>
  <c r="I76" i="9" s="1"/>
  <c r="J76" i="9" s="1"/>
  <c r="H75" i="9"/>
  <c r="I75" i="9" s="1"/>
  <c r="K75" i="9" s="1"/>
  <c r="G75" i="9"/>
  <c r="G74" i="9"/>
  <c r="H74" i="9" s="1"/>
  <c r="I74" i="9" s="1"/>
  <c r="H73" i="9"/>
  <c r="I73" i="9" s="1"/>
  <c r="G73" i="9"/>
  <c r="H72" i="9"/>
  <c r="I72" i="9" s="1"/>
  <c r="G72" i="9"/>
  <c r="H71" i="9"/>
  <c r="I71" i="9" s="1"/>
  <c r="G71" i="9"/>
  <c r="G70" i="9"/>
  <c r="H70" i="9" s="1"/>
  <c r="I70" i="9" s="1"/>
  <c r="J70" i="9" s="1"/>
  <c r="H69" i="9"/>
  <c r="I69" i="9" s="1"/>
  <c r="G69" i="9"/>
  <c r="G68" i="9"/>
  <c r="H68" i="9" s="1"/>
  <c r="I68" i="9" s="1"/>
  <c r="G67" i="9"/>
  <c r="H67" i="9" s="1"/>
  <c r="I67" i="9" s="1"/>
  <c r="K67" i="9" s="1"/>
  <c r="G66" i="9"/>
  <c r="H66" i="9" s="1"/>
  <c r="I66" i="9" s="1"/>
  <c r="G65" i="9"/>
  <c r="H65" i="9" s="1"/>
  <c r="I65" i="9" s="1"/>
  <c r="J64" i="9"/>
  <c r="H64" i="9"/>
  <c r="I64" i="9" s="1"/>
  <c r="K64" i="9" s="1"/>
  <c r="G64" i="9"/>
  <c r="I63" i="9"/>
  <c r="H63" i="9"/>
  <c r="G63" i="9"/>
  <c r="G62" i="9"/>
  <c r="H62" i="9" s="1"/>
  <c r="I62" i="9" s="1"/>
  <c r="J62" i="9" s="1"/>
  <c r="G61" i="9"/>
  <c r="H61" i="9" s="1"/>
  <c r="I61" i="9" s="1"/>
  <c r="G60" i="9"/>
  <c r="H60" i="9" s="1"/>
  <c r="I60" i="9" s="1"/>
  <c r="J60" i="9" s="1"/>
  <c r="G59" i="9"/>
  <c r="H59" i="9" s="1"/>
  <c r="I59" i="9" s="1"/>
  <c r="K59" i="9" s="1"/>
  <c r="G58" i="9"/>
  <c r="H58" i="9" s="1"/>
  <c r="I58" i="9" s="1"/>
  <c r="G57" i="9"/>
  <c r="H57" i="9" s="1"/>
  <c r="I57" i="9" s="1"/>
  <c r="G56" i="9"/>
  <c r="H56" i="9" s="1"/>
  <c r="I56" i="9" s="1"/>
  <c r="J56" i="9" s="1"/>
  <c r="J55" i="9"/>
  <c r="L55" i="9" s="1"/>
  <c r="G55" i="9"/>
  <c r="H55" i="9" s="1"/>
  <c r="I55" i="9" s="1"/>
  <c r="K55" i="9" s="1"/>
  <c r="H54" i="9"/>
  <c r="I54" i="9" s="1"/>
  <c r="J54" i="9" s="1"/>
  <c r="G54" i="9"/>
  <c r="G53" i="9"/>
  <c r="H53" i="9" s="1"/>
  <c r="I53" i="9" s="1"/>
  <c r="K52" i="9"/>
  <c r="G52" i="9"/>
  <c r="H52" i="9" s="1"/>
  <c r="I52" i="9" s="1"/>
  <c r="J52" i="9" s="1"/>
  <c r="H51" i="9"/>
  <c r="I51" i="9" s="1"/>
  <c r="K51" i="9" s="1"/>
  <c r="G51" i="9"/>
  <c r="G50" i="9"/>
  <c r="H50" i="9" s="1"/>
  <c r="I50" i="9" s="1"/>
  <c r="H49" i="9"/>
  <c r="I49" i="9" s="1"/>
  <c r="G49" i="9"/>
  <c r="G48" i="9"/>
  <c r="H48" i="9" s="1"/>
  <c r="I48" i="9" s="1"/>
  <c r="G47" i="9"/>
  <c r="H47" i="9" s="1"/>
  <c r="I47" i="9" s="1"/>
  <c r="G46" i="9"/>
  <c r="H46" i="9" s="1"/>
  <c r="I46" i="9" s="1"/>
  <c r="J46" i="9" s="1"/>
  <c r="G45" i="9"/>
  <c r="H45" i="9" s="1"/>
  <c r="I45" i="9" s="1"/>
  <c r="G44" i="9"/>
  <c r="H44" i="9" s="1"/>
  <c r="I44" i="9" s="1"/>
  <c r="J44" i="9" s="1"/>
  <c r="H43" i="9"/>
  <c r="I43" i="9" s="1"/>
  <c r="K43" i="9" s="1"/>
  <c r="G43" i="9"/>
  <c r="G42" i="9"/>
  <c r="H42" i="9" s="1"/>
  <c r="I42" i="9" s="1"/>
  <c r="H41" i="9"/>
  <c r="I41" i="9" s="1"/>
  <c r="G41" i="9"/>
  <c r="H40" i="9"/>
  <c r="I40" i="9" s="1"/>
  <c r="G40" i="9"/>
  <c r="H39" i="9"/>
  <c r="I39" i="9" s="1"/>
  <c r="G39" i="9"/>
  <c r="G38" i="9"/>
  <c r="H38" i="9" s="1"/>
  <c r="I38" i="9" s="1"/>
  <c r="G37" i="9"/>
  <c r="H37" i="9" s="1"/>
  <c r="I37" i="9" s="1"/>
  <c r="G36" i="9"/>
  <c r="H36" i="9" s="1"/>
  <c r="I36" i="9" s="1"/>
  <c r="I35" i="9"/>
  <c r="K35" i="9" s="1"/>
  <c r="G35" i="9"/>
  <c r="H35" i="9" s="1"/>
  <c r="G34" i="9"/>
  <c r="H34" i="9" s="1"/>
  <c r="I34" i="9" s="1"/>
  <c r="H33" i="9"/>
  <c r="I33" i="9" s="1"/>
  <c r="G33" i="9"/>
  <c r="G32" i="9"/>
  <c r="H32" i="9" s="1"/>
  <c r="I32" i="9" s="1"/>
  <c r="K32" i="9" s="1"/>
  <c r="G31" i="9"/>
  <c r="H31" i="9" s="1"/>
  <c r="I31" i="9" s="1"/>
  <c r="K31" i="9" s="1"/>
  <c r="H30" i="9"/>
  <c r="I30" i="9" s="1"/>
  <c r="J30" i="9" s="1"/>
  <c r="G30" i="9"/>
  <c r="G29" i="9"/>
  <c r="H29" i="9" s="1"/>
  <c r="I29" i="9" s="1"/>
  <c r="K29" i="9" s="1"/>
  <c r="G28" i="9"/>
  <c r="H28" i="9" s="1"/>
  <c r="I28" i="9" s="1"/>
  <c r="G27" i="9"/>
  <c r="H27" i="9" s="1"/>
  <c r="I27" i="9" s="1"/>
  <c r="G26" i="9"/>
  <c r="H26" i="9" s="1"/>
  <c r="I26" i="9" s="1"/>
  <c r="J26" i="9" s="1"/>
  <c r="G25" i="9"/>
  <c r="H25" i="9" s="1"/>
  <c r="I25" i="9" s="1"/>
  <c r="K25" i="9" s="1"/>
  <c r="G24" i="9"/>
  <c r="H24" i="9" s="1"/>
  <c r="I24" i="9" s="1"/>
  <c r="G23" i="9"/>
  <c r="H23" i="9" s="1"/>
  <c r="I23" i="9" s="1"/>
  <c r="G22" i="9"/>
  <c r="H22" i="9" s="1"/>
  <c r="I22" i="9" s="1"/>
  <c r="K22" i="9" s="1"/>
  <c r="G21" i="9"/>
  <c r="H21" i="9" s="1"/>
  <c r="I21" i="9" s="1"/>
  <c r="K21" i="9" s="1"/>
  <c r="G20" i="9"/>
  <c r="H20" i="9" s="1"/>
  <c r="I20" i="9" s="1"/>
  <c r="G19" i="9"/>
  <c r="H19" i="9" s="1"/>
  <c r="I19" i="9" s="1"/>
  <c r="H18" i="9"/>
  <c r="I18" i="9" s="1"/>
  <c r="J18" i="9" s="1"/>
  <c r="G18" i="9"/>
  <c r="G17" i="9"/>
  <c r="H17" i="9" s="1"/>
  <c r="I17" i="9" s="1"/>
  <c r="K17" i="9" s="1"/>
  <c r="G16" i="9"/>
  <c r="H16" i="9" s="1"/>
  <c r="I16" i="9" s="1"/>
  <c r="G15" i="9"/>
  <c r="H15" i="9" s="1"/>
  <c r="I15" i="9" s="1"/>
  <c r="G114" i="8"/>
  <c r="H114" i="8" s="1"/>
  <c r="I114" i="8" s="1"/>
  <c r="I113" i="8"/>
  <c r="J113" i="8" s="1"/>
  <c r="G113" i="8"/>
  <c r="H113" i="8" s="1"/>
  <c r="G112" i="8"/>
  <c r="H112" i="8" s="1"/>
  <c r="I112" i="8" s="1"/>
  <c r="I111" i="8"/>
  <c r="J111" i="8" s="1"/>
  <c r="G111" i="8"/>
  <c r="H111" i="8" s="1"/>
  <c r="G110" i="8"/>
  <c r="H110" i="8" s="1"/>
  <c r="I110" i="8" s="1"/>
  <c r="G109" i="8"/>
  <c r="H109" i="8" s="1"/>
  <c r="I109" i="8" s="1"/>
  <c r="J109" i="8" s="1"/>
  <c r="G108" i="8"/>
  <c r="H108" i="8" s="1"/>
  <c r="I108" i="8" s="1"/>
  <c r="G107" i="8"/>
  <c r="H107" i="8" s="1"/>
  <c r="I107" i="8" s="1"/>
  <c r="J107" i="8" s="1"/>
  <c r="G106" i="8"/>
  <c r="H106" i="8" s="1"/>
  <c r="I106" i="8" s="1"/>
  <c r="I105" i="8"/>
  <c r="J105" i="8" s="1"/>
  <c r="G105" i="8"/>
  <c r="H105" i="8" s="1"/>
  <c r="G104" i="8"/>
  <c r="H104" i="8" s="1"/>
  <c r="I104" i="8" s="1"/>
  <c r="G103" i="8"/>
  <c r="H103" i="8" s="1"/>
  <c r="I103" i="8" s="1"/>
  <c r="J103" i="8" s="1"/>
  <c r="G102" i="8"/>
  <c r="H102" i="8" s="1"/>
  <c r="I102" i="8" s="1"/>
  <c r="G101" i="8"/>
  <c r="H101" i="8" s="1"/>
  <c r="I101" i="8" s="1"/>
  <c r="J101" i="8" s="1"/>
  <c r="G100" i="8"/>
  <c r="H100" i="8" s="1"/>
  <c r="I100" i="8" s="1"/>
  <c r="G99" i="8"/>
  <c r="H99" i="8" s="1"/>
  <c r="I99" i="8" s="1"/>
  <c r="J99" i="8" s="1"/>
  <c r="G98" i="8"/>
  <c r="H98" i="8" s="1"/>
  <c r="I98" i="8" s="1"/>
  <c r="I97" i="8"/>
  <c r="J97" i="8" s="1"/>
  <c r="G97" i="8"/>
  <c r="H97" i="8" s="1"/>
  <c r="G96" i="8"/>
  <c r="H96" i="8" s="1"/>
  <c r="I96" i="8" s="1"/>
  <c r="I95" i="8"/>
  <c r="J95" i="8" s="1"/>
  <c r="G95" i="8"/>
  <c r="H95" i="8" s="1"/>
  <c r="G94" i="8"/>
  <c r="H94" i="8" s="1"/>
  <c r="I94" i="8" s="1"/>
  <c r="G93" i="8"/>
  <c r="H93" i="8" s="1"/>
  <c r="I93" i="8" s="1"/>
  <c r="J93" i="8" s="1"/>
  <c r="G92" i="8"/>
  <c r="H92" i="8" s="1"/>
  <c r="I92" i="8" s="1"/>
  <c r="G91" i="8"/>
  <c r="H91" i="8" s="1"/>
  <c r="I91" i="8" s="1"/>
  <c r="J91" i="8" s="1"/>
  <c r="G90" i="8"/>
  <c r="H90" i="8" s="1"/>
  <c r="I90" i="8" s="1"/>
  <c r="I89" i="8"/>
  <c r="G89" i="8"/>
  <c r="H89" i="8" s="1"/>
  <c r="G88" i="8"/>
  <c r="H88" i="8" s="1"/>
  <c r="I88" i="8" s="1"/>
  <c r="J88" i="8" s="1"/>
  <c r="G87" i="8"/>
  <c r="H87" i="8" s="1"/>
  <c r="I87" i="8" s="1"/>
  <c r="G86" i="8"/>
  <c r="H86" i="8" s="1"/>
  <c r="I86" i="8" s="1"/>
  <c r="J86" i="8" s="1"/>
  <c r="G85" i="8"/>
  <c r="H85" i="8" s="1"/>
  <c r="I85" i="8" s="1"/>
  <c r="G84" i="8"/>
  <c r="H84" i="8" s="1"/>
  <c r="I84" i="8" s="1"/>
  <c r="J84" i="8" s="1"/>
  <c r="G83" i="8"/>
  <c r="H83" i="8" s="1"/>
  <c r="I83" i="8" s="1"/>
  <c r="G82" i="8"/>
  <c r="H82" i="8" s="1"/>
  <c r="I82" i="8" s="1"/>
  <c r="J82" i="8" s="1"/>
  <c r="I81" i="8"/>
  <c r="G81" i="8"/>
  <c r="H81" i="8" s="1"/>
  <c r="G80" i="8"/>
  <c r="H80" i="8" s="1"/>
  <c r="I80" i="8" s="1"/>
  <c r="J80" i="8" s="1"/>
  <c r="I79" i="8"/>
  <c r="G79" i="8"/>
  <c r="H79" i="8" s="1"/>
  <c r="G78" i="8"/>
  <c r="H78" i="8" s="1"/>
  <c r="I78" i="8" s="1"/>
  <c r="J78" i="8" s="1"/>
  <c r="G77" i="8"/>
  <c r="H77" i="8" s="1"/>
  <c r="I77" i="8" s="1"/>
  <c r="G76" i="8"/>
  <c r="H76" i="8" s="1"/>
  <c r="I76" i="8" s="1"/>
  <c r="J76" i="8" s="1"/>
  <c r="G75" i="8"/>
  <c r="H75" i="8" s="1"/>
  <c r="I75" i="8" s="1"/>
  <c r="G74" i="8"/>
  <c r="H74" i="8" s="1"/>
  <c r="I74" i="8" s="1"/>
  <c r="J74" i="8" s="1"/>
  <c r="I73" i="8"/>
  <c r="G73" i="8"/>
  <c r="H73" i="8" s="1"/>
  <c r="G72" i="8"/>
  <c r="H72" i="8" s="1"/>
  <c r="I72" i="8" s="1"/>
  <c r="J72" i="8" s="1"/>
  <c r="G71" i="8"/>
  <c r="H71" i="8" s="1"/>
  <c r="I71" i="8" s="1"/>
  <c r="G70" i="8"/>
  <c r="H70" i="8" s="1"/>
  <c r="I70" i="8" s="1"/>
  <c r="J70" i="8" s="1"/>
  <c r="G69" i="8"/>
  <c r="H69" i="8" s="1"/>
  <c r="I69" i="8" s="1"/>
  <c r="G68" i="8"/>
  <c r="H68" i="8" s="1"/>
  <c r="I68" i="8" s="1"/>
  <c r="J68" i="8" s="1"/>
  <c r="G67" i="8"/>
  <c r="H67" i="8" s="1"/>
  <c r="I67" i="8" s="1"/>
  <c r="G66" i="8"/>
  <c r="H66" i="8" s="1"/>
  <c r="I66" i="8" s="1"/>
  <c r="J66" i="8" s="1"/>
  <c r="I65" i="8"/>
  <c r="G65" i="8"/>
  <c r="H65" i="8" s="1"/>
  <c r="G64" i="8"/>
  <c r="H64" i="8" s="1"/>
  <c r="I64" i="8" s="1"/>
  <c r="J64" i="8" s="1"/>
  <c r="I63" i="8"/>
  <c r="G63" i="8"/>
  <c r="H63" i="8" s="1"/>
  <c r="G62" i="8"/>
  <c r="H62" i="8" s="1"/>
  <c r="I62" i="8" s="1"/>
  <c r="J62" i="8" s="1"/>
  <c r="G61" i="8"/>
  <c r="H61" i="8" s="1"/>
  <c r="I61" i="8" s="1"/>
  <c r="G60" i="8"/>
  <c r="H60" i="8" s="1"/>
  <c r="I60" i="8" s="1"/>
  <c r="J60" i="8" s="1"/>
  <c r="G59" i="8"/>
  <c r="H59" i="8" s="1"/>
  <c r="I59" i="8" s="1"/>
  <c r="G58" i="8"/>
  <c r="H58" i="8" s="1"/>
  <c r="I58" i="8" s="1"/>
  <c r="J58" i="8" s="1"/>
  <c r="G57" i="8"/>
  <c r="H57" i="8" s="1"/>
  <c r="I57" i="8" s="1"/>
  <c r="K57" i="8" s="1"/>
  <c r="G56" i="8"/>
  <c r="H56" i="8" s="1"/>
  <c r="I56" i="8" s="1"/>
  <c r="K56" i="8" s="1"/>
  <c r="G55" i="8"/>
  <c r="H55" i="8" s="1"/>
  <c r="I55" i="8" s="1"/>
  <c r="K55" i="8" s="1"/>
  <c r="H54" i="8"/>
  <c r="I54" i="8" s="1"/>
  <c r="K54" i="8" s="1"/>
  <c r="G54" i="8"/>
  <c r="G53" i="8"/>
  <c r="H53" i="8" s="1"/>
  <c r="I53" i="8" s="1"/>
  <c r="K53" i="8" s="1"/>
  <c r="H52" i="8"/>
  <c r="I52" i="8" s="1"/>
  <c r="K52" i="8" s="1"/>
  <c r="G52" i="8"/>
  <c r="G51" i="8"/>
  <c r="H51" i="8" s="1"/>
  <c r="I51" i="8" s="1"/>
  <c r="K51" i="8" s="1"/>
  <c r="G50" i="8"/>
  <c r="H50" i="8" s="1"/>
  <c r="I50" i="8" s="1"/>
  <c r="K50" i="8" s="1"/>
  <c r="G49" i="8"/>
  <c r="H49" i="8" s="1"/>
  <c r="I49" i="8" s="1"/>
  <c r="K49" i="8" s="1"/>
  <c r="G48" i="8"/>
  <c r="H48" i="8" s="1"/>
  <c r="I48" i="8" s="1"/>
  <c r="K48" i="8" s="1"/>
  <c r="G47" i="8"/>
  <c r="H47" i="8" s="1"/>
  <c r="I47" i="8" s="1"/>
  <c r="K47" i="8" s="1"/>
  <c r="H46" i="8"/>
  <c r="I46" i="8" s="1"/>
  <c r="K46" i="8" s="1"/>
  <c r="G46" i="8"/>
  <c r="G45" i="8"/>
  <c r="H45" i="8" s="1"/>
  <c r="I45" i="8" s="1"/>
  <c r="K45" i="8" s="1"/>
  <c r="H44" i="8"/>
  <c r="I44" i="8" s="1"/>
  <c r="K44" i="8" s="1"/>
  <c r="G44" i="8"/>
  <c r="G43" i="8"/>
  <c r="H43" i="8" s="1"/>
  <c r="I43" i="8" s="1"/>
  <c r="K43" i="8" s="1"/>
  <c r="G42" i="8"/>
  <c r="H42" i="8" s="1"/>
  <c r="I42" i="8" s="1"/>
  <c r="K42" i="8" s="1"/>
  <c r="G41" i="8"/>
  <c r="H41" i="8" s="1"/>
  <c r="I41" i="8" s="1"/>
  <c r="K41" i="8" s="1"/>
  <c r="G40" i="8"/>
  <c r="H40" i="8" s="1"/>
  <c r="I40" i="8" s="1"/>
  <c r="K40" i="8" s="1"/>
  <c r="G39" i="8"/>
  <c r="H39" i="8" s="1"/>
  <c r="I39" i="8" s="1"/>
  <c r="K39" i="8" s="1"/>
  <c r="H38" i="8"/>
  <c r="I38" i="8" s="1"/>
  <c r="K38" i="8" s="1"/>
  <c r="G38" i="8"/>
  <c r="G37" i="8"/>
  <c r="H37" i="8" s="1"/>
  <c r="I37" i="8" s="1"/>
  <c r="K37" i="8" s="1"/>
  <c r="H36" i="8"/>
  <c r="I36" i="8" s="1"/>
  <c r="K36" i="8" s="1"/>
  <c r="G36" i="8"/>
  <c r="G35" i="8"/>
  <c r="H35" i="8" s="1"/>
  <c r="I35" i="8" s="1"/>
  <c r="K35" i="8" s="1"/>
  <c r="G34" i="8"/>
  <c r="H34" i="8" s="1"/>
  <c r="I34" i="8" s="1"/>
  <c r="K34" i="8" s="1"/>
  <c r="G33" i="8"/>
  <c r="H33" i="8" s="1"/>
  <c r="I33" i="8" s="1"/>
  <c r="K33" i="8" s="1"/>
  <c r="G32" i="8"/>
  <c r="H32" i="8" s="1"/>
  <c r="I32" i="8" s="1"/>
  <c r="K32" i="8" s="1"/>
  <c r="G31" i="8"/>
  <c r="H31" i="8" s="1"/>
  <c r="I31" i="8" s="1"/>
  <c r="K31" i="8" s="1"/>
  <c r="H30" i="8"/>
  <c r="I30" i="8" s="1"/>
  <c r="K30" i="8" s="1"/>
  <c r="G30" i="8"/>
  <c r="G29" i="8"/>
  <c r="H29" i="8" s="1"/>
  <c r="I29" i="8" s="1"/>
  <c r="K29" i="8" s="1"/>
  <c r="H28" i="8"/>
  <c r="I28" i="8" s="1"/>
  <c r="K28" i="8" s="1"/>
  <c r="G28" i="8"/>
  <c r="G27" i="8"/>
  <c r="H27" i="8" s="1"/>
  <c r="I27" i="8" s="1"/>
  <c r="K27" i="8" s="1"/>
  <c r="G26" i="8"/>
  <c r="H26" i="8" s="1"/>
  <c r="I26" i="8" s="1"/>
  <c r="K26" i="8" s="1"/>
  <c r="G25" i="8"/>
  <c r="H25" i="8" s="1"/>
  <c r="I25" i="8" s="1"/>
  <c r="K25" i="8" s="1"/>
  <c r="G24" i="8"/>
  <c r="H24" i="8" s="1"/>
  <c r="I24" i="8" s="1"/>
  <c r="K24" i="8" s="1"/>
  <c r="G23" i="8"/>
  <c r="H23" i="8" s="1"/>
  <c r="I23" i="8" s="1"/>
  <c r="K23" i="8" s="1"/>
  <c r="H22" i="8"/>
  <c r="I22" i="8" s="1"/>
  <c r="K22" i="8" s="1"/>
  <c r="G22" i="8"/>
  <c r="G21" i="8"/>
  <c r="H21" i="8" s="1"/>
  <c r="I21" i="8" s="1"/>
  <c r="K21" i="8" s="1"/>
  <c r="H20" i="8"/>
  <c r="I20" i="8" s="1"/>
  <c r="K20" i="8" s="1"/>
  <c r="G20" i="8"/>
  <c r="G19" i="8"/>
  <c r="H19" i="8" s="1"/>
  <c r="I19" i="8" s="1"/>
  <c r="K19" i="8" s="1"/>
  <c r="G18" i="8"/>
  <c r="H18" i="8" s="1"/>
  <c r="I18" i="8" s="1"/>
  <c r="K18" i="8" s="1"/>
  <c r="G17" i="8"/>
  <c r="H17" i="8" s="1"/>
  <c r="I17" i="8" s="1"/>
  <c r="K17" i="8" s="1"/>
  <c r="G16" i="8"/>
  <c r="H16" i="8" s="1"/>
  <c r="I16" i="8" s="1"/>
  <c r="K16" i="8" s="1"/>
  <c r="G15" i="8"/>
  <c r="H15" i="8" s="1"/>
  <c r="I15" i="8" s="1"/>
  <c r="K15" i="8" s="1"/>
  <c r="J20" i="7"/>
  <c r="J25" i="7"/>
  <c r="J31" i="7"/>
  <c r="J52" i="7"/>
  <c r="J63" i="7"/>
  <c r="J67" i="7"/>
  <c r="J71" i="7"/>
  <c r="J75" i="7"/>
  <c r="J79" i="7"/>
  <c r="J82" i="7"/>
  <c r="J90" i="7"/>
  <c r="J94" i="7"/>
  <c r="J98" i="7"/>
  <c r="J103" i="7"/>
  <c r="J107" i="7"/>
  <c r="J110" i="7"/>
  <c r="J114" i="7"/>
  <c r="J15" i="7"/>
  <c r="G114" i="7"/>
  <c r="H114" i="7" s="1"/>
  <c r="I114" i="7" s="1"/>
  <c r="G113" i="7"/>
  <c r="H113" i="7" s="1"/>
  <c r="I113" i="7" s="1"/>
  <c r="J113" i="7" s="1"/>
  <c r="G112" i="7"/>
  <c r="H112" i="7" s="1"/>
  <c r="I112" i="7" s="1"/>
  <c r="J112" i="7" s="1"/>
  <c r="G111" i="7"/>
  <c r="H111" i="7" s="1"/>
  <c r="I111" i="7" s="1"/>
  <c r="J111" i="7" s="1"/>
  <c r="H110" i="7"/>
  <c r="I110" i="7" s="1"/>
  <c r="G110" i="7"/>
  <c r="G109" i="7"/>
  <c r="H109" i="7" s="1"/>
  <c r="I109" i="7" s="1"/>
  <c r="J109" i="7" s="1"/>
  <c r="G108" i="7"/>
  <c r="H108" i="7" s="1"/>
  <c r="I108" i="7" s="1"/>
  <c r="J108" i="7" s="1"/>
  <c r="L107" i="7"/>
  <c r="I107" i="7"/>
  <c r="K107" i="7" s="1"/>
  <c r="G107" i="7"/>
  <c r="H107" i="7" s="1"/>
  <c r="G106" i="7"/>
  <c r="H106" i="7" s="1"/>
  <c r="I106" i="7" s="1"/>
  <c r="J106" i="7" s="1"/>
  <c r="G105" i="7"/>
  <c r="H105" i="7" s="1"/>
  <c r="I105" i="7" s="1"/>
  <c r="J105" i="7" s="1"/>
  <c r="G104" i="7"/>
  <c r="H104" i="7" s="1"/>
  <c r="I104" i="7" s="1"/>
  <c r="J104" i="7" s="1"/>
  <c r="G103" i="7"/>
  <c r="H103" i="7" s="1"/>
  <c r="I103" i="7" s="1"/>
  <c r="G102" i="7"/>
  <c r="H102" i="7" s="1"/>
  <c r="I102" i="7" s="1"/>
  <c r="J102" i="7" s="1"/>
  <c r="I101" i="7"/>
  <c r="J101" i="7" s="1"/>
  <c r="G101" i="7"/>
  <c r="H101" i="7" s="1"/>
  <c r="H100" i="7"/>
  <c r="I100" i="7" s="1"/>
  <c r="J100" i="7" s="1"/>
  <c r="G100" i="7"/>
  <c r="G99" i="7"/>
  <c r="H99" i="7" s="1"/>
  <c r="I99" i="7" s="1"/>
  <c r="G98" i="7"/>
  <c r="H98" i="7" s="1"/>
  <c r="I98" i="7" s="1"/>
  <c r="G97" i="7"/>
  <c r="H97" i="7" s="1"/>
  <c r="I97" i="7" s="1"/>
  <c r="J97" i="7" s="1"/>
  <c r="G96" i="7"/>
  <c r="H96" i="7" s="1"/>
  <c r="I96" i="7" s="1"/>
  <c r="J96" i="7" s="1"/>
  <c r="G95" i="7"/>
  <c r="H95" i="7" s="1"/>
  <c r="I95" i="7" s="1"/>
  <c r="J95" i="7" s="1"/>
  <c r="H94" i="7"/>
  <c r="I94" i="7" s="1"/>
  <c r="G94" i="7"/>
  <c r="G93" i="7"/>
  <c r="H93" i="7" s="1"/>
  <c r="I93" i="7" s="1"/>
  <c r="J93" i="7" s="1"/>
  <c r="G92" i="7"/>
  <c r="H92" i="7" s="1"/>
  <c r="I92" i="7" s="1"/>
  <c r="J92" i="7" s="1"/>
  <c r="G91" i="7"/>
  <c r="H91" i="7" s="1"/>
  <c r="I91" i="7" s="1"/>
  <c r="K91" i="7" s="1"/>
  <c r="G90" i="7"/>
  <c r="H90" i="7" s="1"/>
  <c r="I90" i="7" s="1"/>
  <c r="G89" i="7"/>
  <c r="H89" i="7" s="1"/>
  <c r="I89" i="7" s="1"/>
  <c r="J89" i="7" s="1"/>
  <c r="G88" i="7"/>
  <c r="H88" i="7" s="1"/>
  <c r="I88" i="7" s="1"/>
  <c r="J88" i="7" s="1"/>
  <c r="G87" i="7"/>
  <c r="H87" i="7" s="1"/>
  <c r="I87" i="7" s="1"/>
  <c r="J87" i="7" s="1"/>
  <c r="H86" i="7"/>
  <c r="I86" i="7" s="1"/>
  <c r="J86" i="7" s="1"/>
  <c r="G86" i="7"/>
  <c r="G85" i="7"/>
  <c r="H85" i="7" s="1"/>
  <c r="I85" i="7" s="1"/>
  <c r="J85" i="7" s="1"/>
  <c r="I84" i="7"/>
  <c r="J84" i="7" s="1"/>
  <c r="G84" i="7"/>
  <c r="H84" i="7" s="1"/>
  <c r="G83" i="7"/>
  <c r="H83" i="7" s="1"/>
  <c r="I83" i="7" s="1"/>
  <c r="K83" i="7" s="1"/>
  <c r="K82" i="7"/>
  <c r="G82" i="7"/>
  <c r="H82" i="7" s="1"/>
  <c r="I82" i="7" s="1"/>
  <c r="G81" i="7"/>
  <c r="H81" i="7" s="1"/>
  <c r="I81" i="7" s="1"/>
  <c r="J81" i="7" s="1"/>
  <c r="G80" i="7"/>
  <c r="H80" i="7" s="1"/>
  <c r="I80" i="7" s="1"/>
  <c r="J80" i="7" s="1"/>
  <c r="G79" i="7"/>
  <c r="H79" i="7" s="1"/>
  <c r="I79" i="7" s="1"/>
  <c r="G78" i="7"/>
  <c r="H78" i="7" s="1"/>
  <c r="I78" i="7" s="1"/>
  <c r="J78" i="7" s="1"/>
  <c r="I77" i="7"/>
  <c r="J77" i="7" s="1"/>
  <c r="G77" i="7"/>
  <c r="H77" i="7" s="1"/>
  <c r="G76" i="7"/>
  <c r="H76" i="7" s="1"/>
  <c r="I76" i="7" s="1"/>
  <c r="J76" i="7" s="1"/>
  <c r="L75" i="7"/>
  <c r="G75" i="7"/>
  <c r="H75" i="7" s="1"/>
  <c r="I75" i="7" s="1"/>
  <c r="K75" i="7" s="1"/>
  <c r="G74" i="7"/>
  <c r="H74" i="7" s="1"/>
  <c r="I74" i="7" s="1"/>
  <c r="J74" i="7" s="1"/>
  <c r="G73" i="7"/>
  <c r="H73" i="7" s="1"/>
  <c r="I73" i="7" s="1"/>
  <c r="J73" i="7" s="1"/>
  <c r="G72" i="7"/>
  <c r="H72" i="7" s="1"/>
  <c r="I72" i="7" s="1"/>
  <c r="J72" i="7" s="1"/>
  <c r="G71" i="7"/>
  <c r="H71" i="7" s="1"/>
  <c r="I71" i="7" s="1"/>
  <c r="G70" i="7"/>
  <c r="H70" i="7" s="1"/>
  <c r="I70" i="7" s="1"/>
  <c r="J70" i="7" s="1"/>
  <c r="I69" i="7"/>
  <c r="J69" i="7" s="1"/>
  <c r="G69" i="7"/>
  <c r="H69" i="7" s="1"/>
  <c r="G68" i="7"/>
  <c r="H68" i="7" s="1"/>
  <c r="I68" i="7" s="1"/>
  <c r="J68" i="7" s="1"/>
  <c r="G67" i="7"/>
  <c r="H67" i="7" s="1"/>
  <c r="I67" i="7" s="1"/>
  <c r="K67" i="7" s="1"/>
  <c r="G66" i="7"/>
  <c r="H66" i="7" s="1"/>
  <c r="I66" i="7" s="1"/>
  <c r="K66" i="7" s="1"/>
  <c r="G65" i="7"/>
  <c r="H65" i="7" s="1"/>
  <c r="I65" i="7" s="1"/>
  <c r="J65" i="7" s="1"/>
  <c r="G64" i="7"/>
  <c r="H64" i="7" s="1"/>
  <c r="I64" i="7" s="1"/>
  <c r="J64" i="7" s="1"/>
  <c r="G63" i="7"/>
  <c r="H63" i="7" s="1"/>
  <c r="I63" i="7" s="1"/>
  <c r="G62" i="7"/>
  <c r="H62" i="7" s="1"/>
  <c r="I62" i="7" s="1"/>
  <c r="J62" i="7" s="1"/>
  <c r="I61" i="7"/>
  <c r="J61" i="7" s="1"/>
  <c r="G61" i="7"/>
  <c r="H61" i="7" s="1"/>
  <c r="G60" i="7"/>
  <c r="H60" i="7" s="1"/>
  <c r="I60" i="7" s="1"/>
  <c r="J60" i="7" s="1"/>
  <c r="G59" i="7"/>
  <c r="H59" i="7" s="1"/>
  <c r="I59" i="7" s="1"/>
  <c r="K59" i="7" s="1"/>
  <c r="G58" i="7"/>
  <c r="H58" i="7" s="1"/>
  <c r="I58" i="7" s="1"/>
  <c r="J58" i="7" s="1"/>
  <c r="H57" i="7"/>
  <c r="I57" i="7" s="1"/>
  <c r="J57" i="7" s="1"/>
  <c r="G57" i="7"/>
  <c r="G56" i="7"/>
  <c r="H56" i="7" s="1"/>
  <c r="I56" i="7" s="1"/>
  <c r="K56" i="7" s="1"/>
  <c r="G55" i="7"/>
  <c r="H55" i="7" s="1"/>
  <c r="I55" i="7" s="1"/>
  <c r="J55" i="7" s="1"/>
  <c r="G54" i="7"/>
  <c r="H54" i="7" s="1"/>
  <c r="I54" i="7" s="1"/>
  <c r="G53" i="7"/>
  <c r="H53" i="7" s="1"/>
  <c r="I53" i="7" s="1"/>
  <c r="J53" i="7" s="1"/>
  <c r="K52" i="7"/>
  <c r="G52" i="7"/>
  <c r="H52" i="7" s="1"/>
  <c r="I52" i="7" s="1"/>
  <c r="H51" i="7"/>
  <c r="I51" i="7" s="1"/>
  <c r="J51" i="7" s="1"/>
  <c r="G51" i="7"/>
  <c r="G50" i="7"/>
  <c r="H50" i="7" s="1"/>
  <c r="I50" i="7" s="1"/>
  <c r="G49" i="7"/>
  <c r="H49" i="7" s="1"/>
  <c r="I49" i="7" s="1"/>
  <c r="J49" i="7" s="1"/>
  <c r="G48" i="7"/>
  <c r="H48" i="7" s="1"/>
  <c r="I48" i="7" s="1"/>
  <c r="K48" i="7" s="1"/>
  <c r="G47" i="7"/>
  <c r="H47" i="7" s="1"/>
  <c r="I47" i="7" s="1"/>
  <c r="J47" i="7" s="1"/>
  <c r="K46" i="7"/>
  <c r="G46" i="7"/>
  <c r="H46" i="7" s="1"/>
  <c r="I46" i="7" s="1"/>
  <c r="G45" i="7"/>
  <c r="H45" i="7" s="1"/>
  <c r="I45" i="7" s="1"/>
  <c r="J45" i="7" s="1"/>
  <c r="K44" i="7"/>
  <c r="G44" i="7"/>
  <c r="H44" i="7" s="1"/>
  <c r="I44" i="7" s="1"/>
  <c r="J44" i="7" s="1"/>
  <c r="H43" i="7"/>
  <c r="I43" i="7" s="1"/>
  <c r="J43" i="7" s="1"/>
  <c r="G43" i="7"/>
  <c r="G42" i="7"/>
  <c r="H42" i="7" s="1"/>
  <c r="I42" i="7" s="1"/>
  <c r="G41" i="7"/>
  <c r="H41" i="7" s="1"/>
  <c r="I41" i="7" s="1"/>
  <c r="J41" i="7" s="1"/>
  <c r="G40" i="7"/>
  <c r="H40" i="7" s="1"/>
  <c r="I40" i="7" s="1"/>
  <c r="K40" i="7" s="1"/>
  <c r="G39" i="7"/>
  <c r="H39" i="7" s="1"/>
  <c r="I39" i="7" s="1"/>
  <c r="J39" i="7" s="1"/>
  <c r="G38" i="7"/>
  <c r="H38" i="7" s="1"/>
  <c r="I38" i="7" s="1"/>
  <c r="J38" i="7" s="1"/>
  <c r="H37" i="7"/>
  <c r="I37" i="7" s="1"/>
  <c r="J37" i="7" s="1"/>
  <c r="G37" i="7"/>
  <c r="G36" i="7"/>
  <c r="H36" i="7" s="1"/>
  <c r="I36" i="7" s="1"/>
  <c r="G35" i="7"/>
  <c r="H35" i="7" s="1"/>
  <c r="I35" i="7" s="1"/>
  <c r="J35" i="7" s="1"/>
  <c r="G34" i="7"/>
  <c r="H34" i="7" s="1"/>
  <c r="I34" i="7" s="1"/>
  <c r="J34" i="7" s="1"/>
  <c r="G33" i="7"/>
  <c r="H33" i="7" s="1"/>
  <c r="I33" i="7" s="1"/>
  <c r="J33" i="7" s="1"/>
  <c r="G32" i="7"/>
  <c r="H32" i="7" s="1"/>
  <c r="I32" i="7" s="1"/>
  <c r="J32" i="7" s="1"/>
  <c r="G31" i="7"/>
  <c r="H31" i="7" s="1"/>
  <c r="I31" i="7" s="1"/>
  <c r="G30" i="7"/>
  <c r="H30" i="7" s="1"/>
  <c r="I30" i="7" s="1"/>
  <c r="J30" i="7" s="1"/>
  <c r="G29" i="7"/>
  <c r="H29" i="7" s="1"/>
  <c r="I29" i="7" s="1"/>
  <c r="J29" i="7" s="1"/>
  <c r="G28" i="7"/>
  <c r="H28" i="7" s="1"/>
  <c r="I28" i="7" s="1"/>
  <c r="J28" i="7" s="1"/>
  <c r="G27" i="7"/>
  <c r="H27" i="7" s="1"/>
  <c r="I27" i="7" s="1"/>
  <c r="J27" i="7" s="1"/>
  <c r="G26" i="7"/>
  <c r="H26" i="7" s="1"/>
  <c r="I26" i="7" s="1"/>
  <c r="J26" i="7" s="1"/>
  <c r="G25" i="7"/>
  <c r="H25" i="7" s="1"/>
  <c r="I25" i="7" s="1"/>
  <c r="G24" i="7"/>
  <c r="H24" i="7" s="1"/>
  <c r="I24" i="7" s="1"/>
  <c r="J24" i="7" s="1"/>
  <c r="G23" i="7"/>
  <c r="H23" i="7" s="1"/>
  <c r="I23" i="7" s="1"/>
  <c r="J23" i="7" s="1"/>
  <c r="G22" i="7"/>
  <c r="H22" i="7" s="1"/>
  <c r="I22" i="7" s="1"/>
  <c r="G21" i="7"/>
  <c r="H21" i="7" s="1"/>
  <c r="I21" i="7" s="1"/>
  <c r="J21" i="7" s="1"/>
  <c r="G20" i="7"/>
  <c r="H20" i="7" s="1"/>
  <c r="I20" i="7" s="1"/>
  <c r="G19" i="7"/>
  <c r="H19" i="7" s="1"/>
  <c r="I19" i="7" s="1"/>
  <c r="J19" i="7" s="1"/>
  <c r="G18" i="7"/>
  <c r="H18" i="7" s="1"/>
  <c r="I18" i="7" s="1"/>
  <c r="J18" i="7" s="1"/>
  <c r="G17" i="7"/>
  <c r="H17" i="7" s="1"/>
  <c r="I17" i="7" s="1"/>
  <c r="J17" i="7" s="1"/>
  <c r="G16" i="7"/>
  <c r="H16" i="7" s="1"/>
  <c r="I16" i="7" s="1"/>
  <c r="J16" i="7" s="1"/>
  <c r="G15" i="7"/>
  <c r="H15" i="7" s="1"/>
  <c r="I15" i="7" s="1"/>
  <c r="L114" i="9" l="1"/>
  <c r="K99" i="7"/>
  <c r="J99" i="7"/>
  <c r="L99" i="7" s="1"/>
  <c r="K36" i="7"/>
  <c r="J36" i="7"/>
  <c r="L36" i="7" s="1"/>
  <c r="K95" i="9"/>
  <c r="J95" i="9"/>
  <c r="L95" i="9" s="1"/>
  <c r="K48" i="9"/>
  <c r="J48" i="9"/>
  <c r="L48" i="9" s="1"/>
  <c r="K73" i="7"/>
  <c r="K81" i="7"/>
  <c r="J66" i="7"/>
  <c r="J56" i="7"/>
  <c r="L56" i="7" s="1"/>
  <c r="J40" i="7"/>
  <c r="K72" i="9"/>
  <c r="J72" i="9"/>
  <c r="L72" i="9" s="1"/>
  <c r="K88" i="9"/>
  <c r="J91" i="7"/>
  <c r="K39" i="9"/>
  <c r="J39" i="9"/>
  <c r="L88" i="9"/>
  <c r="K42" i="7"/>
  <c r="J42" i="7"/>
  <c r="K50" i="7"/>
  <c r="J50" i="7"/>
  <c r="K58" i="7"/>
  <c r="L82" i="7"/>
  <c r="K40" i="9"/>
  <c r="J40" i="9"/>
  <c r="L40" i="9" s="1"/>
  <c r="L52" i="9"/>
  <c r="K56" i="9"/>
  <c r="L56" i="9" s="1"/>
  <c r="J68" i="9"/>
  <c r="K68" i="9"/>
  <c r="K79" i="9"/>
  <c r="J79" i="9"/>
  <c r="L79" i="9" s="1"/>
  <c r="K84" i="9"/>
  <c r="L84" i="9" s="1"/>
  <c r="K104" i="9"/>
  <c r="J104" i="9"/>
  <c r="J83" i="7"/>
  <c r="L83" i="7" s="1"/>
  <c r="J36" i="9"/>
  <c r="K36" i="9"/>
  <c r="K103" i="9"/>
  <c r="J103" i="9"/>
  <c r="L103" i="9" s="1"/>
  <c r="K111" i="9"/>
  <c r="J111" i="9"/>
  <c r="L111" i="9" s="1"/>
  <c r="J46" i="7"/>
  <c r="L46" i="7" s="1"/>
  <c r="K54" i="7"/>
  <c r="J54" i="7"/>
  <c r="J59" i="7"/>
  <c r="J48" i="7"/>
  <c r="L48" i="7" s="1"/>
  <c r="K47" i="9"/>
  <c r="J47" i="9"/>
  <c r="L47" i="9" s="1"/>
  <c r="K63" i="9"/>
  <c r="J63" i="9"/>
  <c r="L63" i="9" s="1"/>
  <c r="K71" i="9"/>
  <c r="J71" i="9"/>
  <c r="L71" i="9" s="1"/>
  <c r="K80" i="9"/>
  <c r="J80" i="9"/>
  <c r="L80" i="9" s="1"/>
  <c r="J100" i="9"/>
  <c r="K100" i="9"/>
  <c r="L114" i="10"/>
  <c r="L110" i="10"/>
  <c r="L101" i="10"/>
  <c r="L76" i="10"/>
  <c r="L74" i="10"/>
  <c r="L55" i="10"/>
  <c r="L30" i="10"/>
  <c r="L98" i="10"/>
  <c r="L45" i="10"/>
  <c r="L35" i="10"/>
  <c r="L29" i="10"/>
  <c r="L19" i="10"/>
  <c r="L77" i="10"/>
  <c r="L44" i="10"/>
  <c r="L32" i="10"/>
  <c r="L43" i="10"/>
  <c r="L37" i="10"/>
  <c r="L27" i="10"/>
  <c r="L21" i="10"/>
  <c r="L108" i="10"/>
  <c r="L78" i="10"/>
  <c r="L69" i="10"/>
  <c r="L70" i="10"/>
  <c r="L46" i="10"/>
  <c r="L100" i="10"/>
  <c r="L93" i="10"/>
  <c r="L54" i="10"/>
  <c r="L49" i="10"/>
  <c r="L39" i="10"/>
  <c r="L33" i="10"/>
  <c r="L23" i="10"/>
  <c r="L17" i="10"/>
  <c r="L48" i="10"/>
  <c r="L28" i="10"/>
  <c r="L16" i="10"/>
  <c r="L47" i="10"/>
  <c r="L41" i="10"/>
  <c r="L31" i="10"/>
  <c r="L25" i="10"/>
  <c r="L15" i="10"/>
  <c r="O7" i="10" s="1"/>
  <c r="K15" i="9"/>
  <c r="J15" i="9"/>
  <c r="L15" i="9" s="1"/>
  <c r="K19" i="9"/>
  <c r="J19" i="9"/>
  <c r="L19" i="9" s="1"/>
  <c r="K23" i="9"/>
  <c r="J23" i="9"/>
  <c r="L23" i="9" s="1"/>
  <c r="K27" i="9"/>
  <c r="J27" i="9"/>
  <c r="L27" i="9" s="1"/>
  <c r="K61" i="9"/>
  <c r="J61" i="9"/>
  <c r="L61" i="9" s="1"/>
  <c r="K93" i="9"/>
  <c r="J93" i="9"/>
  <c r="L93" i="9" s="1"/>
  <c r="J20" i="9"/>
  <c r="K20" i="9"/>
  <c r="K24" i="9"/>
  <c r="J24" i="9"/>
  <c r="L24" i="9" s="1"/>
  <c r="J28" i="9"/>
  <c r="K28" i="9"/>
  <c r="K33" i="9"/>
  <c r="J33" i="9"/>
  <c r="L33" i="9" s="1"/>
  <c r="J58" i="9"/>
  <c r="K58" i="9"/>
  <c r="J66" i="9"/>
  <c r="K66" i="9"/>
  <c r="K69" i="9"/>
  <c r="J69" i="9"/>
  <c r="J34" i="9"/>
  <c r="K34" i="9"/>
  <c r="K37" i="9"/>
  <c r="J37" i="9"/>
  <c r="L37" i="9" s="1"/>
  <c r="K45" i="9"/>
  <c r="J45" i="9"/>
  <c r="L45" i="9" s="1"/>
  <c r="K77" i="9"/>
  <c r="J77" i="9"/>
  <c r="L94" i="9"/>
  <c r="J38" i="9"/>
  <c r="K38" i="9"/>
  <c r="J42" i="9"/>
  <c r="K42" i="9"/>
  <c r="J50" i="9"/>
  <c r="K50" i="9"/>
  <c r="K53" i="9"/>
  <c r="J53" i="9"/>
  <c r="L53" i="9" s="1"/>
  <c r="J74" i="9"/>
  <c r="K74" i="9"/>
  <c r="J82" i="9"/>
  <c r="K82" i="9"/>
  <c r="K85" i="9"/>
  <c r="J85" i="9"/>
  <c r="L85" i="9" s="1"/>
  <c r="J106" i="9"/>
  <c r="K106" i="9"/>
  <c r="J16" i="9"/>
  <c r="K16" i="9"/>
  <c r="J90" i="9"/>
  <c r="K90" i="9"/>
  <c r="J98" i="9"/>
  <c r="K98" i="9"/>
  <c r="K101" i="9"/>
  <c r="J101" i="9"/>
  <c r="L101" i="9" s="1"/>
  <c r="K41" i="9"/>
  <c r="J41" i="9"/>
  <c r="L41" i="9" s="1"/>
  <c r="K57" i="9"/>
  <c r="J57" i="9"/>
  <c r="L57" i="9" s="1"/>
  <c r="K73" i="9"/>
  <c r="J73" i="9"/>
  <c r="L73" i="9" s="1"/>
  <c r="K89" i="9"/>
  <c r="J89" i="9"/>
  <c r="L89" i="9" s="1"/>
  <c r="K105" i="9"/>
  <c r="J105" i="9"/>
  <c r="L105" i="9" s="1"/>
  <c r="K109" i="9"/>
  <c r="J109" i="9"/>
  <c r="L109" i="9" s="1"/>
  <c r="J17" i="9"/>
  <c r="L17" i="9" s="1"/>
  <c r="J21" i="9"/>
  <c r="L21" i="9" s="1"/>
  <c r="J22" i="9"/>
  <c r="L22" i="9" s="1"/>
  <c r="K18" i="9"/>
  <c r="L18" i="9" s="1"/>
  <c r="K26" i="9"/>
  <c r="L26" i="9" s="1"/>
  <c r="J31" i="9"/>
  <c r="L31" i="9" s="1"/>
  <c r="J32" i="9"/>
  <c r="L32" i="9" s="1"/>
  <c r="K44" i="9"/>
  <c r="L44" i="9" s="1"/>
  <c r="K49" i="9"/>
  <c r="J49" i="9"/>
  <c r="K60" i="9"/>
  <c r="L60" i="9" s="1"/>
  <c r="L64" i="9"/>
  <c r="K65" i="9"/>
  <c r="J65" i="9"/>
  <c r="K76" i="9"/>
  <c r="L76" i="9" s="1"/>
  <c r="K81" i="9"/>
  <c r="J81" i="9"/>
  <c r="K92" i="9"/>
  <c r="L92" i="9" s="1"/>
  <c r="L96" i="9"/>
  <c r="K97" i="9"/>
  <c r="J97" i="9"/>
  <c r="K108" i="9"/>
  <c r="L108" i="9" s="1"/>
  <c r="J35" i="9"/>
  <c r="L35" i="9" s="1"/>
  <c r="J51" i="9"/>
  <c r="L51" i="9" s="1"/>
  <c r="K54" i="9"/>
  <c r="L54" i="9" s="1"/>
  <c r="J67" i="9"/>
  <c r="L67" i="9" s="1"/>
  <c r="K70" i="9"/>
  <c r="L70" i="9" s="1"/>
  <c r="J83" i="9"/>
  <c r="L83" i="9" s="1"/>
  <c r="K86" i="9"/>
  <c r="L86" i="9" s="1"/>
  <c r="J99" i="9"/>
  <c r="L99" i="9" s="1"/>
  <c r="K102" i="9"/>
  <c r="L102" i="9" s="1"/>
  <c r="K110" i="9"/>
  <c r="L110" i="9" s="1"/>
  <c r="J112" i="9"/>
  <c r="L112" i="9" s="1"/>
  <c r="J25" i="9"/>
  <c r="L25" i="9" s="1"/>
  <c r="J29" i="9"/>
  <c r="L29" i="9" s="1"/>
  <c r="K30" i="9"/>
  <c r="L30" i="9" s="1"/>
  <c r="J43" i="9"/>
  <c r="L43" i="9" s="1"/>
  <c r="K46" i="9"/>
  <c r="L46" i="9" s="1"/>
  <c r="J59" i="9"/>
  <c r="L59" i="9" s="1"/>
  <c r="K62" i="9"/>
  <c r="L62" i="9" s="1"/>
  <c r="J75" i="9"/>
  <c r="L75" i="9" s="1"/>
  <c r="K78" i="9"/>
  <c r="L78" i="9" s="1"/>
  <c r="J91" i="9"/>
  <c r="L91" i="9" s="1"/>
  <c r="K94" i="9"/>
  <c r="J107" i="9"/>
  <c r="L107" i="9" s="1"/>
  <c r="K113" i="9"/>
  <c r="J113" i="9"/>
  <c r="J59" i="8"/>
  <c r="K59" i="8"/>
  <c r="J63" i="8"/>
  <c r="K63" i="8"/>
  <c r="J67" i="8"/>
  <c r="K67" i="8"/>
  <c r="J71" i="8"/>
  <c r="K71" i="8"/>
  <c r="J75" i="8"/>
  <c r="K75" i="8"/>
  <c r="J79" i="8"/>
  <c r="K79" i="8"/>
  <c r="J83" i="8"/>
  <c r="K83" i="8"/>
  <c r="J89" i="8"/>
  <c r="K89" i="8"/>
  <c r="J100" i="8"/>
  <c r="K100" i="8"/>
  <c r="L72" i="8"/>
  <c r="J90" i="8"/>
  <c r="K90" i="8"/>
  <c r="J106" i="8"/>
  <c r="K106" i="8"/>
  <c r="J15" i="8"/>
  <c r="L15" i="8" s="1"/>
  <c r="J16" i="8"/>
  <c r="L16" i="8" s="1"/>
  <c r="J17" i="8"/>
  <c r="L17" i="8" s="1"/>
  <c r="J18" i="8"/>
  <c r="L18" i="8" s="1"/>
  <c r="J19" i="8"/>
  <c r="L19" i="8" s="1"/>
  <c r="J20" i="8"/>
  <c r="L20" i="8" s="1"/>
  <c r="J21" i="8"/>
  <c r="L21" i="8" s="1"/>
  <c r="J22" i="8"/>
  <c r="L22" i="8" s="1"/>
  <c r="J23" i="8"/>
  <c r="L23" i="8" s="1"/>
  <c r="J24" i="8"/>
  <c r="L24" i="8" s="1"/>
  <c r="J25" i="8"/>
  <c r="L25" i="8" s="1"/>
  <c r="J26" i="8"/>
  <c r="L26" i="8" s="1"/>
  <c r="J27" i="8"/>
  <c r="L27" i="8" s="1"/>
  <c r="J28" i="8"/>
  <c r="L28" i="8" s="1"/>
  <c r="J29" i="8"/>
  <c r="L29" i="8" s="1"/>
  <c r="J30" i="8"/>
  <c r="L30" i="8" s="1"/>
  <c r="J31" i="8"/>
  <c r="L31" i="8" s="1"/>
  <c r="J32" i="8"/>
  <c r="L32" i="8" s="1"/>
  <c r="J33" i="8"/>
  <c r="L33" i="8" s="1"/>
  <c r="J34" i="8"/>
  <c r="L34" i="8" s="1"/>
  <c r="J35" i="8"/>
  <c r="L35" i="8" s="1"/>
  <c r="J36" i="8"/>
  <c r="L36" i="8" s="1"/>
  <c r="J37" i="8"/>
  <c r="L37" i="8" s="1"/>
  <c r="J38" i="8"/>
  <c r="L38" i="8" s="1"/>
  <c r="J39" i="8"/>
  <c r="L39" i="8" s="1"/>
  <c r="J40" i="8"/>
  <c r="L40" i="8" s="1"/>
  <c r="J41" i="8"/>
  <c r="L41" i="8" s="1"/>
  <c r="J42" i="8"/>
  <c r="L42" i="8" s="1"/>
  <c r="J43" i="8"/>
  <c r="L43" i="8" s="1"/>
  <c r="J44" i="8"/>
  <c r="L44" i="8" s="1"/>
  <c r="J45" i="8"/>
  <c r="L45" i="8" s="1"/>
  <c r="J46" i="8"/>
  <c r="L46" i="8" s="1"/>
  <c r="J47" i="8"/>
  <c r="L47" i="8" s="1"/>
  <c r="J48" i="8"/>
  <c r="L48" i="8" s="1"/>
  <c r="J49" i="8"/>
  <c r="L49" i="8" s="1"/>
  <c r="J50" i="8"/>
  <c r="L50" i="8" s="1"/>
  <c r="J51" i="8"/>
  <c r="L51" i="8" s="1"/>
  <c r="J52" i="8"/>
  <c r="L52" i="8" s="1"/>
  <c r="J53" i="8"/>
  <c r="L53" i="8" s="1"/>
  <c r="J54" i="8"/>
  <c r="L54" i="8" s="1"/>
  <c r="J55" i="8"/>
  <c r="L55" i="8" s="1"/>
  <c r="J56" i="8"/>
  <c r="L56" i="8" s="1"/>
  <c r="J57" i="8"/>
  <c r="L57" i="8" s="1"/>
  <c r="K58" i="8"/>
  <c r="L58" i="8" s="1"/>
  <c r="K60" i="8"/>
  <c r="L60" i="8" s="1"/>
  <c r="K62" i="8"/>
  <c r="K64" i="8"/>
  <c r="L64" i="8" s="1"/>
  <c r="K66" i="8"/>
  <c r="K68" i="8"/>
  <c r="L68" i="8" s="1"/>
  <c r="K70" i="8"/>
  <c r="K72" i="8"/>
  <c r="K74" i="8"/>
  <c r="L74" i="8" s="1"/>
  <c r="K76" i="8"/>
  <c r="K78" i="8"/>
  <c r="L78" i="8" s="1"/>
  <c r="K80" i="8"/>
  <c r="L80" i="8" s="1"/>
  <c r="K82" i="8"/>
  <c r="L82" i="8" s="1"/>
  <c r="K84" i="8"/>
  <c r="K86" i="8"/>
  <c r="L86" i="8" s="1"/>
  <c r="K88" i="8"/>
  <c r="L88" i="8" s="1"/>
  <c r="J96" i="8"/>
  <c r="K96" i="8"/>
  <c r="J104" i="8"/>
  <c r="K104" i="8"/>
  <c r="J112" i="8"/>
  <c r="K112" i="8"/>
  <c r="J61" i="8"/>
  <c r="K61" i="8"/>
  <c r="J65" i="8"/>
  <c r="K65" i="8"/>
  <c r="J69" i="8"/>
  <c r="K69" i="8"/>
  <c r="J73" i="8"/>
  <c r="K73" i="8"/>
  <c r="J77" i="8"/>
  <c r="K77" i="8"/>
  <c r="J81" i="8"/>
  <c r="K81" i="8"/>
  <c r="J85" i="8"/>
  <c r="K85" i="8"/>
  <c r="J87" i="8"/>
  <c r="K87" i="8"/>
  <c r="J92" i="8"/>
  <c r="K92" i="8"/>
  <c r="J108" i="8"/>
  <c r="K108" i="8"/>
  <c r="L62" i="8"/>
  <c r="L66" i="8"/>
  <c r="L70" i="8"/>
  <c r="L76" i="8"/>
  <c r="L84" i="8"/>
  <c r="J98" i="8"/>
  <c r="L98" i="8" s="1"/>
  <c r="K98" i="8"/>
  <c r="J114" i="8"/>
  <c r="L114" i="8" s="1"/>
  <c r="K114" i="8"/>
  <c r="J94" i="8"/>
  <c r="L94" i="8" s="1"/>
  <c r="K94" i="8"/>
  <c r="J102" i="8"/>
  <c r="L102" i="8" s="1"/>
  <c r="K102" i="8"/>
  <c r="J110" i="8"/>
  <c r="L110" i="8" s="1"/>
  <c r="K110" i="8"/>
  <c r="L93" i="8"/>
  <c r="K93" i="8"/>
  <c r="K97" i="8"/>
  <c r="L97" i="8" s="1"/>
  <c r="K101" i="8"/>
  <c r="L101" i="8" s="1"/>
  <c r="K105" i="8"/>
  <c r="L105" i="8" s="1"/>
  <c r="K109" i="8"/>
  <c r="L109" i="8" s="1"/>
  <c r="K113" i="8"/>
  <c r="L113" i="8" s="1"/>
  <c r="L91" i="8"/>
  <c r="K91" i="8"/>
  <c r="K95" i="8"/>
  <c r="L95" i="8" s="1"/>
  <c r="K99" i="8"/>
  <c r="L99" i="8" s="1"/>
  <c r="K103" i="8"/>
  <c r="L103" i="8" s="1"/>
  <c r="K107" i="8"/>
  <c r="L107" i="8" s="1"/>
  <c r="K111" i="8"/>
  <c r="L111" i="8" s="1"/>
  <c r="K30" i="7"/>
  <c r="L30" i="7" s="1"/>
  <c r="L15" i="7"/>
  <c r="K15" i="7"/>
  <c r="K23" i="7"/>
  <c r="K16" i="7"/>
  <c r="K20" i="7"/>
  <c r="L20" i="7" s="1"/>
  <c r="K24" i="7"/>
  <c r="K28" i="7"/>
  <c r="L28" i="7"/>
  <c r="K32" i="7"/>
  <c r="K39" i="7"/>
  <c r="L39" i="7" s="1"/>
  <c r="L76" i="7"/>
  <c r="K76" i="7"/>
  <c r="K26" i="7"/>
  <c r="L26" i="7" s="1"/>
  <c r="K38" i="7"/>
  <c r="K17" i="7"/>
  <c r="L17" i="7"/>
  <c r="K21" i="7"/>
  <c r="L21" i="7" s="1"/>
  <c r="K25" i="7"/>
  <c r="L29" i="7"/>
  <c r="K29" i="7"/>
  <c r="K33" i="7"/>
  <c r="L33" i="7" s="1"/>
  <c r="K37" i="7"/>
  <c r="K49" i="7"/>
  <c r="L49" i="7"/>
  <c r="K22" i="7"/>
  <c r="L22" i="7"/>
  <c r="K18" i="7"/>
  <c r="L18" i="7"/>
  <c r="K34" i="7"/>
  <c r="L34" i="7"/>
  <c r="K47" i="7"/>
  <c r="L47" i="7"/>
  <c r="K19" i="7"/>
  <c r="K27" i="7"/>
  <c r="K31" i="7"/>
  <c r="K41" i="7"/>
  <c r="L41" i="7" s="1"/>
  <c r="L42" i="7"/>
  <c r="K43" i="7"/>
  <c r="L43" i="7"/>
  <c r="K51" i="7"/>
  <c r="K55" i="7"/>
  <c r="L55" i="7" s="1"/>
  <c r="L62" i="7"/>
  <c r="K62" i="7"/>
  <c r="K80" i="7"/>
  <c r="K63" i="7"/>
  <c r="L63" i="7" s="1"/>
  <c r="K65" i="7"/>
  <c r="L65" i="7" s="1"/>
  <c r="L67" i="7"/>
  <c r="K69" i="7"/>
  <c r="K72" i="7"/>
  <c r="K84" i="7"/>
  <c r="K86" i="7"/>
  <c r="L86" i="7" s="1"/>
  <c r="K92" i="7"/>
  <c r="K94" i="7"/>
  <c r="K101" i="7"/>
  <c r="L101" i="7" s="1"/>
  <c r="K104" i="7"/>
  <c r="K111" i="7"/>
  <c r="L111" i="7" s="1"/>
  <c r="L50" i="7"/>
  <c r="K60" i="7"/>
  <c r="L60" i="7" s="1"/>
  <c r="K71" i="7"/>
  <c r="L71" i="7" s="1"/>
  <c r="K77" i="7"/>
  <c r="K35" i="7"/>
  <c r="L35" i="7" s="1"/>
  <c r="L40" i="7"/>
  <c r="K57" i="7"/>
  <c r="L57" i="7" s="1"/>
  <c r="L54" i="7"/>
  <c r="L59" i="7"/>
  <c r="K61" i="7"/>
  <c r="K64" i="7"/>
  <c r="L64" i="7" s="1"/>
  <c r="L66" i="7"/>
  <c r="K74" i="7"/>
  <c r="L74" i="7" s="1"/>
  <c r="K78" i="7"/>
  <c r="L78" i="7" s="1"/>
  <c r="L81" i="7"/>
  <c r="K87" i="7"/>
  <c r="L87" i="7" s="1"/>
  <c r="K89" i="7"/>
  <c r="L89" i="7" s="1"/>
  <c r="L91" i="7"/>
  <c r="K95" i="7"/>
  <c r="L95" i="7" s="1"/>
  <c r="K97" i="7"/>
  <c r="L97" i="7" s="1"/>
  <c r="K106" i="7"/>
  <c r="L106" i="7" s="1"/>
  <c r="K109" i="7"/>
  <c r="K112" i="7"/>
  <c r="L44" i="7"/>
  <c r="K45" i="7"/>
  <c r="L52" i="7"/>
  <c r="K53" i="7"/>
  <c r="L53" i="7"/>
  <c r="L58" i="7"/>
  <c r="K68" i="7"/>
  <c r="K70" i="7"/>
  <c r="L70" i="7" s="1"/>
  <c r="L73" i="7"/>
  <c r="K79" i="7"/>
  <c r="L79" i="7" s="1"/>
  <c r="K85" i="7"/>
  <c r="K88" i="7"/>
  <c r="K93" i="7"/>
  <c r="K96" i="7"/>
  <c r="L96" i="7" s="1"/>
  <c r="K100" i="7"/>
  <c r="K102" i="7"/>
  <c r="K113" i="7"/>
  <c r="K90" i="7"/>
  <c r="L90" i="7" s="1"/>
  <c r="K98" i="7"/>
  <c r="L98" i="7" s="1"/>
  <c r="K103" i="7"/>
  <c r="K105" i="7"/>
  <c r="L105" i="7" s="1"/>
  <c r="K108" i="7"/>
  <c r="K110" i="7"/>
  <c r="K114" i="7"/>
  <c r="J66" i="5"/>
  <c r="J70" i="5"/>
  <c r="J86" i="5"/>
  <c r="K66" i="5"/>
  <c r="K82" i="5"/>
  <c r="K114" i="5"/>
  <c r="G65" i="5"/>
  <c r="H65" i="5" s="1"/>
  <c r="I65" i="5" s="1"/>
  <c r="G66" i="5"/>
  <c r="H66" i="5" s="1"/>
  <c r="I66" i="5" s="1"/>
  <c r="G67" i="5"/>
  <c r="H67" i="5" s="1"/>
  <c r="I67" i="5" s="1"/>
  <c r="G68" i="5"/>
  <c r="H68" i="5" s="1"/>
  <c r="I68" i="5" s="1"/>
  <c r="G69" i="5"/>
  <c r="H69" i="5" s="1"/>
  <c r="I69" i="5" s="1"/>
  <c r="G70" i="5"/>
  <c r="H70" i="5" s="1"/>
  <c r="I70" i="5" s="1"/>
  <c r="K70" i="5" s="1"/>
  <c r="G71" i="5"/>
  <c r="H71" i="5" s="1"/>
  <c r="I71" i="5" s="1"/>
  <c r="G72" i="5"/>
  <c r="H72" i="5" s="1"/>
  <c r="I72" i="5" s="1"/>
  <c r="G73" i="5"/>
  <c r="H73" i="5" s="1"/>
  <c r="I73" i="5" s="1"/>
  <c r="G74" i="5"/>
  <c r="H74" i="5" s="1"/>
  <c r="I74" i="5" s="1"/>
  <c r="J74" i="5" s="1"/>
  <c r="G75" i="5"/>
  <c r="H75" i="5" s="1"/>
  <c r="I75" i="5" s="1"/>
  <c r="G76" i="5"/>
  <c r="H76" i="5" s="1"/>
  <c r="I76" i="5" s="1"/>
  <c r="G77" i="5"/>
  <c r="H77" i="5" s="1"/>
  <c r="I77" i="5" s="1"/>
  <c r="G78" i="5"/>
  <c r="H78" i="5" s="1"/>
  <c r="I78" i="5" s="1"/>
  <c r="J78" i="5" s="1"/>
  <c r="G79" i="5"/>
  <c r="H79" i="5" s="1"/>
  <c r="I79" i="5" s="1"/>
  <c r="G80" i="5"/>
  <c r="H80" i="5" s="1"/>
  <c r="I80" i="5" s="1"/>
  <c r="G81" i="5"/>
  <c r="H81" i="5" s="1"/>
  <c r="I81" i="5" s="1"/>
  <c r="G82" i="5"/>
  <c r="H82" i="5" s="1"/>
  <c r="I82" i="5" s="1"/>
  <c r="J82" i="5" s="1"/>
  <c r="G83" i="5"/>
  <c r="H83" i="5" s="1"/>
  <c r="I83" i="5" s="1"/>
  <c r="G84" i="5"/>
  <c r="H84" i="5" s="1"/>
  <c r="I84" i="5" s="1"/>
  <c r="G85" i="5"/>
  <c r="H85" i="5" s="1"/>
  <c r="I85" i="5" s="1"/>
  <c r="G86" i="5"/>
  <c r="H86" i="5" s="1"/>
  <c r="I86" i="5" s="1"/>
  <c r="K86" i="5" s="1"/>
  <c r="G87" i="5"/>
  <c r="H87" i="5" s="1"/>
  <c r="I87" i="5" s="1"/>
  <c r="G88" i="5"/>
  <c r="H88" i="5" s="1"/>
  <c r="I88" i="5" s="1"/>
  <c r="G89" i="5"/>
  <c r="H89" i="5" s="1"/>
  <c r="I89" i="5" s="1"/>
  <c r="G90" i="5"/>
  <c r="H90" i="5" s="1"/>
  <c r="I90" i="5" s="1"/>
  <c r="J90" i="5" s="1"/>
  <c r="G91" i="5"/>
  <c r="H91" i="5" s="1"/>
  <c r="I91" i="5" s="1"/>
  <c r="G92" i="5"/>
  <c r="H92" i="5" s="1"/>
  <c r="I92" i="5" s="1"/>
  <c r="G93" i="5"/>
  <c r="H93" i="5"/>
  <c r="I93" i="5" s="1"/>
  <c r="G94" i="5"/>
  <c r="H94" i="5" s="1"/>
  <c r="I94" i="5" s="1"/>
  <c r="G95" i="5"/>
  <c r="H95" i="5"/>
  <c r="I95" i="5" s="1"/>
  <c r="G96" i="5"/>
  <c r="H96" i="5" s="1"/>
  <c r="I96" i="5" s="1"/>
  <c r="G97" i="5"/>
  <c r="H97" i="5"/>
  <c r="I97" i="5" s="1"/>
  <c r="G98" i="5"/>
  <c r="H98" i="5" s="1"/>
  <c r="I98" i="5" s="1"/>
  <c r="G99" i="5"/>
  <c r="H99" i="5"/>
  <c r="I99" i="5" s="1"/>
  <c r="G100" i="5"/>
  <c r="H100" i="5" s="1"/>
  <c r="I100" i="5" s="1"/>
  <c r="G101" i="5"/>
  <c r="H101" i="5" s="1"/>
  <c r="I101" i="5" s="1"/>
  <c r="G102" i="5"/>
  <c r="H102" i="5" s="1"/>
  <c r="I102" i="5" s="1"/>
  <c r="K102" i="5" s="1"/>
  <c r="G103" i="5"/>
  <c r="H103" i="5" s="1"/>
  <c r="I103" i="5" s="1"/>
  <c r="G104" i="5"/>
  <c r="H104" i="5"/>
  <c r="I104" i="5" s="1"/>
  <c r="G105" i="5"/>
  <c r="H105" i="5" s="1"/>
  <c r="I105" i="5" s="1"/>
  <c r="G106" i="5"/>
  <c r="H106" i="5" s="1"/>
  <c r="I106" i="5" s="1"/>
  <c r="J106" i="5" s="1"/>
  <c r="G107" i="5"/>
  <c r="H107" i="5" s="1"/>
  <c r="I107" i="5" s="1"/>
  <c r="G108" i="5"/>
  <c r="H108" i="5" s="1"/>
  <c r="I108" i="5" s="1"/>
  <c r="G109" i="5"/>
  <c r="H109" i="5" s="1"/>
  <c r="I109" i="5" s="1"/>
  <c r="G110" i="5"/>
  <c r="H110" i="5" s="1"/>
  <c r="I110" i="5" s="1"/>
  <c r="J110" i="5" s="1"/>
  <c r="G111" i="5"/>
  <c r="H111" i="5" s="1"/>
  <c r="I111" i="5" s="1"/>
  <c r="G112" i="5"/>
  <c r="H112" i="5" s="1"/>
  <c r="I112" i="5" s="1"/>
  <c r="G113" i="5"/>
  <c r="H113" i="5" s="1"/>
  <c r="I113" i="5" s="1"/>
  <c r="G114" i="5"/>
  <c r="H114" i="5" s="1"/>
  <c r="I114" i="5" s="1"/>
  <c r="J114" i="5" s="1"/>
  <c r="J103" i="5" l="1"/>
  <c r="K103" i="5"/>
  <c r="J94" i="5"/>
  <c r="K94" i="5"/>
  <c r="J91" i="5"/>
  <c r="K91" i="5"/>
  <c r="J100" i="5"/>
  <c r="K100" i="5"/>
  <c r="J96" i="5"/>
  <c r="K96" i="5"/>
  <c r="K98" i="5"/>
  <c r="J98" i="5"/>
  <c r="L98" i="5" s="1"/>
  <c r="J89" i="5"/>
  <c r="K89" i="5"/>
  <c r="J97" i="5"/>
  <c r="K97" i="5"/>
  <c r="J95" i="5"/>
  <c r="K95" i="5"/>
  <c r="J88" i="5"/>
  <c r="K88" i="5"/>
  <c r="J68" i="5"/>
  <c r="K68" i="5"/>
  <c r="J102" i="5"/>
  <c r="J111" i="5"/>
  <c r="K111" i="5"/>
  <c r="J87" i="5"/>
  <c r="K87" i="5"/>
  <c r="J83" i="5"/>
  <c r="L83" i="5" s="1"/>
  <c r="K83" i="5"/>
  <c r="J79" i="5"/>
  <c r="K79" i="5"/>
  <c r="J75" i="5"/>
  <c r="L75" i="5" s="1"/>
  <c r="K75" i="5"/>
  <c r="J71" i="5"/>
  <c r="K71" i="5"/>
  <c r="J67" i="5"/>
  <c r="L67" i="5" s="1"/>
  <c r="K67" i="5"/>
  <c r="K110" i="5"/>
  <c r="K78" i="5"/>
  <c r="J108" i="5"/>
  <c r="K108" i="5"/>
  <c r="J80" i="5"/>
  <c r="K80" i="5"/>
  <c r="J76" i="5"/>
  <c r="K76" i="5"/>
  <c r="J107" i="5"/>
  <c r="K107" i="5"/>
  <c r="J101" i="5"/>
  <c r="K101" i="5"/>
  <c r="J92" i="5"/>
  <c r="K92" i="5"/>
  <c r="K106" i="5"/>
  <c r="K90" i="5"/>
  <c r="K74" i="5"/>
  <c r="J112" i="5"/>
  <c r="K112" i="5"/>
  <c r="J104" i="5"/>
  <c r="K104" i="5"/>
  <c r="J99" i="5"/>
  <c r="K99" i="5"/>
  <c r="L99" i="5" s="1"/>
  <c r="J93" i="5"/>
  <c r="K93" i="5"/>
  <c r="J84" i="5"/>
  <c r="K84" i="5"/>
  <c r="J72" i="5"/>
  <c r="K72" i="5"/>
  <c r="J113" i="5"/>
  <c r="K113" i="5"/>
  <c r="J109" i="5"/>
  <c r="K109" i="5"/>
  <c r="J105" i="5"/>
  <c r="K105" i="5"/>
  <c r="J85" i="5"/>
  <c r="K85" i="5"/>
  <c r="J81" i="5"/>
  <c r="K81" i="5"/>
  <c r="J77" i="5"/>
  <c r="K77" i="5"/>
  <c r="J73" i="5"/>
  <c r="K73" i="5"/>
  <c r="J69" i="5"/>
  <c r="K69" i="5"/>
  <c r="J65" i="5"/>
  <c r="K65" i="5"/>
  <c r="L92" i="8"/>
  <c r="L85" i="8"/>
  <c r="L77" i="8"/>
  <c r="L69" i="8"/>
  <c r="L61" i="8"/>
  <c r="L104" i="8"/>
  <c r="L97" i="9"/>
  <c r="L81" i="9"/>
  <c r="L65" i="9"/>
  <c r="L49" i="9"/>
  <c r="L77" i="9"/>
  <c r="L58" i="9"/>
  <c r="L28" i="9"/>
  <c r="L20" i="9"/>
  <c r="L104" i="9"/>
  <c r="L108" i="8"/>
  <c r="L87" i="8"/>
  <c r="L81" i="8"/>
  <c r="L73" i="8"/>
  <c r="L65" i="8"/>
  <c r="L112" i="8"/>
  <c r="L96" i="8"/>
  <c r="L100" i="9"/>
  <c r="L36" i="9"/>
  <c r="L68" i="9"/>
  <c r="L39" i="9"/>
  <c r="O11" i="10"/>
  <c r="L90" i="9"/>
  <c r="L106" i="9"/>
  <c r="L82" i="9"/>
  <c r="L42" i="9"/>
  <c r="L66" i="9"/>
  <c r="L113" i="9"/>
  <c r="L98" i="9"/>
  <c r="L16" i="9"/>
  <c r="L74" i="9"/>
  <c r="L50" i="9"/>
  <c r="L38" i="9"/>
  <c r="L34" i="9"/>
  <c r="L69" i="9"/>
  <c r="L90" i="8"/>
  <c r="L89" i="8"/>
  <c r="L79" i="8"/>
  <c r="L71" i="8"/>
  <c r="L63" i="8"/>
  <c r="L106" i="8"/>
  <c r="L100" i="8"/>
  <c r="L83" i="8"/>
  <c r="L75" i="8"/>
  <c r="L67" i="8"/>
  <c r="L59" i="8"/>
  <c r="L110" i="7"/>
  <c r="L103" i="7"/>
  <c r="L113" i="7"/>
  <c r="L102" i="7"/>
  <c r="L85" i="7"/>
  <c r="L45" i="7"/>
  <c r="L112" i="7"/>
  <c r="L77" i="7"/>
  <c r="L94" i="7"/>
  <c r="L69" i="7"/>
  <c r="L51" i="7"/>
  <c r="L31" i="7"/>
  <c r="L19" i="7"/>
  <c r="L37" i="7"/>
  <c r="L38" i="7"/>
  <c r="L32" i="7"/>
  <c r="L24" i="7"/>
  <c r="L16" i="7"/>
  <c r="L114" i="7"/>
  <c r="L108" i="7"/>
  <c r="L100" i="7"/>
  <c r="L88" i="7"/>
  <c r="L109" i="7"/>
  <c r="L92" i="7"/>
  <c r="L72" i="7"/>
  <c r="L27" i="7"/>
  <c r="L93" i="7"/>
  <c r="L68" i="7"/>
  <c r="L61" i="7"/>
  <c r="L104" i="7"/>
  <c r="L84" i="7"/>
  <c r="L80" i="7"/>
  <c r="L25" i="7"/>
  <c r="L23" i="7"/>
  <c r="L86" i="5"/>
  <c r="L70" i="5"/>
  <c r="L66" i="5"/>
  <c r="L74" i="5"/>
  <c r="L103" i="5"/>
  <c r="L110" i="5"/>
  <c r="L102" i="5"/>
  <c r="L97" i="5"/>
  <c r="L95" i="5"/>
  <c r="L93" i="5"/>
  <c r="L91" i="5"/>
  <c r="L89" i="5"/>
  <c r="L87" i="5"/>
  <c r="L85" i="5"/>
  <c r="L81" i="5"/>
  <c r="L79" i="5"/>
  <c r="L77" i="5"/>
  <c r="L73" i="5"/>
  <c r="L71" i="5"/>
  <c r="L69" i="5"/>
  <c r="L65" i="5"/>
  <c r="O11" i="8" l="1"/>
  <c r="O7" i="7"/>
  <c r="O7" i="9"/>
  <c r="L90" i="5"/>
  <c r="L82" i="5"/>
  <c r="L111" i="5"/>
  <c r="L78" i="5"/>
  <c r="L94" i="5"/>
  <c r="L100" i="5"/>
  <c r="L72" i="5"/>
  <c r="L88" i="5"/>
  <c r="L106" i="5"/>
  <c r="L76" i="5"/>
  <c r="L92" i="5"/>
  <c r="L108" i="5"/>
  <c r="L114" i="5"/>
  <c r="L80" i="5"/>
  <c r="L96" i="5"/>
  <c r="L68" i="5"/>
  <c r="L84" i="5"/>
  <c r="L107" i="5"/>
  <c r="L113" i="5"/>
  <c r="L104" i="5"/>
  <c r="L101" i="5"/>
  <c r="L105" i="5"/>
  <c r="L109" i="5"/>
  <c r="L112" i="5"/>
  <c r="G16" i="5" l="1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15" i="5"/>
  <c r="H59" i="5" l="1"/>
  <c r="I59" i="5" s="1"/>
  <c r="H60" i="5"/>
  <c r="I60" i="5" s="1"/>
  <c r="H61" i="5"/>
  <c r="I61" i="5" s="1"/>
  <c r="H62" i="5"/>
  <c r="I62" i="5" s="1"/>
  <c r="H63" i="5"/>
  <c r="I63" i="5" s="1"/>
  <c r="H64" i="5"/>
  <c r="I64" i="5" s="1"/>
  <c r="J64" i="5" l="1"/>
  <c r="K64" i="5"/>
  <c r="J62" i="5"/>
  <c r="L62" i="5" s="1"/>
  <c r="K62" i="5"/>
  <c r="J61" i="5"/>
  <c r="K61" i="5"/>
  <c r="J60" i="5"/>
  <c r="L60" i="5" s="1"/>
  <c r="K60" i="5"/>
  <c r="J63" i="5"/>
  <c r="K63" i="5"/>
  <c r="J59" i="5"/>
  <c r="K59" i="5"/>
  <c r="H36" i="5"/>
  <c r="H39" i="5"/>
  <c r="H46" i="5"/>
  <c r="H50" i="5"/>
  <c r="H53" i="5"/>
  <c r="H56" i="5"/>
  <c r="H35" i="5"/>
  <c r="H42" i="5"/>
  <c r="H49" i="5"/>
  <c r="H37" i="5"/>
  <c r="H40" i="5"/>
  <c r="H43" i="5"/>
  <c r="H47" i="5"/>
  <c r="H51" i="5"/>
  <c r="H54" i="5"/>
  <c r="H57" i="5"/>
  <c r="H38" i="5"/>
  <c r="H41" i="5"/>
  <c r="H44" i="5"/>
  <c r="H48" i="5"/>
  <c r="H52" i="5"/>
  <c r="H58" i="5"/>
  <c r="H45" i="5"/>
  <c r="H55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L61" i="5" l="1"/>
  <c r="L59" i="5"/>
  <c r="L64" i="5"/>
  <c r="L63" i="5"/>
  <c r="I34" i="5"/>
  <c r="I30" i="5"/>
  <c r="I26" i="5"/>
  <c r="I22" i="5"/>
  <c r="I18" i="5"/>
  <c r="I55" i="5"/>
  <c r="I48" i="5"/>
  <c r="I57" i="5"/>
  <c r="I43" i="5"/>
  <c r="I42" i="5"/>
  <c r="I50" i="5"/>
  <c r="I33" i="5"/>
  <c r="I29" i="5"/>
  <c r="I25" i="5"/>
  <c r="I21" i="5"/>
  <c r="I17" i="5"/>
  <c r="I45" i="5"/>
  <c r="I44" i="5"/>
  <c r="I54" i="5"/>
  <c r="I40" i="5"/>
  <c r="I35" i="5"/>
  <c r="I46" i="5"/>
  <c r="I32" i="5"/>
  <c r="I28" i="5"/>
  <c r="I24" i="5"/>
  <c r="I20" i="5"/>
  <c r="I16" i="5"/>
  <c r="I58" i="5"/>
  <c r="I41" i="5"/>
  <c r="I51" i="5"/>
  <c r="I37" i="5"/>
  <c r="I56" i="5"/>
  <c r="I39" i="5"/>
  <c r="I31" i="5"/>
  <c r="I27" i="5"/>
  <c r="I23" i="5"/>
  <c r="I19" i="5"/>
  <c r="I15" i="5"/>
  <c r="I52" i="5"/>
  <c r="I38" i="5"/>
  <c r="I47" i="5"/>
  <c r="I49" i="5"/>
  <c r="I53" i="5"/>
  <c r="I36" i="5"/>
  <c r="J23" i="5" l="1"/>
  <c r="K23" i="5"/>
  <c r="J28" i="5"/>
  <c r="K28" i="5"/>
  <c r="L28" i="5" s="1"/>
  <c r="J40" i="5"/>
  <c r="K40" i="5"/>
  <c r="J17" i="5"/>
  <c r="K17" i="5"/>
  <c r="J33" i="5"/>
  <c r="K33" i="5"/>
  <c r="J57" i="5"/>
  <c r="K57" i="5"/>
  <c r="K22" i="5"/>
  <c r="J22" i="5"/>
  <c r="J53" i="5"/>
  <c r="K53" i="5"/>
  <c r="L53" i="5" s="1"/>
  <c r="J52" i="5"/>
  <c r="K52" i="5"/>
  <c r="L52" i="5" s="1"/>
  <c r="J27" i="5"/>
  <c r="K27" i="5"/>
  <c r="L27" i="5" s="1"/>
  <c r="J37" i="5"/>
  <c r="K37" i="5"/>
  <c r="J16" i="5"/>
  <c r="L16" i="5" s="1"/>
  <c r="K16" i="5"/>
  <c r="J32" i="5"/>
  <c r="K32" i="5"/>
  <c r="K54" i="5"/>
  <c r="J54" i="5"/>
  <c r="J21" i="5"/>
  <c r="K21" i="5"/>
  <c r="K50" i="5"/>
  <c r="J50" i="5"/>
  <c r="L50" i="5" s="1"/>
  <c r="J48" i="5"/>
  <c r="K48" i="5"/>
  <c r="J26" i="5"/>
  <c r="K26" i="5"/>
  <c r="L26" i="5" s="1"/>
  <c r="J36" i="5"/>
  <c r="K36" i="5"/>
  <c r="J56" i="5"/>
  <c r="K56" i="5"/>
  <c r="L56" i="5" s="1"/>
  <c r="J49" i="5"/>
  <c r="K49" i="5"/>
  <c r="L49" i="5" s="1"/>
  <c r="J31" i="5"/>
  <c r="K31" i="5"/>
  <c r="J51" i="5"/>
  <c r="K51" i="5"/>
  <c r="L51" i="5" s="1"/>
  <c r="J20" i="5"/>
  <c r="K20" i="5"/>
  <c r="J46" i="5"/>
  <c r="K46" i="5"/>
  <c r="J44" i="5"/>
  <c r="K44" i="5"/>
  <c r="J25" i="5"/>
  <c r="K25" i="5"/>
  <c r="J42" i="5"/>
  <c r="K42" i="5"/>
  <c r="L42" i="5" s="1"/>
  <c r="J55" i="5"/>
  <c r="K55" i="5"/>
  <c r="J30" i="5"/>
  <c r="K30" i="5"/>
  <c r="L30" i="5" s="1"/>
  <c r="K38" i="5"/>
  <c r="J38" i="5"/>
  <c r="J58" i="5"/>
  <c r="L58" i="5" s="1"/>
  <c r="K58" i="5"/>
  <c r="J15" i="5"/>
  <c r="K15" i="5"/>
  <c r="L15" i="5" s="1"/>
  <c r="J47" i="5"/>
  <c r="L47" i="5" s="1"/>
  <c r="K47" i="5"/>
  <c r="J19" i="5"/>
  <c r="K19" i="5"/>
  <c r="L19" i="5" s="1"/>
  <c r="J39" i="5"/>
  <c r="K39" i="5"/>
  <c r="J41" i="5"/>
  <c r="K41" i="5"/>
  <c r="J24" i="5"/>
  <c r="K24" i="5"/>
  <c r="L24" i="5" s="1"/>
  <c r="J35" i="5"/>
  <c r="K35" i="5"/>
  <c r="J45" i="5"/>
  <c r="L45" i="5" s="1"/>
  <c r="K45" i="5"/>
  <c r="J29" i="5"/>
  <c r="K29" i="5"/>
  <c r="J43" i="5"/>
  <c r="K43" i="5"/>
  <c r="K18" i="5"/>
  <c r="L18" i="5"/>
  <c r="J34" i="5"/>
  <c r="L34" i="5" s="1"/>
  <c r="K34" i="5"/>
  <c r="L39" i="5"/>
  <c r="L55" i="5"/>
  <c r="L25" i="5"/>
  <c r="L46" i="5"/>
  <c r="L48" i="5"/>
  <c r="L32" i="5"/>
  <c r="L37" i="5"/>
  <c r="L22" i="5"/>
  <c r="L33" i="5"/>
  <c r="L40" i="5"/>
  <c r="L23" i="5"/>
  <c r="L36" i="5"/>
  <c r="L31" i="5"/>
  <c r="L29" i="5"/>
  <c r="L35" i="5"/>
  <c r="L41" i="5"/>
  <c r="L44" i="5"/>
  <c r="L54" i="5"/>
  <c r="L57" i="5"/>
  <c r="L38" i="5"/>
  <c r="L20" i="5"/>
  <c r="L43" i="5" l="1"/>
  <c r="L21" i="5"/>
  <c r="L17" i="5"/>
  <c r="O7" i="5" l="1"/>
  <c r="O11" i="5" s="1"/>
</calcChain>
</file>

<file path=xl/sharedStrings.xml><?xml version="1.0" encoding="utf-8"?>
<sst xmlns="http://schemas.openxmlformats.org/spreadsheetml/2006/main" count="131" uniqueCount="21">
  <si>
    <t>Homeowner</t>
  </si>
  <si>
    <t>CreditScore</t>
  </si>
  <si>
    <t>YrsCreditHistory</t>
  </si>
  <si>
    <t>RevolvingBalance</t>
  </si>
  <si>
    <t>UtilizationPrcnt</t>
  </si>
  <si>
    <t>Constant</t>
  </si>
  <si>
    <t>Model Ln(odds)</t>
  </si>
  <si>
    <t>Model odds</t>
  </si>
  <si>
    <t>Avg Profit if Loan Performs</t>
  </si>
  <si>
    <t>Avg Loss if Loan Defaults</t>
  </si>
  <si>
    <t>Cutoff</t>
  </si>
  <si>
    <t>Total Profit (Model)</t>
  </si>
  <si>
    <t>P(Perform)</t>
  </si>
  <si>
    <t>Estimate Profit</t>
  </si>
  <si>
    <t>For Approved</t>
  </si>
  <si>
    <t>Expected</t>
  </si>
  <si>
    <t>Profit</t>
  </si>
  <si>
    <t>Total Estimated Profit on Approved Loans</t>
  </si>
  <si>
    <t>Approve?</t>
  </si>
  <si>
    <t>Model Coefficients:</t>
  </si>
  <si>
    <t>TL. Est.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</si>
</sst>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####.000"/>
    <numFmt numFmtId="166" formatCode="###0.000"/>
    <numFmt numFmtId="167" formatCode="###0"/>
    <numFmt numFmtId="168" formatCode="&quot;$&quot;#,##0"/>
    <numFmt numFmtId="169" formatCode="&quot;$&quot;#,##0.00"/>
    <numFmt numFmtId="170" formatCode="0.00000"/>
    <numFmt numFmtId="171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8"/>
      <name val="Arial"/>
      <family val="2"/>
    </font>
    <font>
      <sz val="10"/>
      <color theme="8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10"/>
      <color theme="8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/>
  </cellStyleXfs>
  <cellXfs count="44">
    <xf numFmtId="0" fontId="0" fillId="0" borderId="0" xfId="0"/>
    <xf numFmtId="1" fontId="2" fillId="0" borderId="0" xfId="0" applyNumberFormat="1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right"/>
    </xf>
    <xf numFmtId="1" fontId="3" fillId="0" borderId="0" xfId="1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5" fillId="0" borderId="0" xfId="0" applyNumberFormat="1" applyFont="1"/>
    <xf numFmtId="1" fontId="5" fillId="0" borderId="0" xfId="0" applyNumberFormat="1" applyFont="1" applyFill="1"/>
    <xf numFmtId="0" fontId="6" fillId="0" borderId="0" xfId="0" applyFont="1" applyAlignment="1">
      <alignment horizontal="left"/>
    </xf>
    <xf numFmtId="1" fontId="5" fillId="0" borderId="0" xfId="0" applyNumberFormat="1" applyFont="1" applyFill="1" applyAlignment="1">
      <alignment horizontal="center"/>
    </xf>
    <xf numFmtId="0" fontId="8" fillId="0" borderId="0" xfId="2"/>
    <xf numFmtId="0" fontId="11" fillId="0" borderId="0" xfId="0" applyFont="1"/>
    <xf numFmtId="168" fontId="3" fillId="0" borderId="0" xfId="0" applyNumberFormat="1" applyFont="1"/>
    <xf numFmtId="0" fontId="7" fillId="0" borderId="0" xfId="0" applyFont="1" applyAlignment="1">
      <alignment horizontal="center"/>
    </xf>
    <xf numFmtId="4" fontId="3" fillId="0" borderId="0" xfId="0" applyNumberFormat="1" applyFont="1"/>
    <xf numFmtId="169" fontId="7" fillId="0" borderId="0" xfId="0" applyNumberFormat="1" applyFont="1"/>
    <xf numFmtId="38" fontId="3" fillId="0" borderId="0" xfId="0" applyNumberFormat="1" applyFont="1"/>
    <xf numFmtId="38" fontId="3" fillId="2" borderId="0" xfId="0" applyNumberFormat="1" applyFont="1" applyFill="1"/>
    <xf numFmtId="6" fontId="7" fillId="0" borderId="0" xfId="0" applyNumberFormat="1" applyFont="1"/>
    <xf numFmtId="6" fontId="3" fillId="0" borderId="0" xfId="0" applyNumberFormat="1" applyFont="1"/>
    <xf numFmtId="0" fontId="7" fillId="0" borderId="0" xfId="0" applyFont="1"/>
    <xf numFmtId="0" fontId="10" fillId="0" borderId="0" xfId="2" applyFont="1" applyBorder="1" applyAlignment="1">
      <alignment horizontal="left" vertical="top" wrapText="1"/>
    </xf>
    <xf numFmtId="0" fontId="3" fillId="0" borderId="0" xfId="0" applyFont="1" applyBorder="1"/>
    <xf numFmtId="0" fontId="10" fillId="0" borderId="0" xfId="2" applyFont="1" applyBorder="1" applyAlignment="1">
      <alignment horizontal="center" wrapText="1"/>
    </xf>
    <xf numFmtId="165" fontId="10" fillId="0" borderId="0" xfId="2" applyNumberFormat="1" applyFont="1" applyBorder="1" applyAlignment="1">
      <alignment horizontal="right" vertical="center"/>
    </xf>
    <xf numFmtId="166" fontId="10" fillId="0" borderId="0" xfId="2" applyNumberFormat="1" applyFont="1" applyBorder="1" applyAlignment="1">
      <alignment horizontal="right" vertical="center"/>
    </xf>
    <xf numFmtId="167" fontId="10" fillId="0" borderId="0" xfId="2" applyNumberFormat="1" applyFont="1" applyBorder="1" applyAlignment="1">
      <alignment horizontal="right" vertical="center"/>
    </xf>
    <xf numFmtId="0" fontId="10" fillId="0" borderId="0" xfId="2" applyFont="1" applyBorder="1" applyAlignment="1">
      <alignment horizontal="left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70" fontId="5" fillId="0" borderId="0" xfId="0" applyNumberFormat="1" applyFont="1"/>
    <xf numFmtId="1" fontId="5" fillId="0" borderId="0" xfId="0" applyNumberFormat="1" applyFont="1"/>
    <xf numFmtId="38" fontId="11" fillId="0" borderId="0" xfId="0" applyNumberFormat="1" applyFont="1"/>
    <xf numFmtId="38" fontId="5" fillId="0" borderId="0" xfId="0" applyNumberFormat="1" applyFont="1" applyFill="1"/>
    <xf numFmtId="38" fontId="5" fillId="0" borderId="0" xfId="0" applyNumberFormat="1" applyFont="1" applyFill="1" applyAlignment="1">
      <alignment horizontal="center"/>
    </xf>
    <xf numFmtId="171" fontId="3" fillId="0" borderId="0" xfId="0" applyNumberFormat="1" applyFont="1"/>
    <xf numFmtId="0" fontId="9" fillId="0" borderId="0" xfId="2" applyFont="1" applyBorder="1" applyAlignment="1">
      <alignment horizontal="center" vertical="center" wrapText="1"/>
    </xf>
    <xf numFmtId="0" fontId="10" fillId="0" borderId="0" xfId="2" applyFont="1" applyBorder="1" applyAlignment="1">
      <alignment horizontal="left" wrapText="1"/>
    </xf>
    <xf numFmtId="0" fontId="10" fillId="0" borderId="0" xfId="2" applyFont="1" applyBorder="1" applyAlignment="1">
      <alignment horizontal="left" vertical="top" wrapText="1"/>
    </xf>
  </cellXfs>
  <cellStyles count="3">
    <cellStyle name="Currency" xfId="1" builtinId="4"/>
    <cellStyle name="Normal" xfId="0" builtinId="0"/>
    <cellStyle name="Normal_ValidationExampleModels" xfId="2" xr:uid="{00000000-0005-0000-0000-000002000000}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opLeftCell="D1" zoomScale="130" zoomScaleNormal="130" workbookViewId="0">
      <selection activeCell="O11" sqref="O11"/>
    </sheetView>
  </sheetViews>
  <sheetFormatPr baseColWidth="10" defaultColWidth="8.83203125" defaultRowHeight="14"/>
  <cols>
    <col min="1" max="1" width="8" style="6" customWidth="1"/>
    <col min="2" max="2" width="12.1640625" style="5" customWidth="1"/>
    <col min="3" max="3" width="11.33203125" style="5" customWidth="1"/>
    <col min="4" max="4" width="15.83203125" style="5" customWidth="1"/>
    <col min="5" max="5" width="16" style="5" customWidth="1"/>
    <col min="6" max="6" width="13.6640625" style="5" customWidth="1"/>
    <col min="7" max="7" width="14.5" style="2" customWidth="1"/>
    <col min="8" max="8" width="11.6640625" style="2" customWidth="1"/>
    <col min="9" max="9" width="10.83203125" style="2" customWidth="1"/>
    <col min="10" max="10" width="11.1640625" style="2" customWidth="1"/>
    <col min="11" max="11" width="10.6640625" style="2" customWidth="1"/>
    <col min="12" max="12" width="15.6640625" style="2" customWidth="1"/>
    <col min="13" max="13" width="9.6640625" style="2" customWidth="1"/>
    <col min="14" max="14" width="7.6640625" style="2" customWidth="1"/>
    <col min="15" max="15" width="11.1640625" style="2" customWidth="1"/>
    <col min="16" max="16" width="13.5" style="2" customWidth="1"/>
    <col min="17" max="17" width="8.83203125" style="2"/>
    <col min="18" max="18" width="11" style="2" bestFit="1" customWidth="1"/>
    <col min="19" max="19" width="10.5" style="2" customWidth="1"/>
    <col min="20" max="16384" width="8.83203125" style="2"/>
  </cols>
  <sheetData>
    <row r="1" spans="1:22" ht="13">
      <c r="A1" s="27"/>
      <c r="B1" s="27"/>
      <c r="C1" s="27"/>
      <c r="D1" s="27"/>
      <c r="E1" s="27"/>
      <c r="F1" s="27"/>
      <c r="G1" s="27"/>
      <c r="H1" s="27"/>
    </row>
    <row r="2" spans="1:22" ht="13">
      <c r="A2" s="41"/>
      <c r="B2" s="41"/>
      <c r="C2" s="41"/>
      <c r="D2" s="41"/>
      <c r="E2" s="41"/>
      <c r="F2" s="41"/>
      <c r="G2" s="41"/>
      <c r="H2" s="27"/>
    </row>
    <row r="3" spans="1:22" ht="13">
      <c r="A3" s="42"/>
      <c r="B3" s="42"/>
      <c r="C3" s="28"/>
      <c r="D3" s="28"/>
      <c r="E3" s="28"/>
      <c r="F3" s="28"/>
      <c r="G3" s="28"/>
      <c r="H3" s="27"/>
      <c r="M3" s="17">
        <v>600</v>
      </c>
      <c r="N3" s="2" t="s">
        <v>8</v>
      </c>
    </row>
    <row r="4" spans="1:22" ht="13">
      <c r="A4" s="43"/>
      <c r="B4" s="32"/>
      <c r="C4" s="29"/>
      <c r="D4" s="29"/>
      <c r="E4" s="30"/>
      <c r="F4" s="31"/>
      <c r="G4" s="30"/>
      <c r="H4" s="27"/>
      <c r="M4" s="17">
        <v>6500</v>
      </c>
      <c r="N4" s="2" t="s">
        <v>9</v>
      </c>
    </row>
    <row r="5" spans="1:22" ht="13">
      <c r="A5" s="43"/>
      <c r="B5" s="32"/>
      <c r="C5" s="29"/>
      <c r="D5" s="29"/>
      <c r="E5" s="30"/>
      <c r="F5" s="31"/>
      <c r="G5" s="29"/>
      <c r="H5" s="27"/>
      <c r="M5" s="19">
        <v>0.6</v>
      </c>
      <c r="N5" s="2" t="s">
        <v>10</v>
      </c>
    </row>
    <row r="6" spans="1:22" ht="13">
      <c r="A6" s="43"/>
      <c r="B6" s="32"/>
      <c r="C6" s="30"/>
      <c r="D6" s="30"/>
      <c r="E6" s="30"/>
      <c r="F6" s="31"/>
      <c r="G6" s="29"/>
      <c r="H6" s="27"/>
    </row>
    <row r="7" spans="1:22" ht="13">
      <c r="A7" s="43"/>
      <c r="B7" s="43"/>
      <c r="C7" s="43"/>
      <c r="D7" s="43"/>
      <c r="E7" s="43"/>
      <c r="F7" s="43"/>
      <c r="G7" s="43"/>
      <c r="H7" s="27"/>
      <c r="O7" s="23">
        <f>SUM(L15:L114)</f>
        <v>28842.270253147679</v>
      </c>
      <c r="P7" s="25" t="s">
        <v>11</v>
      </c>
      <c r="S7" s="20"/>
    </row>
    <row r="8" spans="1:22">
      <c r="O8" s="24"/>
    </row>
    <row r="9" spans="1:22">
      <c r="A9" s="13" t="s">
        <v>19</v>
      </c>
      <c r="B9" s="8"/>
      <c r="C9" s="8"/>
      <c r="D9" s="8"/>
      <c r="E9" s="8"/>
      <c r="F9" s="8"/>
    </row>
    <row r="10" spans="1:22" ht="13.5" customHeight="1">
      <c r="A10" s="7" t="s">
        <v>5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4</v>
      </c>
    </row>
    <row r="11" spans="1:22">
      <c r="A11" s="9">
        <v>-8.14</v>
      </c>
      <c r="B11" s="10">
        <v>2.3099999999999999E-2</v>
      </c>
      <c r="C11" s="10">
        <v>2.5555000000000001E-2</v>
      </c>
      <c r="D11" s="10">
        <v>5.2999999999999999E-2</v>
      </c>
      <c r="E11" s="10"/>
      <c r="F11" s="10">
        <v>-0.115</v>
      </c>
      <c r="O11" s="22">
        <f>O7</f>
        <v>28842.270253147679</v>
      </c>
      <c r="P11" s="2" t="s">
        <v>17</v>
      </c>
      <c r="R11" s="24"/>
      <c r="V11" s="24"/>
    </row>
    <row r="12" spans="1:22">
      <c r="N12" s="40">
        <v>0</v>
      </c>
      <c r="O12" s="21">
        <f t="dataTable" ref="O12:O52" dt2D="0" dtr="0" r1="M5"/>
        <v>-119728.07685602966</v>
      </c>
      <c r="R12" s="21"/>
      <c r="V12" s="21"/>
    </row>
    <row r="13" spans="1:22">
      <c r="K13" s="18" t="s">
        <v>15</v>
      </c>
      <c r="L13" s="18" t="s">
        <v>13</v>
      </c>
      <c r="M13" s="18"/>
      <c r="N13" s="40">
        <v>2.5000000000000001E-2</v>
      </c>
      <c r="O13" s="21">
        <v>-81227.417707032539</v>
      </c>
      <c r="R13" s="21"/>
      <c r="V13" s="21"/>
    </row>
    <row r="14" spans="1:22">
      <c r="A14" s="33" t="s">
        <v>5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34" t="s">
        <v>6</v>
      </c>
      <c r="H14" s="34" t="s">
        <v>7</v>
      </c>
      <c r="I14" s="34" t="s">
        <v>12</v>
      </c>
      <c r="J14" s="34" t="s">
        <v>18</v>
      </c>
      <c r="K14" s="18" t="s">
        <v>16</v>
      </c>
      <c r="L14" s="18" t="s">
        <v>14</v>
      </c>
      <c r="M14" s="18"/>
      <c r="N14" s="40">
        <v>0.05</v>
      </c>
      <c r="O14" s="21">
        <v>-37519.805055332392</v>
      </c>
      <c r="Q14" s="16"/>
      <c r="R14" s="37"/>
      <c r="S14" s="18"/>
      <c r="V14" s="21"/>
    </row>
    <row r="15" spans="1:22">
      <c r="A15" s="6">
        <v>1</v>
      </c>
      <c r="B15" s="3">
        <v>0</v>
      </c>
      <c r="C15" s="3">
        <v>610</v>
      </c>
      <c r="D15" s="3">
        <v>4</v>
      </c>
      <c r="E15" s="4">
        <v>39000</v>
      </c>
      <c r="F15" s="3">
        <v>87</v>
      </c>
      <c r="G15" s="11">
        <f>SUMPRODUCT($A$11:$F$11,A15:F15)</f>
        <v>-2.3444500000000001</v>
      </c>
      <c r="H15" s="36">
        <f>EXP(G15)</f>
        <v>9.5899932591217874E-2</v>
      </c>
      <c r="I15" s="35">
        <f>H15/(H15+1)</f>
        <v>8.7507928177772379E-2</v>
      </c>
      <c r="J15" s="12">
        <f>IF(I15&gt;$M$5,1,0)</f>
        <v>0</v>
      </c>
      <c r="K15" s="21">
        <f t="shared" ref="K15:K78" si="0">I15*$M$3-(1-I15)*$M$4</f>
        <v>-5878.6937099378156</v>
      </c>
      <c r="L15" s="21">
        <f>J15*K15</f>
        <v>0</v>
      </c>
      <c r="M15" s="21"/>
      <c r="N15" s="40">
        <v>7.4999999999999997E-2</v>
      </c>
      <c r="O15" s="21">
        <v>-37519.805055332392</v>
      </c>
      <c r="R15" s="37"/>
      <c r="S15" s="21"/>
      <c r="V15" s="21"/>
    </row>
    <row r="16" spans="1:22">
      <c r="A16" s="6">
        <v>1</v>
      </c>
      <c r="B16" s="3">
        <v>0</v>
      </c>
      <c r="C16" s="3">
        <v>590</v>
      </c>
      <c r="D16" s="3">
        <v>18</v>
      </c>
      <c r="E16" s="4">
        <v>29000</v>
      </c>
      <c r="F16" s="3">
        <v>78</v>
      </c>
      <c r="G16" s="11">
        <f t="shared" ref="G16:G79" si="1">SUMPRODUCT($A$11:$F$11,A16:F16)</f>
        <v>-1.0785500000000008</v>
      </c>
      <c r="H16" s="36">
        <f t="shared" ref="H16:H79" si="2">EXP(G16)</f>
        <v>0.34008829632953286</v>
      </c>
      <c r="I16" s="35">
        <f t="shared" ref="I16:I79" si="3">H16/(H16+1)</f>
        <v>0.25378051376243332</v>
      </c>
      <c r="J16" s="12">
        <f t="shared" ref="J16:J79" si="4">IF(I16&gt;$M$5,1,0)</f>
        <v>0</v>
      </c>
      <c r="K16" s="21">
        <f t="shared" si="0"/>
        <v>-4698.1583522867222</v>
      </c>
      <c r="L16" s="21">
        <f t="shared" ref="L16:L79" si="5">J16*K16</f>
        <v>0</v>
      </c>
      <c r="M16" s="21"/>
      <c r="N16" s="40">
        <v>0.1</v>
      </c>
      <c r="O16" s="21">
        <v>-25762.417635456768</v>
      </c>
      <c r="R16" s="38"/>
      <c r="S16" s="21"/>
      <c r="V16" s="21"/>
    </row>
    <row r="17" spans="1:22">
      <c r="A17" s="6">
        <v>1</v>
      </c>
      <c r="B17" s="3">
        <v>0</v>
      </c>
      <c r="C17" s="3">
        <v>525</v>
      </c>
      <c r="D17" s="3">
        <v>14</v>
      </c>
      <c r="E17" s="4">
        <v>26000</v>
      </c>
      <c r="F17" s="3">
        <v>79</v>
      </c>
      <c r="G17" s="11">
        <f t="shared" si="1"/>
        <v>-3.066625000000001</v>
      </c>
      <c r="H17" s="36">
        <f t="shared" si="2"/>
        <v>4.6578090935740557E-2</v>
      </c>
      <c r="I17" s="35">
        <f t="shared" si="3"/>
        <v>4.450512707952381E-2</v>
      </c>
      <c r="J17" s="12">
        <f t="shared" si="4"/>
        <v>0</v>
      </c>
      <c r="K17" s="21">
        <f t="shared" si="0"/>
        <v>-6184.0135977353812</v>
      </c>
      <c r="L17" s="21">
        <f t="shared" si="5"/>
        <v>0</v>
      </c>
      <c r="M17" s="21"/>
      <c r="N17" s="40">
        <v>0.125</v>
      </c>
      <c r="O17" s="21">
        <v>-25762.417635456768</v>
      </c>
      <c r="Q17" s="16"/>
      <c r="R17" s="38"/>
      <c r="S17" s="21"/>
      <c r="V17" s="21"/>
    </row>
    <row r="18" spans="1:22">
      <c r="A18" s="6">
        <v>1</v>
      </c>
      <c r="B18" s="3">
        <v>1</v>
      </c>
      <c r="C18" s="3">
        <v>710</v>
      </c>
      <c r="D18" s="3">
        <v>19</v>
      </c>
      <c r="E18" s="4">
        <v>25300</v>
      </c>
      <c r="F18" s="3">
        <v>44</v>
      </c>
      <c r="G18" s="11">
        <f t="shared" si="1"/>
        <v>5.9741499999999981</v>
      </c>
      <c r="H18" s="36">
        <f t="shared" si="2"/>
        <v>393.13379530525469</v>
      </c>
      <c r="I18" s="35">
        <f t="shared" si="3"/>
        <v>0.99746279052466058</v>
      </c>
      <c r="J18" s="12">
        <f t="shared" si="4"/>
        <v>1</v>
      </c>
      <c r="K18" s="21">
        <f t="shared" si="0"/>
        <v>581.98581272509011</v>
      </c>
      <c r="L18" s="21">
        <f t="shared" si="5"/>
        <v>581.98581272509011</v>
      </c>
      <c r="M18" s="21"/>
      <c r="N18" s="40">
        <v>0.15</v>
      </c>
      <c r="O18" s="21">
        <v>-25762.417635456768</v>
      </c>
      <c r="R18" s="38"/>
      <c r="S18" s="21"/>
      <c r="V18" s="21"/>
    </row>
    <row r="19" spans="1:22">
      <c r="A19" s="6">
        <v>1</v>
      </c>
      <c r="B19" s="3">
        <v>1</v>
      </c>
      <c r="C19" s="3">
        <v>592</v>
      </c>
      <c r="D19" s="3">
        <v>18</v>
      </c>
      <c r="E19" s="4">
        <v>16500</v>
      </c>
      <c r="F19" s="3">
        <v>50</v>
      </c>
      <c r="G19" s="11">
        <f t="shared" si="1"/>
        <v>2.2156599999999989</v>
      </c>
      <c r="H19" s="36">
        <f t="shared" si="2"/>
        <v>9.1674576374164118</v>
      </c>
      <c r="I19" s="35">
        <f t="shared" si="3"/>
        <v>0.90164699616549338</v>
      </c>
      <c r="J19" s="12">
        <f t="shared" si="4"/>
        <v>1</v>
      </c>
      <c r="K19" s="21">
        <f t="shared" si="0"/>
        <v>-98.306327224997062</v>
      </c>
      <c r="L19" s="21">
        <f t="shared" si="5"/>
        <v>-98.306327224997062</v>
      </c>
      <c r="M19" s="21"/>
      <c r="N19" s="40">
        <v>0.17499999999999999</v>
      </c>
      <c r="O19" s="21">
        <v>-9875.1793456721589</v>
      </c>
      <c r="R19" s="38"/>
      <c r="S19" s="21"/>
      <c r="V19" s="21"/>
    </row>
    <row r="20" spans="1:22">
      <c r="A20" s="6">
        <v>1</v>
      </c>
      <c r="B20" s="3">
        <v>1</v>
      </c>
      <c r="C20" s="3">
        <v>620</v>
      </c>
      <c r="D20" s="3">
        <v>8</v>
      </c>
      <c r="E20" s="4">
        <v>16200</v>
      </c>
      <c r="F20" s="3">
        <v>55.000000000000007</v>
      </c>
      <c r="G20" s="11">
        <f t="shared" si="1"/>
        <v>1.8261999999999983</v>
      </c>
      <c r="H20" s="36">
        <f t="shared" si="2"/>
        <v>6.2102428409271351</v>
      </c>
      <c r="I20" s="35">
        <f t="shared" si="3"/>
        <v>0.8613084160877702</v>
      </c>
      <c r="J20" s="12">
        <f t="shared" si="4"/>
        <v>1</v>
      </c>
      <c r="K20" s="21">
        <f t="shared" si="0"/>
        <v>-384.71024577683158</v>
      </c>
      <c r="L20" s="21">
        <f t="shared" si="5"/>
        <v>-384.71024577683158</v>
      </c>
      <c r="M20" s="21"/>
      <c r="N20" s="40">
        <v>0.2</v>
      </c>
      <c r="O20" s="21">
        <v>-4691.7998178553462</v>
      </c>
      <c r="Q20" s="16"/>
      <c r="R20" s="38"/>
      <c r="S20" s="21"/>
      <c r="V20" s="21"/>
    </row>
    <row r="21" spans="1:22">
      <c r="A21" s="6">
        <v>1</v>
      </c>
      <c r="B21" s="3">
        <v>1</v>
      </c>
      <c r="C21" s="3">
        <v>811</v>
      </c>
      <c r="D21" s="3">
        <v>20</v>
      </c>
      <c r="E21" s="4">
        <v>13100</v>
      </c>
      <c r="F21" s="3">
        <v>3</v>
      </c>
      <c r="G21" s="11">
        <f t="shared" si="1"/>
        <v>13.323205000000002</v>
      </c>
      <c r="H21" s="36">
        <f t="shared" si="2"/>
        <v>611215.57550924225</v>
      </c>
      <c r="I21" s="35">
        <f t="shared" si="3"/>
        <v>0.99999836391871544</v>
      </c>
      <c r="J21" s="12">
        <f t="shared" si="4"/>
        <v>1</v>
      </c>
      <c r="K21" s="21">
        <f t="shared" si="0"/>
        <v>599.98838382287954</v>
      </c>
      <c r="L21" s="21">
        <f t="shared" si="5"/>
        <v>599.98838382287954</v>
      </c>
      <c r="M21" s="21"/>
      <c r="N21" s="40">
        <v>0.22500000000000001</v>
      </c>
      <c r="O21" s="21">
        <v>292.28354832715706</v>
      </c>
      <c r="R21" s="38"/>
      <c r="S21" s="21"/>
      <c r="V21" s="21"/>
    </row>
    <row r="22" spans="1:22">
      <c r="A22" s="6">
        <v>1</v>
      </c>
      <c r="B22" s="3">
        <v>1</v>
      </c>
      <c r="C22" s="3">
        <v>801</v>
      </c>
      <c r="D22" s="3">
        <v>20</v>
      </c>
      <c r="E22" s="4">
        <v>13200</v>
      </c>
      <c r="F22" s="3">
        <v>3</v>
      </c>
      <c r="G22" s="11">
        <f t="shared" si="1"/>
        <v>13.067654999999998</v>
      </c>
      <c r="H22" s="36">
        <f t="shared" si="2"/>
        <v>473380.60232966149</v>
      </c>
      <c r="I22" s="35">
        <f t="shared" si="3"/>
        <v>0.99999788753936558</v>
      </c>
      <c r="J22" s="12">
        <f t="shared" si="4"/>
        <v>1</v>
      </c>
      <c r="K22" s="21">
        <f t="shared" si="0"/>
        <v>599.98500152949555</v>
      </c>
      <c r="L22" s="21">
        <f t="shared" si="5"/>
        <v>599.98500152949555</v>
      </c>
      <c r="M22" s="21"/>
      <c r="N22" s="40">
        <v>0.25</v>
      </c>
      <c r="O22" s="21">
        <v>292.28354832715706</v>
      </c>
      <c r="P22" s="11"/>
      <c r="R22" s="39"/>
      <c r="S22" s="21"/>
      <c r="V22" s="21"/>
    </row>
    <row r="23" spans="1:22">
      <c r="A23" s="6">
        <v>1</v>
      </c>
      <c r="B23" s="3">
        <v>1</v>
      </c>
      <c r="C23" s="3">
        <v>699</v>
      </c>
      <c r="D23" s="3">
        <v>17</v>
      </c>
      <c r="E23" s="4">
        <v>12500</v>
      </c>
      <c r="F23" s="3">
        <v>21</v>
      </c>
      <c r="G23" s="11">
        <f t="shared" si="1"/>
        <v>8.2320449999999994</v>
      </c>
      <c r="H23" s="36">
        <f t="shared" si="2"/>
        <v>3759.5141025948706</v>
      </c>
      <c r="I23" s="35">
        <f t="shared" si="3"/>
        <v>0.99973407891242583</v>
      </c>
      <c r="J23" s="12">
        <f t="shared" si="4"/>
        <v>1</v>
      </c>
      <c r="K23" s="21">
        <f t="shared" si="0"/>
        <v>598.11196027822348</v>
      </c>
      <c r="L23" s="21">
        <f t="shared" si="5"/>
        <v>598.11196027822348</v>
      </c>
      <c r="M23" s="21"/>
      <c r="N23" s="40">
        <v>0.27500000000000002</v>
      </c>
      <c r="O23" s="21">
        <v>9688.6002529005982</v>
      </c>
      <c r="P23" s="11"/>
      <c r="Q23" s="12"/>
      <c r="R23" s="14"/>
      <c r="S23" s="21"/>
      <c r="V23" s="21"/>
    </row>
    <row r="24" spans="1:22">
      <c r="A24" s="6">
        <v>1</v>
      </c>
      <c r="B24" s="3">
        <v>1</v>
      </c>
      <c r="C24" s="3">
        <v>500</v>
      </c>
      <c r="D24" s="3">
        <v>16</v>
      </c>
      <c r="E24" s="4">
        <v>12300</v>
      </c>
      <c r="F24" s="3">
        <v>82</v>
      </c>
      <c r="G24" s="11">
        <f t="shared" si="1"/>
        <v>-3.9214000000000011</v>
      </c>
      <c r="H24" s="36">
        <f t="shared" si="2"/>
        <v>1.9813336646930177E-2</v>
      </c>
      <c r="I24" s="35">
        <f t="shared" si="3"/>
        <v>1.942839531014072E-2</v>
      </c>
      <c r="J24" s="12">
        <f t="shared" si="4"/>
        <v>0</v>
      </c>
      <c r="K24" s="21">
        <f t="shared" si="0"/>
        <v>-6362.0583932980007</v>
      </c>
      <c r="L24" s="21">
        <f t="shared" si="5"/>
        <v>0</v>
      </c>
      <c r="M24" s="21"/>
      <c r="N24" s="40">
        <v>0.3</v>
      </c>
      <c r="O24" s="21">
        <v>9688.6002529005982</v>
      </c>
      <c r="P24" s="11"/>
      <c r="Q24" s="12"/>
      <c r="R24" s="14"/>
      <c r="S24" s="21"/>
      <c r="V24" s="21"/>
    </row>
    <row r="25" spans="1:22">
      <c r="A25" s="6">
        <v>1</v>
      </c>
      <c r="B25" s="3">
        <v>0</v>
      </c>
      <c r="C25" s="3">
        <v>763</v>
      </c>
      <c r="D25" s="3">
        <v>2</v>
      </c>
      <c r="E25" s="4">
        <v>11400</v>
      </c>
      <c r="F25" s="3">
        <v>42</v>
      </c>
      <c r="G25" s="11">
        <f t="shared" si="1"/>
        <v>6.6344649999999987</v>
      </c>
      <c r="H25" s="36">
        <f t="shared" si="2"/>
        <v>760.8718904516835</v>
      </c>
      <c r="I25" s="35">
        <f t="shared" si="3"/>
        <v>0.99868744337134274</v>
      </c>
      <c r="J25" s="12">
        <f t="shared" si="4"/>
        <v>1</v>
      </c>
      <c r="K25" s="21">
        <f t="shared" si="0"/>
        <v>590.6808479365335</v>
      </c>
      <c r="L25" s="21">
        <f t="shared" si="5"/>
        <v>590.6808479365335</v>
      </c>
      <c r="M25" s="21"/>
      <c r="N25" s="40">
        <v>0.32500000000000001</v>
      </c>
      <c r="O25" s="21">
        <v>14020.201893690213</v>
      </c>
      <c r="P25" s="11"/>
      <c r="Q25" s="12"/>
      <c r="R25" s="14"/>
      <c r="S25" s="21"/>
      <c r="V25" s="21"/>
    </row>
    <row r="26" spans="1:22">
      <c r="A26" s="6">
        <v>1</v>
      </c>
      <c r="B26" s="3">
        <v>0</v>
      </c>
      <c r="C26" s="3">
        <v>760</v>
      </c>
      <c r="D26" s="3">
        <v>2</v>
      </c>
      <c r="E26" s="4">
        <v>11600</v>
      </c>
      <c r="F26" s="3">
        <v>71</v>
      </c>
      <c r="G26" s="11">
        <f t="shared" si="1"/>
        <v>3.2227999999999994</v>
      </c>
      <c r="H26" s="36">
        <f t="shared" si="2"/>
        <v>25.098297119710335</v>
      </c>
      <c r="I26" s="35">
        <f t="shared" si="3"/>
        <v>0.9616833238041127</v>
      </c>
      <c r="J26" s="12">
        <f t="shared" si="4"/>
        <v>1</v>
      </c>
      <c r="K26" s="21">
        <f t="shared" si="0"/>
        <v>327.95159900920009</v>
      </c>
      <c r="L26" s="21">
        <f t="shared" si="5"/>
        <v>327.95159900920009</v>
      </c>
      <c r="M26" s="21"/>
      <c r="N26" s="40">
        <v>0.35</v>
      </c>
      <c r="O26" s="21">
        <v>22154.866056989555</v>
      </c>
      <c r="P26" s="11"/>
      <c r="Q26" s="12"/>
      <c r="R26" s="14"/>
      <c r="S26" s="21"/>
      <c r="V26" s="21"/>
    </row>
    <row r="27" spans="1:22">
      <c r="A27" s="6">
        <v>1</v>
      </c>
      <c r="B27" s="3">
        <v>1</v>
      </c>
      <c r="C27" s="3">
        <v>802</v>
      </c>
      <c r="D27" s="3">
        <v>10</v>
      </c>
      <c r="E27" s="4">
        <v>10500</v>
      </c>
      <c r="F27" s="3">
        <v>6</v>
      </c>
      <c r="G27" s="11">
        <f t="shared" si="1"/>
        <v>12.218209999999999</v>
      </c>
      <c r="H27" s="36">
        <f t="shared" si="2"/>
        <v>202442.26221323633</v>
      </c>
      <c r="I27" s="35">
        <f t="shared" si="3"/>
        <v>0.99999506034436969</v>
      </c>
      <c r="J27" s="12">
        <f t="shared" si="4"/>
        <v>1</v>
      </c>
      <c r="K27" s="21">
        <f t="shared" si="0"/>
        <v>599.96492844502484</v>
      </c>
      <c r="L27" s="21">
        <f t="shared" si="5"/>
        <v>599.96492844502484</v>
      </c>
      <c r="M27" s="21"/>
      <c r="N27" s="40">
        <v>0.375</v>
      </c>
      <c r="O27" s="21">
        <v>26027.300326686458</v>
      </c>
      <c r="P27" s="11"/>
      <c r="Q27" s="12"/>
      <c r="R27" s="14"/>
      <c r="S27" s="21"/>
      <c r="V27" s="21"/>
    </row>
    <row r="28" spans="1:22">
      <c r="A28" s="6">
        <v>1</v>
      </c>
      <c r="B28" s="3">
        <v>1</v>
      </c>
      <c r="C28" s="3">
        <v>703</v>
      </c>
      <c r="D28" s="3">
        <v>22</v>
      </c>
      <c r="E28" s="4">
        <v>10500</v>
      </c>
      <c r="F28" s="3">
        <v>21</v>
      </c>
      <c r="G28" s="11">
        <f t="shared" si="1"/>
        <v>8.5992650000000026</v>
      </c>
      <c r="H28" s="36">
        <f t="shared" si="2"/>
        <v>5427.6687883631057</v>
      </c>
      <c r="I28" s="35">
        <f t="shared" si="3"/>
        <v>0.99981579277738519</v>
      </c>
      <c r="J28" s="12">
        <f t="shared" si="4"/>
        <v>1</v>
      </c>
      <c r="K28" s="21">
        <f t="shared" si="0"/>
        <v>598.69212871943489</v>
      </c>
      <c r="L28" s="21">
        <f t="shared" si="5"/>
        <v>598.69212871943489</v>
      </c>
      <c r="M28" s="21"/>
      <c r="N28" s="40">
        <v>0.4</v>
      </c>
      <c r="O28" s="21">
        <v>26027.300326686458</v>
      </c>
      <c r="P28" s="11"/>
      <c r="Q28" s="12"/>
      <c r="R28" s="14"/>
      <c r="S28" s="21"/>
      <c r="V28" s="21"/>
    </row>
    <row r="29" spans="1:22">
      <c r="A29" s="6">
        <v>1</v>
      </c>
      <c r="B29" s="3">
        <v>1</v>
      </c>
      <c r="C29" s="3">
        <v>710</v>
      </c>
      <c r="D29" s="3">
        <v>19</v>
      </c>
      <c r="E29" s="4">
        <v>9800</v>
      </c>
      <c r="F29" s="3">
        <v>10</v>
      </c>
      <c r="G29" s="11">
        <f t="shared" si="1"/>
        <v>9.8841499999999982</v>
      </c>
      <c r="H29" s="36">
        <f t="shared" si="2"/>
        <v>19616.964371060461</v>
      </c>
      <c r="I29" s="35">
        <f t="shared" si="3"/>
        <v>0.99994902631174742</v>
      </c>
      <c r="J29" s="12">
        <f t="shared" si="4"/>
        <v>1</v>
      </c>
      <c r="K29" s="21">
        <f t="shared" si="0"/>
        <v>599.63808681340674</v>
      </c>
      <c r="L29" s="21">
        <f t="shared" si="5"/>
        <v>599.63808681340674</v>
      </c>
      <c r="M29" s="21"/>
      <c r="N29" s="40">
        <v>0.42499999999999999</v>
      </c>
      <c r="O29" s="21">
        <v>26027.300326686458</v>
      </c>
      <c r="P29" s="11"/>
      <c r="Q29" s="12"/>
      <c r="R29" s="14"/>
      <c r="S29" s="21"/>
      <c r="V29" s="21"/>
    </row>
    <row r="30" spans="1:22">
      <c r="A30" s="6">
        <v>1</v>
      </c>
      <c r="B30" s="3">
        <v>1</v>
      </c>
      <c r="C30" s="3">
        <v>670</v>
      </c>
      <c r="D30" s="3">
        <v>24</v>
      </c>
      <c r="E30" s="4">
        <v>9500</v>
      </c>
      <c r="F30" s="3">
        <v>34</v>
      </c>
      <c r="G30" s="11">
        <f t="shared" si="1"/>
        <v>6.366950000000001</v>
      </c>
      <c r="H30" s="36">
        <f t="shared" si="2"/>
        <v>582.27916635238262</v>
      </c>
      <c r="I30" s="35">
        <f t="shared" si="3"/>
        <v>0.99828555508633432</v>
      </c>
      <c r="J30" s="12">
        <f t="shared" si="4"/>
        <v>1</v>
      </c>
      <c r="K30" s="21">
        <f t="shared" si="0"/>
        <v>587.8274411129737</v>
      </c>
      <c r="L30" s="21">
        <f t="shared" si="5"/>
        <v>587.8274411129737</v>
      </c>
      <c r="M30" s="21"/>
      <c r="N30" s="40">
        <v>0.45</v>
      </c>
      <c r="O30" s="21">
        <v>26027.300326686458</v>
      </c>
      <c r="P30" s="11"/>
      <c r="Q30" s="12"/>
      <c r="R30" s="14"/>
      <c r="S30" s="21"/>
      <c r="V30" s="21"/>
    </row>
    <row r="31" spans="1:22">
      <c r="A31" s="6">
        <v>1</v>
      </c>
      <c r="B31" s="3">
        <v>0</v>
      </c>
      <c r="C31" s="3">
        <v>575</v>
      </c>
      <c r="D31" s="3">
        <v>3</v>
      </c>
      <c r="E31" s="4">
        <v>8000</v>
      </c>
      <c r="F31" s="3">
        <v>63</v>
      </c>
      <c r="G31" s="11">
        <f t="shared" si="1"/>
        <v>-0.53187499999999943</v>
      </c>
      <c r="H31" s="36">
        <f t="shared" si="2"/>
        <v>0.58750236937102418</v>
      </c>
      <c r="I31" s="35">
        <f t="shared" si="3"/>
        <v>0.37007968032437982</v>
      </c>
      <c r="J31" s="12">
        <f t="shared" si="4"/>
        <v>0</v>
      </c>
      <c r="K31" s="21">
        <f t="shared" si="0"/>
        <v>-3872.4342696969034</v>
      </c>
      <c r="L31" s="21">
        <f t="shared" si="5"/>
        <v>0</v>
      </c>
      <c r="M31" s="21"/>
      <c r="N31" s="40">
        <v>0.47499999999999998</v>
      </c>
      <c r="O31" s="21">
        <v>26027.300326686458</v>
      </c>
      <c r="P31" s="11"/>
      <c r="Q31" s="12"/>
      <c r="R31" s="14"/>
      <c r="S31" s="21"/>
      <c r="V31" s="21"/>
    </row>
    <row r="32" spans="1:22">
      <c r="A32" s="6">
        <v>1</v>
      </c>
      <c r="B32" s="3">
        <v>1</v>
      </c>
      <c r="C32" s="3">
        <v>770</v>
      </c>
      <c r="D32" s="3">
        <v>17</v>
      </c>
      <c r="E32" s="4">
        <v>7000</v>
      </c>
      <c r="F32" s="3">
        <v>9</v>
      </c>
      <c r="G32" s="11">
        <f t="shared" si="1"/>
        <v>11.426449999999999</v>
      </c>
      <c r="H32" s="36">
        <f t="shared" si="2"/>
        <v>91715.805100874408</v>
      </c>
      <c r="I32" s="35">
        <f t="shared" si="3"/>
        <v>0.99998909687271709</v>
      </c>
      <c r="J32" s="12">
        <f t="shared" si="4"/>
        <v>1</v>
      </c>
      <c r="K32" s="21">
        <f t="shared" si="0"/>
        <v>599.92258779629128</v>
      </c>
      <c r="L32" s="21">
        <f t="shared" si="5"/>
        <v>599.92258779629128</v>
      </c>
      <c r="M32" s="21"/>
      <c r="N32" s="40">
        <v>0.5</v>
      </c>
      <c r="O32" s="21">
        <v>26027.300326686458</v>
      </c>
      <c r="P32" s="11"/>
      <c r="Q32" s="12"/>
      <c r="R32" s="14"/>
      <c r="S32" s="21"/>
      <c r="V32" s="21"/>
    </row>
    <row r="33" spans="1:27">
      <c r="A33" s="6">
        <v>1</v>
      </c>
      <c r="B33" s="3">
        <v>1</v>
      </c>
      <c r="C33" s="3">
        <v>685</v>
      </c>
      <c r="D33" s="3">
        <v>15</v>
      </c>
      <c r="E33" s="4">
        <v>6100</v>
      </c>
      <c r="F33" s="3">
        <v>6</v>
      </c>
      <c r="G33" s="11">
        <f t="shared" si="1"/>
        <v>9.4932750000000006</v>
      </c>
      <c r="H33" s="36">
        <f t="shared" si="2"/>
        <v>13270.184091657546</v>
      </c>
      <c r="I33" s="35">
        <f t="shared" si="3"/>
        <v>0.9999246487733805</v>
      </c>
      <c r="J33" s="12">
        <f t="shared" si="4"/>
        <v>1</v>
      </c>
      <c r="K33" s="21">
        <f t="shared" si="0"/>
        <v>599.46500629100149</v>
      </c>
      <c r="L33" s="21">
        <f t="shared" si="5"/>
        <v>599.46500629100149</v>
      </c>
      <c r="M33" s="21"/>
      <c r="N33" s="40">
        <v>0.52500000000000002</v>
      </c>
      <c r="O33" s="21">
        <v>28842.270253147679</v>
      </c>
      <c r="P33" s="11"/>
      <c r="Q33" s="12"/>
      <c r="R33" s="14"/>
      <c r="S33" s="21"/>
    </row>
    <row r="34" spans="1:27">
      <c r="A34" s="6">
        <v>1</v>
      </c>
      <c r="B34" s="3">
        <v>0</v>
      </c>
      <c r="C34" s="3">
        <v>567</v>
      </c>
      <c r="D34" s="3">
        <v>3</v>
      </c>
      <c r="E34" s="4">
        <v>2800</v>
      </c>
      <c r="F34" s="3">
        <v>85</v>
      </c>
      <c r="G34" s="11">
        <f t="shared" si="1"/>
        <v>-3.2663149999999996</v>
      </c>
      <c r="H34" s="36">
        <f t="shared" si="2"/>
        <v>3.8146739125121003E-2</v>
      </c>
      <c r="I34" s="35">
        <f t="shared" si="3"/>
        <v>3.6745035829201245E-2</v>
      </c>
      <c r="J34" s="12">
        <f t="shared" si="4"/>
        <v>0</v>
      </c>
      <c r="K34" s="21">
        <f t="shared" si="0"/>
        <v>-6239.1102456126719</v>
      </c>
      <c r="L34" s="21">
        <f t="shared" si="5"/>
        <v>0</v>
      </c>
      <c r="M34" s="21"/>
      <c r="N34" s="40">
        <v>0.55000000000000004</v>
      </c>
      <c r="O34" s="21">
        <v>28842.270253147679</v>
      </c>
      <c r="P34" s="11"/>
      <c r="Q34" s="12"/>
      <c r="R34" s="14"/>
      <c r="S34" s="21"/>
    </row>
    <row r="35" spans="1:27">
      <c r="A35" s="6">
        <v>1</v>
      </c>
      <c r="B35" s="3">
        <v>0</v>
      </c>
      <c r="C35" s="3">
        <v>650</v>
      </c>
      <c r="D35" s="3">
        <v>13</v>
      </c>
      <c r="E35" s="4">
        <v>1800</v>
      </c>
      <c r="F35" s="3">
        <v>35</v>
      </c>
      <c r="G35" s="11">
        <f t="shared" si="1"/>
        <v>5.1347499999999986</v>
      </c>
      <c r="H35" s="36">
        <f t="shared" si="2"/>
        <v>169.82185910253182</v>
      </c>
      <c r="I35" s="35">
        <f t="shared" si="3"/>
        <v>0.99414594826883496</v>
      </c>
      <c r="J35" s="12">
        <f t="shared" si="4"/>
        <v>1</v>
      </c>
      <c r="K35" s="21">
        <f t="shared" si="0"/>
        <v>558.4362327087282</v>
      </c>
      <c r="L35" s="21">
        <f t="shared" si="5"/>
        <v>558.4362327087282</v>
      </c>
      <c r="M35" s="21"/>
      <c r="N35" s="40">
        <v>0.57499999999999996</v>
      </c>
      <c r="O35" s="21">
        <v>28842.270253147679</v>
      </c>
      <c r="P35" s="11"/>
      <c r="Q35" s="12"/>
      <c r="R35" s="14"/>
      <c r="S35" s="21"/>
    </row>
    <row r="36" spans="1:27">
      <c r="A36" s="6">
        <v>1</v>
      </c>
      <c r="B36" s="3">
        <v>0</v>
      </c>
      <c r="C36" s="3">
        <v>670</v>
      </c>
      <c r="D36" s="3">
        <v>10</v>
      </c>
      <c r="E36" s="4">
        <v>3000</v>
      </c>
      <c r="F36" s="3">
        <v>45</v>
      </c>
      <c r="G36" s="11">
        <f t="shared" si="1"/>
        <v>4.336850000000001</v>
      </c>
      <c r="H36" s="36">
        <f t="shared" si="2"/>
        <v>76.466290755380527</v>
      </c>
      <c r="I36" s="35">
        <f t="shared" si="3"/>
        <v>0.98709115939011782</v>
      </c>
      <c r="J36" s="12">
        <f t="shared" si="4"/>
        <v>1</v>
      </c>
      <c r="K36" s="21">
        <f t="shared" si="0"/>
        <v>508.34723166983656</v>
      </c>
      <c r="L36" s="21">
        <f t="shared" si="5"/>
        <v>508.34723166983656</v>
      </c>
      <c r="M36" s="21"/>
      <c r="N36" s="40">
        <v>0.6</v>
      </c>
      <c r="O36" s="21">
        <v>28842.270253147679</v>
      </c>
      <c r="P36" s="11"/>
      <c r="Q36" s="12"/>
      <c r="R36" s="14"/>
      <c r="S36" s="21"/>
    </row>
    <row r="37" spans="1:27">
      <c r="A37" s="6">
        <v>1</v>
      </c>
      <c r="B37" s="3">
        <v>1</v>
      </c>
      <c r="C37" s="3">
        <v>625</v>
      </c>
      <c r="D37" s="3">
        <v>1</v>
      </c>
      <c r="E37" s="4">
        <v>1000</v>
      </c>
      <c r="F37" s="3">
        <v>26</v>
      </c>
      <c r="G37" s="11">
        <f t="shared" si="1"/>
        <v>4.9179749999999993</v>
      </c>
      <c r="H37" s="36">
        <f t="shared" si="2"/>
        <v>136.72546360342633</v>
      </c>
      <c r="I37" s="35">
        <f t="shared" si="3"/>
        <v>0.99273917855249016</v>
      </c>
      <c r="J37" s="12">
        <f t="shared" si="4"/>
        <v>1</v>
      </c>
      <c r="K37" s="21">
        <f t="shared" si="0"/>
        <v>548.44816772268018</v>
      </c>
      <c r="L37" s="21">
        <f t="shared" si="5"/>
        <v>548.44816772268018</v>
      </c>
      <c r="M37" s="21"/>
      <c r="N37" s="40">
        <v>0.625</v>
      </c>
      <c r="O37" s="21">
        <v>30946.24995918987</v>
      </c>
      <c r="P37" s="11"/>
      <c r="Q37" s="12"/>
      <c r="R37" s="14"/>
      <c r="S37" s="21"/>
    </row>
    <row r="38" spans="1:27">
      <c r="A38" s="6">
        <v>1</v>
      </c>
      <c r="B38" s="3">
        <v>1</v>
      </c>
      <c r="C38" s="3">
        <v>720</v>
      </c>
      <c r="D38" s="3">
        <v>26</v>
      </c>
      <c r="E38" s="4">
        <v>4600</v>
      </c>
      <c r="F38" s="3">
        <v>45</v>
      </c>
      <c r="G38" s="11">
        <f t="shared" si="1"/>
        <v>6.4856999999999987</v>
      </c>
      <c r="H38" s="36">
        <f t="shared" si="2"/>
        <v>655.69779208505702</v>
      </c>
      <c r="I38" s="35">
        <f t="shared" si="3"/>
        <v>0.99847722953837725</v>
      </c>
      <c r="J38" s="12">
        <f t="shared" si="4"/>
        <v>1</v>
      </c>
      <c r="K38" s="21">
        <f t="shared" si="0"/>
        <v>589.18832972247844</v>
      </c>
      <c r="L38" s="21">
        <f t="shared" si="5"/>
        <v>589.18832972247844</v>
      </c>
      <c r="M38" s="21"/>
      <c r="N38" s="40">
        <v>0.65</v>
      </c>
      <c r="O38" s="21">
        <v>30946.24995918987</v>
      </c>
      <c r="P38" s="11"/>
      <c r="Q38" s="12"/>
      <c r="R38" s="14"/>
      <c r="S38" s="21"/>
      <c r="AA38" s="15"/>
    </row>
    <row r="39" spans="1:27" ht="15">
      <c r="A39" s="6">
        <v>1</v>
      </c>
      <c r="B39" s="3">
        <v>1</v>
      </c>
      <c r="C39" s="3">
        <v>700</v>
      </c>
      <c r="D39" s="3">
        <v>6</v>
      </c>
      <c r="E39" s="4">
        <v>2400</v>
      </c>
      <c r="F39" s="3">
        <v>55</v>
      </c>
      <c r="G39" s="11">
        <f t="shared" si="1"/>
        <v>3.7645999999999988</v>
      </c>
      <c r="H39" s="36">
        <f t="shared" si="2"/>
        <v>43.146443830152123</v>
      </c>
      <c r="I39" s="35">
        <f t="shared" si="3"/>
        <v>0.97734811882362771</v>
      </c>
      <c r="J39" s="12">
        <f t="shared" si="4"/>
        <v>1</v>
      </c>
      <c r="K39" s="21">
        <f t="shared" si="0"/>
        <v>439.1716436477567</v>
      </c>
      <c r="L39" s="21">
        <f t="shared" si="5"/>
        <v>439.1716436477567</v>
      </c>
      <c r="M39" s="21"/>
      <c r="N39" s="40">
        <v>0.67500000000000004</v>
      </c>
      <c r="O39" s="21">
        <v>30946.24995918987</v>
      </c>
      <c r="P39" s="11"/>
      <c r="Q39" s="12"/>
      <c r="R39" s="14"/>
      <c r="S39" s="21"/>
      <c r="AA39"/>
    </row>
    <row r="40" spans="1:27" ht="15">
      <c r="A40" s="6">
        <v>1</v>
      </c>
      <c r="B40" s="3">
        <v>0</v>
      </c>
      <c r="C40" s="3">
        <v>630</v>
      </c>
      <c r="D40" s="3">
        <v>13</v>
      </c>
      <c r="E40" s="4">
        <v>1500</v>
      </c>
      <c r="F40" s="3">
        <v>35</v>
      </c>
      <c r="G40" s="11">
        <f t="shared" si="1"/>
        <v>4.6236499999999996</v>
      </c>
      <c r="H40" s="36">
        <f t="shared" si="2"/>
        <v>101.86516224725158</v>
      </c>
      <c r="I40" s="35">
        <f t="shared" si="3"/>
        <v>0.99027853572430724</v>
      </c>
      <c r="J40" s="12">
        <f t="shared" si="4"/>
        <v>1</v>
      </c>
      <c r="K40" s="21">
        <f t="shared" si="0"/>
        <v>530.97760364258147</v>
      </c>
      <c r="L40" s="21">
        <f t="shared" si="5"/>
        <v>530.97760364258147</v>
      </c>
      <c r="M40" s="21"/>
      <c r="N40" s="40">
        <v>0.7</v>
      </c>
      <c r="O40" s="21">
        <v>30946.24995918987</v>
      </c>
      <c r="P40" s="11"/>
      <c r="Q40" s="12"/>
      <c r="R40" s="14"/>
      <c r="S40" s="21"/>
      <c r="AA40"/>
    </row>
    <row r="41" spans="1:27" ht="15">
      <c r="A41" s="6">
        <v>1</v>
      </c>
      <c r="B41" s="3">
        <v>1</v>
      </c>
      <c r="C41" s="3">
        <v>580</v>
      </c>
      <c r="D41" s="3">
        <v>23</v>
      </c>
      <c r="E41" s="4">
        <v>2700</v>
      </c>
      <c r="F41" s="3">
        <v>30</v>
      </c>
      <c r="G41" s="11">
        <f t="shared" si="1"/>
        <v>4.4739999999999993</v>
      </c>
      <c r="H41" s="36">
        <f t="shared" si="2"/>
        <v>87.706849692016419</v>
      </c>
      <c r="I41" s="35">
        <f t="shared" si="3"/>
        <v>0.98872691338411944</v>
      </c>
      <c r="J41" s="12">
        <f t="shared" si="4"/>
        <v>1</v>
      </c>
      <c r="K41" s="21">
        <f t="shared" si="0"/>
        <v>519.96108502724803</v>
      </c>
      <c r="L41" s="21">
        <f t="shared" si="5"/>
        <v>519.96108502724803</v>
      </c>
      <c r="M41" s="21"/>
      <c r="N41" s="40">
        <v>0.72499999999999998</v>
      </c>
      <c r="O41" s="21">
        <v>30946.24995918987</v>
      </c>
      <c r="P41" s="11"/>
      <c r="Q41" s="12"/>
      <c r="R41" s="14"/>
      <c r="S41" s="21"/>
      <c r="AA41"/>
    </row>
    <row r="42" spans="1:27" ht="15">
      <c r="A42" s="6">
        <v>1</v>
      </c>
      <c r="B42" s="3">
        <v>0</v>
      </c>
      <c r="C42" s="3">
        <v>650</v>
      </c>
      <c r="D42" s="3">
        <v>9</v>
      </c>
      <c r="E42" s="4">
        <v>3600</v>
      </c>
      <c r="F42" s="3">
        <v>35</v>
      </c>
      <c r="G42" s="11">
        <f t="shared" si="1"/>
        <v>4.9227499999999988</v>
      </c>
      <c r="H42" s="36">
        <f t="shared" si="2"/>
        <v>137.37988888906042</v>
      </c>
      <c r="I42" s="35">
        <f t="shared" si="3"/>
        <v>0.99277351638284883</v>
      </c>
      <c r="J42" s="12">
        <f t="shared" si="4"/>
        <v>1</v>
      </c>
      <c r="K42" s="21">
        <f t="shared" si="0"/>
        <v>548.69196631822672</v>
      </c>
      <c r="L42" s="21">
        <f t="shared" si="5"/>
        <v>548.69196631822672</v>
      </c>
      <c r="M42" s="21"/>
      <c r="N42" s="40">
        <v>0.75</v>
      </c>
      <c r="O42" s="21">
        <v>32276.88621394218</v>
      </c>
      <c r="P42" s="11"/>
      <c r="Q42" s="12"/>
      <c r="R42" s="14"/>
      <c r="S42" s="21"/>
      <c r="AA42"/>
    </row>
    <row r="43" spans="1:27" ht="15">
      <c r="A43" s="6">
        <v>1</v>
      </c>
      <c r="B43" s="3">
        <v>1</v>
      </c>
      <c r="C43" s="3">
        <v>510</v>
      </c>
      <c r="D43" s="3">
        <v>11</v>
      </c>
      <c r="E43" s="4">
        <v>1400</v>
      </c>
      <c r="F43" s="3">
        <v>28</v>
      </c>
      <c r="G43" s="11">
        <f t="shared" si="1"/>
        <v>2.27915</v>
      </c>
      <c r="H43" s="36">
        <f t="shared" si="2"/>
        <v>9.7683737620061315</v>
      </c>
      <c r="I43" s="35">
        <f t="shared" si="3"/>
        <v>0.90713546705368986</v>
      </c>
      <c r="J43" s="12">
        <f t="shared" si="4"/>
        <v>1</v>
      </c>
      <c r="K43" s="21">
        <f t="shared" si="0"/>
        <v>-59.338183918801974</v>
      </c>
      <c r="L43" s="21">
        <f t="shared" si="5"/>
        <v>-59.338183918801974</v>
      </c>
      <c r="M43" s="21"/>
      <c r="N43" s="40">
        <v>0.77500000000000002</v>
      </c>
      <c r="O43" s="21">
        <v>32276.88621394218</v>
      </c>
      <c r="P43" s="11"/>
      <c r="Q43" s="12"/>
      <c r="R43" s="14"/>
      <c r="S43" s="21"/>
      <c r="AA43"/>
    </row>
    <row r="44" spans="1:27">
      <c r="A44" s="6">
        <v>1</v>
      </c>
      <c r="B44" s="3">
        <v>1</v>
      </c>
      <c r="C44" s="3">
        <v>700</v>
      </c>
      <c r="D44" s="3">
        <v>24</v>
      </c>
      <c r="E44" s="4">
        <v>4000</v>
      </c>
      <c r="F44" s="3">
        <v>40</v>
      </c>
      <c r="G44" s="11">
        <f t="shared" si="1"/>
        <v>6.4435999999999991</v>
      </c>
      <c r="H44" s="36">
        <f t="shared" si="2"/>
        <v>628.66592828219882</v>
      </c>
      <c r="I44" s="35">
        <f t="shared" si="3"/>
        <v>0.99841185626364104</v>
      </c>
      <c r="J44" s="12">
        <f t="shared" si="4"/>
        <v>1</v>
      </c>
      <c r="K44" s="21">
        <f t="shared" si="0"/>
        <v>588.72417947185136</v>
      </c>
      <c r="L44" s="21">
        <f t="shared" si="5"/>
        <v>588.72417947185136</v>
      </c>
      <c r="M44" s="21"/>
      <c r="N44" s="40">
        <v>0.8</v>
      </c>
      <c r="O44" s="21">
        <v>32276.88621394218</v>
      </c>
      <c r="P44" s="11"/>
      <c r="Q44" s="12"/>
      <c r="R44" s="14"/>
      <c r="S44" s="21"/>
    </row>
    <row r="45" spans="1:27">
      <c r="A45" s="6">
        <v>1</v>
      </c>
      <c r="B45" s="3">
        <v>1</v>
      </c>
      <c r="C45" s="3">
        <v>712</v>
      </c>
      <c r="D45" s="3">
        <v>10</v>
      </c>
      <c r="E45" s="4">
        <v>3200</v>
      </c>
      <c r="F45" s="3">
        <v>49</v>
      </c>
      <c r="G45" s="11">
        <f t="shared" si="1"/>
        <v>4.9732599999999989</v>
      </c>
      <c r="H45" s="36">
        <f t="shared" si="2"/>
        <v>144.49718118615965</v>
      </c>
      <c r="I45" s="35">
        <f t="shared" si="3"/>
        <v>0.99312701461397712</v>
      </c>
      <c r="J45" s="12">
        <f t="shared" si="4"/>
        <v>1</v>
      </c>
      <c r="K45" s="21">
        <f t="shared" si="0"/>
        <v>551.20180375923758</v>
      </c>
      <c r="L45" s="21">
        <f t="shared" si="5"/>
        <v>551.20180375923758</v>
      </c>
      <c r="M45" s="21"/>
      <c r="N45" s="40">
        <v>0.82499999999999996</v>
      </c>
      <c r="O45" s="21">
        <v>32276.88621394218</v>
      </c>
      <c r="P45" s="11"/>
      <c r="Q45" s="12"/>
      <c r="R45" s="14"/>
      <c r="S45" s="21"/>
    </row>
    <row r="46" spans="1:27">
      <c r="A46" s="6">
        <v>1</v>
      </c>
      <c r="B46" s="3">
        <v>1</v>
      </c>
      <c r="C46" s="3">
        <v>780</v>
      </c>
      <c r="D46" s="3">
        <v>21</v>
      </c>
      <c r="E46" s="4">
        <v>5500</v>
      </c>
      <c r="F46" s="3">
        <v>11</v>
      </c>
      <c r="G46" s="11">
        <f t="shared" si="1"/>
        <v>11.663999999999998</v>
      </c>
      <c r="H46" s="36">
        <f t="shared" si="2"/>
        <v>116308.33453029294</v>
      </c>
      <c r="I46" s="35">
        <f t="shared" si="3"/>
        <v>0.99999140223779936</v>
      </c>
      <c r="J46" s="12">
        <f t="shared" si="4"/>
        <v>1</v>
      </c>
      <c r="K46" s="21">
        <f t="shared" si="0"/>
        <v>599.93895588837552</v>
      </c>
      <c r="L46" s="21">
        <f t="shared" si="5"/>
        <v>599.93895588837552</v>
      </c>
      <c r="M46" s="21"/>
      <c r="N46" s="40">
        <v>0.85</v>
      </c>
      <c r="O46" s="21">
        <v>33414.940154425996</v>
      </c>
      <c r="P46" s="11"/>
      <c r="Q46" s="12"/>
      <c r="R46" s="14"/>
      <c r="S46" s="21"/>
    </row>
    <row r="47" spans="1:27">
      <c r="A47" s="6">
        <v>1</v>
      </c>
      <c r="B47" s="3">
        <v>0</v>
      </c>
      <c r="C47" s="3">
        <v>610</v>
      </c>
      <c r="D47" s="3">
        <v>6</v>
      </c>
      <c r="E47" s="4">
        <v>500</v>
      </c>
      <c r="F47" s="3">
        <v>10</v>
      </c>
      <c r="G47" s="11">
        <f t="shared" si="1"/>
        <v>6.6165500000000002</v>
      </c>
      <c r="H47" s="36">
        <f t="shared" si="2"/>
        <v>747.36224450945213</v>
      </c>
      <c r="I47" s="35">
        <f t="shared" si="3"/>
        <v>0.99866374872952668</v>
      </c>
      <c r="J47" s="12">
        <f t="shared" si="4"/>
        <v>1</v>
      </c>
      <c r="K47" s="21">
        <f t="shared" si="0"/>
        <v>590.51261597963946</v>
      </c>
      <c r="L47" s="21">
        <f t="shared" si="5"/>
        <v>590.51261597963946</v>
      </c>
      <c r="M47" s="21"/>
      <c r="N47" s="40">
        <v>0.875</v>
      </c>
      <c r="O47" s="21">
        <v>34184.36064597965</v>
      </c>
      <c r="P47" s="11"/>
      <c r="Q47" s="12"/>
      <c r="R47" s="14"/>
      <c r="S47" s="21"/>
    </row>
    <row r="48" spans="1:27">
      <c r="A48" s="6">
        <v>1</v>
      </c>
      <c r="B48" s="3">
        <v>1</v>
      </c>
      <c r="C48" s="3">
        <v>740</v>
      </c>
      <c r="D48" s="3">
        <v>5</v>
      </c>
      <c r="E48" s="4">
        <v>3300</v>
      </c>
      <c r="F48" s="3">
        <v>45</v>
      </c>
      <c r="G48" s="11">
        <f t="shared" si="1"/>
        <v>5.8838000000000017</v>
      </c>
      <c r="H48" s="36">
        <f t="shared" si="2"/>
        <v>359.17150348546778</v>
      </c>
      <c r="I48" s="35">
        <f t="shared" si="3"/>
        <v>0.99722354492145338</v>
      </c>
      <c r="J48" s="12">
        <f t="shared" si="4"/>
        <v>1</v>
      </c>
      <c r="K48" s="21">
        <f t="shared" si="0"/>
        <v>580.28716894231889</v>
      </c>
      <c r="L48" s="21">
        <f t="shared" si="5"/>
        <v>580.28716894231889</v>
      </c>
      <c r="M48" s="21"/>
      <c r="N48" s="40">
        <v>0.9</v>
      </c>
      <c r="O48" s="21">
        <v>34586.974554889101</v>
      </c>
      <c r="P48" s="11"/>
      <c r="Q48" s="12"/>
      <c r="R48" s="14"/>
      <c r="S48" s="21"/>
    </row>
    <row r="49" spans="1:19">
      <c r="A49" s="6">
        <v>1</v>
      </c>
      <c r="B49" s="3">
        <v>0</v>
      </c>
      <c r="C49" s="3">
        <v>710</v>
      </c>
      <c r="D49" s="3">
        <v>3</v>
      </c>
      <c r="E49" s="4">
        <v>3500</v>
      </c>
      <c r="F49" s="3">
        <v>45</v>
      </c>
      <c r="G49" s="11">
        <f t="shared" si="1"/>
        <v>4.9880500000000003</v>
      </c>
      <c r="H49" s="36">
        <f t="shared" si="2"/>
        <v>146.65017665125603</v>
      </c>
      <c r="I49" s="35">
        <f t="shared" si="3"/>
        <v>0.99322723465233664</v>
      </c>
      <c r="J49" s="12">
        <f t="shared" si="4"/>
        <v>1</v>
      </c>
      <c r="K49" s="21">
        <f t="shared" si="0"/>
        <v>551.91336603159016</v>
      </c>
      <c r="L49" s="21">
        <f t="shared" si="5"/>
        <v>551.91336603159016</v>
      </c>
      <c r="M49" s="21"/>
      <c r="N49" s="40">
        <v>0.92500000000000004</v>
      </c>
      <c r="O49" s="21">
        <v>34777.498160496456</v>
      </c>
      <c r="P49" s="11"/>
      <c r="Q49" s="12"/>
      <c r="R49" s="14"/>
      <c r="S49" s="21"/>
    </row>
    <row r="50" spans="1:19">
      <c r="A50" s="6">
        <v>1</v>
      </c>
      <c r="B50" s="3">
        <v>0</v>
      </c>
      <c r="C50" s="3">
        <v>550</v>
      </c>
      <c r="D50" s="3">
        <v>8</v>
      </c>
      <c r="E50" s="4">
        <v>1700</v>
      </c>
      <c r="F50" s="3">
        <v>24</v>
      </c>
      <c r="G50" s="11">
        <f t="shared" si="1"/>
        <v>3.5792500000000005</v>
      </c>
      <c r="H50" s="36">
        <f t="shared" si="2"/>
        <v>35.84664577833896</v>
      </c>
      <c r="I50" s="35">
        <f t="shared" si="3"/>
        <v>0.97286048759999022</v>
      </c>
      <c r="J50" s="12">
        <f t="shared" si="4"/>
        <v>1</v>
      </c>
      <c r="K50" s="21">
        <f t="shared" si="0"/>
        <v>407.30946195993056</v>
      </c>
      <c r="L50" s="21">
        <f t="shared" si="5"/>
        <v>407.30946195993056</v>
      </c>
      <c r="M50" s="21"/>
      <c r="N50" s="40">
        <v>0.95</v>
      </c>
      <c r="O50" s="21">
        <v>34777.498160496456</v>
      </c>
      <c r="P50" s="11"/>
      <c r="Q50" s="12"/>
      <c r="R50" s="14"/>
      <c r="S50" s="21"/>
    </row>
    <row r="51" spans="1:19">
      <c r="A51" s="6">
        <v>1</v>
      </c>
      <c r="B51" s="3">
        <v>1</v>
      </c>
      <c r="C51" s="3">
        <v>730</v>
      </c>
      <c r="D51" s="3">
        <v>20</v>
      </c>
      <c r="E51" s="4">
        <v>4000</v>
      </c>
      <c r="F51" s="3">
        <v>47</v>
      </c>
      <c r="G51" s="11">
        <f t="shared" si="1"/>
        <v>6.1932500000000017</v>
      </c>
      <c r="H51" s="36">
        <f t="shared" si="2"/>
        <v>489.43418529029617</v>
      </c>
      <c r="I51" s="35">
        <f t="shared" si="3"/>
        <v>0.99796099042441733</v>
      </c>
      <c r="J51" s="12">
        <f t="shared" si="4"/>
        <v>1</v>
      </c>
      <c r="K51" s="21">
        <f t="shared" si="0"/>
        <v>585.52303201336304</v>
      </c>
      <c r="L51" s="21">
        <f t="shared" si="5"/>
        <v>585.52303201336304</v>
      </c>
      <c r="M51" s="21"/>
      <c r="N51" s="40">
        <v>0.97499999999999998</v>
      </c>
      <c r="O51" s="21">
        <v>34042.23709952733</v>
      </c>
      <c r="P51" s="11"/>
      <c r="Q51" s="12"/>
      <c r="R51" s="14"/>
      <c r="S51" s="21"/>
    </row>
    <row r="52" spans="1:19">
      <c r="A52" s="6">
        <v>1</v>
      </c>
      <c r="B52" s="3">
        <v>1</v>
      </c>
      <c r="C52" s="3">
        <v>650</v>
      </c>
      <c r="D52" s="3">
        <v>14</v>
      </c>
      <c r="E52" s="4">
        <v>1800</v>
      </c>
      <c r="F52" s="3">
        <v>35</v>
      </c>
      <c r="G52" s="11">
        <f t="shared" si="1"/>
        <v>5.2108499999999989</v>
      </c>
      <c r="H52" s="36">
        <f t="shared" si="2"/>
        <v>183.24975430465557</v>
      </c>
      <c r="I52" s="35">
        <f t="shared" si="3"/>
        <v>0.99457258435011797</v>
      </c>
      <c r="J52" s="12">
        <f t="shared" si="4"/>
        <v>1</v>
      </c>
      <c r="K52" s="21">
        <f t="shared" si="0"/>
        <v>561.46534888583756</v>
      </c>
      <c r="L52" s="21">
        <f t="shared" si="5"/>
        <v>561.46534888583756</v>
      </c>
      <c r="M52" s="21"/>
      <c r="N52" s="40">
        <v>1</v>
      </c>
      <c r="O52" s="21">
        <v>0</v>
      </c>
      <c r="P52" s="11"/>
      <c r="Q52" s="12"/>
      <c r="R52" s="14"/>
      <c r="S52" s="21"/>
    </row>
    <row r="53" spans="1:19">
      <c r="A53" s="6">
        <v>1</v>
      </c>
      <c r="B53" s="3">
        <v>0</v>
      </c>
      <c r="C53" s="3">
        <v>580</v>
      </c>
      <c r="D53" s="3">
        <v>1</v>
      </c>
      <c r="E53" s="4">
        <v>1200</v>
      </c>
      <c r="F53" s="3">
        <v>50</v>
      </c>
      <c r="G53" s="11">
        <f t="shared" si="1"/>
        <v>0.98490000000000055</v>
      </c>
      <c r="H53" s="36">
        <f t="shared" si="2"/>
        <v>2.6775441166212222</v>
      </c>
      <c r="I53" s="35">
        <f t="shared" si="3"/>
        <v>0.72807940073911082</v>
      </c>
      <c r="J53" s="12">
        <f t="shared" si="4"/>
        <v>1</v>
      </c>
      <c r="K53" s="21">
        <f t="shared" si="0"/>
        <v>-1330.6362547523131</v>
      </c>
      <c r="L53" s="21">
        <f t="shared" si="5"/>
        <v>-1330.6362547523131</v>
      </c>
      <c r="M53" s="21"/>
      <c r="P53" s="11"/>
      <c r="Q53" s="12"/>
      <c r="R53" s="14"/>
      <c r="S53" s="21"/>
    </row>
    <row r="54" spans="1:19">
      <c r="A54" s="6">
        <v>1</v>
      </c>
      <c r="B54" s="3">
        <v>0</v>
      </c>
      <c r="C54" s="3">
        <v>670</v>
      </c>
      <c r="D54" s="3">
        <v>14</v>
      </c>
      <c r="E54" s="4">
        <v>2800</v>
      </c>
      <c r="F54" s="3">
        <v>20</v>
      </c>
      <c r="G54" s="11">
        <f t="shared" si="1"/>
        <v>7.4238500000000016</v>
      </c>
      <c r="H54" s="36">
        <f t="shared" si="2"/>
        <v>1675.4716722637993</v>
      </c>
      <c r="I54" s="35">
        <f t="shared" si="3"/>
        <v>0.99940350915762888</v>
      </c>
      <c r="J54" s="12">
        <f t="shared" si="4"/>
        <v>1</v>
      </c>
      <c r="K54" s="21">
        <f t="shared" si="0"/>
        <v>595.76491501916507</v>
      </c>
      <c r="L54" s="21">
        <f t="shared" si="5"/>
        <v>595.76491501916507</v>
      </c>
      <c r="M54" s="21"/>
      <c r="P54" s="11"/>
      <c r="Q54" s="12"/>
      <c r="R54" s="14"/>
      <c r="S54" s="21"/>
    </row>
    <row r="55" spans="1:19">
      <c r="A55" s="6">
        <v>1</v>
      </c>
      <c r="B55" s="3">
        <v>1</v>
      </c>
      <c r="C55" s="3">
        <v>560</v>
      </c>
      <c r="D55" s="3">
        <v>30</v>
      </c>
      <c r="E55" s="4">
        <v>200</v>
      </c>
      <c r="F55" s="3">
        <v>10</v>
      </c>
      <c r="G55" s="11">
        <f t="shared" si="1"/>
        <v>6.6338999999999988</v>
      </c>
      <c r="H55" s="36">
        <f t="shared" si="2"/>
        <v>760.44211925537411</v>
      </c>
      <c r="I55" s="35">
        <f t="shared" si="3"/>
        <v>0.99868670254151704</v>
      </c>
      <c r="J55" s="12">
        <f t="shared" si="4"/>
        <v>1</v>
      </c>
      <c r="K55" s="21">
        <f t="shared" si="0"/>
        <v>590.67558804477096</v>
      </c>
      <c r="L55" s="21">
        <f t="shared" si="5"/>
        <v>590.67558804477096</v>
      </c>
      <c r="M55" s="21"/>
      <c r="P55" s="11"/>
      <c r="Q55" s="12"/>
      <c r="R55" s="14"/>
      <c r="S55" s="21"/>
    </row>
    <row r="56" spans="1:19">
      <c r="A56" s="6">
        <v>1</v>
      </c>
      <c r="B56" s="3">
        <v>1</v>
      </c>
      <c r="C56" s="3">
        <v>810</v>
      </c>
      <c r="D56" s="3">
        <v>21</v>
      </c>
      <c r="E56" s="4">
        <v>3000</v>
      </c>
      <c r="F56" s="3">
        <v>10</v>
      </c>
      <c r="G56" s="11">
        <f t="shared" si="1"/>
        <v>12.54565</v>
      </c>
      <c r="H56" s="36">
        <f t="shared" si="2"/>
        <v>280870.78424180014</v>
      </c>
      <c r="I56" s="35">
        <f t="shared" si="3"/>
        <v>0.99999643965661167</v>
      </c>
      <c r="J56" s="12">
        <f t="shared" si="4"/>
        <v>1</v>
      </c>
      <c r="K56" s="21">
        <f t="shared" si="0"/>
        <v>599.97472156194283</v>
      </c>
      <c r="L56" s="21">
        <f t="shared" si="5"/>
        <v>599.97472156194283</v>
      </c>
      <c r="M56" s="21"/>
      <c r="P56" s="11"/>
      <c r="Q56" s="12"/>
      <c r="R56" s="14"/>
      <c r="S56" s="21"/>
    </row>
    <row r="57" spans="1:19">
      <c r="A57" s="6">
        <v>1</v>
      </c>
      <c r="B57" s="3">
        <v>0</v>
      </c>
      <c r="C57" s="3">
        <v>760</v>
      </c>
      <c r="D57" s="3">
        <v>15</v>
      </c>
      <c r="E57" s="4">
        <v>2100</v>
      </c>
      <c r="F57" s="3">
        <v>13</v>
      </c>
      <c r="G57" s="11">
        <f t="shared" si="1"/>
        <v>10.581800000000001</v>
      </c>
      <c r="H57" s="36">
        <f t="shared" si="2"/>
        <v>39410.990378293573</v>
      </c>
      <c r="I57" s="35">
        <f t="shared" si="3"/>
        <v>0.99997462701095774</v>
      </c>
      <c r="J57" s="12">
        <f t="shared" si="4"/>
        <v>1</v>
      </c>
      <c r="K57" s="21">
        <f t="shared" si="0"/>
        <v>599.81985177779995</v>
      </c>
      <c r="L57" s="21">
        <f t="shared" si="5"/>
        <v>599.81985177779995</v>
      </c>
      <c r="M57" s="21"/>
      <c r="P57" s="11"/>
      <c r="Q57" s="12"/>
      <c r="R57" s="14"/>
      <c r="S57" s="21"/>
    </row>
    <row r="58" spans="1:19">
      <c r="A58" s="6">
        <v>1</v>
      </c>
      <c r="B58" s="3">
        <v>1</v>
      </c>
      <c r="C58" s="3">
        <v>640</v>
      </c>
      <c r="D58" s="3">
        <v>10</v>
      </c>
      <c r="E58" s="4">
        <v>1600</v>
      </c>
      <c r="F58" s="3">
        <v>19</v>
      </c>
      <c r="G58" s="11">
        <f t="shared" si="1"/>
        <v>6.5832999999999977</v>
      </c>
      <c r="H58" s="36">
        <f t="shared" si="2"/>
        <v>722.92103669156143</v>
      </c>
      <c r="I58" s="35">
        <f t="shared" si="3"/>
        <v>0.99861863387121586</v>
      </c>
      <c r="J58" s="12">
        <f t="shared" si="4"/>
        <v>1</v>
      </c>
      <c r="K58" s="21">
        <f t="shared" si="0"/>
        <v>590.19230048563247</v>
      </c>
      <c r="L58" s="21">
        <f t="shared" si="5"/>
        <v>590.19230048563247</v>
      </c>
      <c r="M58" s="21"/>
      <c r="P58" s="11"/>
      <c r="Q58" s="12"/>
      <c r="R58" s="14"/>
      <c r="S58" s="21"/>
    </row>
    <row r="59" spans="1:19">
      <c r="A59" s="6">
        <v>1</v>
      </c>
      <c r="B59" s="3">
        <v>0</v>
      </c>
      <c r="C59" s="3">
        <v>610</v>
      </c>
      <c r="D59" s="3">
        <v>4</v>
      </c>
      <c r="E59" s="4">
        <v>39000</v>
      </c>
      <c r="F59" s="3">
        <v>87</v>
      </c>
      <c r="G59" s="11">
        <f t="shared" si="1"/>
        <v>-2.3444500000000001</v>
      </c>
      <c r="H59" s="36">
        <f t="shared" si="2"/>
        <v>9.5899932591217874E-2</v>
      </c>
      <c r="I59" s="35">
        <f t="shared" si="3"/>
        <v>8.7507928177772379E-2</v>
      </c>
      <c r="J59" s="12">
        <f t="shared" si="4"/>
        <v>0</v>
      </c>
      <c r="K59" s="21">
        <f t="shared" si="0"/>
        <v>-5878.6937099378156</v>
      </c>
      <c r="L59" s="21">
        <f t="shared" si="5"/>
        <v>0</v>
      </c>
      <c r="M59" s="21"/>
    </row>
    <row r="60" spans="1:19">
      <c r="A60" s="6">
        <v>1</v>
      </c>
      <c r="B60" s="3">
        <v>0</v>
      </c>
      <c r="C60" s="3">
        <v>590</v>
      </c>
      <c r="D60" s="3">
        <v>18</v>
      </c>
      <c r="E60" s="4">
        <v>29000</v>
      </c>
      <c r="F60" s="3">
        <v>78</v>
      </c>
      <c r="G60" s="11">
        <f t="shared" si="1"/>
        <v>-1.0785500000000008</v>
      </c>
      <c r="H60" s="36">
        <f t="shared" si="2"/>
        <v>0.34008829632953286</v>
      </c>
      <c r="I60" s="35">
        <f t="shared" si="3"/>
        <v>0.25378051376243332</v>
      </c>
      <c r="J60" s="12">
        <f t="shared" si="4"/>
        <v>0</v>
      </c>
      <c r="K60" s="21">
        <f t="shared" si="0"/>
        <v>-4698.1583522867222</v>
      </c>
      <c r="L60" s="21">
        <f t="shared" si="5"/>
        <v>0</v>
      </c>
      <c r="M60" s="21"/>
    </row>
    <row r="61" spans="1:19">
      <c r="A61" s="6">
        <v>1</v>
      </c>
      <c r="B61" s="3">
        <v>0</v>
      </c>
      <c r="C61" s="3">
        <v>525</v>
      </c>
      <c r="D61" s="3">
        <v>14</v>
      </c>
      <c r="E61" s="4">
        <v>26000</v>
      </c>
      <c r="F61" s="3">
        <v>79</v>
      </c>
      <c r="G61" s="11">
        <f t="shared" si="1"/>
        <v>-3.066625000000001</v>
      </c>
      <c r="H61" s="36">
        <f t="shared" si="2"/>
        <v>4.6578090935740557E-2</v>
      </c>
      <c r="I61" s="35">
        <f t="shared" si="3"/>
        <v>4.450512707952381E-2</v>
      </c>
      <c r="J61" s="12">
        <f t="shared" si="4"/>
        <v>0</v>
      </c>
      <c r="K61" s="21">
        <f t="shared" si="0"/>
        <v>-6184.0135977353812</v>
      </c>
      <c r="L61" s="21">
        <f t="shared" si="5"/>
        <v>0</v>
      </c>
      <c r="M61" s="21"/>
    </row>
    <row r="62" spans="1:19">
      <c r="A62" s="6">
        <v>1</v>
      </c>
      <c r="B62" s="3">
        <v>1</v>
      </c>
      <c r="C62" s="3">
        <v>710</v>
      </c>
      <c r="D62" s="3">
        <v>19</v>
      </c>
      <c r="E62" s="4">
        <v>25300</v>
      </c>
      <c r="F62" s="3">
        <v>44</v>
      </c>
      <c r="G62" s="11">
        <f t="shared" si="1"/>
        <v>5.9741499999999981</v>
      </c>
      <c r="H62" s="36">
        <f t="shared" si="2"/>
        <v>393.13379530525469</v>
      </c>
      <c r="I62" s="35">
        <f t="shared" si="3"/>
        <v>0.99746279052466058</v>
      </c>
      <c r="J62" s="12">
        <f t="shared" si="4"/>
        <v>1</v>
      </c>
      <c r="K62" s="21">
        <f t="shared" si="0"/>
        <v>581.98581272509011</v>
      </c>
      <c r="L62" s="21">
        <f t="shared" si="5"/>
        <v>581.98581272509011</v>
      </c>
      <c r="M62" s="21"/>
    </row>
    <row r="63" spans="1:19">
      <c r="A63" s="6">
        <v>1</v>
      </c>
      <c r="B63" s="3">
        <v>1</v>
      </c>
      <c r="C63" s="3">
        <v>592</v>
      </c>
      <c r="D63" s="3">
        <v>18</v>
      </c>
      <c r="E63" s="4">
        <v>16500</v>
      </c>
      <c r="F63" s="3">
        <v>50</v>
      </c>
      <c r="G63" s="11">
        <f t="shared" si="1"/>
        <v>2.2156599999999989</v>
      </c>
      <c r="H63" s="36">
        <f t="shared" si="2"/>
        <v>9.1674576374164118</v>
      </c>
      <c r="I63" s="35">
        <f t="shared" si="3"/>
        <v>0.90164699616549338</v>
      </c>
      <c r="J63" s="12">
        <f t="shared" si="4"/>
        <v>1</v>
      </c>
      <c r="K63" s="21">
        <f t="shared" si="0"/>
        <v>-98.306327224997062</v>
      </c>
      <c r="L63" s="21">
        <f t="shared" si="5"/>
        <v>-98.306327224997062</v>
      </c>
      <c r="M63" s="21"/>
    </row>
    <row r="64" spans="1:19">
      <c r="A64" s="6">
        <v>1</v>
      </c>
      <c r="B64" s="3">
        <v>1</v>
      </c>
      <c r="C64" s="3">
        <v>620</v>
      </c>
      <c r="D64" s="3">
        <v>8</v>
      </c>
      <c r="E64" s="4">
        <v>16200</v>
      </c>
      <c r="F64" s="3">
        <v>55.000000000000007</v>
      </c>
      <c r="G64" s="11">
        <f t="shared" si="1"/>
        <v>1.8261999999999983</v>
      </c>
      <c r="H64" s="36">
        <f t="shared" si="2"/>
        <v>6.2102428409271351</v>
      </c>
      <c r="I64" s="35">
        <f t="shared" si="3"/>
        <v>0.8613084160877702</v>
      </c>
      <c r="J64" s="12">
        <f t="shared" si="4"/>
        <v>1</v>
      </c>
      <c r="K64" s="21">
        <f t="shared" si="0"/>
        <v>-384.71024577683158</v>
      </c>
      <c r="L64" s="21">
        <f t="shared" si="5"/>
        <v>-384.71024577683158</v>
      </c>
      <c r="M64" s="21"/>
    </row>
    <row r="65" spans="1:13">
      <c r="A65" s="6">
        <v>1</v>
      </c>
      <c r="B65" s="3">
        <v>1</v>
      </c>
      <c r="C65" s="3">
        <v>725</v>
      </c>
      <c r="D65" s="3">
        <v>20</v>
      </c>
      <c r="E65" s="4">
        <v>13200</v>
      </c>
      <c r="F65" s="3">
        <v>25</v>
      </c>
      <c r="G65" s="11">
        <f t="shared" si="1"/>
        <v>8.5954749999999986</v>
      </c>
      <c r="H65" s="36">
        <f t="shared" si="2"/>
        <v>5407.1368562434436</v>
      </c>
      <c r="I65" s="35">
        <f t="shared" si="3"/>
        <v>0.99981509343668962</v>
      </c>
      <c r="J65" s="12">
        <f t="shared" si="4"/>
        <v>1</v>
      </c>
      <c r="K65" s="21">
        <f t="shared" si="0"/>
        <v>598.68716340049627</v>
      </c>
      <c r="L65" s="21">
        <f t="shared" si="5"/>
        <v>598.68716340049627</v>
      </c>
      <c r="M65" s="21"/>
    </row>
    <row r="66" spans="1:13">
      <c r="A66" s="6">
        <v>1</v>
      </c>
      <c r="B66" s="3">
        <v>1</v>
      </c>
      <c r="C66" s="3">
        <v>573</v>
      </c>
      <c r="D66" s="3">
        <v>17</v>
      </c>
      <c r="E66" s="4">
        <v>12500</v>
      </c>
      <c r="F66" s="3">
        <v>70</v>
      </c>
      <c r="G66" s="11">
        <f t="shared" si="1"/>
        <v>-0.62288500000000191</v>
      </c>
      <c r="H66" s="36">
        <f t="shared" si="2"/>
        <v>0.53639470445716164</v>
      </c>
      <c r="I66" s="35">
        <f t="shared" si="3"/>
        <v>0.3491255879111354</v>
      </c>
      <c r="J66" s="12">
        <f t="shared" si="4"/>
        <v>0</v>
      </c>
      <c r="K66" s="21">
        <f t="shared" si="0"/>
        <v>-4021.2083258309381</v>
      </c>
      <c r="L66" s="21">
        <f t="shared" si="5"/>
        <v>0</v>
      </c>
      <c r="M66" s="21"/>
    </row>
    <row r="67" spans="1:13">
      <c r="A67" s="6">
        <v>1</v>
      </c>
      <c r="B67" s="3">
        <v>1</v>
      </c>
      <c r="C67" s="3">
        <v>677</v>
      </c>
      <c r="D67" s="3">
        <v>16</v>
      </c>
      <c r="E67" s="4">
        <v>12300</v>
      </c>
      <c r="F67" s="3">
        <v>55.000000000000007</v>
      </c>
      <c r="G67" s="11">
        <f t="shared" si="1"/>
        <v>3.7068349999999981</v>
      </c>
      <c r="H67" s="36">
        <f t="shared" si="2"/>
        <v>40.724708634513981</v>
      </c>
      <c r="I67" s="35">
        <f t="shared" si="3"/>
        <v>0.97603338566700459</v>
      </c>
      <c r="J67" s="12">
        <f t="shared" si="4"/>
        <v>1</v>
      </c>
      <c r="K67" s="21">
        <f t="shared" si="0"/>
        <v>429.83703823573262</v>
      </c>
      <c r="L67" s="21">
        <f t="shared" si="5"/>
        <v>429.83703823573262</v>
      </c>
      <c r="M67" s="21"/>
    </row>
    <row r="68" spans="1:13">
      <c r="A68" s="6">
        <v>1</v>
      </c>
      <c r="B68" s="3">
        <v>1</v>
      </c>
      <c r="C68" s="3">
        <v>625</v>
      </c>
      <c r="D68" s="3">
        <v>2</v>
      </c>
      <c r="E68" s="4">
        <v>11400</v>
      </c>
      <c r="F68" s="3">
        <v>65</v>
      </c>
      <c r="G68" s="11">
        <f t="shared" si="1"/>
        <v>0.48597499999999894</v>
      </c>
      <c r="H68" s="36">
        <f t="shared" si="2"/>
        <v>1.6257593517194928</v>
      </c>
      <c r="I68" s="35">
        <f t="shared" si="3"/>
        <v>0.61915778788138198</v>
      </c>
      <c r="J68" s="12">
        <f t="shared" si="4"/>
        <v>1</v>
      </c>
      <c r="K68" s="21">
        <f t="shared" si="0"/>
        <v>-2103.9797060421879</v>
      </c>
      <c r="L68" s="21">
        <f t="shared" si="5"/>
        <v>-2103.9797060421879</v>
      </c>
      <c r="M68" s="21"/>
    </row>
    <row r="69" spans="1:13">
      <c r="A69" s="6">
        <v>1</v>
      </c>
      <c r="B69" s="3">
        <v>0</v>
      </c>
      <c r="C69" s="3">
        <v>527</v>
      </c>
      <c r="D69" s="3">
        <v>2</v>
      </c>
      <c r="E69" s="4">
        <v>11600</v>
      </c>
      <c r="F69" s="3">
        <v>75</v>
      </c>
      <c r="G69" s="11">
        <f t="shared" si="1"/>
        <v>-3.1915150000000008</v>
      </c>
      <c r="H69" s="36">
        <f t="shared" si="2"/>
        <v>4.1109542780096868E-2</v>
      </c>
      <c r="I69" s="35">
        <f t="shared" si="3"/>
        <v>3.9486279868611314E-2</v>
      </c>
      <c r="J69" s="12">
        <f t="shared" si="4"/>
        <v>0</v>
      </c>
      <c r="K69" s="21">
        <f t="shared" si="0"/>
        <v>-6219.6474129328599</v>
      </c>
      <c r="L69" s="21">
        <f t="shared" si="5"/>
        <v>0</v>
      </c>
      <c r="M69" s="21"/>
    </row>
    <row r="70" spans="1:13">
      <c r="A70" s="6">
        <v>1</v>
      </c>
      <c r="B70" s="3">
        <v>0</v>
      </c>
      <c r="C70" s="3">
        <v>795</v>
      </c>
      <c r="D70" s="3">
        <v>10</v>
      </c>
      <c r="E70" s="4">
        <v>10500</v>
      </c>
      <c r="F70" s="3">
        <v>12</v>
      </c>
      <c r="G70" s="11">
        <f t="shared" si="1"/>
        <v>11.326224999999997</v>
      </c>
      <c r="H70" s="36">
        <f t="shared" si="2"/>
        <v>82969.222105274705</v>
      </c>
      <c r="I70" s="35">
        <f t="shared" si="3"/>
        <v>0.99998794748314968</v>
      </c>
      <c r="J70" s="12">
        <f t="shared" si="4"/>
        <v>1</v>
      </c>
      <c r="K70" s="21">
        <f t="shared" si="0"/>
        <v>599.9144271303627</v>
      </c>
      <c r="L70" s="21">
        <f t="shared" si="5"/>
        <v>599.9144271303627</v>
      </c>
      <c r="M70" s="21"/>
    </row>
    <row r="71" spans="1:13">
      <c r="A71" s="6">
        <v>1</v>
      </c>
      <c r="B71" s="3">
        <v>0</v>
      </c>
      <c r="C71" s="3">
        <v>733</v>
      </c>
      <c r="D71" s="3">
        <v>22</v>
      </c>
      <c r="E71" s="4">
        <v>10500</v>
      </c>
      <c r="F71" s="3">
        <v>20</v>
      </c>
      <c r="G71" s="11">
        <f t="shared" si="1"/>
        <v>9.4578150000000001</v>
      </c>
      <c r="H71" s="36">
        <f t="shared" si="2"/>
        <v>12807.868658776173</v>
      </c>
      <c r="I71" s="35">
        <f t="shared" si="3"/>
        <v>0.99992192909251865</v>
      </c>
      <c r="J71" s="12">
        <f t="shared" si="4"/>
        <v>1</v>
      </c>
      <c r="K71" s="21">
        <f t="shared" si="0"/>
        <v>599.44569655688235</v>
      </c>
      <c r="L71" s="21">
        <f t="shared" si="5"/>
        <v>599.44569655688235</v>
      </c>
      <c r="M71" s="21"/>
    </row>
    <row r="72" spans="1:13">
      <c r="A72" s="6">
        <v>1</v>
      </c>
      <c r="B72" s="3">
        <v>1</v>
      </c>
      <c r="C72" s="3">
        <v>620</v>
      </c>
      <c r="D72" s="3">
        <v>19</v>
      </c>
      <c r="E72" s="4">
        <v>9800</v>
      </c>
      <c r="F72" s="3">
        <v>62</v>
      </c>
      <c r="G72" s="11">
        <f t="shared" si="1"/>
        <v>1.6041999999999996</v>
      </c>
      <c r="H72" s="36">
        <f t="shared" si="2"/>
        <v>4.9738789075478724</v>
      </c>
      <c r="I72" s="35">
        <f t="shared" si="3"/>
        <v>0.83260457477025174</v>
      </c>
      <c r="J72" s="12">
        <f t="shared" si="4"/>
        <v>1</v>
      </c>
      <c r="K72" s="21">
        <f t="shared" si="0"/>
        <v>-588.50751913121258</v>
      </c>
      <c r="L72" s="21">
        <f t="shared" si="5"/>
        <v>-588.50751913121258</v>
      </c>
      <c r="M72" s="21"/>
    </row>
    <row r="73" spans="1:13">
      <c r="A73" s="6">
        <v>1</v>
      </c>
      <c r="B73" s="3">
        <v>1</v>
      </c>
      <c r="C73" s="3">
        <v>591</v>
      </c>
      <c r="D73" s="3">
        <v>24</v>
      </c>
      <c r="E73" s="4">
        <v>9500</v>
      </c>
      <c r="F73" s="3">
        <v>50</v>
      </c>
      <c r="G73" s="11">
        <f t="shared" si="1"/>
        <v>2.5081050000000005</v>
      </c>
      <c r="H73" s="36">
        <f t="shared" si="2"/>
        <v>12.281634297752269</v>
      </c>
      <c r="I73" s="35">
        <f t="shared" si="3"/>
        <v>0.9247080609523155</v>
      </c>
      <c r="J73" s="12">
        <f t="shared" si="4"/>
        <v>1</v>
      </c>
      <c r="K73" s="21">
        <f t="shared" si="0"/>
        <v>65.427232761439996</v>
      </c>
      <c r="L73" s="21">
        <f t="shared" si="5"/>
        <v>65.427232761439996</v>
      </c>
      <c r="M73" s="21"/>
    </row>
    <row r="74" spans="1:13">
      <c r="A74" s="6">
        <v>1</v>
      </c>
      <c r="B74" s="3">
        <v>1</v>
      </c>
      <c r="C74" s="3">
        <v>660</v>
      </c>
      <c r="D74" s="3">
        <v>3</v>
      </c>
      <c r="E74" s="4">
        <v>8000</v>
      </c>
      <c r="F74" s="3">
        <v>35</v>
      </c>
      <c r="G74" s="11">
        <f t="shared" si="1"/>
        <v>4.8834000000000017</v>
      </c>
      <c r="H74" s="36">
        <f t="shared" si="2"/>
        <v>132.07896983128157</v>
      </c>
      <c r="I74" s="35">
        <f t="shared" si="3"/>
        <v>0.99248566470519117</v>
      </c>
      <c r="J74" s="12">
        <f t="shared" si="4"/>
        <v>1</v>
      </c>
      <c r="K74" s="21">
        <f t="shared" si="0"/>
        <v>546.64821940685727</v>
      </c>
      <c r="L74" s="21">
        <f t="shared" si="5"/>
        <v>546.64821940685727</v>
      </c>
      <c r="M74" s="21"/>
    </row>
    <row r="75" spans="1:13">
      <c r="A75" s="6">
        <v>1</v>
      </c>
      <c r="B75" s="3">
        <v>1</v>
      </c>
      <c r="C75" s="3">
        <v>700</v>
      </c>
      <c r="D75" s="3">
        <v>17</v>
      </c>
      <c r="E75" s="4">
        <v>7000</v>
      </c>
      <c r="F75" s="3">
        <v>18</v>
      </c>
      <c r="G75" s="11">
        <f t="shared" si="1"/>
        <v>8.6025999999999989</v>
      </c>
      <c r="H75" s="36">
        <f t="shared" si="2"/>
        <v>5445.8002812314262</v>
      </c>
      <c r="I75" s="35">
        <f t="shared" si="3"/>
        <v>0.99981640597261368</v>
      </c>
      <c r="J75" s="12">
        <f t="shared" si="4"/>
        <v>1</v>
      </c>
      <c r="K75" s="21">
        <f t="shared" si="0"/>
        <v>598.69648240555716</v>
      </c>
      <c r="L75" s="21">
        <f t="shared" si="5"/>
        <v>598.69648240555716</v>
      </c>
      <c r="M75" s="21"/>
    </row>
    <row r="76" spans="1:13">
      <c r="A76" s="6">
        <v>1</v>
      </c>
      <c r="B76" s="3">
        <v>0</v>
      </c>
      <c r="C76" s="3">
        <v>500</v>
      </c>
      <c r="D76" s="3">
        <v>15</v>
      </c>
      <c r="E76" s="4">
        <v>6100</v>
      </c>
      <c r="F76" s="3">
        <v>83</v>
      </c>
      <c r="G76" s="11">
        <f t="shared" si="1"/>
        <v>-4.1125000000000007</v>
      </c>
      <c r="H76" s="36">
        <f t="shared" si="2"/>
        <v>1.6366806321570414E-2</v>
      </c>
      <c r="I76" s="35">
        <f t="shared" si="3"/>
        <v>1.6103247587163021E-2</v>
      </c>
      <c r="J76" s="12">
        <f t="shared" si="4"/>
        <v>0</v>
      </c>
      <c r="K76" s="21">
        <f t="shared" si="0"/>
        <v>-6385.6669421311426</v>
      </c>
      <c r="L76" s="21">
        <f t="shared" si="5"/>
        <v>0</v>
      </c>
      <c r="M76" s="21"/>
    </row>
    <row r="77" spans="1:13">
      <c r="A77" s="6">
        <v>1</v>
      </c>
      <c r="B77" s="3">
        <v>1</v>
      </c>
      <c r="C77" s="3">
        <v>565</v>
      </c>
      <c r="D77" s="3">
        <v>3</v>
      </c>
      <c r="E77" s="4">
        <v>2800</v>
      </c>
      <c r="F77" s="3">
        <v>70</v>
      </c>
      <c r="G77" s="11">
        <f t="shared" si="1"/>
        <v>-1.5693250000000019</v>
      </c>
      <c r="H77" s="36">
        <f t="shared" si="2"/>
        <v>0.20818566026106991</v>
      </c>
      <c r="I77" s="35">
        <f t="shared" si="3"/>
        <v>0.17231263961209758</v>
      </c>
      <c r="J77" s="12">
        <f t="shared" si="4"/>
        <v>0</v>
      </c>
      <c r="K77" s="21">
        <f t="shared" si="0"/>
        <v>-5276.5802587541075</v>
      </c>
      <c r="L77" s="21">
        <f t="shared" si="5"/>
        <v>0</v>
      </c>
      <c r="M77" s="21"/>
    </row>
    <row r="78" spans="1:13">
      <c r="A78" s="6">
        <v>1</v>
      </c>
      <c r="B78" s="3">
        <v>1</v>
      </c>
      <c r="C78" s="3">
        <v>620</v>
      </c>
      <c r="D78" s="3">
        <v>13</v>
      </c>
      <c r="E78" s="4">
        <v>1800</v>
      </c>
      <c r="F78" s="3">
        <v>87</v>
      </c>
      <c r="G78" s="11">
        <f t="shared" si="1"/>
        <v>-1.5888000000000009</v>
      </c>
      <c r="H78" s="36">
        <f t="shared" si="2"/>
        <v>0.20417046935348296</v>
      </c>
      <c r="I78" s="35">
        <f t="shared" si="3"/>
        <v>0.16955279551333105</v>
      </c>
      <c r="J78" s="12">
        <f t="shared" si="4"/>
        <v>0</v>
      </c>
      <c r="K78" s="21">
        <f t="shared" si="0"/>
        <v>-5296.1751518553501</v>
      </c>
      <c r="L78" s="21">
        <f t="shared" si="5"/>
        <v>0</v>
      </c>
      <c r="M78" s="21"/>
    </row>
    <row r="79" spans="1:13">
      <c r="A79" s="6">
        <v>1</v>
      </c>
      <c r="B79" s="3">
        <v>0</v>
      </c>
      <c r="C79" s="3">
        <v>774</v>
      </c>
      <c r="D79" s="3">
        <v>10</v>
      </c>
      <c r="E79" s="4">
        <v>3000</v>
      </c>
      <c r="F79" s="3">
        <v>7.0000000000000009</v>
      </c>
      <c r="G79" s="11">
        <f t="shared" si="1"/>
        <v>11.364569999999999</v>
      </c>
      <c r="H79" s="36">
        <f t="shared" si="2"/>
        <v>86212.460537138249</v>
      </c>
      <c r="I79" s="35">
        <f t="shared" si="3"/>
        <v>0.99998840088318264</v>
      </c>
      <c r="J79" s="12">
        <f t="shared" si="4"/>
        <v>1</v>
      </c>
      <c r="K79" s="21">
        <f t="shared" ref="K79:K114" si="6">I79*$M$3-(1-I79)*$M$4</f>
        <v>599.91764627059672</v>
      </c>
      <c r="L79" s="21">
        <f t="shared" si="5"/>
        <v>599.91764627059672</v>
      </c>
      <c r="M79" s="21"/>
    </row>
    <row r="80" spans="1:13">
      <c r="A80" s="6">
        <v>1</v>
      </c>
      <c r="B80" s="3">
        <v>1</v>
      </c>
      <c r="C80" s="3">
        <v>802</v>
      </c>
      <c r="D80" s="3">
        <v>15</v>
      </c>
      <c r="E80" s="4">
        <v>500</v>
      </c>
      <c r="F80" s="3">
        <v>5</v>
      </c>
      <c r="G80" s="11">
        <f t="shared" ref="G80:G114" si="7">SUMPRODUCT($A$11:$F$11,A80:F80)</f>
        <v>12.59821</v>
      </c>
      <c r="H80" s="36">
        <f t="shared" ref="H80:H114" si="8">EXP(G80)</f>
        <v>296028.20028461813</v>
      </c>
      <c r="I80" s="35">
        <f t="shared" ref="I80:I114" si="9">H80/(H80+1)</f>
        <v>0.9999966219548645</v>
      </c>
      <c r="J80" s="12">
        <f t="shared" ref="J80:J114" si="10">IF(I80&gt;$M$5,1,0)</f>
        <v>1</v>
      </c>
      <c r="K80" s="21">
        <f t="shared" si="6"/>
        <v>599.97601587953795</v>
      </c>
      <c r="L80" s="21">
        <f t="shared" ref="L80:L114" si="11">J80*K80</f>
        <v>599.97601587953795</v>
      </c>
      <c r="M80" s="21"/>
    </row>
    <row r="81" spans="1:13">
      <c r="A81" s="6">
        <v>1</v>
      </c>
      <c r="B81" s="3">
        <v>0</v>
      </c>
      <c r="C81" s="3">
        <v>640</v>
      </c>
      <c r="D81" s="3">
        <v>10</v>
      </c>
      <c r="E81" s="4">
        <v>3300</v>
      </c>
      <c r="F81" s="3">
        <v>59</v>
      </c>
      <c r="G81" s="11">
        <f t="shared" si="7"/>
        <v>1.9601999999999986</v>
      </c>
      <c r="H81" s="36">
        <f t="shared" si="8"/>
        <v>7.1007470725656621</v>
      </c>
      <c r="I81" s="35">
        <f t="shared" si="9"/>
        <v>0.87655459539199254</v>
      </c>
      <c r="J81" s="12">
        <f t="shared" si="10"/>
        <v>1</v>
      </c>
      <c r="K81" s="21">
        <f t="shared" si="6"/>
        <v>-276.462372716853</v>
      </c>
      <c r="L81" s="21">
        <f t="shared" si="11"/>
        <v>-276.462372716853</v>
      </c>
      <c r="M81" s="21"/>
    </row>
    <row r="82" spans="1:13">
      <c r="A82" s="6">
        <v>1</v>
      </c>
      <c r="B82" s="3">
        <v>0</v>
      </c>
      <c r="C82" s="3">
        <v>523</v>
      </c>
      <c r="D82" s="3">
        <v>4</v>
      </c>
      <c r="E82" s="4">
        <v>3500</v>
      </c>
      <c r="F82" s="3">
        <v>79</v>
      </c>
      <c r="G82" s="11">
        <f t="shared" si="7"/>
        <v>-3.6477350000000008</v>
      </c>
      <c r="H82" s="36">
        <f t="shared" si="8"/>
        <v>2.6050065405973016E-2</v>
      </c>
      <c r="I82" s="35">
        <f t="shared" si="9"/>
        <v>2.5388688412261731E-2</v>
      </c>
      <c r="J82" s="12">
        <f t="shared" si="10"/>
        <v>0</v>
      </c>
      <c r="K82" s="21">
        <f t="shared" si="6"/>
        <v>-6319.740312272942</v>
      </c>
      <c r="L82" s="21">
        <f t="shared" si="11"/>
        <v>0</v>
      </c>
      <c r="M82" s="21"/>
    </row>
    <row r="83" spans="1:13">
      <c r="A83" s="6">
        <v>1</v>
      </c>
      <c r="B83" s="3">
        <v>0</v>
      </c>
      <c r="C83" s="3">
        <v>811</v>
      </c>
      <c r="D83" s="3">
        <v>18</v>
      </c>
      <c r="E83" s="4">
        <v>1700</v>
      </c>
      <c r="F83" s="3">
        <v>3</v>
      </c>
      <c r="G83" s="11">
        <f t="shared" si="7"/>
        <v>13.194105000000002</v>
      </c>
      <c r="H83" s="36">
        <f t="shared" si="8"/>
        <v>537188.8566368873</v>
      </c>
      <c r="I83" s="35">
        <f t="shared" si="9"/>
        <v>0.99999813846075525</v>
      </c>
      <c r="J83" s="12">
        <f t="shared" si="10"/>
        <v>1</v>
      </c>
      <c r="K83" s="21">
        <f t="shared" si="6"/>
        <v>599.9867830713622</v>
      </c>
      <c r="L83" s="21">
        <f t="shared" si="11"/>
        <v>599.9867830713622</v>
      </c>
      <c r="M83" s="21"/>
    </row>
    <row r="84" spans="1:13">
      <c r="A84" s="6">
        <v>1</v>
      </c>
      <c r="B84" s="3">
        <v>1</v>
      </c>
      <c r="C84" s="3">
        <v>763</v>
      </c>
      <c r="D84" s="3">
        <v>14</v>
      </c>
      <c r="E84" s="4">
        <v>4000</v>
      </c>
      <c r="F84" s="3">
        <v>70</v>
      </c>
      <c r="G84" s="11">
        <f t="shared" si="7"/>
        <v>4.0735649999999985</v>
      </c>
      <c r="H84" s="36">
        <f t="shared" si="8"/>
        <v>58.766090712920125</v>
      </c>
      <c r="I84" s="35">
        <f t="shared" si="9"/>
        <v>0.98326810423650779</v>
      </c>
      <c r="J84" s="12">
        <f t="shared" si="10"/>
        <v>1</v>
      </c>
      <c r="K84" s="21">
        <f t="shared" si="6"/>
        <v>481.20354007920537</v>
      </c>
      <c r="L84" s="21">
        <f t="shared" si="11"/>
        <v>481.20354007920537</v>
      </c>
      <c r="M84" s="21"/>
    </row>
    <row r="85" spans="1:13">
      <c r="A85" s="6">
        <v>1</v>
      </c>
      <c r="B85" s="3">
        <v>1</v>
      </c>
      <c r="C85" s="3">
        <v>555</v>
      </c>
      <c r="D85" s="3">
        <v>17</v>
      </c>
      <c r="E85" s="4">
        <v>1800</v>
      </c>
      <c r="F85" s="3">
        <v>100</v>
      </c>
      <c r="G85" s="11">
        <f t="shared" si="7"/>
        <v>-4.5328750000000007</v>
      </c>
      <c r="H85" s="36">
        <f t="shared" si="8"/>
        <v>1.074972614087937E-2</v>
      </c>
      <c r="I85" s="35">
        <f t="shared" si="9"/>
        <v>1.0635398519396742E-2</v>
      </c>
      <c r="J85" s="12">
        <f t="shared" si="10"/>
        <v>0</v>
      </c>
      <c r="K85" s="21">
        <f t="shared" si="6"/>
        <v>-6424.4886705122826</v>
      </c>
      <c r="L85" s="21">
        <f t="shared" si="11"/>
        <v>0</v>
      </c>
      <c r="M85" s="21"/>
    </row>
    <row r="86" spans="1:13">
      <c r="A86" s="6">
        <v>1</v>
      </c>
      <c r="B86" s="3">
        <v>1</v>
      </c>
      <c r="C86" s="3">
        <v>617</v>
      </c>
      <c r="D86" s="3">
        <v>15</v>
      </c>
      <c r="E86" s="4">
        <v>1200</v>
      </c>
      <c r="F86" s="3">
        <v>34</v>
      </c>
      <c r="G86" s="11">
        <f t="shared" si="7"/>
        <v>4.5355349999999994</v>
      </c>
      <c r="H86" s="36">
        <f t="shared" si="8"/>
        <v>93.273403228941547</v>
      </c>
      <c r="I86" s="35">
        <f t="shared" si="9"/>
        <v>0.98939255436051765</v>
      </c>
      <c r="J86" s="12">
        <f t="shared" si="10"/>
        <v>1</v>
      </c>
      <c r="K86" s="21">
        <f t="shared" si="6"/>
        <v>524.68713595967529</v>
      </c>
      <c r="L86" s="21">
        <f t="shared" si="11"/>
        <v>524.68713595967529</v>
      </c>
      <c r="M86" s="21"/>
    </row>
    <row r="87" spans="1:13">
      <c r="A87" s="6">
        <v>1</v>
      </c>
      <c r="B87" s="3">
        <v>1</v>
      </c>
      <c r="C87" s="3">
        <v>642</v>
      </c>
      <c r="D87" s="3">
        <v>3</v>
      </c>
      <c r="E87" s="4">
        <v>2800</v>
      </c>
      <c r="F87" s="3">
        <v>25</v>
      </c>
      <c r="G87" s="11">
        <f t="shared" si="7"/>
        <v>5.5734100000000009</v>
      </c>
      <c r="H87" s="36">
        <f t="shared" si="8"/>
        <v>263.33052705947438</v>
      </c>
      <c r="I87" s="35">
        <f t="shared" si="9"/>
        <v>0.99621685769281199</v>
      </c>
      <c r="J87" s="12">
        <f t="shared" si="10"/>
        <v>1</v>
      </c>
      <c r="K87" s="21">
        <f t="shared" si="6"/>
        <v>573.13968961896512</v>
      </c>
      <c r="L87" s="21">
        <f t="shared" si="11"/>
        <v>573.13968961896512</v>
      </c>
      <c r="M87" s="21"/>
    </row>
    <row r="88" spans="1:13">
      <c r="A88" s="6">
        <v>1</v>
      </c>
      <c r="B88" s="3">
        <v>1</v>
      </c>
      <c r="C88" s="3">
        <v>688</v>
      </c>
      <c r="D88" s="3">
        <v>13</v>
      </c>
      <c r="E88" s="4">
        <v>200</v>
      </c>
      <c r="F88" s="3">
        <v>11</v>
      </c>
      <c r="G88" s="11">
        <f t="shared" si="7"/>
        <v>8.8889399999999981</v>
      </c>
      <c r="H88" s="36">
        <f t="shared" si="8"/>
        <v>7251.3286998365957</v>
      </c>
      <c r="I88" s="35">
        <f t="shared" si="9"/>
        <v>0.99986211325473673</v>
      </c>
      <c r="J88" s="12">
        <f t="shared" si="10"/>
        <v>1</v>
      </c>
      <c r="K88" s="21">
        <f t="shared" si="6"/>
        <v>599.02100410863079</v>
      </c>
      <c r="L88" s="21">
        <f t="shared" si="11"/>
        <v>599.02100410863079</v>
      </c>
      <c r="M88" s="21"/>
    </row>
    <row r="89" spans="1:13">
      <c r="A89" s="6">
        <v>1</v>
      </c>
      <c r="B89" s="3">
        <v>1</v>
      </c>
      <c r="C89" s="3">
        <v>649</v>
      </c>
      <c r="D89" s="3">
        <v>10</v>
      </c>
      <c r="E89" s="4">
        <v>3000</v>
      </c>
      <c r="F89" s="3">
        <v>5</v>
      </c>
      <c r="G89" s="11">
        <f t="shared" si="7"/>
        <v>8.4232950000000013</v>
      </c>
      <c r="H89" s="36">
        <f t="shared" si="8"/>
        <v>4551.8772077865515</v>
      </c>
      <c r="I89" s="35">
        <f t="shared" si="9"/>
        <v>0.999780358671152</v>
      </c>
      <c r="J89" s="12">
        <f t="shared" si="10"/>
        <v>1</v>
      </c>
      <c r="K89" s="21">
        <f t="shared" si="6"/>
        <v>598.44054656517926</v>
      </c>
      <c r="L89" s="21">
        <f t="shared" si="11"/>
        <v>598.44054656517926</v>
      </c>
      <c r="M89" s="21"/>
    </row>
    <row r="90" spans="1:13">
      <c r="A90" s="6">
        <v>1</v>
      </c>
      <c r="B90" s="3">
        <v>1</v>
      </c>
      <c r="C90" s="3">
        <v>695</v>
      </c>
      <c r="D90" s="3">
        <v>24</v>
      </c>
      <c r="E90" s="4">
        <v>2100</v>
      </c>
      <c r="F90" s="3">
        <v>22</v>
      </c>
      <c r="G90" s="11">
        <f t="shared" si="7"/>
        <v>8.3858250000000005</v>
      </c>
      <c r="H90" s="36">
        <f t="shared" si="8"/>
        <v>4384.4742489451182</v>
      </c>
      <c r="I90" s="35">
        <f t="shared" si="9"/>
        <v>0.99977197449050337</v>
      </c>
      <c r="J90" s="12">
        <f t="shared" si="10"/>
        <v>1</v>
      </c>
      <c r="K90" s="21">
        <f t="shared" si="6"/>
        <v>598.38101888257393</v>
      </c>
      <c r="L90" s="21">
        <f t="shared" si="11"/>
        <v>598.38101888257393</v>
      </c>
      <c r="M90" s="21"/>
    </row>
    <row r="91" spans="1:13">
      <c r="A91" s="6">
        <v>1</v>
      </c>
      <c r="B91" s="3">
        <v>0</v>
      </c>
      <c r="C91" s="3">
        <v>701</v>
      </c>
      <c r="D91" s="3">
        <v>3</v>
      </c>
      <c r="E91" s="4">
        <v>1600</v>
      </c>
      <c r="F91" s="3">
        <v>15</v>
      </c>
      <c r="G91" s="11">
        <f t="shared" si="7"/>
        <v>8.2080550000000017</v>
      </c>
      <c r="H91" s="36">
        <f t="shared" si="8"/>
        <v>3670.3965977791695</v>
      </c>
      <c r="I91" s="35">
        <f t="shared" si="9"/>
        <v>0.99972762408708316</v>
      </c>
      <c r="J91" s="12">
        <f t="shared" si="10"/>
        <v>1</v>
      </c>
      <c r="K91" s="21">
        <f t="shared" si="6"/>
        <v>598.06613101829043</v>
      </c>
      <c r="L91" s="21">
        <f t="shared" si="11"/>
        <v>598.06613101829043</v>
      </c>
      <c r="M91" s="21"/>
    </row>
    <row r="92" spans="1:13">
      <c r="A92" s="6">
        <v>1</v>
      </c>
      <c r="B92" s="3">
        <v>0</v>
      </c>
      <c r="C92" s="3">
        <v>635</v>
      </c>
      <c r="D92" s="3">
        <v>19</v>
      </c>
      <c r="E92" s="4">
        <v>39000</v>
      </c>
      <c r="F92" s="3">
        <v>85</v>
      </c>
      <c r="G92" s="11">
        <f t="shared" si="7"/>
        <v>-0.68057500000000104</v>
      </c>
      <c r="H92" s="36">
        <f t="shared" si="8"/>
        <v>0.50632577132905066</v>
      </c>
      <c r="I92" s="35">
        <f t="shared" si="9"/>
        <v>0.33613298063825386</v>
      </c>
      <c r="J92" s="12">
        <f t="shared" si="10"/>
        <v>0</v>
      </c>
      <c r="K92" s="21">
        <f t="shared" si="6"/>
        <v>-4113.4558374683984</v>
      </c>
      <c r="L92" s="21">
        <f t="shared" si="11"/>
        <v>0</v>
      </c>
      <c r="M92" s="21"/>
    </row>
    <row r="93" spans="1:13">
      <c r="A93" s="6">
        <v>1</v>
      </c>
      <c r="B93" s="3">
        <v>1</v>
      </c>
      <c r="C93" s="3">
        <v>507</v>
      </c>
      <c r="D93" s="3">
        <v>24</v>
      </c>
      <c r="E93" s="4">
        <v>9500</v>
      </c>
      <c r="F93" s="3">
        <v>100</v>
      </c>
      <c r="G93" s="11">
        <f t="shared" si="7"/>
        <v>-5.3885149999999999</v>
      </c>
      <c r="H93" s="36">
        <f t="shared" si="8"/>
        <v>4.5687528987183043E-3</v>
      </c>
      <c r="I93" s="35">
        <f t="shared" si="9"/>
        <v>4.5479743278247584E-3</v>
      </c>
      <c r="J93" s="12">
        <f t="shared" si="10"/>
        <v>0</v>
      </c>
      <c r="K93" s="21">
        <f t="shared" si="6"/>
        <v>-6467.7093822724446</v>
      </c>
      <c r="L93" s="21">
        <f t="shared" si="11"/>
        <v>0</v>
      </c>
      <c r="M93" s="21"/>
    </row>
    <row r="94" spans="1:13">
      <c r="A94" s="6">
        <v>1</v>
      </c>
      <c r="B94" s="3">
        <v>1</v>
      </c>
      <c r="C94" s="3">
        <v>677</v>
      </c>
      <c r="D94" s="3">
        <v>3</v>
      </c>
      <c r="E94" s="4">
        <v>8000</v>
      </c>
      <c r="F94" s="3">
        <v>9</v>
      </c>
      <c r="G94" s="11">
        <f t="shared" si="7"/>
        <v>8.307834999999999</v>
      </c>
      <c r="H94" s="36">
        <f t="shared" si="8"/>
        <v>4055.523264400299</v>
      </c>
      <c r="I94" s="35">
        <f t="shared" si="9"/>
        <v>0.99975348347961523</v>
      </c>
      <c r="J94" s="12">
        <f t="shared" si="10"/>
        <v>1</v>
      </c>
      <c r="K94" s="21">
        <f t="shared" si="6"/>
        <v>598.24973270526823</v>
      </c>
      <c r="L94" s="21">
        <f t="shared" si="11"/>
        <v>598.24973270526823</v>
      </c>
      <c r="M94" s="21"/>
    </row>
    <row r="95" spans="1:13">
      <c r="A95" s="6">
        <v>1</v>
      </c>
      <c r="B95" s="3">
        <v>1</v>
      </c>
      <c r="C95" s="3">
        <v>485</v>
      </c>
      <c r="D95" s="3">
        <v>17</v>
      </c>
      <c r="E95" s="4">
        <v>7000</v>
      </c>
      <c r="F95" s="3">
        <v>80</v>
      </c>
      <c r="G95" s="11">
        <f t="shared" si="7"/>
        <v>-4.0217250000000018</v>
      </c>
      <c r="H95" s="36">
        <f t="shared" si="8"/>
        <v>1.7922022770275832E-2</v>
      </c>
      <c r="I95" s="35">
        <f t="shared" si="9"/>
        <v>1.7606479051804999E-2</v>
      </c>
      <c r="J95" s="12">
        <f t="shared" si="10"/>
        <v>0</v>
      </c>
      <c r="K95" s="21">
        <f t="shared" si="6"/>
        <v>-6374.993998732185</v>
      </c>
      <c r="L95" s="21">
        <f t="shared" si="11"/>
        <v>0</v>
      </c>
      <c r="M95" s="21"/>
    </row>
    <row r="96" spans="1:13">
      <c r="A96" s="6">
        <v>1</v>
      </c>
      <c r="B96" s="3">
        <v>1</v>
      </c>
      <c r="C96" s="3">
        <v>582</v>
      </c>
      <c r="D96" s="3">
        <v>15</v>
      </c>
      <c r="E96" s="4">
        <v>6100</v>
      </c>
      <c r="F96" s="3">
        <v>65</v>
      </c>
      <c r="G96" s="11">
        <f t="shared" si="7"/>
        <v>7.6109999999999012E-2</v>
      </c>
      <c r="H96" s="36">
        <f t="shared" si="8"/>
        <v>1.0790812665684031</v>
      </c>
      <c r="I96" s="35">
        <f t="shared" si="9"/>
        <v>0.51901832021672945</v>
      </c>
      <c r="J96" s="12">
        <f t="shared" si="10"/>
        <v>0</v>
      </c>
      <c r="K96" s="21">
        <f t="shared" si="6"/>
        <v>-2814.9699264612209</v>
      </c>
      <c r="L96" s="21">
        <f t="shared" si="11"/>
        <v>0</v>
      </c>
      <c r="M96" s="21"/>
    </row>
    <row r="97" spans="1:13">
      <c r="A97" s="6">
        <v>1</v>
      </c>
      <c r="B97" s="3">
        <v>0</v>
      </c>
      <c r="C97" s="3">
        <v>699</v>
      </c>
      <c r="D97" s="3">
        <v>3</v>
      </c>
      <c r="E97" s="4">
        <v>2800</v>
      </c>
      <c r="F97" s="3">
        <v>27</v>
      </c>
      <c r="G97" s="11">
        <f t="shared" si="7"/>
        <v>6.7769449999999996</v>
      </c>
      <c r="H97" s="36">
        <f t="shared" si="8"/>
        <v>877.38421682840317</v>
      </c>
      <c r="I97" s="35">
        <f t="shared" si="9"/>
        <v>0.99886154602867216</v>
      </c>
      <c r="J97" s="12">
        <f t="shared" si="10"/>
        <v>1</v>
      </c>
      <c r="K97" s="21">
        <f t="shared" si="6"/>
        <v>591.91697680357242</v>
      </c>
      <c r="L97" s="21">
        <f t="shared" si="11"/>
        <v>591.91697680357242</v>
      </c>
      <c r="M97" s="21"/>
    </row>
    <row r="98" spans="1:13">
      <c r="A98" s="6">
        <v>1</v>
      </c>
      <c r="B98" s="3">
        <v>1</v>
      </c>
      <c r="C98" s="3">
        <v>703</v>
      </c>
      <c r="D98" s="3">
        <v>13</v>
      </c>
      <c r="E98" s="4">
        <v>1800</v>
      </c>
      <c r="F98" s="3">
        <v>20</v>
      </c>
      <c r="G98" s="11">
        <f t="shared" si="7"/>
        <v>8.2372650000000007</v>
      </c>
      <c r="H98" s="36">
        <f t="shared" si="8"/>
        <v>3779.1900758223323</v>
      </c>
      <c r="I98" s="35">
        <f t="shared" si="9"/>
        <v>0.99973546303758742</v>
      </c>
      <c r="J98" s="12">
        <f t="shared" si="10"/>
        <v>1</v>
      </c>
      <c r="K98" s="21">
        <f t="shared" si="6"/>
        <v>598.12178756687069</v>
      </c>
      <c r="L98" s="21">
        <f t="shared" si="11"/>
        <v>598.12178756687069</v>
      </c>
      <c r="M98" s="21"/>
    </row>
    <row r="99" spans="1:13">
      <c r="A99" s="6">
        <v>1</v>
      </c>
      <c r="B99" s="3">
        <v>1</v>
      </c>
      <c r="C99" s="3">
        <v>585</v>
      </c>
      <c r="D99" s="3">
        <v>10</v>
      </c>
      <c r="E99" s="4">
        <v>3000</v>
      </c>
      <c r="F99" s="3">
        <v>78</v>
      </c>
      <c r="G99" s="11">
        <f t="shared" si="7"/>
        <v>-1.6072250000000006</v>
      </c>
      <c r="H99" s="36">
        <f t="shared" si="8"/>
        <v>0.20044307254638369</v>
      </c>
      <c r="I99" s="35">
        <f t="shared" si="9"/>
        <v>0.16697424236969705</v>
      </c>
      <c r="J99" s="12">
        <f t="shared" si="10"/>
        <v>0</v>
      </c>
      <c r="K99" s="21">
        <f t="shared" si="6"/>
        <v>-5314.4828791751506</v>
      </c>
      <c r="L99" s="21">
        <f t="shared" si="11"/>
        <v>0</v>
      </c>
      <c r="M99" s="21"/>
    </row>
    <row r="100" spans="1:13">
      <c r="A100" s="6">
        <v>1</v>
      </c>
      <c r="B100" s="3">
        <v>0</v>
      </c>
      <c r="C100" s="3">
        <v>620</v>
      </c>
      <c r="D100" s="3">
        <v>5</v>
      </c>
      <c r="E100" s="4">
        <v>3300</v>
      </c>
      <c r="F100" s="3">
        <v>55.000000000000007</v>
      </c>
      <c r="G100" s="11">
        <f t="shared" si="7"/>
        <v>1.644099999999999</v>
      </c>
      <c r="H100" s="36">
        <f t="shared" si="8"/>
        <v>5.1763490957119078</v>
      </c>
      <c r="I100" s="35">
        <f t="shared" si="9"/>
        <v>0.83809205333061954</v>
      </c>
      <c r="J100" s="12">
        <f t="shared" si="10"/>
        <v>1</v>
      </c>
      <c r="K100" s="21">
        <f t="shared" si="6"/>
        <v>-549.54642135260133</v>
      </c>
      <c r="L100" s="21">
        <f t="shared" si="11"/>
        <v>-549.54642135260133</v>
      </c>
      <c r="M100" s="21"/>
    </row>
    <row r="101" spans="1:13">
      <c r="A101" s="6">
        <v>1</v>
      </c>
      <c r="B101" s="3">
        <v>1</v>
      </c>
      <c r="C101" s="3">
        <v>695</v>
      </c>
      <c r="D101" s="3">
        <v>3</v>
      </c>
      <c r="E101" s="4">
        <v>3500</v>
      </c>
      <c r="F101" s="3">
        <v>11</v>
      </c>
      <c r="G101" s="11">
        <f t="shared" si="7"/>
        <v>8.5378249999999998</v>
      </c>
      <c r="H101" s="36">
        <f t="shared" si="8"/>
        <v>5104.2305782824533</v>
      </c>
      <c r="I101" s="35">
        <f t="shared" si="9"/>
        <v>0.99980412246133332</v>
      </c>
      <c r="J101" s="12">
        <f t="shared" si="10"/>
        <v>1</v>
      </c>
      <c r="K101" s="21">
        <f t="shared" si="6"/>
        <v>598.60926947546659</v>
      </c>
      <c r="L101" s="21">
        <f t="shared" si="11"/>
        <v>598.60926947546659</v>
      </c>
      <c r="M101" s="21"/>
    </row>
    <row r="102" spans="1:13">
      <c r="A102" s="6">
        <v>1</v>
      </c>
      <c r="B102" s="3">
        <v>0</v>
      </c>
      <c r="C102" s="3">
        <v>774</v>
      </c>
      <c r="D102" s="3">
        <v>8</v>
      </c>
      <c r="E102" s="4">
        <v>1700</v>
      </c>
      <c r="F102" s="3">
        <v>7.0000000000000009</v>
      </c>
      <c r="G102" s="11">
        <f t="shared" si="7"/>
        <v>11.258569999999999</v>
      </c>
      <c r="H102" s="36">
        <f t="shared" si="8"/>
        <v>77541.611978375076</v>
      </c>
      <c r="I102" s="35">
        <f t="shared" si="9"/>
        <v>0.99998710386490108</v>
      </c>
      <c r="J102" s="12">
        <f t="shared" si="10"/>
        <v>1</v>
      </c>
      <c r="K102" s="21">
        <f t="shared" si="6"/>
        <v>599.90843744079768</v>
      </c>
      <c r="L102" s="21">
        <f t="shared" si="11"/>
        <v>599.90843744079768</v>
      </c>
      <c r="M102" s="21"/>
    </row>
    <row r="103" spans="1:13">
      <c r="A103" s="6">
        <v>1</v>
      </c>
      <c r="B103" s="3">
        <v>0</v>
      </c>
      <c r="C103" s="3">
        <v>802</v>
      </c>
      <c r="D103" s="3">
        <v>20</v>
      </c>
      <c r="E103" s="4">
        <v>4000</v>
      </c>
      <c r="F103" s="3">
        <v>5</v>
      </c>
      <c r="G103" s="11">
        <f t="shared" si="7"/>
        <v>12.840110000000001</v>
      </c>
      <c r="H103" s="36">
        <f t="shared" si="8"/>
        <v>377041.29641746538</v>
      </c>
      <c r="I103" s="35">
        <f t="shared" si="9"/>
        <v>0.99999734777766447</v>
      </c>
      <c r="J103" s="12">
        <f t="shared" si="10"/>
        <v>1</v>
      </c>
      <c r="K103" s="21">
        <f t="shared" si="6"/>
        <v>599.98116922141776</v>
      </c>
      <c r="L103" s="21">
        <f t="shared" si="11"/>
        <v>599.98116922141776</v>
      </c>
      <c r="M103" s="21"/>
    </row>
    <row r="104" spans="1:13">
      <c r="A104" s="6">
        <v>1</v>
      </c>
      <c r="B104" s="3">
        <v>0</v>
      </c>
      <c r="C104" s="3">
        <v>640</v>
      </c>
      <c r="D104" s="3">
        <v>14</v>
      </c>
      <c r="E104" s="4">
        <v>1800</v>
      </c>
      <c r="F104" s="3">
        <v>59</v>
      </c>
      <c r="G104" s="11">
        <f t="shared" si="7"/>
        <v>2.1722000000000001</v>
      </c>
      <c r="H104" s="36">
        <f t="shared" si="8"/>
        <v>8.7775734762294313</v>
      </c>
      <c r="I104" s="35">
        <f t="shared" si="9"/>
        <v>0.89772513574752144</v>
      </c>
      <c r="J104" s="12">
        <f t="shared" si="10"/>
        <v>1</v>
      </c>
      <c r="K104" s="21">
        <f t="shared" si="6"/>
        <v>-126.15153619259775</v>
      </c>
      <c r="L104" s="21">
        <f t="shared" si="11"/>
        <v>-126.15153619259775</v>
      </c>
      <c r="M104" s="21"/>
    </row>
    <row r="105" spans="1:13">
      <c r="A105" s="6">
        <v>1</v>
      </c>
      <c r="B105" s="3">
        <v>1</v>
      </c>
      <c r="C105" s="3">
        <v>536</v>
      </c>
      <c r="D105" s="3">
        <v>1</v>
      </c>
      <c r="E105" s="4">
        <v>1200</v>
      </c>
      <c r="F105" s="3">
        <v>79</v>
      </c>
      <c r="G105" s="11">
        <f t="shared" si="7"/>
        <v>-3.4514200000000015</v>
      </c>
      <c r="H105" s="36">
        <f t="shared" si="8"/>
        <v>3.1700589565217527E-2</v>
      </c>
      <c r="I105" s="35">
        <f t="shared" si="9"/>
        <v>3.0726540127864892E-2</v>
      </c>
      <c r="J105" s="12">
        <f t="shared" si="10"/>
        <v>0</v>
      </c>
      <c r="K105" s="21">
        <f t="shared" si="6"/>
        <v>-6281.8415650921588</v>
      </c>
      <c r="L105" s="21">
        <f t="shared" si="11"/>
        <v>0</v>
      </c>
      <c r="M105" s="21"/>
    </row>
    <row r="106" spans="1:13">
      <c r="A106" s="6">
        <v>1</v>
      </c>
      <c r="B106" s="3">
        <v>1</v>
      </c>
      <c r="C106" s="3">
        <v>801</v>
      </c>
      <c r="D106" s="3">
        <v>14</v>
      </c>
      <c r="E106" s="4">
        <v>2800</v>
      </c>
      <c r="F106" s="3">
        <v>3</v>
      </c>
      <c r="G106" s="11">
        <f t="shared" si="7"/>
        <v>12.749654999999999</v>
      </c>
      <c r="H106" s="36">
        <f t="shared" si="8"/>
        <v>344433.04623644258</v>
      </c>
      <c r="I106" s="35">
        <f t="shared" si="9"/>
        <v>0.99999709668654735</v>
      </c>
      <c r="J106" s="12">
        <f t="shared" si="10"/>
        <v>1</v>
      </c>
      <c r="K106" s="21">
        <f t="shared" si="6"/>
        <v>599.9793864744862</v>
      </c>
      <c r="L106" s="21">
        <f t="shared" si="11"/>
        <v>599.9793864744862</v>
      </c>
      <c r="M106" s="21"/>
    </row>
    <row r="107" spans="1:13">
      <c r="A107" s="6">
        <v>1</v>
      </c>
      <c r="B107" s="3">
        <v>1</v>
      </c>
      <c r="C107" s="3">
        <v>760</v>
      </c>
      <c r="D107" s="3">
        <v>30</v>
      </c>
      <c r="E107" s="4">
        <v>200</v>
      </c>
      <c r="F107" s="3">
        <v>70</v>
      </c>
      <c r="G107" s="11">
        <f t="shared" si="7"/>
        <v>4.8448999999999991</v>
      </c>
      <c r="H107" s="36">
        <f t="shared" si="8"/>
        <v>127.09057230103265</v>
      </c>
      <c r="I107" s="35">
        <f t="shared" si="9"/>
        <v>0.99219302418565336</v>
      </c>
      <c r="J107" s="12">
        <f t="shared" si="10"/>
        <v>1</v>
      </c>
      <c r="K107" s="21">
        <f t="shared" si="6"/>
        <v>544.57047171813883</v>
      </c>
      <c r="L107" s="21">
        <f t="shared" si="11"/>
        <v>544.57047171813883</v>
      </c>
      <c r="M107" s="21"/>
    </row>
    <row r="108" spans="1:13">
      <c r="A108" s="6">
        <v>1</v>
      </c>
      <c r="B108" s="3">
        <v>1</v>
      </c>
      <c r="C108" s="3">
        <v>567</v>
      </c>
      <c r="D108" s="3">
        <v>21</v>
      </c>
      <c r="E108" s="4">
        <v>3000</v>
      </c>
      <c r="F108" s="3">
        <v>95</v>
      </c>
      <c r="G108" s="11">
        <f t="shared" si="7"/>
        <v>-3.4392150000000008</v>
      </c>
      <c r="H108" s="36">
        <f t="shared" si="8"/>
        <v>3.2089865987959126E-2</v>
      </c>
      <c r="I108" s="35">
        <f t="shared" si="9"/>
        <v>3.1092123898766682E-2</v>
      </c>
      <c r="J108" s="12">
        <f t="shared" si="10"/>
        <v>0</v>
      </c>
      <c r="K108" s="21">
        <f t="shared" si="6"/>
        <v>-6279.2459203187564</v>
      </c>
      <c r="L108" s="21">
        <f t="shared" si="11"/>
        <v>0</v>
      </c>
      <c r="M108" s="21"/>
    </row>
    <row r="109" spans="1:13">
      <c r="A109" s="6">
        <v>1</v>
      </c>
      <c r="B109" s="3">
        <v>1</v>
      </c>
      <c r="C109" s="3">
        <v>600</v>
      </c>
      <c r="D109" s="3">
        <v>15</v>
      </c>
      <c r="E109" s="4">
        <v>2100</v>
      </c>
      <c r="F109" s="3">
        <v>81</v>
      </c>
      <c r="G109" s="11">
        <f t="shared" si="7"/>
        <v>-1.3039000000000023</v>
      </c>
      <c r="H109" s="36">
        <f t="shared" si="8"/>
        <v>0.27147098895370475</v>
      </c>
      <c r="I109" s="35">
        <f t="shared" si="9"/>
        <v>0.21350938504471784</v>
      </c>
      <c r="J109" s="12">
        <f t="shared" si="10"/>
        <v>0</v>
      </c>
      <c r="K109" s="21">
        <f t="shared" si="6"/>
        <v>-4984.0833661825036</v>
      </c>
      <c r="L109" s="21">
        <f t="shared" si="11"/>
        <v>0</v>
      </c>
      <c r="M109" s="21"/>
    </row>
    <row r="110" spans="1:13">
      <c r="A110" s="6">
        <v>1</v>
      </c>
      <c r="B110" s="3">
        <v>1</v>
      </c>
      <c r="C110" s="3">
        <v>702</v>
      </c>
      <c r="D110" s="3">
        <v>10</v>
      </c>
      <c r="E110" s="4">
        <v>1600</v>
      </c>
      <c r="F110" s="3">
        <v>15</v>
      </c>
      <c r="G110" s="11">
        <f t="shared" si="7"/>
        <v>8.6277100000000004</v>
      </c>
      <c r="H110" s="36">
        <f t="shared" si="8"/>
        <v>5584.2756082360538</v>
      </c>
      <c r="I110" s="35">
        <f t="shared" si="9"/>
        <v>0.9998209578058197</v>
      </c>
      <c r="J110" s="12">
        <f t="shared" si="10"/>
        <v>1</v>
      </c>
      <c r="K110" s="21">
        <f t="shared" si="6"/>
        <v>598.72880042131987</v>
      </c>
      <c r="L110" s="21">
        <f t="shared" si="11"/>
        <v>598.72880042131987</v>
      </c>
      <c r="M110" s="21"/>
    </row>
    <row r="111" spans="1:13">
      <c r="A111" s="6">
        <v>1</v>
      </c>
      <c r="B111" s="3">
        <v>1</v>
      </c>
      <c r="C111" s="3">
        <v>636</v>
      </c>
      <c r="D111" s="3">
        <v>3</v>
      </c>
      <c r="E111" s="4">
        <v>6100</v>
      </c>
      <c r="F111" s="3">
        <v>85</v>
      </c>
      <c r="G111" s="11">
        <f t="shared" si="7"/>
        <v>-1.4799199999999999</v>
      </c>
      <c r="H111" s="36">
        <f t="shared" si="8"/>
        <v>0.22765590012734349</v>
      </c>
      <c r="I111" s="35">
        <f t="shared" si="9"/>
        <v>0.18543950312439259</v>
      </c>
      <c r="J111" s="12">
        <f t="shared" si="10"/>
        <v>0</v>
      </c>
      <c r="K111" s="21">
        <f t="shared" si="6"/>
        <v>-5183.3795278168127</v>
      </c>
      <c r="L111" s="21">
        <f t="shared" si="11"/>
        <v>0</v>
      </c>
      <c r="M111" s="21"/>
    </row>
    <row r="112" spans="1:13">
      <c r="A112" s="6">
        <v>1</v>
      </c>
      <c r="B112" s="3">
        <v>0</v>
      </c>
      <c r="C112" s="3">
        <v>509</v>
      </c>
      <c r="D112" s="3">
        <v>8</v>
      </c>
      <c r="E112" s="4">
        <v>2800</v>
      </c>
      <c r="F112" s="3">
        <v>100</v>
      </c>
      <c r="G112" s="11">
        <f t="shared" si="7"/>
        <v>-6.2085049999999997</v>
      </c>
      <c r="H112" s="36">
        <f t="shared" si="8"/>
        <v>2.0122435205461773E-3</v>
      </c>
      <c r="I112" s="35">
        <f t="shared" si="9"/>
        <v>2.0082025280212224E-3</v>
      </c>
      <c r="J112" s="12">
        <f t="shared" si="10"/>
        <v>0</v>
      </c>
      <c r="K112" s="21">
        <f t="shared" si="6"/>
        <v>-6485.7417620510496</v>
      </c>
      <c r="L112" s="21">
        <f t="shared" si="11"/>
        <v>0</v>
      </c>
      <c r="M112" s="21"/>
    </row>
    <row r="113" spans="1:13">
      <c r="A113" s="6">
        <v>1</v>
      </c>
      <c r="B113" s="3">
        <v>1</v>
      </c>
      <c r="C113" s="3">
        <v>595</v>
      </c>
      <c r="D113" s="3">
        <v>20</v>
      </c>
      <c r="E113" s="4">
        <v>1800</v>
      </c>
      <c r="F113" s="3">
        <v>78</v>
      </c>
      <c r="G113" s="11">
        <f t="shared" si="7"/>
        <v>-0.82167500000000082</v>
      </c>
      <c r="H113" s="36">
        <f t="shared" si="8"/>
        <v>0.43969454898291371</v>
      </c>
      <c r="I113" s="35">
        <f t="shared" si="9"/>
        <v>0.30540821960709669</v>
      </c>
      <c r="J113" s="12">
        <f t="shared" si="10"/>
        <v>0</v>
      </c>
      <c r="K113" s="21">
        <f t="shared" si="6"/>
        <v>-4331.6016407896141</v>
      </c>
      <c r="L113" s="21">
        <f t="shared" si="11"/>
        <v>0</v>
      </c>
      <c r="M113" s="21"/>
    </row>
    <row r="114" spans="1:13">
      <c r="A114" s="6">
        <v>1</v>
      </c>
      <c r="B114" s="3">
        <v>0</v>
      </c>
      <c r="C114" s="3">
        <v>733</v>
      </c>
      <c r="D114" s="3">
        <v>14</v>
      </c>
      <c r="E114" s="4">
        <v>3000</v>
      </c>
      <c r="F114" s="3">
        <v>24</v>
      </c>
      <c r="G114" s="11">
        <f t="shared" si="7"/>
        <v>8.5738150000000015</v>
      </c>
      <c r="H114" s="36">
        <f t="shared" si="8"/>
        <v>5291.2775577741204</v>
      </c>
      <c r="I114" s="35">
        <f t="shared" si="9"/>
        <v>0.99981104543571586</v>
      </c>
      <c r="J114" s="12">
        <f t="shared" si="10"/>
        <v>1</v>
      </c>
      <c r="K114" s="21">
        <f t="shared" si="6"/>
        <v>598.65842259358271</v>
      </c>
      <c r="L114" s="21">
        <f t="shared" si="11"/>
        <v>598.65842259358271</v>
      </c>
      <c r="M114" s="21"/>
    </row>
    <row r="115" spans="1:13">
      <c r="B115" s="3"/>
      <c r="D115" s="3"/>
      <c r="E115" s="4"/>
    </row>
    <row r="116" spans="1:13">
      <c r="B116" s="3"/>
      <c r="D116" s="3"/>
    </row>
  </sheetData>
  <mergeCells count="4">
    <mergeCell ref="A2:G2"/>
    <mergeCell ref="A3:B3"/>
    <mergeCell ref="A4:A6"/>
    <mergeCell ref="A7:G7"/>
  </mergeCells>
  <conditionalFormatting sqref="R22:R58">
    <cfRule type="containsText" dxfId="19" priority="4" operator="containsText" text="Wrong">
      <formula>NOT(ISERROR(SEARCH("Wrong",R22)))</formula>
    </cfRule>
  </conditionalFormatting>
  <conditionalFormatting sqref="V12:V32">
    <cfRule type="top10" dxfId="18" priority="3" rank="1"/>
  </conditionalFormatting>
  <conditionalFormatting sqref="R12:R22">
    <cfRule type="top10" dxfId="17" priority="2" rank="1"/>
  </conditionalFormatting>
  <conditionalFormatting sqref="O12:O52">
    <cfRule type="top10" dxfId="16" priority="1" rank="1"/>
  </conditionalFormatting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6"/>
  <sheetViews>
    <sheetView topLeftCell="C5" zoomScale="130" zoomScaleNormal="130" workbookViewId="0">
      <selection activeCell="J19" sqref="J19"/>
    </sheetView>
  </sheetViews>
  <sheetFormatPr baseColWidth="10" defaultColWidth="8.83203125" defaultRowHeight="14"/>
  <cols>
    <col min="1" max="1" width="8" style="6" customWidth="1"/>
    <col min="2" max="2" width="12.1640625" style="5" customWidth="1"/>
    <col min="3" max="3" width="11.33203125" style="5" customWidth="1"/>
    <col min="4" max="4" width="15.83203125" style="5" customWidth="1"/>
    <col min="5" max="5" width="16" style="5" customWidth="1"/>
    <col min="6" max="6" width="13.6640625" style="5" customWidth="1"/>
    <col min="7" max="7" width="14.5" style="2" customWidth="1"/>
    <col min="8" max="8" width="11.6640625" style="2" customWidth="1"/>
    <col min="9" max="9" width="10.83203125" style="2" customWidth="1"/>
    <col min="10" max="10" width="11.1640625" style="2" customWidth="1"/>
    <col min="11" max="11" width="10.6640625" style="2" customWidth="1"/>
    <col min="12" max="12" width="15.6640625" style="2" customWidth="1"/>
    <col min="13" max="13" width="9.6640625" style="2" customWidth="1"/>
    <col min="14" max="14" width="7.6640625" style="2" customWidth="1"/>
    <col min="15" max="15" width="11.1640625" style="2" customWidth="1"/>
    <col min="16" max="16" width="13.5" style="2" customWidth="1"/>
    <col min="17" max="17" width="8.83203125" style="2"/>
    <col min="18" max="18" width="11" style="2" bestFit="1" customWidth="1"/>
    <col min="19" max="19" width="10.5" style="2" customWidth="1"/>
    <col min="20" max="16384" width="8.83203125" style="2"/>
  </cols>
  <sheetData>
    <row r="1" spans="1:22" ht="13">
      <c r="A1" s="27"/>
      <c r="B1" s="27"/>
      <c r="C1" s="27"/>
      <c r="D1" s="27"/>
      <c r="E1" s="27"/>
      <c r="F1" s="27"/>
      <c r="G1" s="27"/>
      <c r="H1" s="27"/>
    </row>
    <row r="2" spans="1:22" ht="13">
      <c r="A2" s="41"/>
      <c r="B2" s="41"/>
      <c r="C2" s="41"/>
      <c r="D2" s="41"/>
      <c r="E2" s="41"/>
      <c r="F2" s="41"/>
      <c r="G2" s="41"/>
      <c r="H2" s="27"/>
    </row>
    <row r="3" spans="1:22" ht="13">
      <c r="A3" s="42"/>
      <c r="B3" s="42"/>
      <c r="C3" s="28"/>
      <c r="D3" s="28"/>
      <c r="E3" s="28"/>
      <c r="F3" s="28"/>
      <c r="G3" s="28"/>
      <c r="H3" s="27"/>
      <c r="M3" s="17">
        <v>600</v>
      </c>
      <c r="N3" s="2" t="s">
        <v>8</v>
      </c>
    </row>
    <row r="4" spans="1:22" ht="13">
      <c r="A4" s="43"/>
      <c r="B4" s="26"/>
      <c r="C4" s="29"/>
      <c r="D4" s="29"/>
      <c r="E4" s="30"/>
      <c r="F4" s="31"/>
      <c r="G4" s="30"/>
      <c r="H4" s="27"/>
      <c r="M4" s="17">
        <v>6500</v>
      </c>
      <c r="N4" s="2" t="s">
        <v>9</v>
      </c>
    </row>
    <row r="5" spans="1:22" ht="13">
      <c r="A5" s="43"/>
      <c r="B5" s="26"/>
      <c r="C5" s="29"/>
      <c r="D5" s="29"/>
      <c r="E5" s="30"/>
      <c r="F5" s="31"/>
      <c r="G5" s="29"/>
      <c r="H5" s="27"/>
      <c r="M5" s="19">
        <v>0.6</v>
      </c>
      <c r="N5" s="2" t="s">
        <v>10</v>
      </c>
    </row>
    <row r="6" spans="1:22" ht="13">
      <c r="A6" s="43"/>
      <c r="B6" s="26"/>
      <c r="C6" s="30"/>
      <c r="D6" s="30"/>
      <c r="E6" s="30"/>
      <c r="F6" s="31"/>
      <c r="G6" s="29"/>
      <c r="H6" s="27"/>
    </row>
    <row r="7" spans="1:22" ht="13">
      <c r="A7" s="43"/>
      <c r="B7" s="43"/>
      <c r="C7" s="43"/>
      <c r="D7" s="43"/>
      <c r="E7" s="43"/>
      <c r="F7" s="43"/>
      <c r="G7" s="43"/>
      <c r="H7" s="27"/>
      <c r="O7" s="23">
        <f>SUM(L15:L114)</f>
        <v>-113849.38314609186</v>
      </c>
      <c r="P7" s="25" t="s">
        <v>11</v>
      </c>
      <c r="S7" s="20"/>
    </row>
    <row r="8" spans="1:22">
      <c r="O8" s="24"/>
    </row>
    <row r="9" spans="1:22">
      <c r="A9" s="13" t="s">
        <v>19</v>
      </c>
      <c r="B9" s="8"/>
      <c r="C9" s="8"/>
      <c r="D9" s="8"/>
      <c r="E9" s="8"/>
      <c r="F9" s="8"/>
    </row>
    <row r="10" spans="1:22" ht="13.5" customHeight="1">
      <c r="A10" s="7" t="s">
        <v>5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4</v>
      </c>
    </row>
    <row r="11" spans="1:22">
      <c r="A11" s="9">
        <v>-8.14</v>
      </c>
      <c r="B11" s="10">
        <v>2.3099999999999999E-2</v>
      </c>
      <c r="C11" s="10">
        <v>2.5555000000000001E-2</v>
      </c>
      <c r="D11" s="10">
        <v>5.2999999999999999E-2</v>
      </c>
      <c r="E11" s="10"/>
      <c r="F11" s="10">
        <v>-0.115</v>
      </c>
      <c r="O11" s="22">
        <f>O7</f>
        <v>-113849.38314609186</v>
      </c>
      <c r="P11" s="2" t="s">
        <v>17</v>
      </c>
      <c r="R11" s="24"/>
      <c r="V11" s="24"/>
    </row>
    <row r="12" spans="1:22">
      <c r="N12" s="40">
        <v>0</v>
      </c>
      <c r="O12" s="21">
        <f t="dataTable" ref="O12:O52" dt2D="0" dtr="0" r1="M5"/>
        <v>-119728.07685602966</v>
      </c>
      <c r="R12" s="21"/>
      <c r="V12" s="21"/>
    </row>
    <row r="13" spans="1:22">
      <c r="K13" s="18" t="s">
        <v>15</v>
      </c>
      <c r="L13" s="18" t="s">
        <v>13</v>
      </c>
      <c r="M13" s="18"/>
      <c r="N13" s="40">
        <v>2.5000000000000001E-2</v>
      </c>
      <c r="O13" s="21">
        <v>-119728.07685602966</v>
      </c>
      <c r="R13" s="21"/>
      <c r="V13" s="21"/>
    </row>
    <row r="14" spans="1:22">
      <c r="A14" s="33" t="s">
        <v>5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34" t="s">
        <v>6</v>
      </c>
      <c r="H14" s="34" t="s">
        <v>7</v>
      </c>
      <c r="I14" s="34" t="s">
        <v>12</v>
      </c>
      <c r="J14" s="34" t="s">
        <v>18</v>
      </c>
      <c r="K14" s="18" t="s">
        <v>16</v>
      </c>
      <c r="L14" s="18" t="s">
        <v>14</v>
      </c>
      <c r="M14" s="18"/>
      <c r="N14" s="40">
        <v>0.05</v>
      </c>
      <c r="O14" s="21">
        <v>-119728.07685602966</v>
      </c>
      <c r="Q14" s="16"/>
      <c r="R14" s="37"/>
      <c r="S14" s="18"/>
      <c r="V14" s="21"/>
    </row>
    <row r="15" spans="1:22">
      <c r="A15" s="6">
        <v>1</v>
      </c>
      <c r="B15" s="3">
        <v>0</v>
      </c>
      <c r="C15" s="3">
        <v>610</v>
      </c>
      <c r="D15" s="3">
        <v>4</v>
      </c>
      <c r="E15" s="4">
        <v>39000</v>
      </c>
      <c r="F15" s="3">
        <v>87</v>
      </c>
      <c r="G15" s="11">
        <f>SUMPRODUCT($A$11:$F$11,A15:F15)</f>
        <v>-2.3444500000000001</v>
      </c>
      <c r="H15" s="36">
        <f>EXP(G15)</f>
        <v>9.5899932591217874E-2</v>
      </c>
      <c r="I15" s="35">
        <f>H15/(H15+1)</f>
        <v>8.7507928177772379E-2</v>
      </c>
      <c r="J15" s="12">
        <f>IF(I15&gt;M5,1,0)</f>
        <v>0</v>
      </c>
      <c r="K15" s="21">
        <f t="shared" ref="K15:K46" si="0">I15*$M$3-(1-I15)*$M$4</f>
        <v>-5878.6937099378156</v>
      </c>
      <c r="L15" s="21">
        <f>J15*K15</f>
        <v>0</v>
      </c>
      <c r="M15" s="21"/>
      <c r="N15" s="40">
        <v>7.4999999999999997E-2</v>
      </c>
      <c r="O15" s="21">
        <v>-119728.07685602966</v>
      </c>
      <c r="R15" s="37"/>
      <c r="S15" s="21"/>
      <c r="V15" s="21"/>
    </row>
    <row r="16" spans="1:22">
      <c r="A16" s="6">
        <v>1</v>
      </c>
      <c r="B16" s="3">
        <v>0</v>
      </c>
      <c r="C16" s="3">
        <v>590</v>
      </c>
      <c r="D16" s="3">
        <v>18</v>
      </c>
      <c r="E16" s="4">
        <v>29000</v>
      </c>
      <c r="F16" s="3">
        <v>78</v>
      </c>
      <c r="G16" s="11">
        <f t="shared" ref="G16:G64" si="1">SUMPRODUCT($A$11:$F$11,A16:F16)</f>
        <v>-1.0785500000000008</v>
      </c>
      <c r="H16" s="36">
        <f t="shared" ref="H16:H34" si="2">EXP(G16)</f>
        <v>0.34008829632953286</v>
      </c>
      <c r="I16" s="35">
        <f t="shared" ref="I16:I34" si="3">H16/(H16+1)</f>
        <v>0.25378051376243332</v>
      </c>
      <c r="J16" s="12">
        <f t="shared" ref="J16:J79" si="4">IF(I16&gt;M6,1,0)</f>
        <v>1</v>
      </c>
      <c r="K16" s="21">
        <f t="shared" si="0"/>
        <v>-4698.1583522867222</v>
      </c>
      <c r="L16" s="21">
        <f t="shared" ref="L16:L64" si="5">J16*K16</f>
        <v>-4698.1583522867222</v>
      </c>
      <c r="M16" s="21"/>
      <c r="N16" s="40">
        <v>0.1</v>
      </c>
      <c r="O16" s="21">
        <v>-113849.38314609186</v>
      </c>
      <c r="R16" s="38"/>
      <c r="S16" s="21"/>
      <c r="V16" s="21"/>
    </row>
    <row r="17" spans="1:22">
      <c r="A17" s="6">
        <v>1</v>
      </c>
      <c r="B17" s="3">
        <v>0</v>
      </c>
      <c r="C17" s="3">
        <v>525</v>
      </c>
      <c r="D17" s="3">
        <v>14</v>
      </c>
      <c r="E17" s="4">
        <v>26000</v>
      </c>
      <c r="F17" s="3">
        <v>79</v>
      </c>
      <c r="G17" s="11">
        <f t="shared" si="1"/>
        <v>-3.066625000000001</v>
      </c>
      <c r="H17" s="36">
        <f t="shared" si="2"/>
        <v>4.6578090935740557E-2</v>
      </c>
      <c r="I17" s="35">
        <f t="shared" si="3"/>
        <v>4.450512707952381E-2</v>
      </c>
      <c r="J17" s="12">
        <f t="shared" si="4"/>
        <v>1</v>
      </c>
      <c r="K17" s="21">
        <f t="shared" si="0"/>
        <v>-6184.0135977353812</v>
      </c>
      <c r="L17" s="21">
        <f t="shared" si="5"/>
        <v>-6184.0135977353812</v>
      </c>
      <c r="M17" s="21"/>
      <c r="N17" s="40">
        <v>0.125</v>
      </c>
      <c r="O17" s="21">
        <v>-113849.38314609186</v>
      </c>
      <c r="Q17" s="16"/>
      <c r="R17" s="38"/>
      <c r="S17" s="21"/>
      <c r="V17" s="21"/>
    </row>
    <row r="18" spans="1:22">
      <c r="A18" s="6">
        <v>1</v>
      </c>
      <c r="B18" s="3">
        <v>1</v>
      </c>
      <c r="C18" s="3">
        <v>710</v>
      </c>
      <c r="D18" s="3">
        <v>19</v>
      </c>
      <c r="E18" s="4">
        <v>25300</v>
      </c>
      <c r="F18" s="3">
        <v>44</v>
      </c>
      <c r="G18" s="11">
        <f t="shared" si="1"/>
        <v>5.9741499999999981</v>
      </c>
      <c r="H18" s="36">
        <f t="shared" si="2"/>
        <v>393.13379530525469</v>
      </c>
      <c r="I18" s="35">
        <f t="shared" si="3"/>
        <v>0.99746279052466058</v>
      </c>
      <c r="J18" s="12">
        <f>IF(I18&gt;M8,1,0)</f>
        <v>1</v>
      </c>
      <c r="K18" s="21">
        <f t="shared" si="0"/>
        <v>581.98581272509011</v>
      </c>
      <c r="L18" s="21">
        <f t="shared" si="5"/>
        <v>581.98581272509011</v>
      </c>
      <c r="M18" s="21"/>
      <c r="N18" s="40">
        <v>0.15</v>
      </c>
      <c r="O18" s="21">
        <v>-113849.38314609186</v>
      </c>
      <c r="R18" s="38"/>
      <c r="S18" s="21"/>
      <c r="V18" s="21"/>
    </row>
    <row r="19" spans="1:22">
      <c r="A19" s="6">
        <v>1</v>
      </c>
      <c r="B19" s="3">
        <v>1</v>
      </c>
      <c r="C19" s="3">
        <v>592</v>
      </c>
      <c r="D19" s="3">
        <v>18</v>
      </c>
      <c r="E19" s="4">
        <v>16500</v>
      </c>
      <c r="F19" s="3">
        <v>50</v>
      </c>
      <c r="G19" s="11">
        <f t="shared" si="1"/>
        <v>2.2156599999999989</v>
      </c>
      <c r="H19" s="36">
        <f t="shared" si="2"/>
        <v>9.1674576374164118</v>
      </c>
      <c r="I19" s="35">
        <f t="shared" si="3"/>
        <v>0.90164699616549338</v>
      </c>
      <c r="J19" s="12">
        <f t="shared" si="4"/>
        <v>1</v>
      </c>
      <c r="K19" s="21">
        <f t="shared" si="0"/>
        <v>-98.306327224997062</v>
      </c>
      <c r="L19" s="21">
        <f t="shared" si="5"/>
        <v>-98.306327224997062</v>
      </c>
      <c r="M19" s="21"/>
      <c r="N19" s="40">
        <v>0.17499999999999999</v>
      </c>
      <c r="O19" s="21">
        <v>-113849.38314609186</v>
      </c>
      <c r="R19" s="38"/>
      <c r="S19" s="21"/>
      <c r="V19" s="21"/>
    </row>
    <row r="20" spans="1:22">
      <c r="A20" s="6">
        <v>1</v>
      </c>
      <c r="B20" s="3">
        <v>1</v>
      </c>
      <c r="C20" s="3">
        <v>620</v>
      </c>
      <c r="D20" s="3">
        <v>8</v>
      </c>
      <c r="E20" s="4">
        <v>16200</v>
      </c>
      <c r="F20" s="3">
        <v>55.000000000000007</v>
      </c>
      <c r="G20" s="11">
        <f t="shared" si="1"/>
        <v>1.8261999999999983</v>
      </c>
      <c r="H20" s="36">
        <f t="shared" si="2"/>
        <v>6.2102428409271351</v>
      </c>
      <c r="I20" s="35">
        <f t="shared" si="3"/>
        <v>0.8613084160877702</v>
      </c>
      <c r="J20" s="12">
        <f t="shared" si="4"/>
        <v>1</v>
      </c>
      <c r="K20" s="21">
        <f t="shared" si="0"/>
        <v>-384.71024577683158</v>
      </c>
      <c r="L20" s="21">
        <f t="shared" si="5"/>
        <v>-384.71024577683158</v>
      </c>
      <c r="M20" s="21"/>
      <c r="N20" s="40">
        <v>0.2</v>
      </c>
      <c r="O20" s="21">
        <v>-113849.38314609186</v>
      </c>
      <c r="Q20" s="16"/>
      <c r="R20" s="38"/>
      <c r="S20" s="21"/>
      <c r="V20" s="21"/>
    </row>
    <row r="21" spans="1:22">
      <c r="A21" s="6">
        <v>1</v>
      </c>
      <c r="B21" s="3">
        <v>1</v>
      </c>
      <c r="C21" s="3">
        <v>811</v>
      </c>
      <c r="D21" s="3">
        <v>20</v>
      </c>
      <c r="E21" s="4">
        <v>13100</v>
      </c>
      <c r="F21" s="3">
        <v>3</v>
      </c>
      <c r="G21" s="11">
        <f t="shared" si="1"/>
        <v>13.323205000000002</v>
      </c>
      <c r="H21" s="36">
        <f t="shared" si="2"/>
        <v>611215.57550924225</v>
      </c>
      <c r="I21" s="35">
        <f t="shared" si="3"/>
        <v>0.99999836391871544</v>
      </c>
      <c r="J21" s="12">
        <f t="shared" si="4"/>
        <v>1</v>
      </c>
      <c r="K21" s="21">
        <f t="shared" si="0"/>
        <v>599.98838382287954</v>
      </c>
      <c r="L21" s="21">
        <f t="shared" si="5"/>
        <v>599.98838382287954</v>
      </c>
      <c r="M21" s="21"/>
      <c r="N21" s="40">
        <v>0.22500000000000001</v>
      </c>
      <c r="O21" s="21">
        <v>-113849.38314609186</v>
      </c>
      <c r="R21" s="38"/>
      <c r="S21" s="21"/>
      <c r="V21" s="21"/>
    </row>
    <row r="22" spans="1:22">
      <c r="A22" s="6">
        <v>1</v>
      </c>
      <c r="B22" s="3">
        <v>1</v>
      </c>
      <c r="C22" s="3">
        <v>801</v>
      </c>
      <c r="D22" s="3">
        <v>20</v>
      </c>
      <c r="E22" s="4">
        <v>13200</v>
      </c>
      <c r="F22" s="3">
        <v>3</v>
      </c>
      <c r="G22" s="11">
        <f t="shared" si="1"/>
        <v>13.067654999999998</v>
      </c>
      <c r="H22" s="36">
        <f t="shared" si="2"/>
        <v>473380.60232966149</v>
      </c>
      <c r="I22" s="35">
        <f t="shared" si="3"/>
        <v>0.99999788753936558</v>
      </c>
      <c r="J22" s="12">
        <f t="shared" si="4"/>
        <v>1</v>
      </c>
      <c r="K22" s="21">
        <f t="shared" si="0"/>
        <v>599.98500152949555</v>
      </c>
      <c r="L22" s="21">
        <f t="shared" si="5"/>
        <v>599.98500152949555</v>
      </c>
      <c r="M22" s="21"/>
      <c r="N22" s="40">
        <v>0.25</v>
      </c>
      <c r="O22" s="21">
        <v>-113849.38314609186</v>
      </c>
      <c r="P22" s="11"/>
      <c r="R22" s="39"/>
      <c r="S22" s="21"/>
      <c r="V22" s="21"/>
    </row>
    <row r="23" spans="1:22">
      <c r="A23" s="6">
        <v>1</v>
      </c>
      <c r="B23" s="3">
        <v>1</v>
      </c>
      <c r="C23" s="3">
        <v>699</v>
      </c>
      <c r="D23" s="3">
        <v>17</v>
      </c>
      <c r="E23" s="4">
        <v>12500</v>
      </c>
      <c r="F23" s="3">
        <v>21</v>
      </c>
      <c r="G23" s="11">
        <f t="shared" si="1"/>
        <v>8.2320449999999994</v>
      </c>
      <c r="H23" s="36">
        <f t="shared" si="2"/>
        <v>3759.5141025948706</v>
      </c>
      <c r="I23" s="35">
        <f t="shared" si="3"/>
        <v>0.99973407891242583</v>
      </c>
      <c r="J23" s="12">
        <f t="shared" si="4"/>
        <v>1</v>
      </c>
      <c r="K23" s="21">
        <f t="shared" si="0"/>
        <v>598.11196027822348</v>
      </c>
      <c r="L23" s="21">
        <f t="shared" si="5"/>
        <v>598.11196027822348</v>
      </c>
      <c r="M23" s="21"/>
      <c r="N23" s="40">
        <v>0.27500000000000002</v>
      </c>
      <c r="O23" s="21">
        <v>-113849.38314609186</v>
      </c>
      <c r="P23" s="11"/>
      <c r="Q23" s="12"/>
      <c r="R23" s="14"/>
      <c r="S23" s="21"/>
      <c r="V23" s="21"/>
    </row>
    <row r="24" spans="1:22">
      <c r="A24" s="6">
        <v>1</v>
      </c>
      <c r="B24" s="3">
        <v>1</v>
      </c>
      <c r="C24" s="3">
        <v>500</v>
      </c>
      <c r="D24" s="3">
        <v>16</v>
      </c>
      <c r="E24" s="4">
        <v>12300</v>
      </c>
      <c r="F24" s="3">
        <v>82</v>
      </c>
      <c r="G24" s="11">
        <f t="shared" si="1"/>
        <v>-3.9214000000000011</v>
      </c>
      <c r="H24" s="36">
        <f t="shared" si="2"/>
        <v>1.9813336646930177E-2</v>
      </c>
      <c r="I24" s="35">
        <f t="shared" si="3"/>
        <v>1.942839531014072E-2</v>
      </c>
      <c r="J24" s="12">
        <f t="shared" si="4"/>
        <v>1</v>
      </c>
      <c r="K24" s="21">
        <f t="shared" si="0"/>
        <v>-6362.0583932980007</v>
      </c>
      <c r="L24" s="21">
        <f t="shared" si="5"/>
        <v>-6362.0583932980007</v>
      </c>
      <c r="M24" s="21"/>
      <c r="N24" s="40">
        <v>0.3</v>
      </c>
      <c r="O24" s="21">
        <v>-113849.38314609186</v>
      </c>
      <c r="P24" s="11"/>
      <c r="Q24" s="12"/>
      <c r="R24" s="14"/>
      <c r="S24" s="21"/>
      <c r="V24" s="21"/>
    </row>
    <row r="25" spans="1:22">
      <c r="A25" s="6">
        <v>1</v>
      </c>
      <c r="B25" s="3">
        <v>0</v>
      </c>
      <c r="C25" s="3">
        <v>763</v>
      </c>
      <c r="D25" s="3">
        <v>2</v>
      </c>
      <c r="E25" s="4">
        <v>11400</v>
      </c>
      <c r="F25" s="3">
        <v>42</v>
      </c>
      <c r="G25" s="11">
        <f t="shared" si="1"/>
        <v>6.6344649999999987</v>
      </c>
      <c r="H25" s="36">
        <f t="shared" si="2"/>
        <v>760.8718904516835</v>
      </c>
      <c r="I25" s="35">
        <f t="shared" si="3"/>
        <v>0.99868744337134274</v>
      </c>
      <c r="J25" s="12">
        <f t="shared" si="4"/>
        <v>1</v>
      </c>
      <c r="K25" s="21">
        <f t="shared" si="0"/>
        <v>590.6808479365335</v>
      </c>
      <c r="L25" s="21">
        <f t="shared" si="5"/>
        <v>590.6808479365335</v>
      </c>
      <c r="M25" s="21"/>
      <c r="N25" s="40">
        <v>0.32500000000000001</v>
      </c>
      <c r="O25" s="21">
        <v>-113849.38314609186</v>
      </c>
      <c r="P25" s="11"/>
      <c r="Q25" s="12"/>
      <c r="R25" s="14"/>
      <c r="S25" s="21"/>
      <c r="V25" s="21"/>
    </row>
    <row r="26" spans="1:22">
      <c r="A26" s="6">
        <v>1</v>
      </c>
      <c r="B26" s="3">
        <v>0</v>
      </c>
      <c r="C26" s="3">
        <v>760</v>
      </c>
      <c r="D26" s="3">
        <v>2</v>
      </c>
      <c r="E26" s="4">
        <v>11600</v>
      </c>
      <c r="F26" s="3">
        <v>71</v>
      </c>
      <c r="G26" s="11">
        <f t="shared" si="1"/>
        <v>3.2227999999999994</v>
      </c>
      <c r="H26" s="36">
        <f t="shared" si="2"/>
        <v>25.098297119710335</v>
      </c>
      <c r="I26" s="35">
        <f t="shared" si="3"/>
        <v>0.9616833238041127</v>
      </c>
      <c r="J26" s="12">
        <f t="shared" si="4"/>
        <v>1</v>
      </c>
      <c r="K26" s="21">
        <f t="shared" si="0"/>
        <v>327.95159900920009</v>
      </c>
      <c r="L26" s="21">
        <f t="shared" si="5"/>
        <v>327.95159900920009</v>
      </c>
      <c r="M26" s="21"/>
      <c r="N26" s="40">
        <v>0.35</v>
      </c>
      <c r="O26" s="21">
        <v>-113849.38314609186</v>
      </c>
      <c r="P26" s="11"/>
      <c r="Q26" s="12"/>
      <c r="R26" s="14"/>
      <c r="S26" s="21"/>
      <c r="V26" s="21"/>
    </row>
    <row r="27" spans="1:22">
      <c r="A27" s="6">
        <v>1</v>
      </c>
      <c r="B27" s="3">
        <v>1</v>
      </c>
      <c r="C27" s="3">
        <v>802</v>
      </c>
      <c r="D27" s="3">
        <v>10</v>
      </c>
      <c r="E27" s="4">
        <v>10500</v>
      </c>
      <c r="F27" s="3">
        <v>6</v>
      </c>
      <c r="G27" s="11">
        <f t="shared" si="1"/>
        <v>12.218209999999999</v>
      </c>
      <c r="H27" s="36">
        <f t="shared" si="2"/>
        <v>202442.26221323633</v>
      </c>
      <c r="I27" s="35">
        <f t="shared" si="3"/>
        <v>0.99999506034436969</v>
      </c>
      <c r="J27" s="12">
        <f t="shared" si="4"/>
        <v>1</v>
      </c>
      <c r="K27" s="21">
        <f t="shared" si="0"/>
        <v>599.96492844502484</v>
      </c>
      <c r="L27" s="21">
        <f t="shared" si="5"/>
        <v>599.96492844502484</v>
      </c>
      <c r="M27" s="21"/>
      <c r="N27" s="40">
        <v>0.375</v>
      </c>
      <c r="O27" s="21">
        <v>-113849.38314609186</v>
      </c>
      <c r="P27" s="11"/>
      <c r="Q27" s="12"/>
      <c r="R27" s="14"/>
      <c r="S27" s="21"/>
      <c r="V27" s="21"/>
    </row>
    <row r="28" spans="1:22">
      <c r="A28" s="6">
        <v>1</v>
      </c>
      <c r="B28" s="3">
        <v>1</v>
      </c>
      <c r="C28" s="3">
        <v>703</v>
      </c>
      <c r="D28" s="3">
        <v>22</v>
      </c>
      <c r="E28" s="4">
        <v>10500</v>
      </c>
      <c r="F28" s="3">
        <v>21</v>
      </c>
      <c r="G28" s="11">
        <f t="shared" si="1"/>
        <v>8.5992650000000026</v>
      </c>
      <c r="H28" s="36">
        <f t="shared" si="2"/>
        <v>5427.6687883631057</v>
      </c>
      <c r="I28" s="35">
        <f t="shared" si="3"/>
        <v>0.99981579277738519</v>
      </c>
      <c r="J28" s="12">
        <f t="shared" si="4"/>
        <v>1</v>
      </c>
      <c r="K28" s="21">
        <f t="shared" si="0"/>
        <v>598.69212871943489</v>
      </c>
      <c r="L28" s="21">
        <f t="shared" si="5"/>
        <v>598.69212871943489</v>
      </c>
      <c r="M28" s="21"/>
      <c r="N28" s="40">
        <v>0.4</v>
      </c>
      <c r="O28" s="21">
        <v>-113849.38314609186</v>
      </c>
      <c r="P28" s="11"/>
      <c r="Q28" s="12"/>
      <c r="R28" s="14"/>
      <c r="S28" s="21"/>
      <c r="V28" s="21"/>
    </row>
    <row r="29" spans="1:22">
      <c r="A29" s="6">
        <v>1</v>
      </c>
      <c r="B29" s="3">
        <v>1</v>
      </c>
      <c r="C29" s="3">
        <v>710</v>
      </c>
      <c r="D29" s="3">
        <v>19</v>
      </c>
      <c r="E29" s="4">
        <v>9800</v>
      </c>
      <c r="F29" s="3">
        <v>10</v>
      </c>
      <c r="G29" s="11">
        <f t="shared" si="1"/>
        <v>9.8841499999999982</v>
      </c>
      <c r="H29" s="36">
        <f t="shared" si="2"/>
        <v>19616.964371060461</v>
      </c>
      <c r="I29" s="35">
        <f t="shared" si="3"/>
        <v>0.99994902631174742</v>
      </c>
      <c r="J29" s="12">
        <f t="shared" si="4"/>
        <v>1</v>
      </c>
      <c r="K29" s="21">
        <f t="shared" si="0"/>
        <v>599.63808681340674</v>
      </c>
      <c r="L29" s="21">
        <f t="shared" si="5"/>
        <v>599.63808681340674</v>
      </c>
      <c r="M29" s="21"/>
      <c r="N29" s="40">
        <v>0.42499999999999999</v>
      </c>
      <c r="O29" s="21">
        <v>-113849.38314609186</v>
      </c>
      <c r="P29" s="11"/>
      <c r="Q29" s="12"/>
      <c r="R29" s="14"/>
      <c r="S29" s="21"/>
      <c r="V29" s="21"/>
    </row>
    <row r="30" spans="1:22">
      <c r="A30" s="6">
        <v>1</v>
      </c>
      <c r="B30" s="3">
        <v>1</v>
      </c>
      <c r="C30" s="3">
        <v>670</v>
      </c>
      <c r="D30" s="3">
        <v>24</v>
      </c>
      <c r="E30" s="4">
        <v>9500</v>
      </c>
      <c r="F30" s="3">
        <v>34</v>
      </c>
      <c r="G30" s="11">
        <f t="shared" si="1"/>
        <v>6.366950000000001</v>
      </c>
      <c r="H30" s="36">
        <f t="shared" si="2"/>
        <v>582.27916635238262</v>
      </c>
      <c r="I30" s="35">
        <f t="shared" si="3"/>
        <v>0.99828555508633432</v>
      </c>
      <c r="J30" s="12">
        <f t="shared" si="4"/>
        <v>1</v>
      </c>
      <c r="K30" s="21">
        <f t="shared" si="0"/>
        <v>587.8274411129737</v>
      </c>
      <c r="L30" s="21">
        <f t="shared" si="5"/>
        <v>587.8274411129737</v>
      </c>
      <c r="M30" s="21"/>
      <c r="N30" s="40">
        <v>0.45</v>
      </c>
      <c r="O30" s="21">
        <v>-113849.38314609186</v>
      </c>
      <c r="P30" s="11"/>
      <c r="Q30" s="12"/>
      <c r="R30" s="14"/>
      <c r="S30" s="21"/>
      <c r="V30" s="21"/>
    </row>
    <row r="31" spans="1:22">
      <c r="A31" s="6">
        <v>1</v>
      </c>
      <c r="B31" s="3">
        <v>0</v>
      </c>
      <c r="C31" s="3">
        <v>575</v>
      </c>
      <c r="D31" s="3">
        <v>3</v>
      </c>
      <c r="E31" s="4">
        <v>8000</v>
      </c>
      <c r="F31" s="3">
        <v>63</v>
      </c>
      <c r="G31" s="11">
        <f t="shared" si="1"/>
        <v>-0.53187499999999943</v>
      </c>
      <c r="H31" s="36">
        <f t="shared" si="2"/>
        <v>0.58750236937102418</v>
      </c>
      <c r="I31" s="35">
        <f t="shared" si="3"/>
        <v>0.37007968032437982</v>
      </c>
      <c r="J31" s="12">
        <f t="shared" si="4"/>
        <v>1</v>
      </c>
      <c r="K31" s="21">
        <f t="shared" si="0"/>
        <v>-3872.4342696969034</v>
      </c>
      <c r="L31" s="21">
        <f t="shared" si="5"/>
        <v>-3872.4342696969034</v>
      </c>
      <c r="M31" s="21"/>
      <c r="N31" s="40">
        <v>0.47499999999999998</v>
      </c>
      <c r="O31" s="21">
        <v>-113849.38314609186</v>
      </c>
      <c r="P31" s="11"/>
      <c r="Q31" s="12"/>
      <c r="R31" s="14"/>
      <c r="S31" s="21"/>
      <c r="V31" s="21"/>
    </row>
    <row r="32" spans="1:22">
      <c r="A32" s="6">
        <v>1</v>
      </c>
      <c r="B32" s="3">
        <v>1</v>
      </c>
      <c r="C32" s="3">
        <v>770</v>
      </c>
      <c r="D32" s="3">
        <v>17</v>
      </c>
      <c r="E32" s="4">
        <v>7000</v>
      </c>
      <c r="F32" s="3">
        <v>9</v>
      </c>
      <c r="G32" s="11">
        <f t="shared" si="1"/>
        <v>11.426449999999999</v>
      </c>
      <c r="H32" s="36">
        <f t="shared" si="2"/>
        <v>91715.805100874408</v>
      </c>
      <c r="I32" s="35">
        <f t="shared" si="3"/>
        <v>0.99998909687271709</v>
      </c>
      <c r="J32" s="12">
        <f t="shared" si="4"/>
        <v>1</v>
      </c>
      <c r="K32" s="21">
        <f t="shared" si="0"/>
        <v>599.92258779629128</v>
      </c>
      <c r="L32" s="21">
        <f t="shared" si="5"/>
        <v>599.92258779629128</v>
      </c>
      <c r="M32" s="21"/>
      <c r="N32" s="40">
        <v>0.5</v>
      </c>
      <c r="O32" s="21">
        <v>-113849.38314609186</v>
      </c>
      <c r="P32" s="11"/>
      <c r="Q32" s="12"/>
      <c r="R32" s="14"/>
      <c r="S32" s="21"/>
      <c r="V32" s="21"/>
    </row>
    <row r="33" spans="1:27">
      <c r="A33" s="6">
        <v>1</v>
      </c>
      <c r="B33" s="3">
        <v>1</v>
      </c>
      <c r="C33" s="3">
        <v>685</v>
      </c>
      <c r="D33" s="3">
        <v>15</v>
      </c>
      <c r="E33" s="4">
        <v>6100</v>
      </c>
      <c r="F33" s="3">
        <v>6</v>
      </c>
      <c r="G33" s="11">
        <f t="shared" si="1"/>
        <v>9.4932750000000006</v>
      </c>
      <c r="H33" s="36">
        <f t="shared" si="2"/>
        <v>13270.184091657546</v>
      </c>
      <c r="I33" s="35">
        <f t="shared" si="3"/>
        <v>0.9999246487733805</v>
      </c>
      <c r="J33" s="12">
        <f t="shared" si="4"/>
        <v>1</v>
      </c>
      <c r="K33" s="21">
        <f t="shared" si="0"/>
        <v>599.46500629100149</v>
      </c>
      <c r="L33" s="21">
        <f t="shared" si="5"/>
        <v>599.46500629100149</v>
      </c>
      <c r="M33" s="21"/>
      <c r="N33" s="40">
        <v>0.52500000000000002</v>
      </c>
      <c r="O33" s="21">
        <v>-113849.38314609186</v>
      </c>
      <c r="P33" s="11"/>
      <c r="Q33" s="12"/>
      <c r="R33" s="14"/>
      <c r="S33" s="21"/>
    </row>
    <row r="34" spans="1:27">
      <c r="A34" s="6">
        <v>1</v>
      </c>
      <c r="B34" s="3">
        <v>0</v>
      </c>
      <c r="C34" s="3">
        <v>567</v>
      </c>
      <c r="D34" s="3">
        <v>3</v>
      </c>
      <c r="E34" s="4">
        <v>2800</v>
      </c>
      <c r="F34" s="3">
        <v>85</v>
      </c>
      <c r="G34" s="11">
        <f t="shared" si="1"/>
        <v>-3.2663149999999996</v>
      </c>
      <c r="H34" s="36">
        <f t="shared" si="2"/>
        <v>3.8146739125121003E-2</v>
      </c>
      <c r="I34" s="35">
        <f t="shared" si="3"/>
        <v>3.6745035829201245E-2</v>
      </c>
      <c r="J34" s="12">
        <f t="shared" si="4"/>
        <v>1</v>
      </c>
      <c r="K34" s="21">
        <f t="shared" si="0"/>
        <v>-6239.1102456126719</v>
      </c>
      <c r="L34" s="21">
        <f t="shared" si="5"/>
        <v>-6239.1102456126719</v>
      </c>
      <c r="M34" s="21"/>
      <c r="N34" s="40">
        <v>0.55000000000000004</v>
      </c>
      <c r="O34" s="21">
        <v>-113849.38314609186</v>
      </c>
      <c r="P34" s="11"/>
      <c r="Q34" s="12"/>
      <c r="R34" s="14"/>
      <c r="S34" s="21"/>
    </row>
    <row r="35" spans="1:27">
      <c r="A35" s="6">
        <v>1</v>
      </c>
      <c r="B35" s="3">
        <v>0</v>
      </c>
      <c r="C35" s="3">
        <v>650</v>
      </c>
      <c r="D35" s="3">
        <v>13</v>
      </c>
      <c r="E35" s="4">
        <v>1800</v>
      </c>
      <c r="F35" s="3">
        <v>35</v>
      </c>
      <c r="G35" s="11">
        <f t="shared" si="1"/>
        <v>5.1347499999999986</v>
      </c>
      <c r="H35" s="36">
        <f t="shared" ref="H35" si="6">EXP(G35)</f>
        <v>169.82185910253182</v>
      </c>
      <c r="I35" s="35">
        <f t="shared" ref="I35" si="7">H35/(H35+1)</f>
        <v>0.99414594826883496</v>
      </c>
      <c r="J35" s="12">
        <f t="shared" si="4"/>
        <v>1</v>
      </c>
      <c r="K35" s="21">
        <f t="shared" si="0"/>
        <v>558.4362327087282</v>
      </c>
      <c r="L35" s="21">
        <f t="shared" si="5"/>
        <v>558.4362327087282</v>
      </c>
      <c r="M35" s="21"/>
      <c r="N35" s="40">
        <v>0.57499999999999996</v>
      </c>
      <c r="O35" s="21">
        <v>-113849.38314609186</v>
      </c>
      <c r="P35" s="11"/>
      <c r="Q35" s="12"/>
      <c r="R35" s="14"/>
      <c r="S35" s="21"/>
    </row>
    <row r="36" spans="1:27">
      <c r="A36" s="6">
        <v>1</v>
      </c>
      <c r="B36" s="3">
        <v>0</v>
      </c>
      <c r="C36" s="3">
        <v>670</v>
      </c>
      <c r="D36" s="3">
        <v>10</v>
      </c>
      <c r="E36" s="4">
        <v>3000</v>
      </c>
      <c r="F36" s="3">
        <v>45</v>
      </c>
      <c r="G36" s="11">
        <f t="shared" si="1"/>
        <v>4.336850000000001</v>
      </c>
      <c r="H36" s="36">
        <f t="shared" ref="H36:H58" si="8">EXP(G36)</f>
        <v>76.466290755380527</v>
      </c>
      <c r="I36" s="35">
        <f t="shared" ref="I36:I58" si="9">H36/(H36+1)</f>
        <v>0.98709115939011782</v>
      </c>
      <c r="J36" s="12">
        <f t="shared" si="4"/>
        <v>1</v>
      </c>
      <c r="K36" s="21">
        <f t="shared" si="0"/>
        <v>508.34723166983656</v>
      </c>
      <c r="L36" s="21">
        <f t="shared" si="5"/>
        <v>508.34723166983656</v>
      </c>
      <c r="M36" s="21"/>
      <c r="N36" s="40">
        <v>0.6</v>
      </c>
      <c r="O36" s="21">
        <v>-113849.38314609186</v>
      </c>
      <c r="P36" s="11"/>
      <c r="Q36" s="12"/>
      <c r="R36" s="14"/>
      <c r="S36" s="21"/>
    </row>
    <row r="37" spans="1:27">
      <c r="A37" s="6">
        <v>1</v>
      </c>
      <c r="B37" s="3">
        <v>1</v>
      </c>
      <c r="C37" s="3">
        <v>625</v>
      </c>
      <c r="D37" s="3">
        <v>1</v>
      </c>
      <c r="E37" s="4">
        <v>1000</v>
      </c>
      <c r="F37" s="3">
        <v>26</v>
      </c>
      <c r="G37" s="11">
        <f t="shared" si="1"/>
        <v>4.9179749999999993</v>
      </c>
      <c r="H37" s="36">
        <f t="shared" si="8"/>
        <v>136.72546360342633</v>
      </c>
      <c r="I37" s="35">
        <f t="shared" si="9"/>
        <v>0.99273917855249016</v>
      </c>
      <c r="J37" s="12">
        <f t="shared" si="4"/>
        <v>1</v>
      </c>
      <c r="K37" s="21">
        <f t="shared" si="0"/>
        <v>548.44816772268018</v>
      </c>
      <c r="L37" s="21">
        <f t="shared" si="5"/>
        <v>548.44816772268018</v>
      </c>
      <c r="M37" s="21"/>
      <c r="N37" s="40">
        <v>0.625</v>
      </c>
      <c r="O37" s="21">
        <v>-113849.38314609186</v>
      </c>
      <c r="P37" s="11"/>
      <c r="Q37" s="12"/>
      <c r="R37" s="14"/>
      <c r="S37" s="21"/>
    </row>
    <row r="38" spans="1:27">
      <c r="A38" s="6">
        <v>1</v>
      </c>
      <c r="B38" s="3">
        <v>1</v>
      </c>
      <c r="C38" s="3">
        <v>720</v>
      </c>
      <c r="D38" s="3">
        <v>26</v>
      </c>
      <c r="E38" s="4">
        <v>4600</v>
      </c>
      <c r="F38" s="3">
        <v>45</v>
      </c>
      <c r="G38" s="11">
        <f t="shared" si="1"/>
        <v>6.4856999999999987</v>
      </c>
      <c r="H38" s="36">
        <f t="shared" si="8"/>
        <v>655.69779208505702</v>
      </c>
      <c r="I38" s="35">
        <f t="shared" si="9"/>
        <v>0.99847722953837725</v>
      </c>
      <c r="J38" s="12">
        <f t="shared" si="4"/>
        <v>1</v>
      </c>
      <c r="K38" s="21">
        <f t="shared" si="0"/>
        <v>589.18832972247844</v>
      </c>
      <c r="L38" s="21">
        <f t="shared" si="5"/>
        <v>589.18832972247844</v>
      </c>
      <c r="M38" s="21"/>
      <c r="N38" s="40">
        <v>0.65</v>
      </c>
      <c r="O38" s="21">
        <v>-113849.38314609186</v>
      </c>
      <c r="P38" s="11"/>
      <c r="Q38" s="12"/>
      <c r="R38" s="14"/>
      <c r="S38" s="21"/>
      <c r="AA38" s="15"/>
    </row>
    <row r="39" spans="1:27" ht="15">
      <c r="A39" s="6">
        <v>1</v>
      </c>
      <c r="B39" s="3">
        <v>1</v>
      </c>
      <c r="C39" s="3">
        <v>700</v>
      </c>
      <c r="D39" s="3">
        <v>6</v>
      </c>
      <c r="E39" s="4">
        <v>2400</v>
      </c>
      <c r="F39" s="3">
        <v>55</v>
      </c>
      <c r="G39" s="11">
        <f t="shared" si="1"/>
        <v>3.7645999999999988</v>
      </c>
      <c r="H39" s="36">
        <f t="shared" si="8"/>
        <v>43.146443830152123</v>
      </c>
      <c r="I39" s="35">
        <f t="shared" si="9"/>
        <v>0.97734811882362771</v>
      </c>
      <c r="J39" s="12">
        <f t="shared" si="4"/>
        <v>1</v>
      </c>
      <c r="K39" s="21">
        <f t="shared" si="0"/>
        <v>439.1716436477567</v>
      </c>
      <c r="L39" s="21">
        <f t="shared" si="5"/>
        <v>439.1716436477567</v>
      </c>
      <c r="M39" s="21"/>
      <c r="N39" s="40">
        <v>0.67500000000000004</v>
      </c>
      <c r="O39" s="21">
        <v>-113849.38314609186</v>
      </c>
      <c r="P39" s="11"/>
      <c r="Q39" s="12"/>
      <c r="R39" s="14"/>
      <c r="S39" s="21"/>
      <c r="AA39"/>
    </row>
    <row r="40" spans="1:27" ht="15">
      <c r="A40" s="6">
        <v>1</v>
      </c>
      <c r="B40" s="3">
        <v>0</v>
      </c>
      <c r="C40" s="3">
        <v>630</v>
      </c>
      <c r="D40" s="3">
        <v>13</v>
      </c>
      <c r="E40" s="4">
        <v>1500</v>
      </c>
      <c r="F40" s="3">
        <v>35</v>
      </c>
      <c r="G40" s="11">
        <f t="shared" si="1"/>
        <v>4.6236499999999996</v>
      </c>
      <c r="H40" s="36">
        <f t="shared" si="8"/>
        <v>101.86516224725158</v>
      </c>
      <c r="I40" s="35">
        <f t="shared" si="9"/>
        <v>0.99027853572430724</v>
      </c>
      <c r="J40" s="12">
        <f t="shared" si="4"/>
        <v>1</v>
      </c>
      <c r="K40" s="21">
        <f t="shared" si="0"/>
        <v>530.97760364258147</v>
      </c>
      <c r="L40" s="21">
        <f t="shared" si="5"/>
        <v>530.97760364258147</v>
      </c>
      <c r="M40" s="21"/>
      <c r="N40" s="40">
        <v>0.7</v>
      </c>
      <c r="O40" s="21">
        <v>-113849.38314609186</v>
      </c>
      <c r="P40" s="11"/>
      <c r="Q40" s="12"/>
      <c r="R40" s="14"/>
      <c r="S40" s="21"/>
      <c r="AA40"/>
    </row>
    <row r="41" spans="1:27" ht="15">
      <c r="A41" s="6">
        <v>1</v>
      </c>
      <c r="B41" s="3">
        <v>1</v>
      </c>
      <c r="C41" s="3">
        <v>580</v>
      </c>
      <c r="D41" s="3">
        <v>23</v>
      </c>
      <c r="E41" s="4">
        <v>2700</v>
      </c>
      <c r="F41" s="3">
        <v>30</v>
      </c>
      <c r="G41" s="11">
        <f t="shared" si="1"/>
        <v>4.4739999999999993</v>
      </c>
      <c r="H41" s="36">
        <f t="shared" si="8"/>
        <v>87.706849692016419</v>
      </c>
      <c r="I41" s="35">
        <f t="shared" si="9"/>
        <v>0.98872691338411944</v>
      </c>
      <c r="J41" s="12">
        <f t="shared" si="4"/>
        <v>1</v>
      </c>
      <c r="K41" s="21">
        <f t="shared" si="0"/>
        <v>519.96108502724803</v>
      </c>
      <c r="L41" s="21">
        <f t="shared" si="5"/>
        <v>519.96108502724803</v>
      </c>
      <c r="M41" s="21"/>
      <c r="N41" s="40">
        <v>0.72499999999999998</v>
      </c>
      <c r="O41" s="21">
        <v>-113849.38314609186</v>
      </c>
      <c r="P41" s="11"/>
      <c r="Q41" s="12"/>
      <c r="R41" s="14"/>
      <c r="S41" s="21"/>
      <c r="AA41"/>
    </row>
    <row r="42" spans="1:27" ht="15">
      <c r="A42" s="6">
        <v>1</v>
      </c>
      <c r="B42" s="3">
        <v>0</v>
      </c>
      <c r="C42" s="3">
        <v>650</v>
      </c>
      <c r="D42" s="3">
        <v>9</v>
      </c>
      <c r="E42" s="4">
        <v>3600</v>
      </c>
      <c r="F42" s="3">
        <v>35</v>
      </c>
      <c r="G42" s="11">
        <f t="shared" si="1"/>
        <v>4.9227499999999988</v>
      </c>
      <c r="H42" s="36">
        <f t="shared" si="8"/>
        <v>137.37988888906042</v>
      </c>
      <c r="I42" s="35">
        <f t="shared" si="9"/>
        <v>0.99277351638284883</v>
      </c>
      <c r="J42" s="12">
        <f t="shared" si="4"/>
        <v>1</v>
      </c>
      <c r="K42" s="21">
        <f t="shared" si="0"/>
        <v>548.69196631822672</v>
      </c>
      <c r="L42" s="21">
        <f t="shared" si="5"/>
        <v>548.69196631822672</v>
      </c>
      <c r="M42" s="21"/>
      <c r="N42" s="40">
        <v>0.75</v>
      </c>
      <c r="O42" s="21">
        <v>-113849.38314609186</v>
      </c>
      <c r="P42" s="11"/>
      <c r="Q42" s="12"/>
      <c r="R42" s="14"/>
      <c r="S42" s="21"/>
      <c r="AA42"/>
    </row>
    <row r="43" spans="1:27" ht="15">
      <c r="A43" s="6">
        <v>1</v>
      </c>
      <c r="B43" s="3">
        <v>1</v>
      </c>
      <c r="C43" s="3">
        <v>510</v>
      </c>
      <c r="D43" s="3">
        <v>11</v>
      </c>
      <c r="E43" s="4">
        <v>1400</v>
      </c>
      <c r="F43" s="3">
        <v>28</v>
      </c>
      <c r="G43" s="11">
        <f t="shared" si="1"/>
        <v>2.27915</v>
      </c>
      <c r="H43" s="36">
        <f t="shared" si="8"/>
        <v>9.7683737620061315</v>
      </c>
      <c r="I43" s="35">
        <f t="shared" si="9"/>
        <v>0.90713546705368986</v>
      </c>
      <c r="J43" s="12">
        <f t="shared" si="4"/>
        <v>1</v>
      </c>
      <c r="K43" s="21">
        <f t="shared" si="0"/>
        <v>-59.338183918801974</v>
      </c>
      <c r="L43" s="21">
        <f t="shared" si="5"/>
        <v>-59.338183918801974</v>
      </c>
      <c r="M43" s="21"/>
      <c r="N43" s="40">
        <v>0.77500000000000002</v>
      </c>
      <c r="O43" s="21">
        <v>-113849.38314609186</v>
      </c>
      <c r="P43" s="11"/>
      <c r="Q43" s="12"/>
      <c r="R43" s="14"/>
      <c r="S43" s="21"/>
      <c r="AA43"/>
    </row>
    <row r="44" spans="1:27">
      <c r="A44" s="6">
        <v>1</v>
      </c>
      <c r="B44" s="3">
        <v>1</v>
      </c>
      <c r="C44" s="3">
        <v>700</v>
      </c>
      <c r="D44" s="3">
        <v>24</v>
      </c>
      <c r="E44" s="4">
        <v>4000</v>
      </c>
      <c r="F44" s="3">
        <v>40</v>
      </c>
      <c r="G44" s="11">
        <f t="shared" si="1"/>
        <v>6.4435999999999991</v>
      </c>
      <c r="H44" s="36">
        <f t="shared" si="8"/>
        <v>628.66592828219882</v>
      </c>
      <c r="I44" s="35">
        <f t="shared" si="9"/>
        <v>0.99841185626364104</v>
      </c>
      <c r="J44" s="12">
        <f t="shared" si="4"/>
        <v>1</v>
      </c>
      <c r="K44" s="21">
        <f t="shared" si="0"/>
        <v>588.72417947185136</v>
      </c>
      <c r="L44" s="21">
        <f t="shared" si="5"/>
        <v>588.72417947185136</v>
      </c>
      <c r="M44" s="21"/>
      <c r="N44" s="40">
        <v>0.8</v>
      </c>
      <c r="O44" s="21">
        <v>-113849.38314609186</v>
      </c>
      <c r="P44" s="11"/>
      <c r="Q44" s="12"/>
      <c r="R44" s="14"/>
      <c r="S44" s="21"/>
    </row>
    <row r="45" spans="1:27">
      <c r="A45" s="6">
        <v>1</v>
      </c>
      <c r="B45" s="3">
        <v>1</v>
      </c>
      <c r="C45" s="3">
        <v>712</v>
      </c>
      <c r="D45" s="3">
        <v>10</v>
      </c>
      <c r="E45" s="4">
        <v>3200</v>
      </c>
      <c r="F45" s="3">
        <v>49</v>
      </c>
      <c r="G45" s="11">
        <f t="shared" si="1"/>
        <v>4.9732599999999989</v>
      </c>
      <c r="H45" s="36">
        <f t="shared" si="8"/>
        <v>144.49718118615965</v>
      </c>
      <c r="I45" s="35">
        <f t="shared" si="9"/>
        <v>0.99312701461397712</v>
      </c>
      <c r="J45" s="12">
        <f t="shared" si="4"/>
        <v>1</v>
      </c>
      <c r="K45" s="21">
        <f t="shared" si="0"/>
        <v>551.20180375923758</v>
      </c>
      <c r="L45" s="21">
        <f t="shared" si="5"/>
        <v>551.20180375923758</v>
      </c>
      <c r="M45" s="21"/>
      <c r="N45" s="40">
        <v>0.82499999999999996</v>
      </c>
      <c r="O45" s="21">
        <v>-113849.38314609186</v>
      </c>
      <c r="P45" s="11"/>
      <c r="Q45" s="12"/>
      <c r="R45" s="14"/>
      <c r="S45" s="21"/>
    </row>
    <row r="46" spans="1:27">
      <c r="A46" s="6">
        <v>1</v>
      </c>
      <c r="B46" s="3">
        <v>1</v>
      </c>
      <c r="C46" s="3">
        <v>780</v>
      </c>
      <c r="D46" s="3">
        <v>21</v>
      </c>
      <c r="E46" s="4">
        <v>5500</v>
      </c>
      <c r="F46" s="3">
        <v>11</v>
      </c>
      <c r="G46" s="11">
        <f t="shared" si="1"/>
        <v>11.663999999999998</v>
      </c>
      <c r="H46" s="36">
        <f t="shared" si="8"/>
        <v>116308.33453029294</v>
      </c>
      <c r="I46" s="35">
        <f t="shared" si="9"/>
        <v>0.99999140223779936</v>
      </c>
      <c r="J46" s="12">
        <f t="shared" si="4"/>
        <v>1</v>
      </c>
      <c r="K46" s="21">
        <f t="shared" si="0"/>
        <v>599.93895588837552</v>
      </c>
      <c r="L46" s="21">
        <f t="shared" si="5"/>
        <v>599.93895588837552</v>
      </c>
      <c r="M46" s="21"/>
      <c r="N46" s="40">
        <v>0.85</v>
      </c>
      <c r="O46" s="21">
        <v>-113849.38314609186</v>
      </c>
      <c r="P46" s="11"/>
      <c r="Q46" s="12"/>
      <c r="R46" s="14"/>
      <c r="S46" s="21"/>
    </row>
    <row r="47" spans="1:27">
      <c r="A47" s="6">
        <v>1</v>
      </c>
      <c r="B47" s="3">
        <v>0</v>
      </c>
      <c r="C47" s="3">
        <v>610</v>
      </c>
      <c r="D47" s="3">
        <v>6</v>
      </c>
      <c r="E47" s="4">
        <v>500</v>
      </c>
      <c r="F47" s="3">
        <v>10</v>
      </c>
      <c r="G47" s="11">
        <f t="shared" si="1"/>
        <v>6.6165500000000002</v>
      </c>
      <c r="H47" s="36">
        <f t="shared" si="8"/>
        <v>747.36224450945213</v>
      </c>
      <c r="I47" s="35">
        <f t="shared" si="9"/>
        <v>0.99866374872952668</v>
      </c>
      <c r="J47" s="12">
        <f t="shared" si="4"/>
        <v>1</v>
      </c>
      <c r="K47" s="21">
        <f t="shared" ref="K47:K78" si="10">I47*$M$3-(1-I47)*$M$4</f>
        <v>590.51261597963946</v>
      </c>
      <c r="L47" s="21">
        <f t="shared" si="5"/>
        <v>590.51261597963946</v>
      </c>
      <c r="M47" s="21"/>
      <c r="N47" s="40">
        <v>0.875</v>
      </c>
      <c r="O47" s="21">
        <v>-113849.38314609186</v>
      </c>
      <c r="P47" s="11"/>
      <c r="Q47" s="12"/>
      <c r="R47" s="14"/>
      <c r="S47" s="21"/>
    </row>
    <row r="48" spans="1:27">
      <c r="A48" s="6">
        <v>1</v>
      </c>
      <c r="B48" s="3">
        <v>1</v>
      </c>
      <c r="C48" s="3">
        <v>740</v>
      </c>
      <c r="D48" s="3">
        <v>5</v>
      </c>
      <c r="E48" s="4">
        <v>3300</v>
      </c>
      <c r="F48" s="3">
        <v>45</v>
      </c>
      <c r="G48" s="11">
        <f t="shared" si="1"/>
        <v>5.8838000000000017</v>
      </c>
      <c r="H48" s="36">
        <f t="shared" si="8"/>
        <v>359.17150348546778</v>
      </c>
      <c r="I48" s="35">
        <f t="shared" si="9"/>
        <v>0.99722354492145338</v>
      </c>
      <c r="J48" s="12">
        <f t="shared" si="4"/>
        <v>1</v>
      </c>
      <c r="K48" s="21">
        <f t="shared" si="10"/>
        <v>580.28716894231889</v>
      </c>
      <c r="L48" s="21">
        <f t="shared" si="5"/>
        <v>580.28716894231889</v>
      </c>
      <c r="M48" s="21"/>
      <c r="N48" s="40">
        <v>0.9</v>
      </c>
      <c r="O48" s="21">
        <v>-113849.38314609186</v>
      </c>
      <c r="P48" s="11"/>
      <c r="Q48" s="12"/>
      <c r="R48" s="14"/>
      <c r="S48" s="21"/>
    </row>
    <row r="49" spans="1:19">
      <c r="A49" s="6">
        <v>1</v>
      </c>
      <c r="B49" s="3">
        <v>0</v>
      </c>
      <c r="C49" s="3">
        <v>710</v>
      </c>
      <c r="D49" s="3">
        <v>3</v>
      </c>
      <c r="E49" s="4">
        <v>3500</v>
      </c>
      <c r="F49" s="3">
        <v>45</v>
      </c>
      <c r="G49" s="11">
        <f t="shared" si="1"/>
        <v>4.9880500000000003</v>
      </c>
      <c r="H49" s="36">
        <f t="shared" si="8"/>
        <v>146.65017665125603</v>
      </c>
      <c r="I49" s="35">
        <f t="shared" si="9"/>
        <v>0.99322723465233664</v>
      </c>
      <c r="J49" s="12">
        <f t="shared" si="4"/>
        <v>1</v>
      </c>
      <c r="K49" s="21">
        <f t="shared" si="10"/>
        <v>551.91336603159016</v>
      </c>
      <c r="L49" s="21">
        <f t="shared" si="5"/>
        <v>551.91336603159016</v>
      </c>
      <c r="M49" s="21"/>
      <c r="N49" s="40">
        <v>0.92500000000000004</v>
      </c>
      <c r="O49" s="21">
        <v>-113849.38314609186</v>
      </c>
      <c r="P49" s="11"/>
      <c r="Q49" s="12"/>
      <c r="R49" s="14"/>
      <c r="S49" s="21"/>
    </row>
    <row r="50" spans="1:19">
      <c r="A50" s="6">
        <v>1</v>
      </c>
      <c r="B50" s="3">
        <v>0</v>
      </c>
      <c r="C50" s="3">
        <v>550</v>
      </c>
      <c r="D50" s="3">
        <v>8</v>
      </c>
      <c r="E50" s="4">
        <v>1700</v>
      </c>
      <c r="F50" s="3">
        <v>24</v>
      </c>
      <c r="G50" s="11">
        <f t="shared" si="1"/>
        <v>3.5792500000000005</v>
      </c>
      <c r="H50" s="36">
        <f t="shared" si="8"/>
        <v>35.84664577833896</v>
      </c>
      <c r="I50" s="35">
        <f t="shared" si="9"/>
        <v>0.97286048759999022</v>
      </c>
      <c r="J50" s="12">
        <f t="shared" si="4"/>
        <v>1</v>
      </c>
      <c r="K50" s="21">
        <f t="shared" si="10"/>
        <v>407.30946195993056</v>
      </c>
      <c r="L50" s="21">
        <f t="shared" si="5"/>
        <v>407.30946195993056</v>
      </c>
      <c r="M50" s="21"/>
      <c r="N50" s="40">
        <v>0.95</v>
      </c>
      <c r="O50" s="21">
        <v>-113849.38314609186</v>
      </c>
      <c r="P50" s="11"/>
      <c r="Q50" s="12"/>
      <c r="R50" s="14"/>
      <c r="S50" s="21"/>
    </row>
    <row r="51" spans="1:19">
      <c r="A51" s="6">
        <v>1</v>
      </c>
      <c r="B51" s="3">
        <v>1</v>
      </c>
      <c r="C51" s="3">
        <v>730</v>
      </c>
      <c r="D51" s="3">
        <v>20</v>
      </c>
      <c r="E51" s="4">
        <v>4000</v>
      </c>
      <c r="F51" s="3">
        <v>47</v>
      </c>
      <c r="G51" s="11">
        <f t="shared" si="1"/>
        <v>6.1932500000000017</v>
      </c>
      <c r="H51" s="36">
        <f t="shared" si="8"/>
        <v>489.43418529029617</v>
      </c>
      <c r="I51" s="35">
        <f t="shared" si="9"/>
        <v>0.99796099042441733</v>
      </c>
      <c r="J51" s="12">
        <f t="shared" si="4"/>
        <v>1</v>
      </c>
      <c r="K51" s="21">
        <f t="shared" si="10"/>
        <v>585.52303201336304</v>
      </c>
      <c r="L51" s="21">
        <f t="shared" si="5"/>
        <v>585.52303201336304</v>
      </c>
      <c r="M51" s="21"/>
      <c r="N51" s="40">
        <v>0.97499999999999998</v>
      </c>
      <c r="O51" s="21">
        <v>-113849.38314609186</v>
      </c>
      <c r="P51" s="11"/>
      <c r="Q51" s="12"/>
      <c r="R51" s="14"/>
      <c r="S51" s="21"/>
    </row>
    <row r="52" spans="1:19">
      <c r="A52" s="6">
        <v>1</v>
      </c>
      <c r="B52" s="3">
        <v>1</v>
      </c>
      <c r="C52" s="3">
        <v>650</v>
      </c>
      <c r="D52" s="3">
        <v>14</v>
      </c>
      <c r="E52" s="4">
        <v>1800</v>
      </c>
      <c r="F52" s="3">
        <v>35</v>
      </c>
      <c r="G52" s="11">
        <f t="shared" si="1"/>
        <v>5.2108499999999989</v>
      </c>
      <c r="H52" s="36">
        <f t="shared" si="8"/>
        <v>183.24975430465557</v>
      </c>
      <c r="I52" s="35">
        <f t="shared" si="9"/>
        <v>0.99457258435011797</v>
      </c>
      <c r="J52" s="12">
        <f t="shared" si="4"/>
        <v>1</v>
      </c>
      <c r="K52" s="21">
        <f t="shared" si="10"/>
        <v>561.46534888583756</v>
      </c>
      <c r="L52" s="21">
        <f t="shared" si="5"/>
        <v>561.46534888583756</v>
      </c>
      <c r="M52" s="21"/>
      <c r="N52" s="40">
        <v>1</v>
      </c>
      <c r="O52" s="21">
        <v>-113849.38314609186</v>
      </c>
      <c r="P52" s="11"/>
      <c r="Q52" s="12"/>
      <c r="R52" s="14"/>
      <c r="S52" s="21"/>
    </row>
    <row r="53" spans="1:19">
      <c r="A53" s="6">
        <v>1</v>
      </c>
      <c r="B53" s="3">
        <v>0</v>
      </c>
      <c r="C53" s="3">
        <v>580</v>
      </c>
      <c r="D53" s="3">
        <v>1</v>
      </c>
      <c r="E53" s="4">
        <v>1200</v>
      </c>
      <c r="F53" s="3">
        <v>50</v>
      </c>
      <c r="G53" s="11">
        <f t="shared" si="1"/>
        <v>0.98490000000000055</v>
      </c>
      <c r="H53" s="36">
        <f t="shared" si="8"/>
        <v>2.6775441166212222</v>
      </c>
      <c r="I53" s="35">
        <f t="shared" si="9"/>
        <v>0.72807940073911082</v>
      </c>
      <c r="J53" s="12">
        <f t="shared" si="4"/>
        <v>1</v>
      </c>
      <c r="K53" s="21">
        <f t="shared" si="10"/>
        <v>-1330.6362547523131</v>
      </c>
      <c r="L53" s="21">
        <f t="shared" si="5"/>
        <v>-1330.6362547523131</v>
      </c>
      <c r="M53" s="21"/>
      <c r="P53" s="11"/>
      <c r="Q53" s="12"/>
      <c r="R53" s="14"/>
      <c r="S53" s="21"/>
    </row>
    <row r="54" spans="1:19">
      <c r="A54" s="6">
        <v>1</v>
      </c>
      <c r="B54" s="3">
        <v>0</v>
      </c>
      <c r="C54" s="3">
        <v>670</v>
      </c>
      <c r="D54" s="3">
        <v>14</v>
      </c>
      <c r="E54" s="4">
        <v>2800</v>
      </c>
      <c r="F54" s="3">
        <v>20</v>
      </c>
      <c r="G54" s="11">
        <f t="shared" si="1"/>
        <v>7.4238500000000016</v>
      </c>
      <c r="H54" s="36">
        <f t="shared" si="8"/>
        <v>1675.4716722637993</v>
      </c>
      <c r="I54" s="35">
        <f t="shared" si="9"/>
        <v>0.99940350915762888</v>
      </c>
      <c r="J54" s="12">
        <f t="shared" si="4"/>
        <v>1</v>
      </c>
      <c r="K54" s="21">
        <f t="shared" si="10"/>
        <v>595.76491501916507</v>
      </c>
      <c r="L54" s="21">
        <f t="shared" si="5"/>
        <v>595.76491501916507</v>
      </c>
      <c r="M54" s="21"/>
      <c r="P54" s="11"/>
      <c r="Q54" s="12"/>
      <c r="R54" s="14"/>
      <c r="S54" s="21"/>
    </row>
    <row r="55" spans="1:19">
      <c r="A55" s="6">
        <v>1</v>
      </c>
      <c r="B55" s="3">
        <v>1</v>
      </c>
      <c r="C55" s="3">
        <v>560</v>
      </c>
      <c r="D55" s="3">
        <v>30</v>
      </c>
      <c r="E55" s="4">
        <v>200</v>
      </c>
      <c r="F55" s="3">
        <v>10</v>
      </c>
      <c r="G55" s="11">
        <f t="shared" si="1"/>
        <v>6.6338999999999988</v>
      </c>
      <c r="H55" s="36">
        <f t="shared" si="8"/>
        <v>760.44211925537411</v>
      </c>
      <c r="I55" s="35">
        <f t="shared" si="9"/>
        <v>0.99868670254151704</v>
      </c>
      <c r="J55" s="12">
        <f t="shared" si="4"/>
        <v>1</v>
      </c>
      <c r="K55" s="21">
        <f t="shared" si="10"/>
        <v>590.67558804477096</v>
      </c>
      <c r="L55" s="21">
        <f t="shared" si="5"/>
        <v>590.67558804477096</v>
      </c>
      <c r="M55" s="21"/>
      <c r="P55" s="11"/>
      <c r="Q55" s="12"/>
      <c r="R55" s="14"/>
      <c r="S55" s="21"/>
    </row>
    <row r="56" spans="1:19">
      <c r="A56" s="6">
        <v>1</v>
      </c>
      <c r="B56" s="3">
        <v>1</v>
      </c>
      <c r="C56" s="3">
        <v>810</v>
      </c>
      <c r="D56" s="3">
        <v>21</v>
      </c>
      <c r="E56" s="4">
        <v>3000</v>
      </c>
      <c r="F56" s="3">
        <v>10</v>
      </c>
      <c r="G56" s="11">
        <f t="shared" si="1"/>
        <v>12.54565</v>
      </c>
      <c r="H56" s="36">
        <f t="shared" si="8"/>
        <v>280870.78424180014</v>
      </c>
      <c r="I56" s="35">
        <f t="shared" si="9"/>
        <v>0.99999643965661167</v>
      </c>
      <c r="J56" s="12">
        <f t="shared" si="4"/>
        <v>1</v>
      </c>
      <c r="K56" s="21">
        <f t="shared" si="10"/>
        <v>599.97472156194283</v>
      </c>
      <c r="L56" s="21">
        <f t="shared" si="5"/>
        <v>599.97472156194283</v>
      </c>
      <c r="M56" s="21"/>
      <c r="P56" s="11"/>
      <c r="Q56" s="12"/>
      <c r="R56" s="14"/>
      <c r="S56" s="21"/>
    </row>
    <row r="57" spans="1:19">
      <c r="A57" s="6">
        <v>1</v>
      </c>
      <c r="B57" s="3">
        <v>0</v>
      </c>
      <c r="C57" s="3">
        <v>760</v>
      </c>
      <c r="D57" s="3">
        <v>15</v>
      </c>
      <c r="E57" s="4">
        <v>2100</v>
      </c>
      <c r="F57" s="3">
        <v>13</v>
      </c>
      <c r="G57" s="11">
        <f t="shared" si="1"/>
        <v>10.581800000000001</v>
      </c>
      <c r="H57" s="36">
        <f t="shared" si="8"/>
        <v>39410.990378293573</v>
      </c>
      <c r="I57" s="35">
        <f t="shared" si="9"/>
        <v>0.99997462701095774</v>
      </c>
      <c r="J57" s="12">
        <f t="shared" si="4"/>
        <v>1</v>
      </c>
      <c r="K57" s="21">
        <f t="shared" si="10"/>
        <v>599.81985177779995</v>
      </c>
      <c r="L57" s="21">
        <f t="shared" si="5"/>
        <v>599.81985177779995</v>
      </c>
      <c r="M57" s="21"/>
      <c r="P57" s="11"/>
      <c r="Q57" s="12"/>
      <c r="R57" s="14"/>
      <c r="S57" s="21"/>
    </row>
    <row r="58" spans="1:19">
      <c r="A58" s="6">
        <v>1</v>
      </c>
      <c r="B58" s="3">
        <v>1</v>
      </c>
      <c r="C58" s="3">
        <v>640</v>
      </c>
      <c r="D58" s="3">
        <v>10</v>
      </c>
      <c r="E58" s="4">
        <v>1600</v>
      </c>
      <c r="F58" s="3">
        <v>19</v>
      </c>
      <c r="G58" s="11">
        <f t="shared" si="1"/>
        <v>6.5832999999999977</v>
      </c>
      <c r="H58" s="36">
        <f t="shared" si="8"/>
        <v>722.92103669156143</v>
      </c>
      <c r="I58" s="35">
        <f t="shared" si="9"/>
        <v>0.99861863387121586</v>
      </c>
      <c r="J58" s="12">
        <f t="shared" si="4"/>
        <v>1</v>
      </c>
      <c r="K58" s="21">
        <f t="shared" si="10"/>
        <v>590.19230048563247</v>
      </c>
      <c r="L58" s="21">
        <f t="shared" si="5"/>
        <v>590.19230048563247</v>
      </c>
      <c r="M58" s="21"/>
      <c r="P58" s="11"/>
      <c r="Q58" s="12"/>
      <c r="R58" s="14"/>
      <c r="S58" s="21"/>
    </row>
    <row r="59" spans="1:19">
      <c r="A59" s="6">
        <v>1</v>
      </c>
      <c r="B59" s="3">
        <v>0</v>
      </c>
      <c r="C59" s="3">
        <v>610</v>
      </c>
      <c r="D59" s="3">
        <v>4</v>
      </c>
      <c r="E59" s="4">
        <v>39000</v>
      </c>
      <c r="F59" s="3">
        <v>87</v>
      </c>
      <c r="G59" s="11">
        <f t="shared" si="1"/>
        <v>-2.3444500000000001</v>
      </c>
      <c r="H59" s="36">
        <f t="shared" ref="H59:H64" si="11">EXP(G59)</f>
        <v>9.5899932591217874E-2</v>
      </c>
      <c r="I59" s="35">
        <f t="shared" ref="I59:I64" si="12">H59/(H59+1)</f>
        <v>8.7507928177772379E-2</v>
      </c>
      <c r="J59" s="12">
        <f t="shared" si="4"/>
        <v>1</v>
      </c>
      <c r="K59" s="21">
        <f t="shared" si="10"/>
        <v>-5878.6937099378156</v>
      </c>
      <c r="L59" s="21">
        <f t="shared" si="5"/>
        <v>-5878.6937099378156</v>
      </c>
      <c r="M59" s="21"/>
    </row>
    <row r="60" spans="1:19">
      <c r="A60" s="6">
        <v>1</v>
      </c>
      <c r="B60" s="3">
        <v>0</v>
      </c>
      <c r="C60" s="3">
        <v>590</v>
      </c>
      <c r="D60" s="3">
        <v>18</v>
      </c>
      <c r="E60" s="4">
        <v>29000</v>
      </c>
      <c r="F60" s="3">
        <v>78</v>
      </c>
      <c r="G60" s="11">
        <f t="shared" si="1"/>
        <v>-1.0785500000000008</v>
      </c>
      <c r="H60" s="36">
        <f t="shared" si="11"/>
        <v>0.34008829632953286</v>
      </c>
      <c r="I60" s="35">
        <f t="shared" si="12"/>
        <v>0.25378051376243332</v>
      </c>
      <c r="J60" s="12">
        <f t="shared" si="4"/>
        <v>1</v>
      </c>
      <c r="K60" s="21">
        <f t="shared" si="10"/>
        <v>-4698.1583522867222</v>
      </c>
      <c r="L60" s="21">
        <f t="shared" si="5"/>
        <v>-4698.1583522867222</v>
      </c>
      <c r="M60" s="21"/>
    </row>
    <row r="61" spans="1:19">
      <c r="A61" s="6">
        <v>1</v>
      </c>
      <c r="B61" s="3">
        <v>0</v>
      </c>
      <c r="C61" s="3">
        <v>525</v>
      </c>
      <c r="D61" s="3">
        <v>14</v>
      </c>
      <c r="E61" s="4">
        <v>26000</v>
      </c>
      <c r="F61" s="3">
        <v>79</v>
      </c>
      <c r="G61" s="11">
        <f t="shared" si="1"/>
        <v>-3.066625000000001</v>
      </c>
      <c r="H61" s="36">
        <f t="shared" si="11"/>
        <v>4.6578090935740557E-2</v>
      </c>
      <c r="I61" s="35">
        <f t="shared" si="12"/>
        <v>4.450512707952381E-2</v>
      </c>
      <c r="J61" s="12">
        <f t="shared" si="4"/>
        <v>1</v>
      </c>
      <c r="K61" s="21">
        <f t="shared" si="10"/>
        <v>-6184.0135977353812</v>
      </c>
      <c r="L61" s="21">
        <f t="shared" si="5"/>
        <v>-6184.0135977353812</v>
      </c>
      <c r="M61" s="21"/>
    </row>
    <row r="62" spans="1:19">
      <c r="A62" s="6">
        <v>1</v>
      </c>
      <c r="B62" s="3">
        <v>1</v>
      </c>
      <c r="C62" s="3">
        <v>710</v>
      </c>
      <c r="D62" s="3">
        <v>19</v>
      </c>
      <c r="E62" s="4">
        <v>25300</v>
      </c>
      <c r="F62" s="3">
        <v>44</v>
      </c>
      <c r="G62" s="11">
        <f t="shared" si="1"/>
        <v>5.9741499999999981</v>
      </c>
      <c r="H62" s="36">
        <f t="shared" si="11"/>
        <v>393.13379530525469</v>
      </c>
      <c r="I62" s="35">
        <f t="shared" si="12"/>
        <v>0.99746279052466058</v>
      </c>
      <c r="J62" s="12">
        <f t="shared" si="4"/>
        <v>1</v>
      </c>
      <c r="K62" s="21">
        <f t="shared" si="10"/>
        <v>581.98581272509011</v>
      </c>
      <c r="L62" s="21">
        <f t="shared" si="5"/>
        <v>581.98581272509011</v>
      </c>
      <c r="M62" s="21"/>
    </row>
    <row r="63" spans="1:19">
      <c r="A63" s="6">
        <v>1</v>
      </c>
      <c r="B63" s="3">
        <v>1</v>
      </c>
      <c r="C63" s="3">
        <v>592</v>
      </c>
      <c r="D63" s="3">
        <v>18</v>
      </c>
      <c r="E63" s="4">
        <v>16500</v>
      </c>
      <c r="F63" s="3">
        <v>50</v>
      </c>
      <c r="G63" s="11">
        <f t="shared" si="1"/>
        <v>2.2156599999999989</v>
      </c>
      <c r="H63" s="36">
        <f t="shared" si="11"/>
        <v>9.1674576374164118</v>
      </c>
      <c r="I63" s="35">
        <f t="shared" si="12"/>
        <v>0.90164699616549338</v>
      </c>
      <c r="J63" s="12">
        <f t="shared" si="4"/>
        <v>1</v>
      </c>
      <c r="K63" s="21">
        <f t="shared" si="10"/>
        <v>-98.306327224997062</v>
      </c>
      <c r="L63" s="21">
        <f t="shared" si="5"/>
        <v>-98.306327224997062</v>
      </c>
      <c r="M63" s="21"/>
    </row>
    <row r="64" spans="1:19">
      <c r="A64" s="6">
        <v>1</v>
      </c>
      <c r="B64" s="3">
        <v>1</v>
      </c>
      <c r="C64" s="3">
        <v>620</v>
      </c>
      <c r="D64" s="3">
        <v>8</v>
      </c>
      <c r="E64" s="4">
        <v>16200</v>
      </c>
      <c r="F64" s="3">
        <v>55.000000000000007</v>
      </c>
      <c r="G64" s="11">
        <f t="shared" si="1"/>
        <v>1.8261999999999983</v>
      </c>
      <c r="H64" s="36">
        <f t="shared" si="11"/>
        <v>6.2102428409271351</v>
      </c>
      <c r="I64" s="35">
        <f t="shared" si="12"/>
        <v>0.8613084160877702</v>
      </c>
      <c r="J64" s="12">
        <f t="shared" si="4"/>
        <v>1</v>
      </c>
      <c r="K64" s="21">
        <f t="shared" si="10"/>
        <v>-384.71024577683158</v>
      </c>
      <c r="L64" s="21">
        <f t="shared" si="5"/>
        <v>-384.71024577683158</v>
      </c>
      <c r="M64" s="21"/>
    </row>
    <row r="65" spans="1:13">
      <c r="A65" s="6">
        <v>1</v>
      </c>
      <c r="B65" s="3">
        <v>1</v>
      </c>
      <c r="C65" s="3">
        <v>725</v>
      </c>
      <c r="D65" s="3">
        <v>20</v>
      </c>
      <c r="E65" s="4">
        <v>13200</v>
      </c>
      <c r="F65" s="3">
        <v>25</v>
      </c>
      <c r="G65" s="11">
        <f t="shared" ref="G65:G114" si="13">SUMPRODUCT($A$11:$F$11,A65:F65)</f>
        <v>8.5954749999999986</v>
      </c>
      <c r="H65" s="36">
        <f t="shared" ref="H65:H114" si="14">EXP(G65)</f>
        <v>5407.1368562434436</v>
      </c>
      <c r="I65" s="35">
        <f t="shared" ref="I65:I114" si="15">H65/(H65+1)</f>
        <v>0.99981509343668962</v>
      </c>
      <c r="J65" s="12">
        <f t="shared" si="4"/>
        <v>1</v>
      </c>
      <c r="K65" s="21">
        <f t="shared" si="10"/>
        <v>598.68716340049627</v>
      </c>
      <c r="L65" s="21">
        <f t="shared" ref="L65:L114" si="16">J65*K65</f>
        <v>598.68716340049627</v>
      </c>
      <c r="M65" s="21"/>
    </row>
    <row r="66" spans="1:13">
      <c r="A66" s="6">
        <v>1</v>
      </c>
      <c r="B66" s="3">
        <v>1</v>
      </c>
      <c r="C66" s="3">
        <v>573</v>
      </c>
      <c r="D66" s="3">
        <v>17</v>
      </c>
      <c r="E66" s="4">
        <v>12500</v>
      </c>
      <c r="F66" s="3">
        <v>70</v>
      </c>
      <c r="G66" s="11">
        <f t="shared" si="13"/>
        <v>-0.62288500000000191</v>
      </c>
      <c r="H66" s="36">
        <f t="shared" si="14"/>
        <v>0.53639470445716164</v>
      </c>
      <c r="I66" s="35">
        <f t="shared" si="15"/>
        <v>0.3491255879111354</v>
      </c>
      <c r="J66" s="12">
        <f t="shared" si="4"/>
        <v>1</v>
      </c>
      <c r="K66" s="21">
        <f t="shared" si="10"/>
        <v>-4021.2083258309381</v>
      </c>
      <c r="L66" s="21">
        <f t="shared" si="16"/>
        <v>-4021.2083258309381</v>
      </c>
      <c r="M66" s="21"/>
    </row>
    <row r="67" spans="1:13">
      <c r="A67" s="6">
        <v>1</v>
      </c>
      <c r="B67" s="3">
        <v>1</v>
      </c>
      <c r="C67" s="3">
        <v>677</v>
      </c>
      <c r="D67" s="3">
        <v>16</v>
      </c>
      <c r="E67" s="4">
        <v>12300</v>
      </c>
      <c r="F67" s="3">
        <v>55.000000000000007</v>
      </c>
      <c r="G67" s="11">
        <f t="shared" si="13"/>
        <v>3.7068349999999981</v>
      </c>
      <c r="H67" s="36">
        <f t="shared" si="14"/>
        <v>40.724708634513981</v>
      </c>
      <c r="I67" s="35">
        <f t="shared" si="15"/>
        <v>0.97603338566700459</v>
      </c>
      <c r="J67" s="12">
        <f t="shared" si="4"/>
        <v>1</v>
      </c>
      <c r="K67" s="21">
        <f t="shared" si="10"/>
        <v>429.83703823573262</v>
      </c>
      <c r="L67" s="21">
        <f t="shared" si="16"/>
        <v>429.83703823573262</v>
      </c>
      <c r="M67" s="21"/>
    </row>
    <row r="68" spans="1:13">
      <c r="A68" s="6">
        <v>1</v>
      </c>
      <c r="B68" s="3">
        <v>1</v>
      </c>
      <c r="C68" s="3">
        <v>625</v>
      </c>
      <c r="D68" s="3">
        <v>2</v>
      </c>
      <c r="E68" s="4">
        <v>11400</v>
      </c>
      <c r="F68" s="3">
        <v>65</v>
      </c>
      <c r="G68" s="11">
        <f t="shared" si="13"/>
        <v>0.48597499999999894</v>
      </c>
      <c r="H68" s="36">
        <f t="shared" si="14"/>
        <v>1.6257593517194928</v>
      </c>
      <c r="I68" s="35">
        <f t="shared" si="15"/>
        <v>0.61915778788138198</v>
      </c>
      <c r="J68" s="12">
        <f t="shared" si="4"/>
        <v>1</v>
      </c>
      <c r="K68" s="21">
        <f t="shared" si="10"/>
        <v>-2103.9797060421879</v>
      </c>
      <c r="L68" s="21">
        <f t="shared" si="16"/>
        <v>-2103.9797060421879</v>
      </c>
      <c r="M68" s="21"/>
    </row>
    <row r="69" spans="1:13">
      <c r="A69" s="6">
        <v>1</v>
      </c>
      <c r="B69" s="3">
        <v>0</v>
      </c>
      <c r="C69" s="3">
        <v>527</v>
      </c>
      <c r="D69" s="3">
        <v>2</v>
      </c>
      <c r="E69" s="4">
        <v>11600</v>
      </c>
      <c r="F69" s="3">
        <v>75</v>
      </c>
      <c r="G69" s="11">
        <f t="shared" si="13"/>
        <v>-3.1915150000000008</v>
      </c>
      <c r="H69" s="36">
        <f t="shared" si="14"/>
        <v>4.1109542780096868E-2</v>
      </c>
      <c r="I69" s="35">
        <f t="shared" si="15"/>
        <v>3.9486279868611314E-2</v>
      </c>
      <c r="J69" s="12">
        <f t="shared" si="4"/>
        <v>1</v>
      </c>
      <c r="K69" s="21">
        <f t="shared" si="10"/>
        <v>-6219.6474129328599</v>
      </c>
      <c r="L69" s="21">
        <f t="shared" si="16"/>
        <v>-6219.6474129328599</v>
      </c>
      <c r="M69" s="21"/>
    </row>
    <row r="70" spans="1:13">
      <c r="A70" s="6">
        <v>1</v>
      </c>
      <c r="B70" s="3">
        <v>0</v>
      </c>
      <c r="C70" s="3">
        <v>795</v>
      </c>
      <c r="D70" s="3">
        <v>10</v>
      </c>
      <c r="E70" s="4">
        <v>10500</v>
      </c>
      <c r="F70" s="3">
        <v>12</v>
      </c>
      <c r="G70" s="11">
        <f t="shared" si="13"/>
        <v>11.326224999999997</v>
      </c>
      <c r="H70" s="36">
        <f t="shared" si="14"/>
        <v>82969.222105274705</v>
      </c>
      <c r="I70" s="35">
        <f t="shared" si="15"/>
        <v>0.99998794748314968</v>
      </c>
      <c r="J70" s="12">
        <f t="shared" si="4"/>
        <v>1</v>
      </c>
      <c r="K70" s="21">
        <f t="shared" si="10"/>
        <v>599.9144271303627</v>
      </c>
      <c r="L70" s="21">
        <f t="shared" si="16"/>
        <v>599.9144271303627</v>
      </c>
      <c r="M70" s="21"/>
    </row>
    <row r="71" spans="1:13">
      <c r="A71" s="6">
        <v>1</v>
      </c>
      <c r="B71" s="3">
        <v>0</v>
      </c>
      <c r="C71" s="3">
        <v>733</v>
      </c>
      <c r="D71" s="3">
        <v>22</v>
      </c>
      <c r="E71" s="4">
        <v>10500</v>
      </c>
      <c r="F71" s="3">
        <v>20</v>
      </c>
      <c r="G71" s="11">
        <f t="shared" si="13"/>
        <v>9.4578150000000001</v>
      </c>
      <c r="H71" s="36">
        <f t="shared" si="14"/>
        <v>12807.868658776173</v>
      </c>
      <c r="I71" s="35">
        <f t="shared" si="15"/>
        <v>0.99992192909251865</v>
      </c>
      <c r="J71" s="12">
        <f t="shared" si="4"/>
        <v>1</v>
      </c>
      <c r="K71" s="21">
        <f t="shared" si="10"/>
        <v>599.44569655688235</v>
      </c>
      <c r="L71" s="21">
        <f t="shared" si="16"/>
        <v>599.44569655688235</v>
      </c>
      <c r="M71" s="21"/>
    </row>
    <row r="72" spans="1:13">
      <c r="A72" s="6">
        <v>1</v>
      </c>
      <c r="B72" s="3">
        <v>1</v>
      </c>
      <c r="C72" s="3">
        <v>620</v>
      </c>
      <c r="D72" s="3">
        <v>19</v>
      </c>
      <c r="E72" s="4">
        <v>9800</v>
      </c>
      <c r="F72" s="3">
        <v>62</v>
      </c>
      <c r="G72" s="11">
        <f t="shared" si="13"/>
        <v>1.6041999999999996</v>
      </c>
      <c r="H72" s="36">
        <f t="shared" si="14"/>
        <v>4.9738789075478724</v>
      </c>
      <c r="I72" s="35">
        <f t="shared" si="15"/>
        <v>0.83260457477025174</v>
      </c>
      <c r="J72" s="12">
        <f t="shared" si="4"/>
        <v>1</v>
      </c>
      <c r="K72" s="21">
        <f t="shared" si="10"/>
        <v>-588.50751913121258</v>
      </c>
      <c r="L72" s="21">
        <f t="shared" si="16"/>
        <v>-588.50751913121258</v>
      </c>
      <c r="M72" s="21"/>
    </row>
    <row r="73" spans="1:13">
      <c r="A73" s="6">
        <v>1</v>
      </c>
      <c r="B73" s="3">
        <v>1</v>
      </c>
      <c r="C73" s="3">
        <v>591</v>
      </c>
      <c r="D73" s="3">
        <v>24</v>
      </c>
      <c r="E73" s="4">
        <v>9500</v>
      </c>
      <c r="F73" s="3">
        <v>50</v>
      </c>
      <c r="G73" s="11">
        <f t="shared" si="13"/>
        <v>2.5081050000000005</v>
      </c>
      <c r="H73" s="36">
        <f t="shared" si="14"/>
        <v>12.281634297752269</v>
      </c>
      <c r="I73" s="35">
        <f t="shared" si="15"/>
        <v>0.9247080609523155</v>
      </c>
      <c r="J73" s="12">
        <f t="shared" si="4"/>
        <v>1</v>
      </c>
      <c r="K73" s="21">
        <f t="shared" si="10"/>
        <v>65.427232761439996</v>
      </c>
      <c r="L73" s="21">
        <f t="shared" si="16"/>
        <v>65.427232761439996</v>
      </c>
      <c r="M73" s="21"/>
    </row>
    <row r="74" spans="1:13">
      <c r="A74" s="6">
        <v>1</v>
      </c>
      <c r="B74" s="3">
        <v>1</v>
      </c>
      <c r="C74" s="3">
        <v>660</v>
      </c>
      <c r="D74" s="3">
        <v>3</v>
      </c>
      <c r="E74" s="4">
        <v>8000</v>
      </c>
      <c r="F74" s="3">
        <v>35</v>
      </c>
      <c r="G74" s="11">
        <f t="shared" si="13"/>
        <v>4.8834000000000017</v>
      </c>
      <c r="H74" s="36">
        <f t="shared" si="14"/>
        <v>132.07896983128157</v>
      </c>
      <c r="I74" s="35">
        <f t="shared" si="15"/>
        <v>0.99248566470519117</v>
      </c>
      <c r="J74" s="12">
        <f t="shared" si="4"/>
        <v>1</v>
      </c>
      <c r="K74" s="21">
        <f t="shared" si="10"/>
        <v>546.64821940685727</v>
      </c>
      <c r="L74" s="21">
        <f t="shared" si="16"/>
        <v>546.64821940685727</v>
      </c>
      <c r="M74" s="21"/>
    </row>
    <row r="75" spans="1:13">
      <c r="A75" s="6">
        <v>1</v>
      </c>
      <c r="B75" s="3">
        <v>1</v>
      </c>
      <c r="C75" s="3">
        <v>700</v>
      </c>
      <c r="D75" s="3">
        <v>17</v>
      </c>
      <c r="E75" s="4">
        <v>7000</v>
      </c>
      <c r="F75" s="3">
        <v>18</v>
      </c>
      <c r="G75" s="11">
        <f t="shared" si="13"/>
        <v>8.6025999999999989</v>
      </c>
      <c r="H75" s="36">
        <f t="shared" si="14"/>
        <v>5445.8002812314262</v>
      </c>
      <c r="I75" s="35">
        <f t="shared" si="15"/>
        <v>0.99981640597261368</v>
      </c>
      <c r="J75" s="12">
        <f t="shared" si="4"/>
        <v>1</v>
      </c>
      <c r="K75" s="21">
        <f t="shared" si="10"/>
        <v>598.69648240555716</v>
      </c>
      <c r="L75" s="21">
        <f t="shared" si="16"/>
        <v>598.69648240555716</v>
      </c>
      <c r="M75" s="21"/>
    </row>
    <row r="76" spans="1:13">
      <c r="A76" s="6">
        <v>1</v>
      </c>
      <c r="B76" s="3">
        <v>0</v>
      </c>
      <c r="C76" s="3">
        <v>500</v>
      </c>
      <c r="D76" s="3">
        <v>15</v>
      </c>
      <c r="E76" s="4">
        <v>6100</v>
      </c>
      <c r="F76" s="3">
        <v>83</v>
      </c>
      <c r="G76" s="11">
        <f t="shared" si="13"/>
        <v>-4.1125000000000007</v>
      </c>
      <c r="H76" s="36">
        <f t="shared" si="14"/>
        <v>1.6366806321570414E-2</v>
      </c>
      <c r="I76" s="35">
        <f t="shared" si="15"/>
        <v>1.6103247587163021E-2</v>
      </c>
      <c r="J76" s="12">
        <f t="shared" si="4"/>
        <v>1</v>
      </c>
      <c r="K76" s="21">
        <f t="shared" si="10"/>
        <v>-6385.6669421311426</v>
      </c>
      <c r="L76" s="21">
        <f t="shared" si="16"/>
        <v>-6385.6669421311426</v>
      </c>
      <c r="M76" s="21"/>
    </row>
    <row r="77" spans="1:13">
      <c r="A77" s="6">
        <v>1</v>
      </c>
      <c r="B77" s="3">
        <v>1</v>
      </c>
      <c r="C77" s="3">
        <v>565</v>
      </c>
      <c r="D77" s="3">
        <v>3</v>
      </c>
      <c r="E77" s="4">
        <v>2800</v>
      </c>
      <c r="F77" s="3">
        <v>70</v>
      </c>
      <c r="G77" s="11">
        <f t="shared" si="13"/>
        <v>-1.5693250000000019</v>
      </c>
      <c r="H77" s="36">
        <f t="shared" si="14"/>
        <v>0.20818566026106991</v>
      </c>
      <c r="I77" s="35">
        <f t="shared" si="15"/>
        <v>0.17231263961209758</v>
      </c>
      <c r="J77" s="12">
        <f t="shared" si="4"/>
        <v>1</v>
      </c>
      <c r="K77" s="21">
        <f t="shared" si="10"/>
        <v>-5276.5802587541075</v>
      </c>
      <c r="L77" s="21">
        <f t="shared" si="16"/>
        <v>-5276.5802587541075</v>
      </c>
      <c r="M77" s="21"/>
    </row>
    <row r="78" spans="1:13">
      <c r="A78" s="6">
        <v>1</v>
      </c>
      <c r="B78" s="3">
        <v>1</v>
      </c>
      <c r="C78" s="3">
        <v>620</v>
      </c>
      <c r="D78" s="3">
        <v>13</v>
      </c>
      <c r="E78" s="4">
        <v>1800</v>
      </c>
      <c r="F78" s="3">
        <v>87</v>
      </c>
      <c r="G78" s="11">
        <f t="shared" si="13"/>
        <v>-1.5888000000000009</v>
      </c>
      <c r="H78" s="36">
        <f t="shared" si="14"/>
        <v>0.20417046935348296</v>
      </c>
      <c r="I78" s="35">
        <f t="shared" si="15"/>
        <v>0.16955279551333105</v>
      </c>
      <c r="J78" s="12">
        <f t="shared" si="4"/>
        <v>1</v>
      </c>
      <c r="K78" s="21">
        <f t="shared" si="10"/>
        <v>-5296.1751518553501</v>
      </c>
      <c r="L78" s="21">
        <f t="shared" si="16"/>
        <v>-5296.1751518553501</v>
      </c>
      <c r="M78" s="21"/>
    </row>
    <row r="79" spans="1:13">
      <c r="A79" s="6">
        <v>1</v>
      </c>
      <c r="B79" s="3">
        <v>0</v>
      </c>
      <c r="C79" s="3">
        <v>774</v>
      </c>
      <c r="D79" s="3">
        <v>10</v>
      </c>
      <c r="E79" s="4">
        <v>3000</v>
      </c>
      <c r="F79" s="3">
        <v>7.0000000000000009</v>
      </c>
      <c r="G79" s="11">
        <f t="shared" si="13"/>
        <v>11.364569999999999</v>
      </c>
      <c r="H79" s="36">
        <f t="shared" si="14"/>
        <v>86212.460537138249</v>
      </c>
      <c r="I79" s="35">
        <f t="shared" si="15"/>
        <v>0.99998840088318264</v>
      </c>
      <c r="J79" s="12">
        <f t="shared" si="4"/>
        <v>1</v>
      </c>
      <c r="K79" s="21">
        <f t="shared" ref="K79:K114" si="17">I79*$M$3-(1-I79)*$M$4</f>
        <v>599.91764627059672</v>
      </c>
      <c r="L79" s="21">
        <f t="shared" si="16"/>
        <v>599.91764627059672</v>
      </c>
      <c r="M79" s="21"/>
    </row>
    <row r="80" spans="1:13">
      <c r="A80" s="6">
        <v>1</v>
      </c>
      <c r="B80" s="3">
        <v>1</v>
      </c>
      <c r="C80" s="3">
        <v>802</v>
      </c>
      <c r="D80" s="3">
        <v>15</v>
      </c>
      <c r="E80" s="4">
        <v>500</v>
      </c>
      <c r="F80" s="3">
        <v>5</v>
      </c>
      <c r="G80" s="11">
        <f t="shared" si="13"/>
        <v>12.59821</v>
      </c>
      <c r="H80" s="36">
        <f t="shared" si="14"/>
        <v>296028.20028461813</v>
      </c>
      <c r="I80" s="35">
        <f t="shared" si="15"/>
        <v>0.9999966219548645</v>
      </c>
      <c r="J80" s="12">
        <f t="shared" ref="J80:J114" si="18">IF(I80&gt;M70,1,0)</f>
        <v>1</v>
      </c>
      <c r="K80" s="21">
        <f t="shared" si="17"/>
        <v>599.97601587953795</v>
      </c>
      <c r="L80" s="21">
        <f t="shared" si="16"/>
        <v>599.97601587953795</v>
      </c>
      <c r="M80" s="21"/>
    </row>
    <row r="81" spans="1:13">
      <c r="A81" s="6">
        <v>1</v>
      </c>
      <c r="B81" s="3">
        <v>0</v>
      </c>
      <c r="C81" s="3">
        <v>640</v>
      </c>
      <c r="D81" s="3">
        <v>10</v>
      </c>
      <c r="E81" s="4">
        <v>3300</v>
      </c>
      <c r="F81" s="3">
        <v>59</v>
      </c>
      <c r="G81" s="11">
        <f t="shared" si="13"/>
        <v>1.9601999999999986</v>
      </c>
      <c r="H81" s="36">
        <f t="shared" si="14"/>
        <v>7.1007470725656621</v>
      </c>
      <c r="I81" s="35">
        <f t="shared" si="15"/>
        <v>0.87655459539199254</v>
      </c>
      <c r="J81" s="12">
        <f t="shared" si="18"/>
        <v>1</v>
      </c>
      <c r="K81" s="21">
        <f t="shared" si="17"/>
        <v>-276.462372716853</v>
      </c>
      <c r="L81" s="21">
        <f t="shared" si="16"/>
        <v>-276.462372716853</v>
      </c>
      <c r="M81" s="21"/>
    </row>
    <row r="82" spans="1:13">
      <c r="A82" s="6">
        <v>1</v>
      </c>
      <c r="B82" s="3">
        <v>0</v>
      </c>
      <c r="C82" s="3">
        <v>523</v>
      </c>
      <c r="D82" s="3">
        <v>4</v>
      </c>
      <c r="E82" s="4">
        <v>3500</v>
      </c>
      <c r="F82" s="3">
        <v>79</v>
      </c>
      <c r="G82" s="11">
        <f t="shared" si="13"/>
        <v>-3.6477350000000008</v>
      </c>
      <c r="H82" s="36">
        <f t="shared" si="14"/>
        <v>2.6050065405973016E-2</v>
      </c>
      <c r="I82" s="35">
        <f t="shared" si="15"/>
        <v>2.5388688412261731E-2</v>
      </c>
      <c r="J82" s="12">
        <f t="shared" si="18"/>
        <v>1</v>
      </c>
      <c r="K82" s="21">
        <f t="shared" si="17"/>
        <v>-6319.740312272942</v>
      </c>
      <c r="L82" s="21">
        <f t="shared" si="16"/>
        <v>-6319.740312272942</v>
      </c>
      <c r="M82" s="21"/>
    </row>
    <row r="83" spans="1:13">
      <c r="A83" s="6">
        <v>1</v>
      </c>
      <c r="B83" s="3">
        <v>0</v>
      </c>
      <c r="C83" s="3">
        <v>811</v>
      </c>
      <c r="D83" s="3">
        <v>18</v>
      </c>
      <c r="E83" s="4">
        <v>1700</v>
      </c>
      <c r="F83" s="3">
        <v>3</v>
      </c>
      <c r="G83" s="11">
        <f t="shared" si="13"/>
        <v>13.194105000000002</v>
      </c>
      <c r="H83" s="36">
        <f t="shared" si="14"/>
        <v>537188.8566368873</v>
      </c>
      <c r="I83" s="35">
        <f t="shared" si="15"/>
        <v>0.99999813846075525</v>
      </c>
      <c r="J83" s="12">
        <f t="shared" si="18"/>
        <v>1</v>
      </c>
      <c r="K83" s="21">
        <f t="shared" si="17"/>
        <v>599.9867830713622</v>
      </c>
      <c r="L83" s="21">
        <f t="shared" si="16"/>
        <v>599.9867830713622</v>
      </c>
      <c r="M83" s="21"/>
    </row>
    <row r="84" spans="1:13">
      <c r="A84" s="6">
        <v>1</v>
      </c>
      <c r="B84" s="3">
        <v>1</v>
      </c>
      <c r="C84" s="3">
        <v>763</v>
      </c>
      <c r="D84" s="3">
        <v>14</v>
      </c>
      <c r="E84" s="4">
        <v>4000</v>
      </c>
      <c r="F84" s="3">
        <v>70</v>
      </c>
      <c r="G84" s="11">
        <f t="shared" si="13"/>
        <v>4.0735649999999985</v>
      </c>
      <c r="H84" s="36">
        <f t="shared" si="14"/>
        <v>58.766090712920125</v>
      </c>
      <c r="I84" s="35">
        <f t="shared" si="15"/>
        <v>0.98326810423650779</v>
      </c>
      <c r="J84" s="12">
        <f t="shared" si="18"/>
        <v>1</v>
      </c>
      <c r="K84" s="21">
        <f t="shared" si="17"/>
        <v>481.20354007920537</v>
      </c>
      <c r="L84" s="21">
        <f t="shared" si="16"/>
        <v>481.20354007920537</v>
      </c>
      <c r="M84" s="21"/>
    </row>
    <row r="85" spans="1:13">
      <c r="A85" s="6">
        <v>1</v>
      </c>
      <c r="B85" s="3">
        <v>1</v>
      </c>
      <c r="C85" s="3">
        <v>555</v>
      </c>
      <c r="D85" s="3">
        <v>17</v>
      </c>
      <c r="E85" s="4">
        <v>1800</v>
      </c>
      <c r="F85" s="3">
        <v>100</v>
      </c>
      <c r="G85" s="11">
        <f t="shared" si="13"/>
        <v>-4.5328750000000007</v>
      </c>
      <c r="H85" s="36">
        <f t="shared" si="14"/>
        <v>1.074972614087937E-2</v>
      </c>
      <c r="I85" s="35">
        <f t="shared" si="15"/>
        <v>1.0635398519396742E-2</v>
      </c>
      <c r="J85" s="12">
        <f t="shared" si="18"/>
        <v>1</v>
      </c>
      <c r="K85" s="21">
        <f t="shared" si="17"/>
        <v>-6424.4886705122826</v>
      </c>
      <c r="L85" s="21">
        <f t="shared" si="16"/>
        <v>-6424.4886705122826</v>
      </c>
      <c r="M85" s="21"/>
    </row>
    <row r="86" spans="1:13">
      <c r="A86" s="6">
        <v>1</v>
      </c>
      <c r="B86" s="3">
        <v>1</v>
      </c>
      <c r="C86" s="3">
        <v>617</v>
      </c>
      <c r="D86" s="3">
        <v>15</v>
      </c>
      <c r="E86" s="4">
        <v>1200</v>
      </c>
      <c r="F86" s="3">
        <v>34</v>
      </c>
      <c r="G86" s="11">
        <f t="shared" si="13"/>
        <v>4.5355349999999994</v>
      </c>
      <c r="H86" s="36">
        <f t="shared" si="14"/>
        <v>93.273403228941547</v>
      </c>
      <c r="I86" s="35">
        <f t="shared" si="15"/>
        <v>0.98939255436051765</v>
      </c>
      <c r="J86" s="12">
        <f t="shared" si="18"/>
        <v>1</v>
      </c>
      <c r="K86" s="21">
        <f t="shared" si="17"/>
        <v>524.68713595967529</v>
      </c>
      <c r="L86" s="21">
        <f t="shared" si="16"/>
        <v>524.68713595967529</v>
      </c>
      <c r="M86" s="21"/>
    </row>
    <row r="87" spans="1:13">
      <c r="A87" s="6">
        <v>1</v>
      </c>
      <c r="B87" s="3">
        <v>1</v>
      </c>
      <c r="C87" s="3">
        <v>642</v>
      </c>
      <c r="D87" s="3">
        <v>3</v>
      </c>
      <c r="E87" s="4">
        <v>2800</v>
      </c>
      <c r="F87" s="3">
        <v>25</v>
      </c>
      <c r="G87" s="11">
        <f t="shared" si="13"/>
        <v>5.5734100000000009</v>
      </c>
      <c r="H87" s="36">
        <f t="shared" si="14"/>
        <v>263.33052705947438</v>
      </c>
      <c r="I87" s="35">
        <f t="shared" si="15"/>
        <v>0.99621685769281199</v>
      </c>
      <c r="J87" s="12">
        <f t="shared" si="18"/>
        <v>1</v>
      </c>
      <c r="K87" s="21">
        <f t="shared" si="17"/>
        <v>573.13968961896512</v>
      </c>
      <c r="L87" s="21">
        <f t="shared" si="16"/>
        <v>573.13968961896512</v>
      </c>
      <c r="M87" s="21"/>
    </row>
    <row r="88" spans="1:13">
      <c r="A88" s="6">
        <v>1</v>
      </c>
      <c r="B88" s="3">
        <v>1</v>
      </c>
      <c r="C88" s="3">
        <v>688</v>
      </c>
      <c r="D88" s="3">
        <v>13</v>
      </c>
      <c r="E88" s="4">
        <v>200</v>
      </c>
      <c r="F88" s="3">
        <v>11</v>
      </c>
      <c r="G88" s="11">
        <f t="shared" si="13"/>
        <v>8.8889399999999981</v>
      </c>
      <c r="H88" s="36">
        <f t="shared" si="14"/>
        <v>7251.3286998365957</v>
      </c>
      <c r="I88" s="35">
        <f t="shared" si="15"/>
        <v>0.99986211325473673</v>
      </c>
      <c r="J88" s="12">
        <f t="shared" si="18"/>
        <v>1</v>
      </c>
      <c r="K88" s="21">
        <f t="shared" si="17"/>
        <v>599.02100410863079</v>
      </c>
      <c r="L88" s="21">
        <f t="shared" si="16"/>
        <v>599.02100410863079</v>
      </c>
      <c r="M88" s="21"/>
    </row>
    <row r="89" spans="1:13">
      <c r="A89" s="6">
        <v>1</v>
      </c>
      <c r="B89" s="3">
        <v>1</v>
      </c>
      <c r="C89" s="3">
        <v>649</v>
      </c>
      <c r="D89" s="3">
        <v>10</v>
      </c>
      <c r="E89" s="4">
        <v>3000</v>
      </c>
      <c r="F89" s="3">
        <v>5</v>
      </c>
      <c r="G89" s="11">
        <f t="shared" si="13"/>
        <v>8.4232950000000013</v>
      </c>
      <c r="H89" s="36">
        <f t="shared" si="14"/>
        <v>4551.8772077865515</v>
      </c>
      <c r="I89" s="35">
        <f t="shared" si="15"/>
        <v>0.999780358671152</v>
      </c>
      <c r="J89" s="12">
        <f t="shared" si="18"/>
        <v>1</v>
      </c>
      <c r="K89" s="21">
        <f t="shared" si="17"/>
        <v>598.44054656517926</v>
      </c>
      <c r="L89" s="21">
        <f t="shared" si="16"/>
        <v>598.44054656517926</v>
      </c>
      <c r="M89" s="21"/>
    </row>
    <row r="90" spans="1:13">
      <c r="A90" s="6">
        <v>1</v>
      </c>
      <c r="B90" s="3">
        <v>1</v>
      </c>
      <c r="C90" s="3">
        <v>695</v>
      </c>
      <c r="D90" s="3">
        <v>24</v>
      </c>
      <c r="E90" s="4">
        <v>2100</v>
      </c>
      <c r="F90" s="3">
        <v>22</v>
      </c>
      <c r="G90" s="11">
        <f t="shared" si="13"/>
        <v>8.3858250000000005</v>
      </c>
      <c r="H90" s="36">
        <f t="shared" si="14"/>
        <v>4384.4742489451182</v>
      </c>
      <c r="I90" s="35">
        <f t="shared" si="15"/>
        <v>0.99977197449050337</v>
      </c>
      <c r="J90" s="12">
        <f t="shared" si="18"/>
        <v>1</v>
      </c>
      <c r="K90" s="21">
        <f t="shared" si="17"/>
        <v>598.38101888257393</v>
      </c>
      <c r="L90" s="21">
        <f t="shared" si="16"/>
        <v>598.38101888257393</v>
      </c>
      <c r="M90" s="21"/>
    </row>
    <row r="91" spans="1:13">
      <c r="A91" s="6">
        <v>1</v>
      </c>
      <c r="B91" s="3">
        <v>0</v>
      </c>
      <c r="C91" s="3">
        <v>701</v>
      </c>
      <c r="D91" s="3">
        <v>3</v>
      </c>
      <c r="E91" s="4">
        <v>1600</v>
      </c>
      <c r="F91" s="3">
        <v>15</v>
      </c>
      <c r="G91" s="11">
        <f t="shared" si="13"/>
        <v>8.2080550000000017</v>
      </c>
      <c r="H91" s="36">
        <f t="shared" si="14"/>
        <v>3670.3965977791695</v>
      </c>
      <c r="I91" s="35">
        <f t="shared" si="15"/>
        <v>0.99972762408708316</v>
      </c>
      <c r="J91" s="12">
        <f t="shared" si="18"/>
        <v>1</v>
      </c>
      <c r="K91" s="21">
        <f t="shared" si="17"/>
        <v>598.06613101829043</v>
      </c>
      <c r="L91" s="21">
        <f t="shared" si="16"/>
        <v>598.06613101829043</v>
      </c>
      <c r="M91" s="21"/>
    </row>
    <row r="92" spans="1:13">
      <c r="A92" s="6">
        <v>1</v>
      </c>
      <c r="B92" s="3">
        <v>0</v>
      </c>
      <c r="C92" s="3">
        <v>635</v>
      </c>
      <c r="D92" s="3">
        <v>19</v>
      </c>
      <c r="E92" s="4">
        <v>39000</v>
      </c>
      <c r="F92" s="3">
        <v>85</v>
      </c>
      <c r="G92" s="11">
        <f t="shared" si="13"/>
        <v>-0.68057500000000104</v>
      </c>
      <c r="H92" s="36">
        <f t="shared" si="14"/>
        <v>0.50632577132905066</v>
      </c>
      <c r="I92" s="35">
        <f t="shared" si="15"/>
        <v>0.33613298063825386</v>
      </c>
      <c r="J92" s="12">
        <f t="shared" si="18"/>
        <v>1</v>
      </c>
      <c r="K92" s="21">
        <f t="shared" si="17"/>
        <v>-4113.4558374683984</v>
      </c>
      <c r="L92" s="21">
        <f t="shared" si="16"/>
        <v>-4113.4558374683984</v>
      </c>
      <c r="M92" s="21"/>
    </row>
    <row r="93" spans="1:13">
      <c r="A93" s="6">
        <v>1</v>
      </c>
      <c r="B93" s="3">
        <v>1</v>
      </c>
      <c r="C93" s="3">
        <v>507</v>
      </c>
      <c r="D93" s="3">
        <v>24</v>
      </c>
      <c r="E93" s="4">
        <v>9500</v>
      </c>
      <c r="F93" s="3">
        <v>100</v>
      </c>
      <c r="G93" s="11">
        <f t="shared" si="13"/>
        <v>-5.3885149999999999</v>
      </c>
      <c r="H93" s="36">
        <f t="shared" si="14"/>
        <v>4.5687528987183043E-3</v>
      </c>
      <c r="I93" s="35">
        <f t="shared" si="15"/>
        <v>4.5479743278247584E-3</v>
      </c>
      <c r="J93" s="12">
        <f t="shared" si="18"/>
        <v>1</v>
      </c>
      <c r="K93" s="21">
        <f t="shared" si="17"/>
        <v>-6467.7093822724446</v>
      </c>
      <c r="L93" s="21">
        <f t="shared" si="16"/>
        <v>-6467.7093822724446</v>
      </c>
      <c r="M93" s="21"/>
    </row>
    <row r="94" spans="1:13">
      <c r="A94" s="6">
        <v>1</v>
      </c>
      <c r="B94" s="3">
        <v>1</v>
      </c>
      <c r="C94" s="3">
        <v>677</v>
      </c>
      <c r="D94" s="3">
        <v>3</v>
      </c>
      <c r="E94" s="4">
        <v>8000</v>
      </c>
      <c r="F94" s="3">
        <v>9</v>
      </c>
      <c r="G94" s="11">
        <f t="shared" si="13"/>
        <v>8.307834999999999</v>
      </c>
      <c r="H94" s="36">
        <f t="shared" si="14"/>
        <v>4055.523264400299</v>
      </c>
      <c r="I94" s="35">
        <f t="shared" si="15"/>
        <v>0.99975348347961523</v>
      </c>
      <c r="J94" s="12">
        <f t="shared" si="18"/>
        <v>1</v>
      </c>
      <c r="K94" s="21">
        <f t="shared" si="17"/>
        <v>598.24973270526823</v>
      </c>
      <c r="L94" s="21">
        <f t="shared" si="16"/>
        <v>598.24973270526823</v>
      </c>
      <c r="M94" s="21"/>
    </row>
    <row r="95" spans="1:13">
      <c r="A95" s="6">
        <v>1</v>
      </c>
      <c r="B95" s="3">
        <v>1</v>
      </c>
      <c r="C95" s="3">
        <v>485</v>
      </c>
      <c r="D95" s="3">
        <v>17</v>
      </c>
      <c r="E95" s="4">
        <v>7000</v>
      </c>
      <c r="F95" s="3">
        <v>80</v>
      </c>
      <c r="G95" s="11">
        <f t="shared" si="13"/>
        <v>-4.0217250000000018</v>
      </c>
      <c r="H95" s="36">
        <f t="shared" si="14"/>
        <v>1.7922022770275832E-2</v>
      </c>
      <c r="I95" s="35">
        <f t="shared" si="15"/>
        <v>1.7606479051804999E-2</v>
      </c>
      <c r="J95" s="12">
        <f t="shared" si="18"/>
        <v>1</v>
      </c>
      <c r="K95" s="21">
        <f t="shared" si="17"/>
        <v>-6374.993998732185</v>
      </c>
      <c r="L95" s="21">
        <f t="shared" si="16"/>
        <v>-6374.993998732185</v>
      </c>
      <c r="M95" s="21"/>
    </row>
    <row r="96" spans="1:13">
      <c r="A96" s="6">
        <v>1</v>
      </c>
      <c r="B96" s="3">
        <v>1</v>
      </c>
      <c r="C96" s="3">
        <v>582</v>
      </c>
      <c r="D96" s="3">
        <v>15</v>
      </c>
      <c r="E96" s="4">
        <v>6100</v>
      </c>
      <c r="F96" s="3">
        <v>65</v>
      </c>
      <c r="G96" s="11">
        <f t="shared" si="13"/>
        <v>7.6109999999999012E-2</v>
      </c>
      <c r="H96" s="36">
        <f t="shared" si="14"/>
        <v>1.0790812665684031</v>
      </c>
      <c r="I96" s="35">
        <f t="shared" si="15"/>
        <v>0.51901832021672945</v>
      </c>
      <c r="J96" s="12">
        <f t="shared" si="18"/>
        <v>1</v>
      </c>
      <c r="K96" s="21">
        <f t="shared" si="17"/>
        <v>-2814.9699264612209</v>
      </c>
      <c r="L96" s="21">
        <f t="shared" si="16"/>
        <v>-2814.9699264612209</v>
      </c>
      <c r="M96" s="21"/>
    </row>
    <row r="97" spans="1:13">
      <c r="A97" s="6">
        <v>1</v>
      </c>
      <c r="B97" s="3">
        <v>0</v>
      </c>
      <c r="C97" s="3">
        <v>699</v>
      </c>
      <c r="D97" s="3">
        <v>3</v>
      </c>
      <c r="E97" s="4">
        <v>2800</v>
      </c>
      <c r="F97" s="3">
        <v>27</v>
      </c>
      <c r="G97" s="11">
        <f t="shared" si="13"/>
        <v>6.7769449999999996</v>
      </c>
      <c r="H97" s="36">
        <f t="shared" si="14"/>
        <v>877.38421682840317</v>
      </c>
      <c r="I97" s="35">
        <f t="shared" si="15"/>
        <v>0.99886154602867216</v>
      </c>
      <c r="J97" s="12">
        <f t="shared" si="18"/>
        <v>1</v>
      </c>
      <c r="K97" s="21">
        <f t="shared" si="17"/>
        <v>591.91697680357242</v>
      </c>
      <c r="L97" s="21">
        <f t="shared" si="16"/>
        <v>591.91697680357242</v>
      </c>
      <c r="M97" s="21"/>
    </row>
    <row r="98" spans="1:13">
      <c r="A98" s="6">
        <v>1</v>
      </c>
      <c r="B98" s="3">
        <v>1</v>
      </c>
      <c r="C98" s="3">
        <v>703</v>
      </c>
      <c r="D98" s="3">
        <v>13</v>
      </c>
      <c r="E98" s="4">
        <v>1800</v>
      </c>
      <c r="F98" s="3">
        <v>20</v>
      </c>
      <c r="G98" s="11">
        <f t="shared" si="13"/>
        <v>8.2372650000000007</v>
      </c>
      <c r="H98" s="36">
        <f t="shared" si="14"/>
        <v>3779.1900758223323</v>
      </c>
      <c r="I98" s="35">
        <f t="shared" si="15"/>
        <v>0.99973546303758742</v>
      </c>
      <c r="J98" s="12">
        <f t="shared" si="18"/>
        <v>1</v>
      </c>
      <c r="K98" s="21">
        <f t="shared" si="17"/>
        <v>598.12178756687069</v>
      </c>
      <c r="L98" s="21">
        <f t="shared" si="16"/>
        <v>598.12178756687069</v>
      </c>
      <c r="M98" s="21"/>
    </row>
    <row r="99" spans="1:13">
      <c r="A99" s="6">
        <v>1</v>
      </c>
      <c r="B99" s="3">
        <v>1</v>
      </c>
      <c r="C99" s="3">
        <v>585</v>
      </c>
      <c r="D99" s="3">
        <v>10</v>
      </c>
      <c r="E99" s="4">
        <v>3000</v>
      </c>
      <c r="F99" s="3">
        <v>78</v>
      </c>
      <c r="G99" s="11">
        <f t="shared" si="13"/>
        <v>-1.6072250000000006</v>
      </c>
      <c r="H99" s="36">
        <f t="shared" si="14"/>
        <v>0.20044307254638369</v>
      </c>
      <c r="I99" s="35">
        <f t="shared" si="15"/>
        <v>0.16697424236969705</v>
      </c>
      <c r="J99" s="12">
        <f t="shared" si="18"/>
        <v>1</v>
      </c>
      <c r="K99" s="21">
        <f t="shared" si="17"/>
        <v>-5314.4828791751506</v>
      </c>
      <c r="L99" s="21">
        <f t="shared" si="16"/>
        <v>-5314.4828791751506</v>
      </c>
      <c r="M99" s="21"/>
    </row>
    <row r="100" spans="1:13">
      <c r="A100" s="6">
        <v>1</v>
      </c>
      <c r="B100" s="3">
        <v>0</v>
      </c>
      <c r="C100" s="3">
        <v>620</v>
      </c>
      <c r="D100" s="3">
        <v>5</v>
      </c>
      <c r="E100" s="4">
        <v>3300</v>
      </c>
      <c r="F100" s="3">
        <v>55.000000000000007</v>
      </c>
      <c r="G100" s="11">
        <f t="shared" si="13"/>
        <v>1.644099999999999</v>
      </c>
      <c r="H100" s="36">
        <f t="shared" si="14"/>
        <v>5.1763490957119078</v>
      </c>
      <c r="I100" s="35">
        <f t="shared" si="15"/>
        <v>0.83809205333061954</v>
      </c>
      <c r="J100" s="12">
        <f t="shared" si="18"/>
        <v>1</v>
      </c>
      <c r="K100" s="21">
        <f t="shared" si="17"/>
        <v>-549.54642135260133</v>
      </c>
      <c r="L100" s="21">
        <f t="shared" si="16"/>
        <v>-549.54642135260133</v>
      </c>
      <c r="M100" s="21"/>
    </row>
    <row r="101" spans="1:13">
      <c r="A101" s="6">
        <v>1</v>
      </c>
      <c r="B101" s="3">
        <v>1</v>
      </c>
      <c r="C101" s="3">
        <v>695</v>
      </c>
      <c r="D101" s="3">
        <v>3</v>
      </c>
      <c r="E101" s="4">
        <v>3500</v>
      </c>
      <c r="F101" s="3">
        <v>11</v>
      </c>
      <c r="G101" s="11">
        <f t="shared" si="13"/>
        <v>8.5378249999999998</v>
      </c>
      <c r="H101" s="36">
        <f t="shared" si="14"/>
        <v>5104.2305782824533</v>
      </c>
      <c r="I101" s="35">
        <f t="shared" si="15"/>
        <v>0.99980412246133332</v>
      </c>
      <c r="J101" s="12">
        <f t="shared" si="18"/>
        <v>1</v>
      </c>
      <c r="K101" s="21">
        <f t="shared" si="17"/>
        <v>598.60926947546659</v>
      </c>
      <c r="L101" s="21">
        <f t="shared" si="16"/>
        <v>598.60926947546659</v>
      </c>
      <c r="M101" s="21"/>
    </row>
    <row r="102" spans="1:13">
      <c r="A102" s="6">
        <v>1</v>
      </c>
      <c r="B102" s="3">
        <v>0</v>
      </c>
      <c r="C102" s="3">
        <v>774</v>
      </c>
      <c r="D102" s="3">
        <v>8</v>
      </c>
      <c r="E102" s="4">
        <v>1700</v>
      </c>
      <c r="F102" s="3">
        <v>7.0000000000000009</v>
      </c>
      <c r="G102" s="11">
        <f t="shared" si="13"/>
        <v>11.258569999999999</v>
      </c>
      <c r="H102" s="36">
        <f t="shared" si="14"/>
        <v>77541.611978375076</v>
      </c>
      <c r="I102" s="35">
        <f t="shared" si="15"/>
        <v>0.99998710386490108</v>
      </c>
      <c r="J102" s="12">
        <f t="shared" si="18"/>
        <v>1</v>
      </c>
      <c r="K102" s="21">
        <f t="shared" si="17"/>
        <v>599.90843744079768</v>
      </c>
      <c r="L102" s="21">
        <f t="shared" si="16"/>
        <v>599.90843744079768</v>
      </c>
      <c r="M102" s="21"/>
    </row>
    <row r="103" spans="1:13">
      <c r="A103" s="6">
        <v>1</v>
      </c>
      <c r="B103" s="3">
        <v>0</v>
      </c>
      <c r="C103" s="3">
        <v>802</v>
      </c>
      <c r="D103" s="3">
        <v>20</v>
      </c>
      <c r="E103" s="4">
        <v>4000</v>
      </c>
      <c r="F103" s="3">
        <v>5</v>
      </c>
      <c r="G103" s="11">
        <f t="shared" si="13"/>
        <v>12.840110000000001</v>
      </c>
      <c r="H103" s="36">
        <f t="shared" si="14"/>
        <v>377041.29641746538</v>
      </c>
      <c r="I103" s="35">
        <f t="shared" si="15"/>
        <v>0.99999734777766447</v>
      </c>
      <c r="J103" s="12">
        <f t="shared" si="18"/>
        <v>1</v>
      </c>
      <c r="K103" s="21">
        <f t="shared" si="17"/>
        <v>599.98116922141776</v>
      </c>
      <c r="L103" s="21">
        <f t="shared" si="16"/>
        <v>599.98116922141776</v>
      </c>
      <c r="M103" s="21"/>
    </row>
    <row r="104" spans="1:13">
      <c r="A104" s="6">
        <v>1</v>
      </c>
      <c r="B104" s="3">
        <v>0</v>
      </c>
      <c r="C104" s="3">
        <v>640</v>
      </c>
      <c r="D104" s="3">
        <v>14</v>
      </c>
      <c r="E104" s="4">
        <v>1800</v>
      </c>
      <c r="F104" s="3">
        <v>59</v>
      </c>
      <c r="G104" s="11">
        <f t="shared" si="13"/>
        <v>2.1722000000000001</v>
      </c>
      <c r="H104" s="36">
        <f t="shared" si="14"/>
        <v>8.7775734762294313</v>
      </c>
      <c r="I104" s="35">
        <f t="shared" si="15"/>
        <v>0.89772513574752144</v>
      </c>
      <c r="J104" s="12">
        <f t="shared" si="18"/>
        <v>1</v>
      </c>
      <c r="K104" s="21">
        <f t="shared" si="17"/>
        <v>-126.15153619259775</v>
      </c>
      <c r="L104" s="21">
        <f t="shared" si="16"/>
        <v>-126.15153619259775</v>
      </c>
      <c r="M104" s="21"/>
    </row>
    <row r="105" spans="1:13">
      <c r="A105" s="6">
        <v>1</v>
      </c>
      <c r="B105" s="3">
        <v>1</v>
      </c>
      <c r="C105" s="3">
        <v>536</v>
      </c>
      <c r="D105" s="3">
        <v>1</v>
      </c>
      <c r="E105" s="4">
        <v>1200</v>
      </c>
      <c r="F105" s="3">
        <v>79</v>
      </c>
      <c r="G105" s="11">
        <f t="shared" si="13"/>
        <v>-3.4514200000000015</v>
      </c>
      <c r="H105" s="36">
        <f t="shared" si="14"/>
        <v>3.1700589565217527E-2</v>
      </c>
      <c r="I105" s="35">
        <f t="shared" si="15"/>
        <v>3.0726540127864892E-2</v>
      </c>
      <c r="J105" s="12">
        <f t="shared" si="18"/>
        <v>1</v>
      </c>
      <c r="K105" s="21">
        <f t="shared" si="17"/>
        <v>-6281.8415650921588</v>
      </c>
      <c r="L105" s="21">
        <f t="shared" si="16"/>
        <v>-6281.8415650921588</v>
      </c>
      <c r="M105" s="21"/>
    </row>
    <row r="106" spans="1:13">
      <c r="A106" s="6">
        <v>1</v>
      </c>
      <c r="B106" s="3">
        <v>1</v>
      </c>
      <c r="C106" s="3">
        <v>801</v>
      </c>
      <c r="D106" s="3">
        <v>14</v>
      </c>
      <c r="E106" s="4">
        <v>2800</v>
      </c>
      <c r="F106" s="3">
        <v>3</v>
      </c>
      <c r="G106" s="11">
        <f t="shared" si="13"/>
        <v>12.749654999999999</v>
      </c>
      <c r="H106" s="36">
        <f t="shared" si="14"/>
        <v>344433.04623644258</v>
      </c>
      <c r="I106" s="35">
        <f t="shared" si="15"/>
        <v>0.99999709668654735</v>
      </c>
      <c r="J106" s="12">
        <f t="shared" si="18"/>
        <v>1</v>
      </c>
      <c r="K106" s="21">
        <f t="shared" si="17"/>
        <v>599.9793864744862</v>
      </c>
      <c r="L106" s="21">
        <f t="shared" si="16"/>
        <v>599.9793864744862</v>
      </c>
      <c r="M106" s="21"/>
    </row>
    <row r="107" spans="1:13">
      <c r="A107" s="6">
        <v>1</v>
      </c>
      <c r="B107" s="3">
        <v>1</v>
      </c>
      <c r="C107" s="3">
        <v>760</v>
      </c>
      <c r="D107" s="3">
        <v>30</v>
      </c>
      <c r="E107" s="4">
        <v>200</v>
      </c>
      <c r="F107" s="3">
        <v>70</v>
      </c>
      <c r="G107" s="11">
        <f t="shared" si="13"/>
        <v>4.8448999999999991</v>
      </c>
      <c r="H107" s="36">
        <f t="shared" si="14"/>
        <v>127.09057230103265</v>
      </c>
      <c r="I107" s="35">
        <f t="shared" si="15"/>
        <v>0.99219302418565336</v>
      </c>
      <c r="J107" s="12">
        <f t="shared" si="18"/>
        <v>1</v>
      </c>
      <c r="K107" s="21">
        <f t="shared" si="17"/>
        <v>544.57047171813883</v>
      </c>
      <c r="L107" s="21">
        <f t="shared" si="16"/>
        <v>544.57047171813883</v>
      </c>
      <c r="M107" s="21"/>
    </row>
    <row r="108" spans="1:13">
      <c r="A108" s="6">
        <v>1</v>
      </c>
      <c r="B108" s="3">
        <v>1</v>
      </c>
      <c r="C108" s="3">
        <v>567</v>
      </c>
      <c r="D108" s="3">
        <v>21</v>
      </c>
      <c r="E108" s="4">
        <v>3000</v>
      </c>
      <c r="F108" s="3">
        <v>95</v>
      </c>
      <c r="G108" s="11">
        <f t="shared" si="13"/>
        <v>-3.4392150000000008</v>
      </c>
      <c r="H108" s="36">
        <f t="shared" si="14"/>
        <v>3.2089865987959126E-2</v>
      </c>
      <c r="I108" s="35">
        <f t="shared" si="15"/>
        <v>3.1092123898766682E-2</v>
      </c>
      <c r="J108" s="12">
        <f t="shared" si="18"/>
        <v>1</v>
      </c>
      <c r="K108" s="21">
        <f t="shared" si="17"/>
        <v>-6279.2459203187564</v>
      </c>
      <c r="L108" s="21">
        <f t="shared" si="16"/>
        <v>-6279.2459203187564</v>
      </c>
      <c r="M108" s="21"/>
    </row>
    <row r="109" spans="1:13">
      <c r="A109" s="6">
        <v>1</v>
      </c>
      <c r="B109" s="3">
        <v>1</v>
      </c>
      <c r="C109" s="3">
        <v>600</v>
      </c>
      <c r="D109" s="3">
        <v>15</v>
      </c>
      <c r="E109" s="4">
        <v>2100</v>
      </c>
      <c r="F109" s="3">
        <v>81</v>
      </c>
      <c r="G109" s="11">
        <f t="shared" si="13"/>
        <v>-1.3039000000000023</v>
      </c>
      <c r="H109" s="36">
        <f t="shared" si="14"/>
        <v>0.27147098895370475</v>
      </c>
      <c r="I109" s="35">
        <f t="shared" si="15"/>
        <v>0.21350938504471784</v>
      </c>
      <c r="J109" s="12">
        <f t="shared" si="18"/>
        <v>1</v>
      </c>
      <c r="K109" s="21">
        <f t="shared" si="17"/>
        <v>-4984.0833661825036</v>
      </c>
      <c r="L109" s="21">
        <f t="shared" si="16"/>
        <v>-4984.0833661825036</v>
      </c>
      <c r="M109" s="21"/>
    </row>
    <row r="110" spans="1:13">
      <c r="A110" s="6">
        <v>1</v>
      </c>
      <c r="B110" s="3">
        <v>1</v>
      </c>
      <c r="C110" s="3">
        <v>702</v>
      </c>
      <c r="D110" s="3">
        <v>10</v>
      </c>
      <c r="E110" s="4">
        <v>1600</v>
      </c>
      <c r="F110" s="3">
        <v>15</v>
      </c>
      <c r="G110" s="11">
        <f t="shared" si="13"/>
        <v>8.6277100000000004</v>
      </c>
      <c r="H110" s="36">
        <f t="shared" si="14"/>
        <v>5584.2756082360538</v>
      </c>
      <c r="I110" s="35">
        <f t="shared" si="15"/>
        <v>0.9998209578058197</v>
      </c>
      <c r="J110" s="12">
        <f t="shared" si="18"/>
        <v>1</v>
      </c>
      <c r="K110" s="21">
        <f t="shared" si="17"/>
        <v>598.72880042131987</v>
      </c>
      <c r="L110" s="21">
        <f t="shared" si="16"/>
        <v>598.72880042131987</v>
      </c>
      <c r="M110" s="21"/>
    </row>
    <row r="111" spans="1:13">
      <c r="A111" s="6">
        <v>1</v>
      </c>
      <c r="B111" s="3">
        <v>1</v>
      </c>
      <c r="C111" s="3">
        <v>636</v>
      </c>
      <c r="D111" s="3">
        <v>3</v>
      </c>
      <c r="E111" s="4">
        <v>6100</v>
      </c>
      <c r="F111" s="3">
        <v>85</v>
      </c>
      <c r="G111" s="11">
        <f t="shared" si="13"/>
        <v>-1.4799199999999999</v>
      </c>
      <c r="H111" s="36">
        <f t="shared" si="14"/>
        <v>0.22765590012734349</v>
      </c>
      <c r="I111" s="35">
        <f t="shared" si="15"/>
        <v>0.18543950312439259</v>
      </c>
      <c r="J111" s="12">
        <f t="shared" si="18"/>
        <v>1</v>
      </c>
      <c r="K111" s="21">
        <f t="shared" si="17"/>
        <v>-5183.3795278168127</v>
      </c>
      <c r="L111" s="21">
        <f t="shared" si="16"/>
        <v>-5183.3795278168127</v>
      </c>
      <c r="M111" s="21"/>
    </row>
    <row r="112" spans="1:13">
      <c r="A112" s="6">
        <v>1</v>
      </c>
      <c r="B112" s="3">
        <v>0</v>
      </c>
      <c r="C112" s="3">
        <v>509</v>
      </c>
      <c r="D112" s="3">
        <v>8</v>
      </c>
      <c r="E112" s="4">
        <v>2800</v>
      </c>
      <c r="F112" s="3">
        <v>100</v>
      </c>
      <c r="G112" s="11">
        <f t="shared" si="13"/>
        <v>-6.2085049999999997</v>
      </c>
      <c r="H112" s="36">
        <f t="shared" si="14"/>
        <v>2.0122435205461773E-3</v>
      </c>
      <c r="I112" s="35">
        <f t="shared" si="15"/>
        <v>2.0082025280212224E-3</v>
      </c>
      <c r="J112" s="12">
        <f t="shared" si="18"/>
        <v>1</v>
      </c>
      <c r="K112" s="21">
        <f t="shared" si="17"/>
        <v>-6485.7417620510496</v>
      </c>
      <c r="L112" s="21">
        <f t="shared" si="16"/>
        <v>-6485.7417620510496</v>
      </c>
      <c r="M112" s="21"/>
    </row>
    <row r="113" spans="1:13">
      <c r="A113" s="6">
        <v>1</v>
      </c>
      <c r="B113" s="3">
        <v>1</v>
      </c>
      <c r="C113" s="3">
        <v>595</v>
      </c>
      <c r="D113" s="3">
        <v>20</v>
      </c>
      <c r="E113" s="4">
        <v>1800</v>
      </c>
      <c r="F113" s="3">
        <v>78</v>
      </c>
      <c r="G113" s="11">
        <f t="shared" si="13"/>
        <v>-0.82167500000000082</v>
      </c>
      <c r="H113" s="36">
        <f t="shared" si="14"/>
        <v>0.43969454898291371</v>
      </c>
      <c r="I113" s="35">
        <f t="shared" si="15"/>
        <v>0.30540821960709669</v>
      </c>
      <c r="J113" s="12">
        <f t="shared" si="18"/>
        <v>1</v>
      </c>
      <c r="K113" s="21">
        <f t="shared" si="17"/>
        <v>-4331.6016407896141</v>
      </c>
      <c r="L113" s="21">
        <f t="shared" si="16"/>
        <v>-4331.6016407896141</v>
      </c>
      <c r="M113" s="21"/>
    </row>
    <row r="114" spans="1:13">
      <c r="A114" s="6">
        <v>1</v>
      </c>
      <c r="B114" s="3">
        <v>0</v>
      </c>
      <c r="C114" s="3">
        <v>733</v>
      </c>
      <c r="D114" s="3">
        <v>14</v>
      </c>
      <c r="E114" s="4">
        <v>3000</v>
      </c>
      <c r="F114" s="3">
        <v>24</v>
      </c>
      <c r="G114" s="11">
        <f t="shared" si="13"/>
        <v>8.5738150000000015</v>
      </c>
      <c r="H114" s="36">
        <f t="shared" si="14"/>
        <v>5291.2775577741204</v>
      </c>
      <c r="I114" s="35">
        <f t="shared" si="15"/>
        <v>0.99981104543571586</v>
      </c>
      <c r="J114" s="12">
        <f t="shared" si="18"/>
        <v>1</v>
      </c>
      <c r="K114" s="21">
        <f t="shared" si="17"/>
        <v>598.65842259358271</v>
      </c>
      <c r="L114" s="21">
        <f t="shared" si="16"/>
        <v>598.65842259358271</v>
      </c>
      <c r="M114" s="21"/>
    </row>
    <row r="115" spans="1:13">
      <c r="B115" s="3"/>
      <c r="D115" s="3"/>
      <c r="E115" s="4"/>
    </row>
    <row r="116" spans="1:13">
      <c r="B116" s="3"/>
      <c r="D116" s="3"/>
    </row>
  </sheetData>
  <mergeCells count="4">
    <mergeCell ref="A4:A6"/>
    <mergeCell ref="A7:G7"/>
    <mergeCell ref="A2:G2"/>
    <mergeCell ref="A3:B3"/>
  </mergeCells>
  <conditionalFormatting sqref="R22:R58">
    <cfRule type="containsText" dxfId="15" priority="5" operator="containsText" text="Wrong">
      <formula>NOT(ISERROR(SEARCH("Wrong",R22)))</formula>
    </cfRule>
  </conditionalFormatting>
  <conditionalFormatting sqref="V12:V32">
    <cfRule type="top10" dxfId="14" priority="3" rank="1"/>
  </conditionalFormatting>
  <conditionalFormatting sqref="R12:R22">
    <cfRule type="top10" dxfId="13" priority="2" rank="1"/>
  </conditionalFormatting>
  <conditionalFormatting sqref="O12:O52">
    <cfRule type="top10" dxfId="12" priority="1" rank="1"/>
  </conditionalFormatting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16"/>
  <sheetViews>
    <sheetView topLeftCell="D1" zoomScale="130" zoomScaleNormal="130" workbookViewId="0">
      <selection activeCell="N8" sqref="N8"/>
    </sheetView>
  </sheetViews>
  <sheetFormatPr baseColWidth="10" defaultColWidth="8.83203125" defaultRowHeight="14"/>
  <cols>
    <col min="1" max="1" width="8" style="6" customWidth="1"/>
    <col min="2" max="2" width="12.1640625" style="5" customWidth="1"/>
    <col min="3" max="3" width="11.33203125" style="5" customWidth="1"/>
    <col min="4" max="4" width="15.83203125" style="5" customWidth="1"/>
    <col min="5" max="5" width="16" style="5" customWidth="1"/>
    <col min="6" max="6" width="13.6640625" style="5" customWidth="1"/>
    <col min="7" max="7" width="14.5" style="2" customWidth="1"/>
    <col min="8" max="8" width="11.6640625" style="2" customWidth="1"/>
    <col min="9" max="9" width="10.83203125" style="2" customWidth="1"/>
    <col min="10" max="10" width="11.1640625" style="2" customWidth="1"/>
    <col min="11" max="11" width="10.6640625" style="2" customWidth="1"/>
    <col min="12" max="12" width="15.6640625" style="2" customWidth="1"/>
    <col min="13" max="13" width="9.6640625" style="2" customWidth="1"/>
    <col min="14" max="14" width="7.6640625" style="2" customWidth="1"/>
    <col min="15" max="15" width="11.1640625" style="2" customWidth="1"/>
    <col min="16" max="16" width="13.5" style="2" customWidth="1"/>
    <col min="17" max="17" width="8.83203125" style="2"/>
    <col min="18" max="18" width="11" style="2" bestFit="1" customWidth="1"/>
    <col min="19" max="19" width="10.5" style="2" customWidth="1"/>
    <col min="20" max="16384" width="8.83203125" style="2"/>
  </cols>
  <sheetData>
    <row r="1" spans="1:22" ht="13">
      <c r="A1" s="27"/>
      <c r="B1" s="27"/>
      <c r="C1" s="27"/>
      <c r="D1" s="27"/>
      <c r="E1" s="27"/>
      <c r="F1" s="27"/>
      <c r="G1" s="27"/>
      <c r="H1" s="27"/>
    </row>
    <row r="2" spans="1:22" ht="13">
      <c r="A2" s="41"/>
      <c r="B2" s="41"/>
      <c r="C2" s="41"/>
      <c r="D2" s="41"/>
      <c r="E2" s="41"/>
      <c r="F2" s="41"/>
      <c r="G2" s="41"/>
      <c r="H2" s="27"/>
    </row>
    <row r="3" spans="1:22" ht="13">
      <c r="A3" s="42"/>
      <c r="B3" s="42"/>
      <c r="C3" s="28"/>
      <c r="D3" s="28"/>
      <c r="E3" s="28"/>
      <c r="F3" s="28"/>
      <c r="G3" s="28"/>
      <c r="H3" s="27"/>
      <c r="M3" s="17">
        <v>600</v>
      </c>
      <c r="N3" s="2" t="s">
        <v>8</v>
      </c>
    </row>
    <row r="4" spans="1:22" ht="13">
      <c r="A4" s="43"/>
      <c r="B4" s="32"/>
      <c r="C4" s="29"/>
      <c r="D4" s="29"/>
      <c r="E4" s="30"/>
      <c r="F4" s="31"/>
      <c r="G4" s="30"/>
      <c r="H4" s="27"/>
      <c r="M4" s="17">
        <v>6500</v>
      </c>
      <c r="N4" s="2" t="s">
        <v>9</v>
      </c>
    </row>
    <row r="5" spans="1:22" ht="13">
      <c r="A5" s="43"/>
      <c r="B5" s="32"/>
      <c r="C5" s="29"/>
      <c r="D5" s="29"/>
      <c r="E5" s="30"/>
      <c r="F5" s="31"/>
      <c r="G5" s="29"/>
      <c r="H5" s="27"/>
      <c r="M5" s="19">
        <v>0.6</v>
      </c>
      <c r="N5" s="2" t="s">
        <v>10</v>
      </c>
    </row>
    <row r="6" spans="1:22" ht="13">
      <c r="A6" s="43"/>
      <c r="B6" s="32"/>
      <c r="C6" s="30"/>
      <c r="D6" s="30"/>
      <c r="E6" s="30"/>
      <c r="F6" s="31"/>
      <c r="G6" s="29"/>
      <c r="H6" s="27"/>
    </row>
    <row r="7" spans="1:22" ht="13">
      <c r="A7" s="43"/>
      <c r="B7" s="43"/>
      <c r="C7" s="43"/>
      <c r="D7" s="43"/>
      <c r="E7" s="43"/>
      <c r="F7" s="43"/>
      <c r="G7" s="43"/>
      <c r="H7" s="27"/>
      <c r="N7" s="21">
        <f>SUM(L15:L114)</f>
        <v>28842.270253147679</v>
      </c>
      <c r="O7" s="23">
        <f>SUM(L15:L114)</f>
        <v>28842.270253147679</v>
      </c>
      <c r="P7" s="25" t="s">
        <v>11</v>
      </c>
      <c r="S7" s="20"/>
    </row>
    <row r="8" spans="1:22">
      <c r="O8" s="24"/>
    </row>
    <row r="9" spans="1:22">
      <c r="A9" s="13" t="s">
        <v>19</v>
      </c>
      <c r="B9" s="8"/>
      <c r="C9" s="8"/>
      <c r="D9" s="8"/>
      <c r="E9" s="8"/>
      <c r="F9" s="8"/>
    </row>
    <row r="10" spans="1:22" ht="13.5" customHeight="1">
      <c r="A10" s="7" t="s">
        <v>5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4</v>
      </c>
    </row>
    <row r="11" spans="1:22">
      <c r="A11" s="9">
        <v>-8.14</v>
      </c>
      <c r="B11" s="10">
        <v>2.3099999999999999E-2</v>
      </c>
      <c r="C11" s="10">
        <v>2.5555000000000001E-2</v>
      </c>
      <c r="D11" s="10">
        <v>5.2999999999999999E-2</v>
      </c>
      <c r="E11" s="10"/>
      <c r="F11" s="10">
        <v>-0.115</v>
      </c>
      <c r="O11" s="22">
        <v>28842.270253147679</v>
      </c>
      <c r="P11" s="2" t="s">
        <v>17</v>
      </c>
      <c r="R11" s="24"/>
      <c r="V11" s="24"/>
    </row>
    <row r="12" spans="1:22">
      <c r="N12" s="40">
        <v>0</v>
      </c>
      <c r="O12" s="21">
        <f t="dataTable" ref="O12:O52" dt2D="0" dtr="0" r1="M5"/>
        <v>28842.270253147679</v>
      </c>
      <c r="R12" s="21"/>
      <c r="V12" s="21"/>
    </row>
    <row r="13" spans="1:22">
      <c r="K13" s="18" t="s">
        <v>15</v>
      </c>
      <c r="L13" s="18" t="s">
        <v>13</v>
      </c>
      <c r="M13" s="18"/>
      <c r="N13" s="40">
        <v>2.5000000000000001E-2</v>
      </c>
      <c r="O13" s="21">
        <v>28842.270253147679</v>
      </c>
      <c r="R13" s="21"/>
      <c r="V13" s="21"/>
    </row>
    <row r="14" spans="1:22">
      <c r="A14" s="33" t="s">
        <v>5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34" t="s">
        <v>6</v>
      </c>
      <c r="H14" s="34" t="s">
        <v>7</v>
      </c>
      <c r="I14" s="34" t="s">
        <v>12</v>
      </c>
      <c r="J14" s="34" t="s">
        <v>18</v>
      </c>
      <c r="K14" s="18" t="s">
        <v>16</v>
      </c>
      <c r="L14" s="18" t="s">
        <v>14</v>
      </c>
      <c r="M14" s="18"/>
      <c r="N14" s="40">
        <v>0.05</v>
      </c>
      <c r="O14" s="21">
        <v>28842.270253147679</v>
      </c>
      <c r="Q14" s="16"/>
      <c r="R14" s="37"/>
      <c r="S14" s="18"/>
      <c r="V14" s="21"/>
    </row>
    <row r="15" spans="1:22">
      <c r="A15" s="6">
        <v>1</v>
      </c>
      <c r="B15" s="3">
        <v>0</v>
      </c>
      <c r="C15" s="3">
        <v>610</v>
      </c>
      <c r="D15" s="3">
        <v>4</v>
      </c>
      <c r="E15" s="4">
        <v>39000</v>
      </c>
      <c r="F15" s="3">
        <v>87</v>
      </c>
      <c r="G15" s="11">
        <f>SUMPRODUCT($A$11:$F$11,A15:F15)</f>
        <v>-2.3444500000000001</v>
      </c>
      <c r="H15" s="36">
        <f>EXP(G15)</f>
        <v>9.5899932591217874E-2</v>
      </c>
      <c r="I15" s="35">
        <f>H15/(H15+1)</f>
        <v>8.7507928177772379E-2</v>
      </c>
      <c r="J15" s="12">
        <f>IF(I15&gt;$M$5,1,0)</f>
        <v>0</v>
      </c>
      <c r="K15" s="21">
        <f t="shared" ref="K15:K78" si="0">I15*$M$3-(1-I15)*$M$4</f>
        <v>-5878.6937099378156</v>
      </c>
      <c r="L15" s="21">
        <f>J15*K15</f>
        <v>0</v>
      </c>
      <c r="M15" s="21"/>
      <c r="N15" s="40">
        <v>7.4999999999999997E-2</v>
      </c>
      <c r="O15" s="21">
        <v>28842.270253147679</v>
      </c>
      <c r="R15" s="37"/>
      <c r="S15" s="21"/>
      <c r="V15" s="21"/>
    </row>
    <row r="16" spans="1:22">
      <c r="A16" s="6">
        <v>1</v>
      </c>
      <c r="B16" s="3">
        <v>0</v>
      </c>
      <c r="C16" s="3">
        <v>590</v>
      </c>
      <c r="D16" s="3">
        <v>18</v>
      </c>
      <c r="E16" s="4">
        <v>29000</v>
      </c>
      <c r="F16" s="3">
        <v>78</v>
      </c>
      <c r="G16" s="11">
        <f t="shared" ref="G16:G79" si="1">SUMPRODUCT($A$11:$F$11,A16:F16)</f>
        <v>-1.0785500000000008</v>
      </c>
      <c r="H16" s="36">
        <f t="shared" ref="H16:H79" si="2">EXP(G16)</f>
        <v>0.34008829632953286</v>
      </c>
      <c r="I16" s="35">
        <f t="shared" ref="I16:I79" si="3">H16/(H16+1)</f>
        <v>0.25378051376243332</v>
      </c>
      <c r="J16" s="12">
        <f t="shared" ref="J16:J79" si="4">IF(I16&gt;$M$5,1,0)</f>
        <v>0</v>
      </c>
      <c r="K16" s="21">
        <f t="shared" si="0"/>
        <v>-4698.1583522867222</v>
      </c>
      <c r="L16" s="21">
        <f t="shared" ref="L16:L79" si="5">J16*K16</f>
        <v>0</v>
      </c>
      <c r="M16" s="21"/>
      <c r="N16" s="40">
        <v>0.1</v>
      </c>
      <c r="O16" s="21">
        <v>28842.270253147679</v>
      </c>
      <c r="R16" s="38"/>
      <c r="S16" s="21"/>
      <c r="V16" s="21"/>
    </row>
    <row r="17" spans="1:22">
      <c r="A17" s="6">
        <v>1</v>
      </c>
      <c r="B17" s="3">
        <v>0</v>
      </c>
      <c r="C17" s="3">
        <v>525</v>
      </c>
      <c r="D17" s="3">
        <v>14</v>
      </c>
      <c r="E17" s="4">
        <v>26000</v>
      </c>
      <c r="F17" s="3">
        <v>79</v>
      </c>
      <c r="G17" s="11">
        <f t="shared" si="1"/>
        <v>-3.066625000000001</v>
      </c>
      <c r="H17" s="36">
        <f t="shared" si="2"/>
        <v>4.6578090935740557E-2</v>
      </c>
      <c r="I17" s="35">
        <f t="shared" si="3"/>
        <v>4.450512707952381E-2</v>
      </c>
      <c r="J17" s="12">
        <f t="shared" si="4"/>
        <v>0</v>
      </c>
      <c r="K17" s="21">
        <f t="shared" si="0"/>
        <v>-6184.0135977353812</v>
      </c>
      <c r="L17" s="21">
        <f t="shared" si="5"/>
        <v>0</v>
      </c>
      <c r="M17" s="21"/>
      <c r="N17" s="40">
        <v>0.125</v>
      </c>
      <c r="O17" s="21">
        <v>28842.270253147679</v>
      </c>
      <c r="Q17" s="16"/>
      <c r="R17" s="38"/>
      <c r="S17" s="21"/>
      <c r="V17" s="21"/>
    </row>
    <row r="18" spans="1:22">
      <c r="A18" s="6">
        <v>1</v>
      </c>
      <c r="B18" s="3">
        <v>1</v>
      </c>
      <c r="C18" s="3">
        <v>710</v>
      </c>
      <c r="D18" s="3">
        <v>19</v>
      </c>
      <c r="E18" s="4">
        <v>25300</v>
      </c>
      <c r="F18" s="3">
        <v>44</v>
      </c>
      <c r="G18" s="11">
        <f t="shared" si="1"/>
        <v>5.9741499999999981</v>
      </c>
      <c r="H18" s="36">
        <f t="shared" si="2"/>
        <v>393.13379530525469</v>
      </c>
      <c r="I18" s="35">
        <f t="shared" si="3"/>
        <v>0.99746279052466058</v>
      </c>
      <c r="J18" s="12">
        <f t="shared" si="4"/>
        <v>1</v>
      </c>
      <c r="K18" s="21">
        <f t="shared" si="0"/>
        <v>581.98581272509011</v>
      </c>
      <c r="L18" s="21">
        <f t="shared" si="5"/>
        <v>581.98581272509011</v>
      </c>
      <c r="M18" s="21"/>
      <c r="N18" s="40">
        <v>0.15</v>
      </c>
      <c r="O18" s="21">
        <v>28842.270253147679</v>
      </c>
      <c r="R18" s="38"/>
      <c r="S18" s="21"/>
      <c r="V18" s="21"/>
    </row>
    <row r="19" spans="1:22">
      <c r="A19" s="6">
        <v>1</v>
      </c>
      <c r="B19" s="3">
        <v>1</v>
      </c>
      <c r="C19" s="3">
        <v>592</v>
      </c>
      <c r="D19" s="3">
        <v>18</v>
      </c>
      <c r="E19" s="4">
        <v>16500</v>
      </c>
      <c r="F19" s="3">
        <v>50</v>
      </c>
      <c r="G19" s="11">
        <f t="shared" si="1"/>
        <v>2.2156599999999989</v>
      </c>
      <c r="H19" s="36">
        <f t="shared" si="2"/>
        <v>9.1674576374164118</v>
      </c>
      <c r="I19" s="35">
        <f t="shared" si="3"/>
        <v>0.90164699616549338</v>
      </c>
      <c r="J19" s="12">
        <f t="shared" si="4"/>
        <v>1</v>
      </c>
      <c r="K19" s="21">
        <f t="shared" si="0"/>
        <v>-98.306327224997062</v>
      </c>
      <c r="L19" s="21">
        <f t="shared" si="5"/>
        <v>-98.306327224997062</v>
      </c>
      <c r="M19" s="21"/>
      <c r="N19" s="40">
        <v>0.17499999999999999</v>
      </c>
      <c r="O19" s="21">
        <v>28842.270253147679</v>
      </c>
      <c r="R19" s="38"/>
      <c r="S19" s="21"/>
      <c r="V19" s="21"/>
    </row>
    <row r="20" spans="1:22">
      <c r="A20" s="6">
        <v>1</v>
      </c>
      <c r="B20" s="3">
        <v>1</v>
      </c>
      <c r="C20" s="3">
        <v>620</v>
      </c>
      <c r="D20" s="3">
        <v>8</v>
      </c>
      <c r="E20" s="4">
        <v>16200</v>
      </c>
      <c r="F20" s="3">
        <v>55.000000000000007</v>
      </c>
      <c r="G20" s="11">
        <f t="shared" si="1"/>
        <v>1.8261999999999983</v>
      </c>
      <c r="H20" s="36">
        <f t="shared" si="2"/>
        <v>6.2102428409271351</v>
      </c>
      <c r="I20" s="35">
        <f t="shared" si="3"/>
        <v>0.8613084160877702</v>
      </c>
      <c r="J20" s="12">
        <f t="shared" si="4"/>
        <v>1</v>
      </c>
      <c r="K20" s="21">
        <f t="shared" si="0"/>
        <v>-384.71024577683158</v>
      </c>
      <c r="L20" s="21">
        <f t="shared" si="5"/>
        <v>-384.71024577683158</v>
      </c>
      <c r="M20" s="21"/>
      <c r="N20" s="40">
        <v>0.2</v>
      </c>
      <c r="O20" s="21">
        <v>28842.270253147679</v>
      </c>
      <c r="Q20" s="16"/>
      <c r="R20" s="38"/>
      <c r="S20" s="21"/>
      <c r="V20" s="21"/>
    </row>
    <row r="21" spans="1:22">
      <c r="A21" s="6">
        <v>1</v>
      </c>
      <c r="B21" s="3">
        <v>1</v>
      </c>
      <c r="C21" s="3">
        <v>811</v>
      </c>
      <c r="D21" s="3">
        <v>20</v>
      </c>
      <c r="E21" s="4">
        <v>13100</v>
      </c>
      <c r="F21" s="3">
        <v>3</v>
      </c>
      <c r="G21" s="11">
        <f t="shared" si="1"/>
        <v>13.323205000000002</v>
      </c>
      <c r="H21" s="36">
        <f t="shared" si="2"/>
        <v>611215.57550924225</v>
      </c>
      <c r="I21" s="35">
        <f t="shared" si="3"/>
        <v>0.99999836391871544</v>
      </c>
      <c r="J21" s="12">
        <f t="shared" si="4"/>
        <v>1</v>
      </c>
      <c r="K21" s="21">
        <f t="shared" si="0"/>
        <v>599.98838382287954</v>
      </c>
      <c r="L21" s="21">
        <f t="shared" si="5"/>
        <v>599.98838382287954</v>
      </c>
      <c r="M21" s="21"/>
      <c r="N21" s="40">
        <v>0.22500000000000001</v>
      </c>
      <c r="O21" s="21">
        <v>28842.270253147679</v>
      </c>
      <c r="R21" s="38"/>
      <c r="S21" s="21"/>
      <c r="V21" s="21"/>
    </row>
    <row r="22" spans="1:22">
      <c r="A22" s="6">
        <v>1</v>
      </c>
      <c r="B22" s="3">
        <v>1</v>
      </c>
      <c r="C22" s="3">
        <v>801</v>
      </c>
      <c r="D22" s="3">
        <v>20</v>
      </c>
      <c r="E22" s="4">
        <v>13200</v>
      </c>
      <c r="F22" s="3">
        <v>3</v>
      </c>
      <c r="G22" s="11">
        <f t="shared" si="1"/>
        <v>13.067654999999998</v>
      </c>
      <c r="H22" s="36">
        <f t="shared" si="2"/>
        <v>473380.60232966149</v>
      </c>
      <c r="I22" s="35">
        <f t="shared" si="3"/>
        <v>0.99999788753936558</v>
      </c>
      <c r="J22" s="12">
        <f t="shared" si="4"/>
        <v>1</v>
      </c>
      <c r="K22" s="21">
        <f t="shared" si="0"/>
        <v>599.98500152949555</v>
      </c>
      <c r="L22" s="21">
        <f t="shared" si="5"/>
        <v>599.98500152949555</v>
      </c>
      <c r="M22" s="21"/>
      <c r="N22" s="40">
        <v>0.25</v>
      </c>
      <c r="O22" s="21">
        <v>28842.270253147679</v>
      </c>
      <c r="P22" s="11"/>
      <c r="R22" s="39"/>
      <c r="S22" s="21"/>
      <c r="V22" s="21"/>
    </row>
    <row r="23" spans="1:22">
      <c r="A23" s="6">
        <v>1</v>
      </c>
      <c r="B23" s="3">
        <v>1</v>
      </c>
      <c r="C23" s="3">
        <v>699</v>
      </c>
      <c r="D23" s="3">
        <v>17</v>
      </c>
      <c r="E23" s="4">
        <v>12500</v>
      </c>
      <c r="F23" s="3">
        <v>21</v>
      </c>
      <c r="G23" s="11">
        <f t="shared" si="1"/>
        <v>8.2320449999999994</v>
      </c>
      <c r="H23" s="36">
        <f t="shared" si="2"/>
        <v>3759.5141025948706</v>
      </c>
      <c r="I23" s="35">
        <f t="shared" si="3"/>
        <v>0.99973407891242583</v>
      </c>
      <c r="J23" s="12">
        <f t="shared" si="4"/>
        <v>1</v>
      </c>
      <c r="K23" s="21">
        <f t="shared" si="0"/>
        <v>598.11196027822348</v>
      </c>
      <c r="L23" s="21">
        <f t="shared" si="5"/>
        <v>598.11196027822348</v>
      </c>
      <c r="M23" s="21"/>
      <c r="N23" s="40">
        <v>0.27500000000000002</v>
      </c>
      <c r="O23" s="21">
        <v>28842.270253147679</v>
      </c>
      <c r="P23" s="11"/>
      <c r="Q23" s="12"/>
      <c r="R23" s="14"/>
      <c r="S23" s="21"/>
      <c r="V23" s="21"/>
    </row>
    <row r="24" spans="1:22">
      <c r="A24" s="6">
        <v>1</v>
      </c>
      <c r="B24" s="3">
        <v>1</v>
      </c>
      <c r="C24" s="3">
        <v>500</v>
      </c>
      <c r="D24" s="3">
        <v>16</v>
      </c>
      <c r="E24" s="4">
        <v>12300</v>
      </c>
      <c r="F24" s="3">
        <v>82</v>
      </c>
      <c r="G24" s="11">
        <f t="shared" si="1"/>
        <v>-3.9214000000000011</v>
      </c>
      <c r="H24" s="36">
        <f t="shared" si="2"/>
        <v>1.9813336646930177E-2</v>
      </c>
      <c r="I24" s="35">
        <f t="shared" si="3"/>
        <v>1.942839531014072E-2</v>
      </c>
      <c r="J24" s="12">
        <f t="shared" si="4"/>
        <v>0</v>
      </c>
      <c r="K24" s="21">
        <f t="shared" si="0"/>
        <v>-6362.0583932980007</v>
      </c>
      <c r="L24" s="21">
        <f t="shared" si="5"/>
        <v>0</v>
      </c>
      <c r="M24" s="21"/>
      <c r="N24" s="40">
        <v>0.3</v>
      </c>
      <c r="O24" s="21">
        <v>28842.270253147679</v>
      </c>
      <c r="P24" s="11"/>
      <c r="Q24" s="12"/>
      <c r="R24" s="14"/>
      <c r="S24" s="21"/>
      <c r="V24" s="21"/>
    </row>
    <row r="25" spans="1:22">
      <c r="A25" s="6">
        <v>1</v>
      </c>
      <c r="B25" s="3">
        <v>0</v>
      </c>
      <c r="C25" s="3">
        <v>763</v>
      </c>
      <c r="D25" s="3">
        <v>2</v>
      </c>
      <c r="E25" s="4">
        <v>11400</v>
      </c>
      <c r="F25" s="3">
        <v>42</v>
      </c>
      <c r="G25" s="11">
        <f t="shared" si="1"/>
        <v>6.6344649999999987</v>
      </c>
      <c r="H25" s="36">
        <f t="shared" si="2"/>
        <v>760.8718904516835</v>
      </c>
      <c r="I25" s="35">
        <f t="shared" si="3"/>
        <v>0.99868744337134274</v>
      </c>
      <c r="J25" s="12">
        <f t="shared" si="4"/>
        <v>1</v>
      </c>
      <c r="K25" s="21">
        <f t="shared" si="0"/>
        <v>590.6808479365335</v>
      </c>
      <c r="L25" s="21">
        <f t="shared" si="5"/>
        <v>590.6808479365335</v>
      </c>
      <c r="M25" s="21"/>
      <c r="N25" s="40">
        <v>0.32500000000000001</v>
      </c>
      <c r="O25" s="21">
        <v>28842.270253147679</v>
      </c>
      <c r="P25" s="11"/>
      <c r="Q25" s="12"/>
      <c r="R25" s="14"/>
      <c r="S25" s="21"/>
      <c r="V25" s="21"/>
    </row>
    <row r="26" spans="1:22">
      <c r="A26" s="6">
        <v>1</v>
      </c>
      <c r="B26" s="3">
        <v>0</v>
      </c>
      <c r="C26" s="3">
        <v>760</v>
      </c>
      <c r="D26" s="3">
        <v>2</v>
      </c>
      <c r="E26" s="4">
        <v>11600</v>
      </c>
      <c r="F26" s="3">
        <v>71</v>
      </c>
      <c r="G26" s="11">
        <f t="shared" si="1"/>
        <v>3.2227999999999994</v>
      </c>
      <c r="H26" s="36">
        <f t="shared" si="2"/>
        <v>25.098297119710335</v>
      </c>
      <c r="I26" s="35">
        <f t="shared" si="3"/>
        <v>0.9616833238041127</v>
      </c>
      <c r="J26" s="12">
        <f t="shared" si="4"/>
        <v>1</v>
      </c>
      <c r="K26" s="21">
        <f t="shared" si="0"/>
        <v>327.95159900920009</v>
      </c>
      <c r="L26" s="21">
        <f t="shared" si="5"/>
        <v>327.95159900920009</v>
      </c>
      <c r="M26" s="21"/>
      <c r="N26" s="40">
        <v>0.35</v>
      </c>
      <c r="O26" s="21">
        <v>28842.270253147679</v>
      </c>
      <c r="P26" s="11"/>
      <c r="Q26" s="12"/>
      <c r="R26" s="14"/>
      <c r="S26" s="21"/>
      <c r="V26" s="21"/>
    </row>
    <row r="27" spans="1:22">
      <c r="A27" s="6">
        <v>1</v>
      </c>
      <c r="B27" s="3">
        <v>1</v>
      </c>
      <c r="C27" s="3">
        <v>802</v>
      </c>
      <c r="D27" s="3">
        <v>10</v>
      </c>
      <c r="E27" s="4">
        <v>10500</v>
      </c>
      <c r="F27" s="3">
        <v>6</v>
      </c>
      <c r="G27" s="11">
        <f t="shared" si="1"/>
        <v>12.218209999999999</v>
      </c>
      <c r="H27" s="36">
        <f t="shared" si="2"/>
        <v>202442.26221323633</v>
      </c>
      <c r="I27" s="35">
        <f t="shared" si="3"/>
        <v>0.99999506034436969</v>
      </c>
      <c r="J27" s="12">
        <f t="shared" si="4"/>
        <v>1</v>
      </c>
      <c r="K27" s="21">
        <f t="shared" si="0"/>
        <v>599.96492844502484</v>
      </c>
      <c r="L27" s="21">
        <f t="shared" si="5"/>
        <v>599.96492844502484</v>
      </c>
      <c r="M27" s="21"/>
      <c r="N27" s="40">
        <v>0.375</v>
      </c>
      <c r="O27" s="21">
        <v>28842.270253147679</v>
      </c>
      <c r="P27" s="11"/>
      <c r="Q27" s="12"/>
      <c r="R27" s="14"/>
      <c r="S27" s="21"/>
      <c r="V27" s="21"/>
    </row>
    <row r="28" spans="1:22">
      <c r="A28" s="6">
        <v>1</v>
      </c>
      <c r="B28" s="3">
        <v>1</v>
      </c>
      <c r="C28" s="3">
        <v>703</v>
      </c>
      <c r="D28" s="3">
        <v>22</v>
      </c>
      <c r="E28" s="4">
        <v>10500</v>
      </c>
      <c r="F28" s="3">
        <v>21</v>
      </c>
      <c r="G28" s="11">
        <f t="shared" si="1"/>
        <v>8.5992650000000026</v>
      </c>
      <c r="H28" s="36">
        <f t="shared" si="2"/>
        <v>5427.6687883631057</v>
      </c>
      <c r="I28" s="35">
        <f t="shared" si="3"/>
        <v>0.99981579277738519</v>
      </c>
      <c r="J28" s="12">
        <f t="shared" si="4"/>
        <v>1</v>
      </c>
      <c r="K28" s="21">
        <f t="shared" si="0"/>
        <v>598.69212871943489</v>
      </c>
      <c r="L28" s="21">
        <f t="shared" si="5"/>
        <v>598.69212871943489</v>
      </c>
      <c r="M28" s="21"/>
      <c r="N28" s="40">
        <v>0.4</v>
      </c>
      <c r="O28" s="21">
        <v>28842.270253147679</v>
      </c>
      <c r="P28" s="11"/>
      <c r="Q28" s="12"/>
      <c r="R28" s="14"/>
      <c r="S28" s="21"/>
      <c r="V28" s="21"/>
    </row>
    <row r="29" spans="1:22">
      <c r="A29" s="6">
        <v>1</v>
      </c>
      <c r="B29" s="3">
        <v>1</v>
      </c>
      <c r="C29" s="3">
        <v>710</v>
      </c>
      <c r="D29" s="3">
        <v>19</v>
      </c>
      <c r="E29" s="4">
        <v>9800</v>
      </c>
      <c r="F29" s="3">
        <v>10</v>
      </c>
      <c r="G29" s="11">
        <f t="shared" si="1"/>
        <v>9.8841499999999982</v>
      </c>
      <c r="H29" s="36">
        <f t="shared" si="2"/>
        <v>19616.964371060461</v>
      </c>
      <c r="I29" s="35">
        <f t="shared" si="3"/>
        <v>0.99994902631174742</v>
      </c>
      <c r="J29" s="12">
        <f t="shared" si="4"/>
        <v>1</v>
      </c>
      <c r="K29" s="21">
        <f t="shared" si="0"/>
        <v>599.63808681340674</v>
      </c>
      <c r="L29" s="21">
        <f t="shared" si="5"/>
        <v>599.63808681340674</v>
      </c>
      <c r="M29" s="21"/>
      <c r="N29" s="40">
        <v>0.42499999999999999</v>
      </c>
      <c r="O29" s="21">
        <v>28842.270253147679</v>
      </c>
      <c r="P29" s="11"/>
      <c r="Q29" s="12"/>
      <c r="R29" s="14"/>
      <c r="S29" s="21"/>
      <c r="V29" s="21"/>
    </row>
    <row r="30" spans="1:22">
      <c r="A30" s="6">
        <v>1</v>
      </c>
      <c r="B30" s="3">
        <v>1</v>
      </c>
      <c r="C30" s="3">
        <v>670</v>
      </c>
      <c r="D30" s="3">
        <v>24</v>
      </c>
      <c r="E30" s="4">
        <v>9500</v>
      </c>
      <c r="F30" s="3">
        <v>34</v>
      </c>
      <c r="G30" s="11">
        <f t="shared" si="1"/>
        <v>6.366950000000001</v>
      </c>
      <c r="H30" s="36">
        <f t="shared" si="2"/>
        <v>582.27916635238262</v>
      </c>
      <c r="I30" s="35">
        <f t="shared" si="3"/>
        <v>0.99828555508633432</v>
      </c>
      <c r="J30" s="12">
        <f t="shared" si="4"/>
        <v>1</v>
      </c>
      <c r="K30" s="21">
        <f t="shared" si="0"/>
        <v>587.8274411129737</v>
      </c>
      <c r="L30" s="21">
        <f t="shared" si="5"/>
        <v>587.8274411129737</v>
      </c>
      <c r="M30" s="21"/>
      <c r="N30" s="40">
        <v>0.45</v>
      </c>
      <c r="O30" s="21">
        <v>28842.270253147679</v>
      </c>
      <c r="P30" s="11"/>
      <c r="Q30" s="12"/>
      <c r="R30" s="14"/>
      <c r="S30" s="21"/>
      <c r="V30" s="21"/>
    </row>
    <row r="31" spans="1:22">
      <c r="A31" s="6">
        <v>1</v>
      </c>
      <c r="B31" s="3">
        <v>0</v>
      </c>
      <c r="C31" s="3">
        <v>575</v>
      </c>
      <c r="D31" s="3">
        <v>3</v>
      </c>
      <c r="E31" s="4">
        <v>8000</v>
      </c>
      <c r="F31" s="3">
        <v>63</v>
      </c>
      <c r="G31" s="11">
        <f t="shared" si="1"/>
        <v>-0.53187499999999943</v>
      </c>
      <c r="H31" s="36">
        <f t="shared" si="2"/>
        <v>0.58750236937102418</v>
      </c>
      <c r="I31" s="35">
        <f t="shared" si="3"/>
        <v>0.37007968032437982</v>
      </c>
      <c r="J31" s="12">
        <f t="shared" si="4"/>
        <v>0</v>
      </c>
      <c r="K31" s="21">
        <f t="shared" si="0"/>
        <v>-3872.4342696969034</v>
      </c>
      <c r="L31" s="21">
        <f t="shared" si="5"/>
        <v>0</v>
      </c>
      <c r="M31" s="21"/>
      <c r="N31" s="40">
        <v>0.47499999999999998</v>
      </c>
      <c r="O31" s="21">
        <v>28842.270253147679</v>
      </c>
      <c r="P31" s="11"/>
      <c r="Q31" s="12"/>
      <c r="R31" s="14"/>
      <c r="S31" s="21"/>
      <c r="V31" s="21"/>
    </row>
    <row r="32" spans="1:22">
      <c r="A32" s="6">
        <v>1</v>
      </c>
      <c r="B32" s="3">
        <v>1</v>
      </c>
      <c r="C32" s="3">
        <v>770</v>
      </c>
      <c r="D32" s="3">
        <v>17</v>
      </c>
      <c r="E32" s="4">
        <v>7000</v>
      </c>
      <c r="F32" s="3">
        <v>9</v>
      </c>
      <c r="G32" s="11">
        <f t="shared" si="1"/>
        <v>11.426449999999999</v>
      </c>
      <c r="H32" s="36">
        <f t="shared" si="2"/>
        <v>91715.805100874408</v>
      </c>
      <c r="I32" s="35">
        <f t="shared" si="3"/>
        <v>0.99998909687271709</v>
      </c>
      <c r="J32" s="12">
        <f t="shared" si="4"/>
        <v>1</v>
      </c>
      <c r="K32" s="21">
        <f t="shared" si="0"/>
        <v>599.92258779629128</v>
      </c>
      <c r="L32" s="21">
        <f t="shared" si="5"/>
        <v>599.92258779629128</v>
      </c>
      <c r="M32" s="21"/>
      <c r="N32" s="40">
        <v>0.5</v>
      </c>
      <c r="O32" s="21">
        <v>28842.270253147679</v>
      </c>
      <c r="P32" s="11"/>
      <c r="Q32" s="12"/>
      <c r="R32" s="14"/>
      <c r="S32" s="21"/>
      <c r="V32" s="21"/>
    </row>
    <row r="33" spans="1:27">
      <c r="A33" s="6">
        <v>1</v>
      </c>
      <c r="B33" s="3">
        <v>1</v>
      </c>
      <c r="C33" s="3">
        <v>685</v>
      </c>
      <c r="D33" s="3">
        <v>15</v>
      </c>
      <c r="E33" s="4">
        <v>6100</v>
      </c>
      <c r="F33" s="3">
        <v>6</v>
      </c>
      <c r="G33" s="11">
        <f t="shared" si="1"/>
        <v>9.4932750000000006</v>
      </c>
      <c r="H33" s="36">
        <f t="shared" si="2"/>
        <v>13270.184091657546</v>
      </c>
      <c r="I33" s="35">
        <f t="shared" si="3"/>
        <v>0.9999246487733805</v>
      </c>
      <c r="J33" s="12">
        <f t="shared" si="4"/>
        <v>1</v>
      </c>
      <c r="K33" s="21">
        <f t="shared" si="0"/>
        <v>599.46500629100149</v>
      </c>
      <c r="L33" s="21">
        <f t="shared" si="5"/>
        <v>599.46500629100149</v>
      </c>
      <c r="M33" s="21"/>
      <c r="N33" s="40">
        <v>0.52500000000000002</v>
      </c>
      <c r="O33" s="21">
        <v>28842.270253147679</v>
      </c>
      <c r="P33" s="11"/>
      <c r="Q33" s="12"/>
      <c r="R33" s="14"/>
      <c r="S33" s="21"/>
    </row>
    <row r="34" spans="1:27">
      <c r="A34" s="6">
        <v>1</v>
      </c>
      <c r="B34" s="3">
        <v>0</v>
      </c>
      <c r="C34" s="3">
        <v>567</v>
      </c>
      <c r="D34" s="3">
        <v>3</v>
      </c>
      <c r="E34" s="4">
        <v>2800</v>
      </c>
      <c r="F34" s="3">
        <v>85</v>
      </c>
      <c r="G34" s="11">
        <f t="shared" si="1"/>
        <v>-3.2663149999999996</v>
      </c>
      <c r="H34" s="36">
        <f t="shared" si="2"/>
        <v>3.8146739125121003E-2</v>
      </c>
      <c r="I34" s="35">
        <f t="shared" si="3"/>
        <v>3.6745035829201245E-2</v>
      </c>
      <c r="J34" s="12">
        <f t="shared" si="4"/>
        <v>0</v>
      </c>
      <c r="K34" s="21">
        <f t="shared" si="0"/>
        <v>-6239.1102456126719</v>
      </c>
      <c r="L34" s="21">
        <f t="shared" si="5"/>
        <v>0</v>
      </c>
      <c r="M34" s="21"/>
      <c r="N34" s="40">
        <v>0.55000000000000004</v>
      </c>
      <c r="O34" s="21">
        <v>28842.270253147679</v>
      </c>
      <c r="P34" s="11"/>
      <c r="Q34" s="12"/>
      <c r="R34" s="14"/>
      <c r="S34" s="21"/>
    </row>
    <row r="35" spans="1:27">
      <c r="A35" s="6">
        <v>1</v>
      </c>
      <c r="B35" s="3">
        <v>0</v>
      </c>
      <c r="C35" s="3">
        <v>650</v>
      </c>
      <c r="D35" s="3">
        <v>13</v>
      </c>
      <c r="E35" s="4">
        <v>1800</v>
      </c>
      <c r="F35" s="3">
        <v>35</v>
      </c>
      <c r="G35" s="11">
        <f t="shared" si="1"/>
        <v>5.1347499999999986</v>
      </c>
      <c r="H35" s="36">
        <f t="shared" si="2"/>
        <v>169.82185910253182</v>
      </c>
      <c r="I35" s="35">
        <f t="shared" si="3"/>
        <v>0.99414594826883496</v>
      </c>
      <c r="J35" s="12">
        <f t="shared" si="4"/>
        <v>1</v>
      </c>
      <c r="K35" s="21">
        <f t="shared" si="0"/>
        <v>558.4362327087282</v>
      </c>
      <c r="L35" s="21">
        <f t="shared" si="5"/>
        <v>558.4362327087282</v>
      </c>
      <c r="M35" s="21"/>
      <c r="N35" s="40">
        <v>0.57499999999999996</v>
      </c>
      <c r="O35" s="21">
        <v>28842.270253147679</v>
      </c>
      <c r="P35" s="11"/>
      <c r="Q35" s="12"/>
      <c r="R35" s="14"/>
      <c r="S35" s="21"/>
    </row>
    <row r="36" spans="1:27">
      <c r="A36" s="6">
        <v>1</v>
      </c>
      <c r="B36" s="3">
        <v>0</v>
      </c>
      <c r="C36" s="3">
        <v>670</v>
      </c>
      <c r="D36" s="3">
        <v>10</v>
      </c>
      <c r="E36" s="4">
        <v>3000</v>
      </c>
      <c r="F36" s="3">
        <v>45</v>
      </c>
      <c r="G36" s="11">
        <f t="shared" si="1"/>
        <v>4.336850000000001</v>
      </c>
      <c r="H36" s="36">
        <f t="shared" si="2"/>
        <v>76.466290755380527</v>
      </c>
      <c r="I36" s="35">
        <f t="shared" si="3"/>
        <v>0.98709115939011782</v>
      </c>
      <c r="J36" s="12">
        <f t="shared" si="4"/>
        <v>1</v>
      </c>
      <c r="K36" s="21">
        <f t="shared" si="0"/>
        <v>508.34723166983656</v>
      </c>
      <c r="L36" s="21">
        <f t="shared" si="5"/>
        <v>508.34723166983656</v>
      </c>
      <c r="M36" s="21"/>
      <c r="N36" s="40">
        <v>0.6</v>
      </c>
      <c r="O36" s="21">
        <v>28842.270253147679</v>
      </c>
      <c r="P36" s="11"/>
      <c r="Q36" s="12"/>
      <c r="R36" s="14"/>
      <c r="S36" s="21"/>
    </row>
    <row r="37" spans="1:27">
      <c r="A37" s="6">
        <v>1</v>
      </c>
      <c r="B37" s="3">
        <v>1</v>
      </c>
      <c r="C37" s="3">
        <v>625</v>
      </c>
      <c r="D37" s="3">
        <v>1</v>
      </c>
      <c r="E37" s="4">
        <v>1000</v>
      </c>
      <c r="F37" s="3">
        <v>26</v>
      </c>
      <c r="G37" s="11">
        <f t="shared" si="1"/>
        <v>4.9179749999999993</v>
      </c>
      <c r="H37" s="36">
        <f t="shared" si="2"/>
        <v>136.72546360342633</v>
      </c>
      <c r="I37" s="35">
        <f t="shared" si="3"/>
        <v>0.99273917855249016</v>
      </c>
      <c r="J37" s="12">
        <f t="shared" si="4"/>
        <v>1</v>
      </c>
      <c r="K37" s="21">
        <f t="shared" si="0"/>
        <v>548.44816772268018</v>
      </c>
      <c r="L37" s="21">
        <f t="shared" si="5"/>
        <v>548.44816772268018</v>
      </c>
      <c r="M37" s="21"/>
      <c r="N37" s="40">
        <v>0.625</v>
      </c>
      <c r="O37" s="21">
        <v>28842.270253147679</v>
      </c>
      <c r="P37" s="11"/>
      <c r="Q37" s="12"/>
      <c r="R37" s="14"/>
      <c r="S37" s="21"/>
    </row>
    <row r="38" spans="1:27">
      <c r="A38" s="6">
        <v>1</v>
      </c>
      <c r="B38" s="3">
        <v>1</v>
      </c>
      <c r="C38" s="3">
        <v>720</v>
      </c>
      <c r="D38" s="3">
        <v>26</v>
      </c>
      <c r="E38" s="4">
        <v>4600</v>
      </c>
      <c r="F38" s="3">
        <v>45</v>
      </c>
      <c r="G38" s="11">
        <f t="shared" si="1"/>
        <v>6.4856999999999987</v>
      </c>
      <c r="H38" s="36">
        <f t="shared" si="2"/>
        <v>655.69779208505702</v>
      </c>
      <c r="I38" s="35">
        <f t="shared" si="3"/>
        <v>0.99847722953837725</v>
      </c>
      <c r="J38" s="12">
        <f t="shared" si="4"/>
        <v>1</v>
      </c>
      <c r="K38" s="21">
        <f t="shared" si="0"/>
        <v>589.18832972247844</v>
      </c>
      <c r="L38" s="21">
        <f t="shared" si="5"/>
        <v>589.18832972247844</v>
      </c>
      <c r="M38" s="21"/>
      <c r="N38" s="40">
        <v>0.65</v>
      </c>
      <c r="O38" s="21">
        <v>28842.270253147679</v>
      </c>
      <c r="P38" s="11"/>
      <c r="Q38" s="12"/>
      <c r="R38" s="14"/>
      <c r="S38" s="21"/>
      <c r="AA38" s="15"/>
    </row>
    <row r="39" spans="1:27" ht="15">
      <c r="A39" s="6">
        <v>1</v>
      </c>
      <c r="B39" s="3">
        <v>1</v>
      </c>
      <c r="C39" s="3">
        <v>700</v>
      </c>
      <c r="D39" s="3">
        <v>6</v>
      </c>
      <c r="E39" s="4">
        <v>2400</v>
      </c>
      <c r="F39" s="3">
        <v>55</v>
      </c>
      <c r="G39" s="11">
        <f t="shared" si="1"/>
        <v>3.7645999999999988</v>
      </c>
      <c r="H39" s="36">
        <f t="shared" si="2"/>
        <v>43.146443830152123</v>
      </c>
      <c r="I39" s="35">
        <f t="shared" si="3"/>
        <v>0.97734811882362771</v>
      </c>
      <c r="J39" s="12">
        <f t="shared" si="4"/>
        <v>1</v>
      </c>
      <c r="K39" s="21">
        <f t="shared" si="0"/>
        <v>439.1716436477567</v>
      </c>
      <c r="L39" s="21">
        <f t="shared" si="5"/>
        <v>439.1716436477567</v>
      </c>
      <c r="M39" s="21"/>
      <c r="N39" s="40">
        <v>0.67500000000000004</v>
      </c>
      <c r="O39" s="21">
        <v>28842.270253147679</v>
      </c>
      <c r="P39" s="11"/>
      <c r="Q39" s="12"/>
      <c r="R39" s="14"/>
      <c r="S39" s="21"/>
      <c r="AA39"/>
    </row>
    <row r="40" spans="1:27" ht="15">
      <c r="A40" s="6">
        <v>1</v>
      </c>
      <c r="B40" s="3">
        <v>0</v>
      </c>
      <c r="C40" s="3">
        <v>630</v>
      </c>
      <c r="D40" s="3">
        <v>13</v>
      </c>
      <c r="E40" s="4">
        <v>1500</v>
      </c>
      <c r="F40" s="3">
        <v>35</v>
      </c>
      <c r="G40" s="11">
        <f t="shared" si="1"/>
        <v>4.6236499999999996</v>
      </c>
      <c r="H40" s="36">
        <f t="shared" si="2"/>
        <v>101.86516224725158</v>
      </c>
      <c r="I40" s="35">
        <f t="shared" si="3"/>
        <v>0.99027853572430724</v>
      </c>
      <c r="J40" s="12">
        <f t="shared" si="4"/>
        <v>1</v>
      </c>
      <c r="K40" s="21">
        <f t="shared" si="0"/>
        <v>530.97760364258147</v>
      </c>
      <c r="L40" s="21">
        <f t="shared" si="5"/>
        <v>530.97760364258147</v>
      </c>
      <c r="M40" s="21"/>
      <c r="N40" s="40">
        <v>0.7</v>
      </c>
      <c r="O40" s="21">
        <v>28842.270253147679</v>
      </c>
      <c r="P40" s="11"/>
      <c r="Q40" s="12"/>
      <c r="R40" s="14"/>
      <c r="S40" s="21"/>
      <c r="AA40"/>
    </row>
    <row r="41" spans="1:27" ht="15">
      <c r="A41" s="6">
        <v>1</v>
      </c>
      <c r="B41" s="3">
        <v>1</v>
      </c>
      <c r="C41" s="3">
        <v>580</v>
      </c>
      <c r="D41" s="3">
        <v>23</v>
      </c>
      <c r="E41" s="4">
        <v>2700</v>
      </c>
      <c r="F41" s="3">
        <v>30</v>
      </c>
      <c r="G41" s="11">
        <f t="shared" si="1"/>
        <v>4.4739999999999993</v>
      </c>
      <c r="H41" s="36">
        <f t="shared" si="2"/>
        <v>87.706849692016419</v>
      </c>
      <c r="I41" s="35">
        <f t="shared" si="3"/>
        <v>0.98872691338411944</v>
      </c>
      <c r="J41" s="12">
        <f t="shared" si="4"/>
        <v>1</v>
      </c>
      <c r="K41" s="21">
        <f t="shared" si="0"/>
        <v>519.96108502724803</v>
      </c>
      <c r="L41" s="21">
        <f t="shared" si="5"/>
        <v>519.96108502724803</v>
      </c>
      <c r="M41" s="21"/>
      <c r="N41" s="40">
        <v>0.72499999999999998</v>
      </c>
      <c r="O41" s="21">
        <v>28842.270253147679</v>
      </c>
      <c r="P41" s="11"/>
      <c r="Q41" s="12"/>
      <c r="R41" s="14"/>
      <c r="S41" s="21"/>
      <c r="AA41"/>
    </row>
    <row r="42" spans="1:27" ht="15">
      <c r="A42" s="6">
        <v>1</v>
      </c>
      <c r="B42" s="3">
        <v>0</v>
      </c>
      <c r="C42" s="3">
        <v>650</v>
      </c>
      <c r="D42" s="3">
        <v>9</v>
      </c>
      <c r="E42" s="4">
        <v>3600</v>
      </c>
      <c r="F42" s="3">
        <v>35</v>
      </c>
      <c r="G42" s="11">
        <f t="shared" si="1"/>
        <v>4.9227499999999988</v>
      </c>
      <c r="H42" s="36">
        <f t="shared" si="2"/>
        <v>137.37988888906042</v>
      </c>
      <c r="I42" s="35">
        <f t="shared" si="3"/>
        <v>0.99277351638284883</v>
      </c>
      <c r="J42" s="12">
        <f t="shared" si="4"/>
        <v>1</v>
      </c>
      <c r="K42" s="21">
        <f t="shared" si="0"/>
        <v>548.69196631822672</v>
      </c>
      <c r="L42" s="21">
        <f t="shared" si="5"/>
        <v>548.69196631822672</v>
      </c>
      <c r="M42" s="21"/>
      <c r="N42" s="40">
        <v>0.75</v>
      </c>
      <c r="O42" s="21">
        <v>28842.270253147679</v>
      </c>
      <c r="P42" s="11"/>
      <c r="Q42" s="12"/>
      <c r="R42" s="14"/>
      <c r="S42" s="21"/>
      <c r="AA42"/>
    </row>
    <row r="43" spans="1:27" ht="15">
      <c r="A43" s="6">
        <v>1</v>
      </c>
      <c r="B43" s="3">
        <v>1</v>
      </c>
      <c r="C43" s="3">
        <v>510</v>
      </c>
      <c r="D43" s="3">
        <v>11</v>
      </c>
      <c r="E43" s="4">
        <v>1400</v>
      </c>
      <c r="F43" s="3">
        <v>28</v>
      </c>
      <c r="G43" s="11">
        <f t="shared" si="1"/>
        <v>2.27915</v>
      </c>
      <c r="H43" s="36">
        <f t="shared" si="2"/>
        <v>9.7683737620061315</v>
      </c>
      <c r="I43" s="35">
        <f t="shared" si="3"/>
        <v>0.90713546705368986</v>
      </c>
      <c r="J43" s="12">
        <f t="shared" si="4"/>
        <v>1</v>
      </c>
      <c r="K43" s="21">
        <f t="shared" si="0"/>
        <v>-59.338183918801974</v>
      </c>
      <c r="L43" s="21">
        <f t="shared" si="5"/>
        <v>-59.338183918801974</v>
      </c>
      <c r="M43" s="21"/>
      <c r="N43" s="40">
        <v>0.77500000000000002</v>
      </c>
      <c r="O43" s="21">
        <v>28842.270253147679</v>
      </c>
      <c r="P43" s="11"/>
      <c r="Q43" s="12"/>
      <c r="R43" s="14"/>
      <c r="S43" s="21"/>
      <c r="AA43"/>
    </row>
    <row r="44" spans="1:27">
      <c r="A44" s="6">
        <v>1</v>
      </c>
      <c r="B44" s="3">
        <v>1</v>
      </c>
      <c r="C44" s="3">
        <v>700</v>
      </c>
      <c r="D44" s="3">
        <v>24</v>
      </c>
      <c r="E44" s="4">
        <v>4000</v>
      </c>
      <c r="F44" s="3">
        <v>40</v>
      </c>
      <c r="G44" s="11">
        <f t="shared" si="1"/>
        <v>6.4435999999999991</v>
      </c>
      <c r="H44" s="36">
        <f t="shared" si="2"/>
        <v>628.66592828219882</v>
      </c>
      <c r="I44" s="35">
        <f t="shared" si="3"/>
        <v>0.99841185626364104</v>
      </c>
      <c r="J44" s="12">
        <f t="shared" si="4"/>
        <v>1</v>
      </c>
      <c r="K44" s="21">
        <f t="shared" si="0"/>
        <v>588.72417947185136</v>
      </c>
      <c r="L44" s="21">
        <f t="shared" si="5"/>
        <v>588.72417947185136</v>
      </c>
      <c r="M44" s="21"/>
      <c r="N44" s="40">
        <v>0.8</v>
      </c>
      <c r="O44" s="21">
        <v>28842.270253147679</v>
      </c>
      <c r="P44" s="11"/>
      <c r="Q44" s="12"/>
      <c r="R44" s="14"/>
      <c r="S44" s="21"/>
    </row>
    <row r="45" spans="1:27">
      <c r="A45" s="6">
        <v>1</v>
      </c>
      <c r="B45" s="3">
        <v>1</v>
      </c>
      <c r="C45" s="3">
        <v>712</v>
      </c>
      <c r="D45" s="3">
        <v>10</v>
      </c>
      <c r="E45" s="4">
        <v>3200</v>
      </c>
      <c r="F45" s="3">
        <v>49</v>
      </c>
      <c r="G45" s="11">
        <f t="shared" si="1"/>
        <v>4.9732599999999989</v>
      </c>
      <c r="H45" s="36">
        <f t="shared" si="2"/>
        <v>144.49718118615965</v>
      </c>
      <c r="I45" s="35">
        <f t="shared" si="3"/>
        <v>0.99312701461397712</v>
      </c>
      <c r="J45" s="12">
        <f t="shared" si="4"/>
        <v>1</v>
      </c>
      <c r="K45" s="21">
        <f t="shared" si="0"/>
        <v>551.20180375923758</v>
      </c>
      <c r="L45" s="21">
        <f t="shared" si="5"/>
        <v>551.20180375923758</v>
      </c>
      <c r="M45" s="21"/>
      <c r="N45" s="40">
        <v>0.82499999999999996</v>
      </c>
      <c r="O45" s="21">
        <v>28842.270253147679</v>
      </c>
      <c r="P45" s="11"/>
      <c r="Q45" s="12"/>
      <c r="R45" s="14"/>
      <c r="S45" s="21"/>
    </row>
    <row r="46" spans="1:27">
      <c r="A46" s="6">
        <v>1</v>
      </c>
      <c r="B46" s="3">
        <v>1</v>
      </c>
      <c r="C46" s="3">
        <v>780</v>
      </c>
      <c r="D46" s="3">
        <v>21</v>
      </c>
      <c r="E46" s="4">
        <v>5500</v>
      </c>
      <c r="F46" s="3">
        <v>11</v>
      </c>
      <c r="G46" s="11">
        <f t="shared" si="1"/>
        <v>11.663999999999998</v>
      </c>
      <c r="H46" s="36">
        <f t="shared" si="2"/>
        <v>116308.33453029294</v>
      </c>
      <c r="I46" s="35">
        <f t="shared" si="3"/>
        <v>0.99999140223779936</v>
      </c>
      <c r="J46" s="12">
        <f t="shared" si="4"/>
        <v>1</v>
      </c>
      <c r="K46" s="21">
        <f t="shared" si="0"/>
        <v>599.93895588837552</v>
      </c>
      <c r="L46" s="21">
        <f t="shared" si="5"/>
        <v>599.93895588837552</v>
      </c>
      <c r="M46" s="21"/>
      <c r="N46" s="40">
        <v>0.85</v>
      </c>
      <c r="O46" s="21">
        <v>28842.270253147679</v>
      </c>
      <c r="P46" s="11"/>
      <c r="Q46" s="12"/>
      <c r="R46" s="14"/>
      <c r="S46" s="21"/>
    </row>
    <row r="47" spans="1:27">
      <c r="A47" s="6">
        <v>1</v>
      </c>
      <c r="B47" s="3">
        <v>0</v>
      </c>
      <c r="C47" s="3">
        <v>610</v>
      </c>
      <c r="D47" s="3">
        <v>6</v>
      </c>
      <c r="E47" s="4">
        <v>500</v>
      </c>
      <c r="F47" s="3">
        <v>10</v>
      </c>
      <c r="G47" s="11">
        <f t="shared" si="1"/>
        <v>6.6165500000000002</v>
      </c>
      <c r="H47" s="36">
        <f t="shared" si="2"/>
        <v>747.36224450945213</v>
      </c>
      <c r="I47" s="35">
        <f t="shared" si="3"/>
        <v>0.99866374872952668</v>
      </c>
      <c r="J47" s="12">
        <f t="shared" si="4"/>
        <v>1</v>
      </c>
      <c r="K47" s="21">
        <f t="shared" si="0"/>
        <v>590.51261597963946</v>
      </c>
      <c r="L47" s="21">
        <f t="shared" si="5"/>
        <v>590.51261597963946</v>
      </c>
      <c r="M47" s="21"/>
      <c r="N47" s="40">
        <v>0.875</v>
      </c>
      <c r="O47" s="21">
        <v>28842.270253147679</v>
      </c>
      <c r="P47" s="11"/>
      <c r="Q47" s="12"/>
      <c r="R47" s="14"/>
      <c r="S47" s="21"/>
    </row>
    <row r="48" spans="1:27">
      <c r="A48" s="6">
        <v>1</v>
      </c>
      <c r="B48" s="3">
        <v>1</v>
      </c>
      <c r="C48" s="3">
        <v>740</v>
      </c>
      <c r="D48" s="3">
        <v>5</v>
      </c>
      <c r="E48" s="4">
        <v>3300</v>
      </c>
      <c r="F48" s="3">
        <v>45</v>
      </c>
      <c r="G48" s="11">
        <f t="shared" si="1"/>
        <v>5.8838000000000017</v>
      </c>
      <c r="H48" s="36">
        <f t="shared" si="2"/>
        <v>359.17150348546778</v>
      </c>
      <c r="I48" s="35">
        <f t="shared" si="3"/>
        <v>0.99722354492145338</v>
      </c>
      <c r="J48" s="12">
        <f t="shared" si="4"/>
        <v>1</v>
      </c>
      <c r="K48" s="21">
        <f t="shared" si="0"/>
        <v>580.28716894231889</v>
      </c>
      <c r="L48" s="21">
        <f t="shared" si="5"/>
        <v>580.28716894231889</v>
      </c>
      <c r="M48" s="21"/>
      <c r="N48" s="40">
        <v>0.9</v>
      </c>
      <c r="O48" s="21">
        <v>28842.270253147679</v>
      </c>
      <c r="P48" s="11"/>
      <c r="Q48" s="12"/>
      <c r="R48" s="14"/>
      <c r="S48" s="21"/>
    </row>
    <row r="49" spans="1:19">
      <c r="A49" s="6">
        <v>1</v>
      </c>
      <c r="B49" s="3">
        <v>0</v>
      </c>
      <c r="C49" s="3">
        <v>710</v>
      </c>
      <c r="D49" s="3">
        <v>3</v>
      </c>
      <c r="E49" s="4">
        <v>3500</v>
      </c>
      <c r="F49" s="3">
        <v>45</v>
      </c>
      <c r="G49" s="11">
        <f t="shared" si="1"/>
        <v>4.9880500000000003</v>
      </c>
      <c r="H49" s="36">
        <f t="shared" si="2"/>
        <v>146.65017665125603</v>
      </c>
      <c r="I49" s="35">
        <f t="shared" si="3"/>
        <v>0.99322723465233664</v>
      </c>
      <c r="J49" s="12">
        <f t="shared" si="4"/>
        <v>1</v>
      </c>
      <c r="K49" s="21">
        <f t="shared" si="0"/>
        <v>551.91336603159016</v>
      </c>
      <c r="L49" s="21">
        <f t="shared" si="5"/>
        <v>551.91336603159016</v>
      </c>
      <c r="M49" s="21"/>
      <c r="N49" s="40">
        <v>0.92500000000000004</v>
      </c>
      <c r="O49" s="21">
        <v>28842.270253147679</v>
      </c>
      <c r="P49" s="11"/>
      <c r="Q49" s="12"/>
      <c r="R49" s="14"/>
      <c r="S49" s="21"/>
    </row>
    <row r="50" spans="1:19">
      <c r="A50" s="6">
        <v>1</v>
      </c>
      <c r="B50" s="3">
        <v>0</v>
      </c>
      <c r="C50" s="3">
        <v>550</v>
      </c>
      <c r="D50" s="3">
        <v>8</v>
      </c>
      <c r="E50" s="4">
        <v>1700</v>
      </c>
      <c r="F50" s="3">
        <v>24</v>
      </c>
      <c r="G50" s="11">
        <f t="shared" si="1"/>
        <v>3.5792500000000005</v>
      </c>
      <c r="H50" s="36">
        <f t="shared" si="2"/>
        <v>35.84664577833896</v>
      </c>
      <c r="I50" s="35">
        <f t="shared" si="3"/>
        <v>0.97286048759999022</v>
      </c>
      <c r="J50" s="12">
        <f t="shared" si="4"/>
        <v>1</v>
      </c>
      <c r="K50" s="21">
        <f t="shared" si="0"/>
        <v>407.30946195993056</v>
      </c>
      <c r="L50" s="21">
        <f t="shared" si="5"/>
        <v>407.30946195993056</v>
      </c>
      <c r="M50" s="21"/>
      <c r="N50" s="40">
        <v>0.95</v>
      </c>
      <c r="O50" s="21">
        <v>28842.270253147679</v>
      </c>
      <c r="P50" s="11"/>
      <c r="Q50" s="12"/>
      <c r="R50" s="14"/>
      <c r="S50" s="21"/>
    </row>
    <row r="51" spans="1:19">
      <c r="A51" s="6">
        <v>1</v>
      </c>
      <c r="B51" s="3">
        <v>1</v>
      </c>
      <c r="C51" s="3">
        <v>730</v>
      </c>
      <c r="D51" s="3">
        <v>20</v>
      </c>
      <c r="E51" s="4">
        <v>4000</v>
      </c>
      <c r="F51" s="3">
        <v>47</v>
      </c>
      <c r="G51" s="11">
        <f t="shared" si="1"/>
        <v>6.1932500000000017</v>
      </c>
      <c r="H51" s="36">
        <f t="shared" si="2"/>
        <v>489.43418529029617</v>
      </c>
      <c r="I51" s="35">
        <f t="shared" si="3"/>
        <v>0.99796099042441733</v>
      </c>
      <c r="J51" s="12">
        <f t="shared" si="4"/>
        <v>1</v>
      </c>
      <c r="K51" s="21">
        <f t="shared" si="0"/>
        <v>585.52303201336304</v>
      </c>
      <c r="L51" s="21">
        <f t="shared" si="5"/>
        <v>585.52303201336304</v>
      </c>
      <c r="M51" s="21"/>
      <c r="N51" s="40">
        <v>0.97499999999999998</v>
      </c>
      <c r="O51" s="21">
        <v>28842.270253147679</v>
      </c>
      <c r="P51" s="11"/>
      <c r="Q51" s="12"/>
      <c r="R51" s="14"/>
      <c r="S51" s="21"/>
    </row>
    <row r="52" spans="1:19">
      <c r="A52" s="6">
        <v>1</v>
      </c>
      <c r="B52" s="3">
        <v>1</v>
      </c>
      <c r="C52" s="3">
        <v>650</v>
      </c>
      <c r="D52" s="3">
        <v>14</v>
      </c>
      <c r="E52" s="4">
        <v>1800</v>
      </c>
      <c r="F52" s="3">
        <v>35</v>
      </c>
      <c r="G52" s="11">
        <f t="shared" si="1"/>
        <v>5.2108499999999989</v>
      </c>
      <c r="H52" s="36">
        <f t="shared" si="2"/>
        <v>183.24975430465557</v>
      </c>
      <c r="I52" s="35">
        <f t="shared" si="3"/>
        <v>0.99457258435011797</v>
      </c>
      <c r="J52" s="12">
        <f t="shared" si="4"/>
        <v>1</v>
      </c>
      <c r="K52" s="21">
        <f t="shared" si="0"/>
        <v>561.46534888583756</v>
      </c>
      <c r="L52" s="21">
        <f t="shared" si="5"/>
        <v>561.46534888583756</v>
      </c>
      <c r="M52" s="21"/>
      <c r="N52" s="40">
        <v>1</v>
      </c>
      <c r="O52" s="21">
        <v>28842.270253147679</v>
      </c>
      <c r="P52" s="11"/>
      <c r="Q52" s="12"/>
      <c r="R52" s="14"/>
      <c r="S52" s="21"/>
    </row>
    <row r="53" spans="1:19">
      <c r="A53" s="6">
        <v>1</v>
      </c>
      <c r="B53" s="3">
        <v>0</v>
      </c>
      <c r="C53" s="3">
        <v>580</v>
      </c>
      <c r="D53" s="3">
        <v>1</v>
      </c>
      <c r="E53" s="4">
        <v>1200</v>
      </c>
      <c r="F53" s="3">
        <v>50</v>
      </c>
      <c r="G53" s="11">
        <f t="shared" si="1"/>
        <v>0.98490000000000055</v>
      </c>
      <c r="H53" s="36">
        <f t="shared" si="2"/>
        <v>2.6775441166212222</v>
      </c>
      <c r="I53" s="35">
        <f t="shared" si="3"/>
        <v>0.72807940073911082</v>
      </c>
      <c r="J53" s="12">
        <f t="shared" si="4"/>
        <v>1</v>
      </c>
      <c r="K53" s="21">
        <f t="shared" si="0"/>
        <v>-1330.6362547523131</v>
      </c>
      <c r="L53" s="21">
        <f t="shared" si="5"/>
        <v>-1330.6362547523131</v>
      </c>
      <c r="M53" s="21"/>
      <c r="P53" s="11"/>
      <c r="Q53" s="12"/>
      <c r="R53" s="14"/>
      <c r="S53" s="21"/>
    </row>
    <row r="54" spans="1:19">
      <c r="A54" s="6">
        <v>1</v>
      </c>
      <c r="B54" s="3">
        <v>0</v>
      </c>
      <c r="C54" s="3">
        <v>670</v>
      </c>
      <c r="D54" s="3">
        <v>14</v>
      </c>
      <c r="E54" s="4">
        <v>2800</v>
      </c>
      <c r="F54" s="3">
        <v>20</v>
      </c>
      <c r="G54" s="11">
        <f t="shared" si="1"/>
        <v>7.4238500000000016</v>
      </c>
      <c r="H54" s="36">
        <f t="shared" si="2"/>
        <v>1675.4716722637993</v>
      </c>
      <c r="I54" s="35">
        <f t="shared" si="3"/>
        <v>0.99940350915762888</v>
      </c>
      <c r="J54" s="12">
        <f t="shared" si="4"/>
        <v>1</v>
      </c>
      <c r="K54" s="21">
        <f t="shared" si="0"/>
        <v>595.76491501916507</v>
      </c>
      <c r="L54" s="21">
        <f t="shared" si="5"/>
        <v>595.76491501916507</v>
      </c>
      <c r="M54" s="21"/>
      <c r="P54" s="11"/>
      <c r="Q54" s="12"/>
      <c r="R54" s="14"/>
      <c r="S54" s="21"/>
    </row>
    <row r="55" spans="1:19">
      <c r="A55" s="6">
        <v>1</v>
      </c>
      <c r="B55" s="3">
        <v>1</v>
      </c>
      <c r="C55" s="3">
        <v>560</v>
      </c>
      <c r="D55" s="3">
        <v>30</v>
      </c>
      <c r="E55" s="4">
        <v>200</v>
      </c>
      <c r="F55" s="3">
        <v>10</v>
      </c>
      <c r="G55" s="11">
        <f t="shared" si="1"/>
        <v>6.6338999999999988</v>
      </c>
      <c r="H55" s="36">
        <f t="shared" si="2"/>
        <v>760.44211925537411</v>
      </c>
      <c r="I55" s="35">
        <f t="shared" si="3"/>
        <v>0.99868670254151704</v>
      </c>
      <c r="J55" s="12">
        <f t="shared" si="4"/>
        <v>1</v>
      </c>
      <c r="K55" s="21">
        <f t="shared" si="0"/>
        <v>590.67558804477096</v>
      </c>
      <c r="L55" s="21">
        <f t="shared" si="5"/>
        <v>590.67558804477096</v>
      </c>
      <c r="M55" s="21"/>
      <c r="P55" s="11"/>
      <c r="Q55" s="12"/>
      <c r="R55" s="14"/>
      <c r="S55" s="21"/>
    </row>
    <row r="56" spans="1:19">
      <c r="A56" s="6">
        <v>1</v>
      </c>
      <c r="B56" s="3">
        <v>1</v>
      </c>
      <c r="C56" s="3">
        <v>810</v>
      </c>
      <c r="D56" s="3">
        <v>21</v>
      </c>
      <c r="E56" s="4">
        <v>3000</v>
      </c>
      <c r="F56" s="3">
        <v>10</v>
      </c>
      <c r="G56" s="11">
        <f t="shared" si="1"/>
        <v>12.54565</v>
      </c>
      <c r="H56" s="36">
        <f t="shared" si="2"/>
        <v>280870.78424180014</v>
      </c>
      <c r="I56" s="35">
        <f t="shared" si="3"/>
        <v>0.99999643965661167</v>
      </c>
      <c r="J56" s="12">
        <f t="shared" si="4"/>
        <v>1</v>
      </c>
      <c r="K56" s="21">
        <f t="shared" si="0"/>
        <v>599.97472156194283</v>
      </c>
      <c r="L56" s="21">
        <f t="shared" si="5"/>
        <v>599.97472156194283</v>
      </c>
      <c r="M56" s="21"/>
      <c r="P56" s="11"/>
      <c r="Q56" s="12"/>
      <c r="R56" s="14"/>
      <c r="S56" s="21"/>
    </row>
    <row r="57" spans="1:19">
      <c r="A57" s="6">
        <v>1</v>
      </c>
      <c r="B57" s="3">
        <v>0</v>
      </c>
      <c r="C57" s="3">
        <v>760</v>
      </c>
      <c r="D57" s="3">
        <v>15</v>
      </c>
      <c r="E57" s="4">
        <v>2100</v>
      </c>
      <c r="F57" s="3">
        <v>13</v>
      </c>
      <c r="G57" s="11">
        <f t="shared" si="1"/>
        <v>10.581800000000001</v>
      </c>
      <c r="H57" s="36">
        <f t="shared" si="2"/>
        <v>39410.990378293573</v>
      </c>
      <c r="I57" s="35">
        <f t="shared" si="3"/>
        <v>0.99997462701095774</v>
      </c>
      <c r="J57" s="12">
        <f t="shared" si="4"/>
        <v>1</v>
      </c>
      <c r="K57" s="21">
        <f t="shared" si="0"/>
        <v>599.81985177779995</v>
      </c>
      <c r="L57" s="21">
        <f t="shared" si="5"/>
        <v>599.81985177779995</v>
      </c>
      <c r="M57" s="21"/>
      <c r="P57" s="11"/>
      <c r="Q57" s="12"/>
      <c r="R57" s="14"/>
      <c r="S57" s="21"/>
    </row>
    <row r="58" spans="1:19">
      <c r="A58" s="6">
        <v>1</v>
      </c>
      <c r="B58" s="3">
        <v>1</v>
      </c>
      <c r="C58" s="3">
        <v>640</v>
      </c>
      <c r="D58" s="3">
        <v>10</v>
      </c>
      <c r="E58" s="4">
        <v>1600</v>
      </c>
      <c r="F58" s="3">
        <v>19</v>
      </c>
      <c r="G58" s="11">
        <f t="shared" si="1"/>
        <v>6.5832999999999977</v>
      </c>
      <c r="H58" s="36">
        <f t="shared" si="2"/>
        <v>722.92103669156143</v>
      </c>
      <c r="I58" s="35">
        <f t="shared" si="3"/>
        <v>0.99861863387121586</v>
      </c>
      <c r="J58" s="12">
        <f t="shared" si="4"/>
        <v>1</v>
      </c>
      <c r="K58" s="21">
        <f t="shared" si="0"/>
        <v>590.19230048563247</v>
      </c>
      <c r="L58" s="21">
        <f t="shared" si="5"/>
        <v>590.19230048563247</v>
      </c>
      <c r="M58" s="21"/>
      <c r="P58" s="11"/>
      <c r="Q58" s="12"/>
      <c r="R58" s="14"/>
      <c r="S58" s="21"/>
    </row>
    <row r="59" spans="1:19">
      <c r="A59" s="6">
        <v>1</v>
      </c>
      <c r="B59" s="3">
        <v>0</v>
      </c>
      <c r="C59" s="3">
        <v>610</v>
      </c>
      <c r="D59" s="3">
        <v>4</v>
      </c>
      <c r="E59" s="4">
        <v>39000</v>
      </c>
      <c r="F59" s="3">
        <v>87</v>
      </c>
      <c r="G59" s="11">
        <f t="shared" si="1"/>
        <v>-2.3444500000000001</v>
      </c>
      <c r="H59" s="36">
        <f t="shared" si="2"/>
        <v>9.5899932591217874E-2</v>
      </c>
      <c r="I59" s="35">
        <f t="shared" si="3"/>
        <v>8.7507928177772379E-2</v>
      </c>
      <c r="J59" s="12">
        <f t="shared" si="4"/>
        <v>0</v>
      </c>
      <c r="K59" s="21">
        <f t="shared" si="0"/>
        <v>-5878.6937099378156</v>
      </c>
      <c r="L59" s="21">
        <f t="shared" si="5"/>
        <v>0</v>
      </c>
      <c r="M59" s="21"/>
    </row>
    <row r="60" spans="1:19">
      <c r="A60" s="6">
        <v>1</v>
      </c>
      <c r="B60" s="3">
        <v>0</v>
      </c>
      <c r="C60" s="3">
        <v>590</v>
      </c>
      <c r="D60" s="3">
        <v>18</v>
      </c>
      <c r="E60" s="4">
        <v>29000</v>
      </c>
      <c r="F60" s="3">
        <v>78</v>
      </c>
      <c r="G60" s="11">
        <f t="shared" si="1"/>
        <v>-1.0785500000000008</v>
      </c>
      <c r="H60" s="36">
        <f t="shared" si="2"/>
        <v>0.34008829632953286</v>
      </c>
      <c r="I60" s="35">
        <f t="shared" si="3"/>
        <v>0.25378051376243332</v>
      </c>
      <c r="J60" s="12">
        <f t="shared" si="4"/>
        <v>0</v>
      </c>
      <c r="K60" s="21">
        <f t="shared" si="0"/>
        <v>-4698.1583522867222</v>
      </c>
      <c r="L60" s="21">
        <f t="shared" si="5"/>
        <v>0</v>
      </c>
      <c r="M60" s="21"/>
    </row>
    <row r="61" spans="1:19">
      <c r="A61" s="6">
        <v>1</v>
      </c>
      <c r="B61" s="3">
        <v>0</v>
      </c>
      <c r="C61" s="3">
        <v>525</v>
      </c>
      <c r="D61" s="3">
        <v>14</v>
      </c>
      <c r="E61" s="4">
        <v>26000</v>
      </c>
      <c r="F61" s="3">
        <v>79</v>
      </c>
      <c r="G61" s="11">
        <f t="shared" si="1"/>
        <v>-3.066625000000001</v>
      </c>
      <c r="H61" s="36">
        <f t="shared" si="2"/>
        <v>4.6578090935740557E-2</v>
      </c>
      <c r="I61" s="35">
        <f t="shared" si="3"/>
        <v>4.450512707952381E-2</v>
      </c>
      <c r="J61" s="12">
        <f t="shared" si="4"/>
        <v>0</v>
      </c>
      <c r="K61" s="21">
        <f t="shared" si="0"/>
        <v>-6184.0135977353812</v>
      </c>
      <c r="L61" s="21">
        <f t="shared" si="5"/>
        <v>0</v>
      </c>
      <c r="M61" s="21"/>
    </row>
    <row r="62" spans="1:19">
      <c r="A62" s="6">
        <v>1</v>
      </c>
      <c r="B62" s="3">
        <v>1</v>
      </c>
      <c r="C62" s="3">
        <v>710</v>
      </c>
      <c r="D62" s="3">
        <v>19</v>
      </c>
      <c r="E62" s="4">
        <v>25300</v>
      </c>
      <c r="F62" s="3">
        <v>44</v>
      </c>
      <c r="G62" s="11">
        <f t="shared" si="1"/>
        <v>5.9741499999999981</v>
      </c>
      <c r="H62" s="36">
        <f t="shared" si="2"/>
        <v>393.13379530525469</v>
      </c>
      <c r="I62" s="35">
        <f t="shared" si="3"/>
        <v>0.99746279052466058</v>
      </c>
      <c r="J62" s="12">
        <f t="shared" si="4"/>
        <v>1</v>
      </c>
      <c r="K62" s="21">
        <f t="shared" si="0"/>
        <v>581.98581272509011</v>
      </c>
      <c r="L62" s="21">
        <f t="shared" si="5"/>
        <v>581.98581272509011</v>
      </c>
      <c r="M62" s="21"/>
    </row>
    <row r="63" spans="1:19">
      <c r="A63" s="6">
        <v>1</v>
      </c>
      <c r="B63" s="3">
        <v>1</v>
      </c>
      <c r="C63" s="3">
        <v>592</v>
      </c>
      <c r="D63" s="3">
        <v>18</v>
      </c>
      <c r="E63" s="4">
        <v>16500</v>
      </c>
      <c r="F63" s="3">
        <v>50</v>
      </c>
      <c r="G63" s="11">
        <f t="shared" si="1"/>
        <v>2.2156599999999989</v>
      </c>
      <c r="H63" s="36">
        <f t="shared" si="2"/>
        <v>9.1674576374164118</v>
      </c>
      <c r="I63" s="35">
        <f t="shared" si="3"/>
        <v>0.90164699616549338</v>
      </c>
      <c r="J63" s="12">
        <f t="shared" si="4"/>
        <v>1</v>
      </c>
      <c r="K63" s="21">
        <f t="shared" si="0"/>
        <v>-98.306327224997062</v>
      </c>
      <c r="L63" s="21">
        <f t="shared" si="5"/>
        <v>-98.306327224997062</v>
      </c>
      <c r="M63" s="21"/>
    </row>
    <row r="64" spans="1:19">
      <c r="A64" s="6">
        <v>1</v>
      </c>
      <c r="B64" s="3">
        <v>1</v>
      </c>
      <c r="C64" s="3">
        <v>620</v>
      </c>
      <c r="D64" s="3">
        <v>8</v>
      </c>
      <c r="E64" s="4">
        <v>16200</v>
      </c>
      <c r="F64" s="3">
        <v>55.000000000000007</v>
      </c>
      <c r="G64" s="11">
        <f t="shared" si="1"/>
        <v>1.8261999999999983</v>
      </c>
      <c r="H64" s="36">
        <f t="shared" si="2"/>
        <v>6.2102428409271351</v>
      </c>
      <c r="I64" s="35">
        <f t="shared" si="3"/>
        <v>0.8613084160877702</v>
      </c>
      <c r="J64" s="12">
        <f t="shared" si="4"/>
        <v>1</v>
      </c>
      <c r="K64" s="21">
        <f t="shared" si="0"/>
        <v>-384.71024577683158</v>
      </c>
      <c r="L64" s="21">
        <f t="shared" si="5"/>
        <v>-384.71024577683158</v>
      </c>
      <c r="M64" s="21"/>
    </row>
    <row r="65" spans="1:13">
      <c r="A65" s="6">
        <v>1</v>
      </c>
      <c r="B65" s="3">
        <v>1</v>
      </c>
      <c r="C65" s="3">
        <v>725</v>
      </c>
      <c r="D65" s="3">
        <v>20</v>
      </c>
      <c r="E65" s="4">
        <v>13200</v>
      </c>
      <c r="F65" s="3">
        <v>25</v>
      </c>
      <c r="G65" s="11">
        <f t="shared" si="1"/>
        <v>8.5954749999999986</v>
      </c>
      <c r="H65" s="36">
        <f t="shared" si="2"/>
        <v>5407.1368562434436</v>
      </c>
      <c r="I65" s="35">
        <f t="shared" si="3"/>
        <v>0.99981509343668962</v>
      </c>
      <c r="J65" s="12">
        <f t="shared" si="4"/>
        <v>1</v>
      </c>
      <c r="K65" s="21">
        <f t="shared" si="0"/>
        <v>598.68716340049627</v>
      </c>
      <c r="L65" s="21">
        <f t="shared" si="5"/>
        <v>598.68716340049627</v>
      </c>
      <c r="M65" s="21"/>
    </row>
    <row r="66" spans="1:13">
      <c r="A66" s="6">
        <v>1</v>
      </c>
      <c r="B66" s="3">
        <v>1</v>
      </c>
      <c r="C66" s="3">
        <v>573</v>
      </c>
      <c r="D66" s="3">
        <v>17</v>
      </c>
      <c r="E66" s="4">
        <v>12500</v>
      </c>
      <c r="F66" s="3">
        <v>70</v>
      </c>
      <c r="G66" s="11">
        <f t="shared" si="1"/>
        <v>-0.62288500000000191</v>
      </c>
      <c r="H66" s="36">
        <f t="shared" si="2"/>
        <v>0.53639470445716164</v>
      </c>
      <c r="I66" s="35">
        <f t="shared" si="3"/>
        <v>0.3491255879111354</v>
      </c>
      <c r="J66" s="12">
        <f t="shared" si="4"/>
        <v>0</v>
      </c>
      <c r="K66" s="21">
        <f t="shared" si="0"/>
        <v>-4021.2083258309381</v>
      </c>
      <c r="L66" s="21">
        <f t="shared" si="5"/>
        <v>0</v>
      </c>
      <c r="M66" s="21"/>
    </row>
    <row r="67" spans="1:13">
      <c r="A67" s="6">
        <v>1</v>
      </c>
      <c r="B67" s="3">
        <v>1</v>
      </c>
      <c r="C67" s="3">
        <v>677</v>
      </c>
      <c r="D67" s="3">
        <v>16</v>
      </c>
      <c r="E67" s="4">
        <v>12300</v>
      </c>
      <c r="F67" s="3">
        <v>55.000000000000007</v>
      </c>
      <c r="G67" s="11">
        <f t="shared" si="1"/>
        <v>3.7068349999999981</v>
      </c>
      <c r="H67" s="36">
        <f t="shared" si="2"/>
        <v>40.724708634513981</v>
      </c>
      <c r="I67" s="35">
        <f t="shared" si="3"/>
        <v>0.97603338566700459</v>
      </c>
      <c r="J67" s="12">
        <f t="shared" si="4"/>
        <v>1</v>
      </c>
      <c r="K67" s="21">
        <f t="shared" si="0"/>
        <v>429.83703823573262</v>
      </c>
      <c r="L67" s="21">
        <f t="shared" si="5"/>
        <v>429.83703823573262</v>
      </c>
      <c r="M67" s="21"/>
    </row>
    <row r="68" spans="1:13">
      <c r="A68" s="6">
        <v>1</v>
      </c>
      <c r="B68" s="3">
        <v>1</v>
      </c>
      <c r="C68" s="3">
        <v>625</v>
      </c>
      <c r="D68" s="3">
        <v>2</v>
      </c>
      <c r="E68" s="4">
        <v>11400</v>
      </c>
      <c r="F68" s="3">
        <v>65</v>
      </c>
      <c r="G68" s="11">
        <f t="shared" si="1"/>
        <v>0.48597499999999894</v>
      </c>
      <c r="H68" s="36">
        <f t="shared" si="2"/>
        <v>1.6257593517194928</v>
      </c>
      <c r="I68" s="35">
        <f t="shared" si="3"/>
        <v>0.61915778788138198</v>
      </c>
      <c r="J68" s="12">
        <f t="shared" si="4"/>
        <v>1</v>
      </c>
      <c r="K68" s="21">
        <f t="shared" si="0"/>
        <v>-2103.9797060421879</v>
      </c>
      <c r="L68" s="21">
        <f t="shared" si="5"/>
        <v>-2103.9797060421879</v>
      </c>
      <c r="M68" s="21"/>
    </row>
    <row r="69" spans="1:13">
      <c r="A69" s="6">
        <v>1</v>
      </c>
      <c r="B69" s="3">
        <v>0</v>
      </c>
      <c r="C69" s="3">
        <v>527</v>
      </c>
      <c r="D69" s="3">
        <v>2</v>
      </c>
      <c r="E69" s="4">
        <v>11600</v>
      </c>
      <c r="F69" s="3">
        <v>75</v>
      </c>
      <c r="G69" s="11">
        <f t="shared" si="1"/>
        <v>-3.1915150000000008</v>
      </c>
      <c r="H69" s="36">
        <f t="shared" si="2"/>
        <v>4.1109542780096868E-2</v>
      </c>
      <c r="I69" s="35">
        <f t="shared" si="3"/>
        <v>3.9486279868611314E-2</v>
      </c>
      <c r="J69" s="12">
        <f t="shared" si="4"/>
        <v>0</v>
      </c>
      <c r="K69" s="21">
        <f t="shared" si="0"/>
        <v>-6219.6474129328599</v>
      </c>
      <c r="L69" s="21">
        <f t="shared" si="5"/>
        <v>0</v>
      </c>
      <c r="M69" s="21"/>
    </row>
    <row r="70" spans="1:13">
      <c r="A70" s="6">
        <v>1</v>
      </c>
      <c r="B70" s="3">
        <v>0</v>
      </c>
      <c r="C70" s="3">
        <v>795</v>
      </c>
      <c r="D70" s="3">
        <v>10</v>
      </c>
      <c r="E70" s="4">
        <v>10500</v>
      </c>
      <c r="F70" s="3">
        <v>12</v>
      </c>
      <c r="G70" s="11">
        <f t="shared" si="1"/>
        <v>11.326224999999997</v>
      </c>
      <c r="H70" s="36">
        <f t="shared" si="2"/>
        <v>82969.222105274705</v>
      </c>
      <c r="I70" s="35">
        <f t="shared" si="3"/>
        <v>0.99998794748314968</v>
      </c>
      <c r="J70" s="12">
        <f t="shared" si="4"/>
        <v>1</v>
      </c>
      <c r="K70" s="21">
        <f t="shared" si="0"/>
        <v>599.9144271303627</v>
      </c>
      <c r="L70" s="21">
        <f t="shared" si="5"/>
        <v>599.9144271303627</v>
      </c>
      <c r="M70" s="21"/>
    </row>
    <row r="71" spans="1:13">
      <c r="A71" s="6">
        <v>1</v>
      </c>
      <c r="B71" s="3">
        <v>0</v>
      </c>
      <c r="C71" s="3">
        <v>733</v>
      </c>
      <c r="D71" s="3">
        <v>22</v>
      </c>
      <c r="E71" s="4">
        <v>10500</v>
      </c>
      <c r="F71" s="3">
        <v>20</v>
      </c>
      <c r="G71" s="11">
        <f t="shared" si="1"/>
        <v>9.4578150000000001</v>
      </c>
      <c r="H71" s="36">
        <f t="shared" si="2"/>
        <v>12807.868658776173</v>
      </c>
      <c r="I71" s="35">
        <f t="shared" si="3"/>
        <v>0.99992192909251865</v>
      </c>
      <c r="J71" s="12">
        <f t="shared" si="4"/>
        <v>1</v>
      </c>
      <c r="K71" s="21">
        <f t="shared" si="0"/>
        <v>599.44569655688235</v>
      </c>
      <c r="L71" s="21">
        <f t="shared" si="5"/>
        <v>599.44569655688235</v>
      </c>
      <c r="M71" s="21"/>
    </row>
    <row r="72" spans="1:13">
      <c r="A72" s="6">
        <v>1</v>
      </c>
      <c r="B72" s="3">
        <v>1</v>
      </c>
      <c r="C72" s="3">
        <v>620</v>
      </c>
      <c r="D72" s="3">
        <v>19</v>
      </c>
      <c r="E72" s="4">
        <v>9800</v>
      </c>
      <c r="F72" s="3">
        <v>62</v>
      </c>
      <c r="G72" s="11">
        <f t="shared" si="1"/>
        <v>1.6041999999999996</v>
      </c>
      <c r="H72" s="36">
        <f t="shared" si="2"/>
        <v>4.9738789075478724</v>
      </c>
      <c r="I72" s="35">
        <f t="shared" si="3"/>
        <v>0.83260457477025174</v>
      </c>
      <c r="J72" s="12">
        <f t="shared" si="4"/>
        <v>1</v>
      </c>
      <c r="K72" s="21">
        <f t="shared" si="0"/>
        <v>-588.50751913121258</v>
      </c>
      <c r="L72" s="21">
        <f t="shared" si="5"/>
        <v>-588.50751913121258</v>
      </c>
      <c r="M72" s="21"/>
    </row>
    <row r="73" spans="1:13">
      <c r="A73" s="6">
        <v>1</v>
      </c>
      <c r="B73" s="3">
        <v>1</v>
      </c>
      <c r="C73" s="3">
        <v>591</v>
      </c>
      <c r="D73" s="3">
        <v>24</v>
      </c>
      <c r="E73" s="4">
        <v>9500</v>
      </c>
      <c r="F73" s="3">
        <v>50</v>
      </c>
      <c r="G73" s="11">
        <f t="shared" si="1"/>
        <v>2.5081050000000005</v>
      </c>
      <c r="H73" s="36">
        <f t="shared" si="2"/>
        <v>12.281634297752269</v>
      </c>
      <c r="I73" s="35">
        <f t="shared" si="3"/>
        <v>0.9247080609523155</v>
      </c>
      <c r="J73" s="12">
        <f t="shared" si="4"/>
        <v>1</v>
      </c>
      <c r="K73" s="21">
        <f t="shared" si="0"/>
        <v>65.427232761439996</v>
      </c>
      <c r="L73" s="21">
        <f t="shared" si="5"/>
        <v>65.427232761439996</v>
      </c>
      <c r="M73" s="21"/>
    </row>
    <row r="74" spans="1:13">
      <c r="A74" s="6">
        <v>1</v>
      </c>
      <c r="B74" s="3">
        <v>1</v>
      </c>
      <c r="C74" s="3">
        <v>660</v>
      </c>
      <c r="D74" s="3">
        <v>3</v>
      </c>
      <c r="E74" s="4">
        <v>8000</v>
      </c>
      <c r="F74" s="3">
        <v>35</v>
      </c>
      <c r="G74" s="11">
        <f t="shared" si="1"/>
        <v>4.8834000000000017</v>
      </c>
      <c r="H74" s="36">
        <f t="shared" si="2"/>
        <v>132.07896983128157</v>
      </c>
      <c r="I74" s="35">
        <f t="shared" si="3"/>
        <v>0.99248566470519117</v>
      </c>
      <c r="J74" s="12">
        <f t="shared" si="4"/>
        <v>1</v>
      </c>
      <c r="K74" s="21">
        <f t="shared" si="0"/>
        <v>546.64821940685727</v>
      </c>
      <c r="L74" s="21">
        <f t="shared" si="5"/>
        <v>546.64821940685727</v>
      </c>
      <c r="M74" s="21"/>
    </row>
    <row r="75" spans="1:13">
      <c r="A75" s="6">
        <v>1</v>
      </c>
      <c r="B75" s="3">
        <v>1</v>
      </c>
      <c r="C75" s="3">
        <v>700</v>
      </c>
      <c r="D75" s="3">
        <v>17</v>
      </c>
      <c r="E75" s="4">
        <v>7000</v>
      </c>
      <c r="F75" s="3">
        <v>18</v>
      </c>
      <c r="G75" s="11">
        <f t="shared" si="1"/>
        <v>8.6025999999999989</v>
      </c>
      <c r="H75" s="36">
        <f t="shared" si="2"/>
        <v>5445.8002812314262</v>
      </c>
      <c r="I75" s="35">
        <f t="shared" si="3"/>
        <v>0.99981640597261368</v>
      </c>
      <c r="J75" s="12">
        <f t="shared" si="4"/>
        <v>1</v>
      </c>
      <c r="K75" s="21">
        <f t="shared" si="0"/>
        <v>598.69648240555716</v>
      </c>
      <c r="L75" s="21">
        <f t="shared" si="5"/>
        <v>598.69648240555716</v>
      </c>
      <c r="M75" s="21"/>
    </row>
    <row r="76" spans="1:13">
      <c r="A76" s="6">
        <v>1</v>
      </c>
      <c r="B76" s="3">
        <v>0</v>
      </c>
      <c r="C76" s="3">
        <v>500</v>
      </c>
      <c r="D76" s="3">
        <v>15</v>
      </c>
      <c r="E76" s="4">
        <v>6100</v>
      </c>
      <c r="F76" s="3">
        <v>83</v>
      </c>
      <c r="G76" s="11">
        <f t="shared" si="1"/>
        <v>-4.1125000000000007</v>
      </c>
      <c r="H76" s="36">
        <f t="shared" si="2"/>
        <v>1.6366806321570414E-2</v>
      </c>
      <c r="I76" s="35">
        <f t="shared" si="3"/>
        <v>1.6103247587163021E-2</v>
      </c>
      <c r="J76" s="12">
        <f t="shared" si="4"/>
        <v>0</v>
      </c>
      <c r="K76" s="21">
        <f t="shared" si="0"/>
        <v>-6385.6669421311426</v>
      </c>
      <c r="L76" s="21">
        <f t="shared" si="5"/>
        <v>0</v>
      </c>
      <c r="M76" s="21"/>
    </row>
    <row r="77" spans="1:13">
      <c r="A77" s="6">
        <v>1</v>
      </c>
      <c r="B77" s="3">
        <v>1</v>
      </c>
      <c r="C77" s="3">
        <v>565</v>
      </c>
      <c r="D77" s="3">
        <v>3</v>
      </c>
      <c r="E77" s="4">
        <v>2800</v>
      </c>
      <c r="F77" s="3">
        <v>70</v>
      </c>
      <c r="G77" s="11">
        <f t="shared" si="1"/>
        <v>-1.5693250000000019</v>
      </c>
      <c r="H77" s="36">
        <f t="shared" si="2"/>
        <v>0.20818566026106991</v>
      </c>
      <c r="I77" s="35">
        <f t="shared" si="3"/>
        <v>0.17231263961209758</v>
      </c>
      <c r="J77" s="12">
        <f t="shared" si="4"/>
        <v>0</v>
      </c>
      <c r="K77" s="21">
        <f t="shared" si="0"/>
        <v>-5276.5802587541075</v>
      </c>
      <c r="L77" s="21">
        <f t="shared" si="5"/>
        <v>0</v>
      </c>
      <c r="M77" s="21"/>
    </row>
    <row r="78" spans="1:13">
      <c r="A78" s="6">
        <v>1</v>
      </c>
      <c r="B78" s="3">
        <v>1</v>
      </c>
      <c r="C78" s="3">
        <v>620</v>
      </c>
      <c r="D78" s="3">
        <v>13</v>
      </c>
      <c r="E78" s="4">
        <v>1800</v>
      </c>
      <c r="F78" s="3">
        <v>87</v>
      </c>
      <c r="G78" s="11">
        <f t="shared" si="1"/>
        <v>-1.5888000000000009</v>
      </c>
      <c r="H78" s="36">
        <f t="shared" si="2"/>
        <v>0.20417046935348296</v>
      </c>
      <c r="I78" s="35">
        <f t="shared" si="3"/>
        <v>0.16955279551333105</v>
      </c>
      <c r="J78" s="12">
        <f t="shared" si="4"/>
        <v>0</v>
      </c>
      <c r="K78" s="21">
        <f t="shared" si="0"/>
        <v>-5296.1751518553501</v>
      </c>
      <c r="L78" s="21">
        <f t="shared" si="5"/>
        <v>0</v>
      </c>
      <c r="M78" s="21"/>
    </row>
    <row r="79" spans="1:13">
      <c r="A79" s="6">
        <v>1</v>
      </c>
      <c r="B79" s="3">
        <v>0</v>
      </c>
      <c r="C79" s="3">
        <v>774</v>
      </c>
      <c r="D79" s="3">
        <v>10</v>
      </c>
      <c r="E79" s="4">
        <v>3000</v>
      </c>
      <c r="F79" s="3">
        <v>7.0000000000000009</v>
      </c>
      <c r="G79" s="11">
        <f t="shared" si="1"/>
        <v>11.364569999999999</v>
      </c>
      <c r="H79" s="36">
        <f t="shared" si="2"/>
        <v>86212.460537138249</v>
      </c>
      <c r="I79" s="35">
        <f t="shared" si="3"/>
        <v>0.99998840088318264</v>
      </c>
      <c r="J79" s="12">
        <f t="shared" si="4"/>
        <v>1</v>
      </c>
      <c r="K79" s="21">
        <f t="shared" ref="K79:K114" si="6">I79*$M$3-(1-I79)*$M$4</f>
        <v>599.91764627059672</v>
      </c>
      <c r="L79" s="21">
        <f t="shared" si="5"/>
        <v>599.91764627059672</v>
      </c>
      <c r="M79" s="21"/>
    </row>
    <row r="80" spans="1:13">
      <c r="A80" s="6">
        <v>1</v>
      </c>
      <c r="B80" s="3">
        <v>1</v>
      </c>
      <c r="C80" s="3">
        <v>802</v>
      </c>
      <c r="D80" s="3">
        <v>15</v>
      </c>
      <c r="E80" s="4">
        <v>500</v>
      </c>
      <c r="F80" s="3">
        <v>5</v>
      </c>
      <c r="G80" s="11">
        <f t="shared" ref="G80:G114" si="7">SUMPRODUCT($A$11:$F$11,A80:F80)</f>
        <v>12.59821</v>
      </c>
      <c r="H80" s="36">
        <f t="shared" ref="H80:H114" si="8">EXP(G80)</f>
        <v>296028.20028461813</v>
      </c>
      <c r="I80" s="35">
        <f t="shared" ref="I80:I114" si="9">H80/(H80+1)</f>
        <v>0.9999966219548645</v>
      </c>
      <c r="J80" s="12">
        <f t="shared" ref="J80:J114" si="10">IF(I80&gt;$M$5,1,0)</f>
        <v>1</v>
      </c>
      <c r="K80" s="21">
        <f t="shared" si="6"/>
        <v>599.97601587953795</v>
      </c>
      <c r="L80" s="21">
        <f t="shared" ref="L80:L114" si="11">J80*K80</f>
        <v>599.97601587953795</v>
      </c>
      <c r="M80" s="21"/>
    </row>
    <row r="81" spans="1:13">
      <c r="A81" s="6">
        <v>1</v>
      </c>
      <c r="B81" s="3">
        <v>0</v>
      </c>
      <c r="C81" s="3">
        <v>640</v>
      </c>
      <c r="D81" s="3">
        <v>10</v>
      </c>
      <c r="E81" s="4">
        <v>3300</v>
      </c>
      <c r="F81" s="3">
        <v>59</v>
      </c>
      <c r="G81" s="11">
        <f t="shared" si="7"/>
        <v>1.9601999999999986</v>
      </c>
      <c r="H81" s="36">
        <f t="shared" si="8"/>
        <v>7.1007470725656621</v>
      </c>
      <c r="I81" s="35">
        <f t="shared" si="9"/>
        <v>0.87655459539199254</v>
      </c>
      <c r="J81" s="12">
        <f t="shared" si="10"/>
        <v>1</v>
      </c>
      <c r="K81" s="21">
        <f t="shared" si="6"/>
        <v>-276.462372716853</v>
      </c>
      <c r="L81" s="21">
        <f t="shared" si="11"/>
        <v>-276.462372716853</v>
      </c>
      <c r="M81" s="21"/>
    </row>
    <row r="82" spans="1:13">
      <c r="A82" s="6">
        <v>1</v>
      </c>
      <c r="B82" s="3">
        <v>0</v>
      </c>
      <c r="C82" s="3">
        <v>523</v>
      </c>
      <c r="D82" s="3">
        <v>4</v>
      </c>
      <c r="E82" s="4">
        <v>3500</v>
      </c>
      <c r="F82" s="3">
        <v>79</v>
      </c>
      <c r="G82" s="11">
        <f t="shared" si="7"/>
        <v>-3.6477350000000008</v>
      </c>
      <c r="H82" s="36">
        <f t="shared" si="8"/>
        <v>2.6050065405973016E-2</v>
      </c>
      <c r="I82" s="35">
        <f t="shared" si="9"/>
        <v>2.5388688412261731E-2</v>
      </c>
      <c r="J82" s="12">
        <f t="shared" si="10"/>
        <v>0</v>
      </c>
      <c r="K82" s="21">
        <f t="shared" si="6"/>
        <v>-6319.740312272942</v>
      </c>
      <c r="L82" s="21">
        <f t="shared" si="11"/>
        <v>0</v>
      </c>
      <c r="M82" s="21"/>
    </row>
    <row r="83" spans="1:13">
      <c r="A83" s="6">
        <v>1</v>
      </c>
      <c r="B83" s="3">
        <v>0</v>
      </c>
      <c r="C83" s="3">
        <v>811</v>
      </c>
      <c r="D83" s="3">
        <v>18</v>
      </c>
      <c r="E83" s="4">
        <v>1700</v>
      </c>
      <c r="F83" s="3">
        <v>3</v>
      </c>
      <c r="G83" s="11">
        <f t="shared" si="7"/>
        <v>13.194105000000002</v>
      </c>
      <c r="H83" s="36">
        <f t="shared" si="8"/>
        <v>537188.8566368873</v>
      </c>
      <c r="I83" s="35">
        <f t="shared" si="9"/>
        <v>0.99999813846075525</v>
      </c>
      <c r="J83" s="12">
        <f t="shared" si="10"/>
        <v>1</v>
      </c>
      <c r="K83" s="21">
        <f t="shared" si="6"/>
        <v>599.9867830713622</v>
      </c>
      <c r="L83" s="21">
        <f t="shared" si="11"/>
        <v>599.9867830713622</v>
      </c>
      <c r="M83" s="21"/>
    </row>
    <row r="84" spans="1:13">
      <c r="A84" s="6">
        <v>1</v>
      </c>
      <c r="B84" s="3">
        <v>1</v>
      </c>
      <c r="C84" s="3">
        <v>763</v>
      </c>
      <c r="D84" s="3">
        <v>14</v>
      </c>
      <c r="E84" s="4">
        <v>4000</v>
      </c>
      <c r="F84" s="3">
        <v>70</v>
      </c>
      <c r="G84" s="11">
        <f t="shared" si="7"/>
        <v>4.0735649999999985</v>
      </c>
      <c r="H84" s="36">
        <f t="shared" si="8"/>
        <v>58.766090712920125</v>
      </c>
      <c r="I84" s="35">
        <f t="shared" si="9"/>
        <v>0.98326810423650779</v>
      </c>
      <c r="J84" s="12">
        <f t="shared" si="10"/>
        <v>1</v>
      </c>
      <c r="K84" s="21">
        <f t="shared" si="6"/>
        <v>481.20354007920537</v>
      </c>
      <c r="L84" s="21">
        <f t="shared" si="11"/>
        <v>481.20354007920537</v>
      </c>
      <c r="M84" s="21"/>
    </row>
    <row r="85" spans="1:13">
      <c r="A85" s="6">
        <v>1</v>
      </c>
      <c r="B85" s="3">
        <v>1</v>
      </c>
      <c r="C85" s="3">
        <v>555</v>
      </c>
      <c r="D85" s="3">
        <v>17</v>
      </c>
      <c r="E85" s="4">
        <v>1800</v>
      </c>
      <c r="F85" s="3">
        <v>100</v>
      </c>
      <c r="G85" s="11">
        <f t="shared" si="7"/>
        <v>-4.5328750000000007</v>
      </c>
      <c r="H85" s="36">
        <f t="shared" si="8"/>
        <v>1.074972614087937E-2</v>
      </c>
      <c r="I85" s="35">
        <f t="shared" si="9"/>
        <v>1.0635398519396742E-2</v>
      </c>
      <c r="J85" s="12">
        <f t="shared" si="10"/>
        <v>0</v>
      </c>
      <c r="K85" s="21">
        <f t="shared" si="6"/>
        <v>-6424.4886705122826</v>
      </c>
      <c r="L85" s="21">
        <f t="shared" si="11"/>
        <v>0</v>
      </c>
      <c r="M85" s="21"/>
    </row>
    <row r="86" spans="1:13">
      <c r="A86" s="6">
        <v>1</v>
      </c>
      <c r="B86" s="3">
        <v>1</v>
      </c>
      <c r="C86" s="3">
        <v>617</v>
      </c>
      <c r="D86" s="3">
        <v>15</v>
      </c>
      <c r="E86" s="4">
        <v>1200</v>
      </c>
      <c r="F86" s="3">
        <v>34</v>
      </c>
      <c r="G86" s="11">
        <f t="shared" si="7"/>
        <v>4.5355349999999994</v>
      </c>
      <c r="H86" s="36">
        <f t="shared" si="8"/>
        <v>93.273403228941547</v>
      </c>
      <c r="I86" s="35">
        <f t="shared" si="9"/>
        <v>0.98939255436051765</v>
      </c>
      <c r="J86" s="12">
        <f t="shared" si="10"/>
        <v>1</v>
      </c>
      <c r="K86" s="21">
        <f t="shared" si="6"/>
        <v>524.68713595967529</v>
      </c>
      <c r="L86" s="21">
        <f t="shared" si="11"/>
        <v>524.68713595967529</v>
      </c>
      <c r="M86" s="21"/>
    </row>
    <row r="87" spans="1:13">
      <c r="A87" s="6">
        <v>1</v>
      </c>
      <c r="B87" s="3">
        <v>1</v>
      </c>
      <c r="C87" s="3">
        <v>642</v>
      </c>
      <c r="D87" s="3">
        <v>3</v>
      </c>
      <c r="E87" s="4">
        <v>2800</v>
      </c>
      <c r="F87" s="3">
        <v>25</v>
      </c>
      <c r="G87" s="11">
        <f t="shared" si="7"/>
        <v>5.5734100000000009</v>
      </c>
      <c r="H87" s="36">
        <f t="shared" si="8"/>
        <v>263.33052705947438</v>
      </c>
      <c r="I87" s="35">
        <f t="shared" si="9"/>
        <v>0.99621685769281199</v>
      </c>
      <c r="J87" s="12">
        <f t="shared" si="10"/>
        <v>1</v>
      </c>
      <c r="K87" s="21">
        <f t="shared" si="6"/>
        <v>573.13968961896512</v>
      </c>
      <c r="L87" s="21">
        <f t="shared" si="11"/>
        <v>573.13968961896512</v>
      </c>
      <c r="M87" s="21"/>
    </row>
    <row r="88" spans="1:13">
      <c r="A88" s="6">
        <v>1</v>
      </c>
      <c r="B88" s="3">
        <v>1</v>
      </c>
      <c r="C88" s="3">
        <v>688</v>
      </c>
      <c r="D88" s="3">
        <v>13</v>
      </c>
      <c r="E88" s="4">
        <v>200</v>
      </c>
      <c r="F88" s="3">
        <v>11</v>
      </c>
      <c r="G88" s="11">
        <f t="shared" si="7"/>
        <v>8.8889399999999981</v>
      </c>
      <c r="H88" s="36">
        <f t="shared" si="8"/>
        <v>7251.3286998365957</v>
      </c>
      <c r="I88" s="35">
        <f t="shared" si="9"/>
        <v>0.99986211325473673</v>
      </c>
      <c r="J88" s="12">
        <f t="shared" si="10"/>
        <v>1</v>
      </c>
      <c r="K88" s="21">
        <f t="shared" si="6"/>
        <v>599.02100410863079</v>
      </c>
      <c r="L88" s="21">
        <f t="shared" si="11"/>
        <v>599.02100410863079</v>
      </c>
      <c r="M88" s="21"/>
    </row>
    <row r="89" spans="1:13">
      <c r="A89" s="6">
        <v>1</v>
      </c>
      <c r="B89" s="3">
        <v>1</v>
      </c>
      <c r="C89" s="3">
        <v>649</v>
      </c>
      <c r="D89" s="3">
        <v>10</v>
      </c>
      <c r="E89" s="4">
        <v>3000</v>
      </c>
      <c r="F89" s="3">
        <v>5</v>
      </c>
      <c r="G89" s="11">
        <f t="shared" si="7"/>
        <v>8.4232950000000013</v>
      </c>
      <c r="H89" s="36">
        <f t="shared" si="8"/>
        <v>4551.8772077865515</v>
      </c>
      <c r="I89" s="35">
        <f t="shared" si="9"/>
        <v>0.999780358671152</v>
      </c>
      <c r="J89" s="12">
        <f t="shared" si="10"/>
        <v>1</v>
      </c>
      <c r="K89" s="21">
        <f t="shared" si="6"/>
        <v>598.44054656517926</v>
      </c>
      <c r="L89" s="21">
        <f t="shared" si="11"/>
        <v>598.44054656517926</v>
      </c>
      <c r="M89" s="21"/>
    </row>
    <row r="90" spans="1:13">
      <c r="A90" s="6">
        <v>1</v>
      </c>
      <c r="B90" s="3">
        <v>1</v>
      </c>
      <c r="C90" s="3">
        <v>695</v>
      </c>
      <c r="D90" s="3">
        <v>24</v>
      </c>
      <c r="E90" s="4">
        <v>2100</v>
      </c>
      <c r="F90" s="3">
        <v>22</v>
      </c>
      <c r="G90" s="11">
        <f t="shared" si="7"/>
        <v>8.3858250000000005</v>
      </c>
      <c r="H90" s="36">
        <f t="shared" si="8"/>
        <v>4384.4742489451182</v>
      </c>
      <c r="I90" s="35">
        <f t="shared" si="9"/>
        <v>0.99977197449050337</v>
      </c>
      <c r="J90" s="12">
        <f t="shared" si="10"/>
        <v>1</v>
      </c>
      <c r="K90" s="21">
        <f t="shared" si="6"/>
        <v>598.38101888257393</v>
      </c>
      <c r="L90" s="21">
        <f t="shared" si="11"/>
        <v>598.38101888257393</v>
      </c>
      <c r="M90" s="21"/>
    </row>
    <row r="91" spans="1:13">
      <c r="A91" s="6">
        <v>1</v>
      </c>
      <c r="B91" s="3">
        <v>0</v>
      </c>
      <c r="C91" s="3">
        <v>701</v>
      </c>
      <c r="D91" s="3">
        <v>3</v>
      </c>
      <c r="E91" s="4">
        <v>1600</v>
      </c>
      <c r="F91" s="3">
        <v>15</v>
      </c>
      <c r="G91" s="11">
        <f t="shared" si="7"/>
        <v>8.2080550000000017</v>
      </c>
      <c r="H91" s="36">
        <f t="shared" si="8"/>
        <v>3670.3965977791695</v>
      </c>
      <c r="I91" s="35">
        <f t="shared" si="9"/>
        <v>0.99972762408708316</v>
      </c>
      <c r="J91" s="12">
        <f t="shared" si="10"/>
        <v>1</v>
      </c>
      <c r="K91" s="21">
        <f t="shared" si="6"/>
        <v>598.06613101829043</v>
      </c>
      <c r="L91" s="21">
        <f t="shared" si="11"/>
        <v>598.06613101829043</v>
      </c>
      <c r="M91" s="21"/>
    </row>
    <row r="92" spans="1:13">
      <c r="A92" s="6">
        <v>1</v>
      </c>
      <c r="B92" s="3">
        <v>0</v>
      </c>
      <c r="C92" s="3">
        <v>635</v>
      </c>
      <c r="D92" s="3">
        <v>19</v>
      </c>
      <c r="E92" s="4">
        <v>39000</v>
      </c>
      <c r="F92" s="3">
        <v>85</v>
      </c>
      <c r="G92" s="11">
        <f t="shared" si="7"/>
        <v>-0.68057500000000104</v>
      </c>
      <c r="H92" s="36">
        <f t="shared" si="8"/>
        <v>0.50632577132905066</v>
      </c>
      <c r="I92" s="35">
        <f t="shared" si="9"/>
        <v>0.33613298063825386</v>
      </c>
      <c r="J92" s="12">
        <f t="shared" si="10"/>
        <v>0</v>
      </c>
      <c r="K92" s="21">
        <f t="shared" si="6"/>
        <v>-4113.4558374683984</v>
      </c>
      <c r="L92" s="21">
        <f t="shared" si="11"/>
        <v>0</v>
      </c>
      <c r="M92" s="21"/>
    </row>
    <row r="93" spans="1:13">
      <c r="A93" s="6">
        <v>1</v>
      </c>
      <c r="B93" s="3">
        <v>1</v>
      </c>
      <c r="C93" s="3">
        <v>507</v>
      </c>
      <c r="D93" s="3">
        <v>24</v>
      </c>
      <c r="E93" s="4">
        <v>9500</v>
      </c>
      <c r="F93" s="3">
        <v>100</v>
      </c>
      <c r="G93" s="11">
        <f t="shared" si="7"/>
        <v>-5.3885149999999999</v>
      </c>
      <c r="H93" s="36">
        <f t="shared" si="8"/>
        <v>4.5687528987183043E-3</v>
      </c>
      <c r="I93" s="35">
        <f t="shared" si="9"/>
        <v>4.5479743278247584E-3</v>
      </c>
      <c r="J93" s="12">
        <f t="shared" si="10"/>
        <v>0</v>
      </c>
      <c r="K93" s="21">
        <f t="shared" si="6"/>
        <v>-6467.7093822724446</v>
      </c>
      <c r="L93" s="21">
        <f t="shared" si="11"/>
        <v>0</v>
      </c>
      <c r="M93" s="21"/>
    </row>
    <row r="94" spans="1:13">
      <c r="A94" s="6">
        <v>1</v>
      </c>
      <c r="B94" s="3">
        <v>1</v>
      </c>
      <c r="C94" s="3">
        <v>677</v>
      </c>
      <c r="D94" s="3">
        <v>3</v>
      </c>
      <c r="E94" s="4">
        <v>8000</v>
      </c>
      <c r="F94" s="3">
        <v>9</v>
      </c>
      <c r="G94" s="11">
        <f t="shared" si="7"/>
        <v>8.307834999999999</v>
      </c>
      <c r="H94" s="36">
        <f t="shared" si="8"/>
        <v>4055.523264400299</v>
      </c>
      <c r="I94" s="35">
        <f t="shared" si="9"/>
        <v>0.99975348347961523</v>
      </c>
      <c r="J94" s="12">
        <f t="shared" si="10"/>
        <v>1</v>
      </c>
      <c r="K94" s="21">
        <f t="shared" si="6"/>
        <v>598.24973270526823</v>
      </c>
      <c r="L94" s="21">
        <f t="shared" si="11"/>
        <v>598.24973270526823</v>
      </c>
      <c r="M94" s="21"/>
    </row>
    <row r="95" spans="1:13">
      <c r="A95" s="6">
        <v>1</v>
      </c>
      <c r="B95" s="3">
        <v>1</v>
      </c>
      <c r="C95" s="3">
        <v>485</v>
      </c>
      <c r="D95" s="3">
        <v>17</v>
      </c>
      <c r="E95" s="4">
        <v>7000</v>
      </c>
      <c r="F95" s="3">
        <v>80</v>
      </c>
      <c r="G95" s="11">
        <f t="shared" si="7"/>
        <v>-4.0217250000000018</v>
      </c>
      <c r="H95" s="36">
        <f t="shared" si="8"/>
        <v>1.7922022770275832E-2</v>
      </c>
      <c r="I95" s="35">
        <f t="shared" si="9"/>
        <v>1.7606479051804999E-2</v>
      </c>
      <c r="J95" s="12">
        <f t="shared" si="10"/>
        <v>0</v>
      </c>
      <c r="K95" s="21">
        <f t="shared" si="6"/>
        <v>-6374.993998732185</v>
      </c>
      <c r="L95" s="21">
        <f t="shared" si="11"/>
        <v>0</v>
      </c>
      <c r="M95" s="21"/>
    </row>
    <row r="96" spans="1:13">
      <c r="A96" s="6">
        <v>1</v>
      </c>
      <c r="B96" s="3">
        <v>1</v>
      </c>
      <c r="C96" s="3">
        <v>582</v>
      </c>
      <c r="D96" s="3">
        <v>15</v>
      </c>
      <c r="E96" s="4">
        <v>6100</v>
      </c>
      <c r="F96" s="3">
        <v>65</v>
      </c>
      <c r="G96" s="11">
        <f t="shared" si="7"/>
        <v>7.6109999999999012E-2</v>
      </c>
      <c r="H96" s="36">
        <f t="shared" si="8"/>
        <v>1.0790812665684031</v>
      </c>
      <c r="I96" s="35">
        <f t="shared" si="9"/>
        <v>0.51901832021672945</v>
      </c>
      <c r="J96" s="12">
        <f t="shared" si="10"/>
        <v>0</v>
      </c>
      <c r="K96" s="21">
        <f t="shared" si="6"/>
        <v>-2814.9699264612209</v>
      </c>
      <c r="L96" s="21">
        <f t="shared" si="11"/>
        <v>0</v>
      </c>
      <c r="M96" s="21"/>
    </row>
    <row r="97" spans="1:13">
      <c r="A97" s="6">
        <v>1</v>
      </c>
      <c r="B97" s="3">
        <v>0</v>
      </c>
      <c r="C97" s="3">
        <v>699</v>
      </c>
      <c r="D97" s="3">
        <v>3</v>
      </c>
      <c r="E97" s="4">
        <v>2800</v>
      </c>
      <c r="F97" s="3">
        <v>27</v>
      </c>
      <c r="G97" s="11">
        <f t="shared" si="7"/>
        <v>6.7769449999999996</v>
      </c>
      <c r="H97" s="36">
        <f t="shared" si="8"/>
        <v>877.38421682840317</v>
      </c>
      <c r="I97" s="35">
        <f t="shared" si="9"/>
        <v>0.99886154602867216</v>
      </c>
      <c r="J97" s="12">
        <f t="shared" si="10"/>
        <v>1</v>
      </c>
      <c r="K97" s="21">
        <f t="shared" si="6"/>
        <v>591.91697680357242</v>
      </c>
      <c r="L97" s="21">
        <f t="shared" si="11"/>
        <v>591.91697680357242</v>
      </c>
      <c r="M97" s="21"/>
    </row>
    <row r="98" spans="1:13">
      <c r="A98" s="6">
        <v>1</v>
      </c>
      <c r="B98" s="3">
        <v>1</v>
      </c>
      <c r="C98" s="3">
        <v>703</v>
      </c>
      <c r="D98" s="3">
        <v>13</v>
      </c>
      <c r="E98" s="4">
        <v>1800</v>
      </c>
      <c r="F98" s="3">
        <v>20</v>
      </c>
      <c r="G98" s="11">
        <f t="shared" si="7"/>
        <v>8.2372650000000007</v>
      </c>
      <c r="H98" s="36">
        <f t="shared" si="8"/>
        <v>3779.1900758223323</v>
      </c>
      <c r="I98" s="35">
        <f t="shared" si="9"/>
        <v>0.99973546303758742</v>
      </c>
      <c r="J98" s="12">
        <f t="shared" si="10"/>
        <v>1</v>
      </c>
      <c r="K98" s="21">
        <f t="shared" si="6"/>
        <v>598.12178756687069</v>
      </c>
      <c r="L98" s="21">
        <f t="shared" si="11"/>
        <v>598.12178756687069</v>
      </c>
      <c r="M98" s="21"/>
    </row>
    <row r="99" spans="1:13">
      <c r="A99" s="6">
        <v>1</v>
      </c>
      <c r="B99" s="3">
        <v>1</v>
      </c>
      <c r="C99" s="3">
        <v>585</v>
      </c>
      <c r="D99" s="3">
        <v>10</v>
      </c>
      <c r="E99" s="4">
        <v>3000</v>
      </c>
      <c r="F99" s="3">
        <v>78</v>
      </c>
      <c r="G99" s="11">
        <f t="shared" si="7"/>
        <v>-1.6072250000000006</v>
      </c>
      <c r="H99" s="36">
        <f t="shared" si="8"/>
        <v>0.20044307254638369</v>
      </c>
      <c r="I99" s="35">
        <f t="shared" si="9"/>
        <v>0.16697424236969705</v>
      </c>
      <c r="J99" s="12">
        <f t="shared" si="10"/>
        <v>0</v>
      </c>
      <c r="K99" s="21">
        <f t="shared" si="6"/>
        <v>-5314.4828791751506</v>
      </c>
      <c r="L99" s="21">
        <f t="shared" si="11"/>
        <v>0</v>
      </c>
      <c r="M99" s="21"/>
    </row>
    <row r="100" spans="1:13">
      <c r="A100" s="6">
        <v>1</v>
      </c>
      <c r="B100" s="3">
        <v>0</v>
      </c>
      <c r="C100" s="3">
        <v>620</v>
      </c>
      <c r="D100" s="3">
        <v>5</v>
      </c>
      <c r="E100" s="4">
        <v>3300</v>
      </c>
      <c r="F100" s="3">
        <v>55.000000000000007</v>
      </c>
      <c r="G100" s="11">
        <f t="shared" si="7"/>
        <v>1.644099999999999</v>
      </c>
      <c r="H100" s="36">
        <f t="shared" si="8"/>
        <v>5.1763490957119078</v>
      </c>
      <c r="I100" s="35">
        <f t="shared" si="9"/>
        <v>0.83809205333061954</v>
      </c>
      <c r="J100" s="12">
        <f t="shared" si="10"/>
        <v>1</v>
      </c>
      <c r="K100" s="21">
        <f t="shared" si="6"/>
        <v>-549.54642135260133</v>
      </c>
      <c r="L100" s="21">
        <f t="shared" si="11"/>
        <v>-549.54642135260133</v>
      </c>
      <c r="M100" s="21"/>
    </row>
    <row r="101" spans="1:13">
      <c r="A101" s="6">
        <v>1</v>
      </c>
      <c r="B101" s="3">
        <v>1</v>
      </c>
      <c r="C101" s="3">
        <v>695</v>
      </c>
      <c r="D101" s="3">
        <v>3</v>
      </c>
      <c r="E101" s="4">
        <v>3500</v>
      </c>
      <c r="F101" s="3">
        <v>11</v>
      </c>
      <c r="G101" s="11">
        <f t="shared" si="7"/>
        <v>8.5378249999999998</v>
      </c>
      <c r="H101" s="36">
        <f t="shared" si="8"/>
        <v>5104.2305782824533</v>
      </c>
      <c r="I101" s="35">
        <f t="shared" si="9"/>
        <v>0.99980412246133332</v>
      </c>
      <c r="J101" s="12">
        <f t="shared" si="10"/>
        <v>1</v>
      </c>
      <c r="K101" s="21">
        <f t="shared" si="6"/>
        <v>598.60926947546659</v>
      </c>
      <c r="L101" s="21">
        <f t="shared" si="11"/>
        <v>598.60926947546659</v>
      </c>
      <c r="M101" s="21"/>
    </row>
    <row r="102" spans="1:13">
      <c r="A102" s="6">
        <v>1</v>
      </c>
      <c r="B102" s="3">
        <v>0</v>
      </c>
      <c r="C102" s="3">
        <v>774</v>
      </c>
      <c r="D102" s="3">
        <v>8</v>
      </c>
      <c r="E102" s="4">
        <v>1700</v>
      </c>
      <c r="F102" s="3">
        <v>7.0000000000000009</v>
      </c>
      <c r="G102" s="11">
        <f t="shared" si="7"/>
        <v>11.258569999999999</v>
      </c>
      <c r="H102" s="36">
        <f t="shared" si="8"/>
        <v>77541.611978375076</v>
      </c>
      <c r="I102" s="35">
        <f t="shared" si="9"/>
        <v>0.99998710386490108</v>
      </c>
      <c r="J102" s="12">
        <f t="shared" si="10"/>
        <v>1</v>
      </c>
      <c r="K102" s="21">
        <f t="shared" si="6"/>
        <v>599.90843744079768</v>
      </c>
      <c r="L102" s="21">
        <f t="shared" si="11"/>
        <v>599.90843744079768</v>
      </c>
      <c r="M102" s="21"/>
    </row>
    <row r="103" spans="1:13">
      <c r="A103" s="6">
        <v>1</v>
      </c>
      <c r="B103" s="3">
        <v>0</v>
      </c>
      <c r="C103" s="3">
        <v>802</v>
      </c>
      <c r="D103" s="3">
        <v>20</v>
      </c>
      <c r="E103" s="4">
        <v>4000</v>
      </c>
      <c r="F103" s="3">
        <v>5</v>
      </c>
      <c r="G103" s="11">
        <f t="shared" si="7"/>
        <v>12.840110000000001</v>
      </c>
      <c r="H103" s="36">
        <f t="shared" si="8"/>
        <v>377041.29641746538</v>
      </c>
      <c r="I103" s="35">
        <f t="shared" si="9"/>
        <v>0.99999734777766447</v>
      </c>
      <c r="J103" s="12">
        <f t="shared" si="10"/>
        <v>1</v>
      </c>
      <c r="K103" s="21">
        <f t="shared" si="6"/>
        <v>599.98116922141776</v>
      </c>
      <c r="L103" s="21">
        <f t="shared" si="11"/>
        <v>599.98116922141776</v>
      </c>
      <c r="M103" s="21"/>
    </row>
    <row r="104" spans="1:13">
      <c r="A104" s="6">
        <v>1</v>
      </c>
      <c r="B104" s="3">
        <v>0</v>
      </c>
      <c r="C104" s="3">
        <v>640</v>
      </c>
      <c r="D104" s="3">
        <v>14</v>
      </c>
      <c r="E104" s="4">
        <v>1800</v>
      </c>
      <c r="F104" s="3">
        <v>59</v>
      </c>
      <c r="G104" s="11">
        <f t="shared" si="7"/>
        <v>2.1722000000000001</v>
      </c>
      <c r="H104" s="36">
        <f t="shared" si="8"/>
        <v>8.7775734762294313</v>
      </c>
      <c r="I104" s="35">
        <f t="shared" si="9"/>
        <v>0.89772513574752144</v>
      </c>
      <c r="J104" s="12">
        <f t="shared" si="10"/>
        <v>1</v>
      </c>
      <c r="K104" s="21">
        <f t="shared" si="6"/>
        <v>-126.15153619259775</v>
      </c>
      <c r="L104" s="21">
        <f t="shared" si="11"/>
        <v>-126.15153619259775</v>
      </c>
      <c r="M104" s="21"/>
    </row>
    <row r="105" spans="1:13">
      <c r="A105" s="6">
        <v>1</v>
      </c>
      <c r="B105" s="3">
        <v>1</v>
      </c>
      <c r="C105" s="3">
        <v>536</v>
      </c>
      <c r="D105" s="3">
        <v>1</v>
      </c>
      <c r="E105" s="4">
        <v>1200</v>
      </c>
      <c r="F105" s="3">
        <v>79</v>
      </c>
      <c r="G105" s="11">
        <f t="shared" si="7"/>
        <v>-3.4514200000000015</v>
      </c>
      <c r="H105" s="36">
        <f t="shared" si="8"/>
        <v>3.1700589565217527E-2</v>
      </c>
      <c r="I105" s="35">
        <f t="shared" si="9"/>
        <v>3.0726540127864892E-2</v>
      </c>
      <c r="J105" s="12">
        <f t="shared" si="10"/>
        <v>0</v>
      </c>
      <c r="K105" s="21">
        <f t="shared" si="6"/>
        <v>-6281.8415650921588</v>
      </c>
      <c r="L105" s="21">
        <f t="shared" si="11"/>
        <v>0</v>
      </c>
      <c r="M105" s="21"/>
    </row>
    <row r="106" spans="1:13">
      <c r="A106" s="6">
        <v>1</v>
      </c>
      <c r="B106" s="3">
        <v>1</v>
      </c>
      <c r="C106" s="3">
        <v>801</v>
      </c>
      <c r="D106" s="3">
        <v>14</v>
      </c>
      <c r="E106" s="4">
        <v>2800</v>
      </c>
      <c r="F106" s="3">
        <v>3</v>
      </c>
      <c r="G106" s="11">
        <f t="shared" si="7"/>
        <v>12.749654999999999</v>
      </c>
      <c r="H106" s="36">
        <f t="shared" si="8"/>
        <v>344433.04623644258</v>
      </c>
      <c r="I106" s="35">
        <f t="shared" si="9"/>
        <v>0.99999709668654735</v>
      </c>
      <c r="J106" s="12">
        <f t="shared" si="10"/>
        <v>1</v>
      </c>
      <c r="K106" s="21">
        <f t="shared" si="6"/>
        <v>599.9793864744862</v>
      </c>
      <c r="L106" s="21">
        <f t="shared" si="11"/>
        <v>599.9793864744862</v>
      </c>
      <c r="M106" s="21"/>
    </row>
    <row r="107" spans="1:13">
      <c r="A107" s="6">
        <v>1</v>
      </c>
      <c r="B107" s="3">
        <v>1</v>
      </c>
      <c r="C107" s="3">
        <v>760</v>
      </c>
      <c r="D107" s="3">
        <v>30</v>
      </c>
      <c r="E107" s="4">
        <v>200</v>
      </c>
      <c r="F107" s="3">
        <v>70</v>
      </c>
      <c r="G107" s="11">
        <f t="shared" si="7"/>
        <v>4.8448999999999991</v>
      </c>
      <c r="H107" s="36">
        <f t="shared" si="8"/>
        <v>127.09057230103265</v>
      </c>
      <c r="I107" s="35">
        <f t="shared" si="9"/>
        <v>0.99219302418565336</v>
      </c>
      <c r="J107" s="12">
        <f t="shared" si="10"/>
        <v>1</v>
      </c>
      <c r="K107" s="21">
        <f t="shared" si="6"/>
        <v>544.57047171813883</v>
      </c>
      <c r="L107" s="21">
        <f t="shared" si="11"/>
        <v>544.57047171813883</v>
      </c>
      <c r="M107" s="21"/>
    </row>
    <row r="108" spans="1:13">
      <c r="A108" s="6">
        <v>1</v>
      </c>
      <c r="B108" s="3">
        <v>1</v>
      </c>
      <c r="C108" s="3">
        <v>567</v>
      </c>
      <c r="D108" s="3">
        <v>21</v>
      </c>
      <c r="E108" s="4">
        <v>3000</v>
      </c>
      <c r="F108" s="3">
        <v>95</v>
      </c>
      <c r="G108" s="11">
        <f t="shared" si="7"/>
        <v>-3.4392150000000008</v>
      </c>
      <c r="H108" s="36">
        <f t="shared" si="8"/>
        <v>3.2089865987959126E-2</v>
      </c>
      <c r="I108" s="35">
        <f t="shared" si="9"/>
        <v>3.1092123898766682E-2</v>
      </c>
      <c r="J108" s="12">
        <f t="shared" si="10"/>
        <v>0</v>
      </c>
      <c r="K108" s="21">
        <f t="shared" si="6"/>
        <v>-6279.2459203187564</v>
      </c>
      <c r="L108" s="21">
        <f t="shared" si="11"/>
        <v>0</v>
      </c>
      <c r="M108" s="21"/>
    </row>
    <row r="109" spans="1:13">
      <c r="A109" s="6">
        <v>1</v>
      </c>
      <c r="B109" s="3">
        <v>1</v>
      </c>
      <c r="C109" s="3">
        <v>600</v>
      </c>
      <c r="D109" s="3">
        <v>15</v>
      </c>
      <c r="E109" s="4">
        <v>2100</v>
      </c>
      <c r="F109" s="3">
        <v>81</v>
      </c>
      <c r="G109" s="11">
        <f t="shared" si="7"/>
        <v>-1.3039000000000023</v>
      </c>
      <c r="H109" s="36">
        <f t="shared" si="8"/>
        <v>0.27147098895370475</v>
      </c>
      <c r="I109" s="35">
        <f t="shared" si="9"/>
        <v>0.21350938504471784</v>
      </c>
      <c r="J109" s="12">
        <f t="shared" si="10"/>
        <v>0</v>
      </c>
      <c r="K109" s="21">
        <f t="shared" si="6"/>
        <v>-4984.0833661825036</v>
      </c>
      <c r="L109" s="21">
        <f t="shared" si="11"/>
        <v>0</v>
      </c>
      <c r="M109" s="21"/>
    </row>
    <row r="110" spans="1:13">
      <c r="A110" s="6">
        <v>1</v>
      </c>
      <c r="B110" s="3">
        <v>1</v>
      </c>
      <c r="C110" s="3">
        <v>702</v>
      </c>
      <c r="D110" s="3">
        <v>10</v>
      </c>
      <c r="E110" s="4">
        <v>1600</v>
      </c>
      <c r="F110" s="3">
        <v>15</v>
      </c>
      <c r="G110" s="11">
        <f t="shared" si="7"/>
        <v>8.6277100000000004</v>
      </c>
      <c r="H110" s="36">
        <f t="shared" si="8"/>
        <v>5584.2756082360538</v>
      </c>
      <c r="I110" s="35">
        <f t="shared" si="9"/>
        <v>0.9998209578058197</v>
      </c>
      <c r="J110" s="12">
        <f t="shared" si="10"/>
        <v>1</v>
      </c>
      <c r="K110" s="21">
        <f t="shared" si="6"/>
        <v>598.72880042131987</v>
      </c>
      <c r="L110" s="21">
        <f t="shared" si="11"/>
        <v>598.72880042131987</v>
      </c>
      <c r="M110" s="21"/>
    </row>
    <row r="111" spans="1:13">
      <c r="A111" s="6">
        <v>1</v>
      </c>
      <c r="B111" s="3">
        <v>1</v>
      </c>
      <c r="C111" s="3">
        <v>636</v>
      </c>
      <c r="D111" s="3">
        <v>3</v>
      </c>
      <c r="E111" s="4">
        <v>6100</v>
      </c>
      <c r="F111" s="3">
        <v>85</v>
      </c>
      <c r="G111" s="11">
        <f t="shared" si="7"/>
        <v>-1.4799199999999999</v>
      </c>
      <c r="H111" s="36">
        <f t="shared" si="8"/>
        <v>0.22765590012734349</v>
      </c>
      <c r="I111" s="35">
        <f t="shared" si="9"/>
        <v>0.18543950312439259</v>
      </c>
      <c r="J111" s="12">
        <f t="shared" si="10"/>
        <v>0</v>
      </c>
      <c r="K111" s="21">
        <f t="shared" si="6"/>
        <v>-5183.3795278168127</v>
      </c>
      <c r="L111" s="21">
        <f t="shared" si="11"/>
        <v>0</v>
      </c>
      <c r="M111" s="21"/>
    </row>
    <row r="112" spans="1:13">
      <c r="A112" s="6">
        <v>1</v>
      </c>
      <c r="B112" s="3">
        <v>0</v>
      </c>
      <c r="C112" s="3">
        <v>509</v>
      </c>
      <c r="D112" s="3">
        <v>8</v>
      </c>
      <c r="E112" s="4">
        <v>2800</v>
      </c>
      <c r="F112" s="3">
        <v>100</v>
      </c>
      <c r="G112" s="11">
        <f t="shared" si="7"/>
        <v>-6.2085049999999997</v>
      </c>
      <c r="H112" s="36">
        <f t="shared" si="8"/>
        <v>2.0122435205461773E-3</v>
      </c>
      <c r="I112" s="35">
        <f t="shared" si="9"/>
        <v>2.0082025280212224E-3</v>
      </c>
      <c r="J112" s="12">
        <f t="shared" si="10"/>
        <v>0</v>
      </c>
      <c r="K112" s="21">
        <f t="shared" si="6"/>
        <v>-6485.7417620510496</v>
      </c>
      <c r="L112" s="21">
        <f t="shared" si="11"/>
        <v>0</v>
      </c>
      <c r="M112" s="21"/>
    </row>
    <row r="113" spans="1:13">
      <c r="A113" s="6">
        <v>1</v>
      </c>
      <c r="B113" s="3">
        <v>1</v>
      </c>
      <c r="C113" s="3">
        <v>595</v>
      </c>
      <c r="D113" s="3">
        <v>20</v>
      </c>
      <c r="E113" s="4">
        <v>1800</v>
      </c>
      <c r="F113" s="3">
        <v>78</v>
      </c>
      <c r="G113" s="11">
        <f t="shared" si="7"/>
        <v>-0.82167500000000082</v>
      </c>
      <c r="H113" s="36">
        <f t="shared" si="8"/>
        <v>0.43969454898291371</v>
      </c>
      <c r="I113" s="35">
        <f t="shared" si="9"/>
        <v>0.30540821960709669</v>
      </c>
      <c r="J113" s="12">
        <f t="shared" si="10"/>
        <v>0</v>
      </c>
      <c r="K113" s="21">
        <f t="shared" si="6"/>
        <v>-4331.6016407896141</v>
      </c>
      <c r="L113" s="21">
        <f t="shared" si="11"/>
        <v>0</v>
      </c>
      <c r="M113" s="21"/>
    </row>
    <row r="114" spans="1:13">
      <c r="A114" s="6">
        <v>1</v>
      </c>
      <c r="B114" s="3">
        <v>0</v>
      </c>
      <c r="C114" s="3">
        <v>733</v>
      </c>
      <c r="D114" s="3">
        <v>14</v>
      </c>
      <c r="E114" s="4">
        <v>3000</v>
      </c>
      <c r="F114" s="3">
        <v>24</v>
      </c>
      <c r="G114" s="11">
        <f t="shared" si="7"/>
        <v>8.5738150000000015</v>
      </c>
      <c r="H114" s="36">
        <f t="shared" si="8"/>
        <v>5291.2775577741204</v>
      </c>
      <c r="I114" s="35">
        <f t="shared" si="9"/>
        <v>0.99981104543571586</v>
      </c>
      <c r="J114" s="12">
        <f t="shared" si="10"/>
        <v>1</v>
      </c>
      <c r="K114" s="21">
        <f t="shared" si="6"/>
        <v>598.65842259358271</v>
      </c>
      <c r="L114" s="21">
        <f t="shared" si="11"/>
        <v>598.65842259358271</v>
      </c>
      <c r="M114" s="21"/>
    </row>
    <row r="115" spans="1:13">
      <c r="B115" s="3"/>
      <c r="D115" s="3"/>
      <c r="E115" s="4"/>
    </row>
    <row r="116" spans="1:13">
      <c r="B116" s="3"/>
      <c r="D116" s="3"/>
    </row>
  </sheetData>
  <mergeCells count="4">
    <mergeCell ref="A2:G2"/>
    <mergeCell ref="A3:B3"/>
    <mergeCell ref="A4:A6"/>
    <mergeCell ref="A7:G7"/>
  </mergeCells>
  <conditionalFormatting sqref="R22:R58">
    <cfRule type="containsText" dxfId="11" priority="4" operator="containsText" text="Wrong">
      <formula>NOT(ISERROR(SEARCH("Wrong",R22)))</formula>
    </cfRule>
  </conditionalFormatting>
  <conditionalFormatting sqref="V12:V32">
    <cfRule type="top10" dxfId="10" priority="3" rank="1"/>
  </conditionalFormatting>
  <conditionalFormatting sqref="R12:R22">
    <cfRule type="top10" dxfId="9" priority="2" rank="1"/>
  </conditionalFormatting>
  <conditionalFormatting sqref="O12:O52">
    <cfRule type="top10" dxfId="8" priority="1" rank="1"/>
  </conditionalFormatting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6"/>
  <sheetViews>
    <sheetView topLeftCell="I1" zoomScale="130" zoomScaleNormal="130" workbookViewId="0">
      <selection activeCell="O11" sqref="O11"/>
    </sheetView>
  </sheetViews>
  <sheetFormatPr baseColWidth="10" defaultColWidth="8.83203125" defaultRowHeight="14"/>
  <cols>
    <col min="1" max="1" width="8" style="6" customWidth="1"/>
    <col min="2" max="2" width="12.1640625" style="5" customWidth="1"/>
    <col min="3" max="3" width="11.33203125" style="5" customWidth="1"/>
    <col min="4" max="4" width="15.83203125" style="5" customWidth="1"/>
    <col min="5" max="5" width="16" style="5" customWidth="1"/>
    <col min="6" max="6" width="13.6640625" style="5" customWidth="1"/>
    <col min="7" max="7" width="14.5" style="2" customWidth="1"/>
    <col min="8" max="8" width="11.6640625" style="2" customWidth="1"/>
    <col min="9" max="9" width="10.83203125" style="2" customWidth="1"/>
    <col min="10" max="10" width="11.1640625" style="2" customWidth="1"/>
    <col min="11" max="11" width="10.6640625" style="2" customWidth="1"/>
    <col min="12" max="12" width="15.6640625" style="2" customWidth="1"/>
    <col min="13" max="13" width="9.6640625" style="2" customWidth="1"/>
    <col min="14" max="14" width="7.6640625" style="2" customWidth="1"/>
    <col min="15" max="15" width="11.1640625" style="2" customWidth="1"/>
    <col min="16" max="16" width="13.5" style="2" customWidth="1"/>
    <col min="17" max="17" width="8.83203125" style="2"/>
    <col min="18" max="18" width="11" style="2" bestFit="1" customWidth="1"/>
    <col min="19" max="19" width="10.5" style="2" customWidth="1"/>
    <col min="20" max="16384" width="8.83203125" style="2"/>
  </cols>
  <sheetData>
    <row r="1" spans="1:22" ht="13">
      <c r="A1" s="27"/>
      <c r="B1" s="27"/>
      <c r="C1" s="27"/>
      <c r="D1" s="27"/>
      <c r="E1" s="27"/>
      <c r="F1" s="27"/>
      <c r="G1" s="27"/>
      <c r="H1" s="27"/>
    </row>
    <row r="2" spans="1:22" ht="13">
      <c r="A2" s="41"/>
      <c r="B2" s="41"/>
      <c r="C2" s="41"/>
      <c r="D2" s="41"/>
      <c r="E2" s="41"/>
      <c r="F2" s="41"/>
      <c r="G2" s="41"/>
      <c r="H2" s="27"/>
    </row>
    <row r="3" spans="1:22" ht="13">
      <c r="A3" s="42"/>
      <c r="B3" s="42"/>
      <c r="C3" s="28"/>
      <c r="D3" s="28"/>
      <c r="E3" s="28"/>
      <c r="F3" s="28"/>
      <c r="G3" s="28"/>
      <c r="H3" s="27"/>
      <c r="M3" s="17">
        <v>600</v>
      </c>
      <c r="N3" s="2" t="s">
        <v>8</v>
      </c>
    </row>
    <row r="4" spans="1:22" ht="13">
      <c r="A4" s="43"/>
      <c r="B4" s="32"/>
      <c r="C4" s="29"/>
      <c r="D4" s="29"/>
      <c r="E4" s="30"/>
      <c r="F4" s="31"/>
      <c r="G4" s="30"/>
      <c r="H4" s="27"/>
      <c r="M4" s="17">
        <v>6500</v>
      </c>
      <c r="N4" s="2" t="s">
        <v>9</v>
      </c>
    </row>
    <row r="5" spans="1:22" ht="13">
      <c r="A5" s="43"/>
      <c r="B5" s="32"/>
      <c r="C5" s="29"/>
      <c r="D5" s="29"/>
      <c r="E5" s="30"/>
      <c r="F5" s="31"/>
      <c r="G5" s="29"/>
      <c r="H5" s="27"/>
      <c r="M5" s="19">
        <v>0.6</v>
      </c>
      <c r="N5" s="2" t="s">
        <v>10</v>
      </c>
    </row>
    <row r="6" spans="1:22" ht="13">
      <c r="A6" s="43"/>
      <c r="B6" s="32"/>
      <c r="C6" s="30"/>
      <c r="D6" s="30"/>
      <c r="E6" s="30"/>
      <c r="F6" s="31"/>
      <c r="G6" s="29"/>
      <c r="H6" s="27"/>
    </row>
    <row r="7" spans="1:22" ht="13">
      <c r="A7" s="43"/>
      <c r="B7" s="43"/>
      <c r="C7" s="43"/>
      <c r="D7" s="43"/>
      <c r="E7" s="43"/>
      <c r="F7" s="43"/>
      <c r="G7" s="43"/>
      <c r="H7" s="27"/>
      <c r="O7" s="23">
        <f>SUM(L15:L114)</f>
        <v>28842.270253147679</v>
      </c>
      <c r="P7" s="25" t="s">
        <v>11</v>
      </c>
      <c r="S7" s="20"/>
    </row>
    <row r="8" spans="1:22">
      <c r="O8" s="24"/>
    </row>
    <row r="9" spans="1:22">
      <c r="A9" s="13" t="s">
        <v>19</v>
      </c>
      <c r="B9" s="8"/>
      <c r="C9" s="8"/>
      <c r="D9" s="8"/>
      <c r="E9" s="8"/>
      <c r="F9" s="8"/>
    </row>
    <row r="10" spans="1:22" ht="13.5" customHeight="1">
      <c r="A10" s="7" t="s">
        <v>5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4</v>
      </c>
    </row>
    <row r="11" spans="1:22">
      <c r="A11" s="9">
        <v>-8.14</v>
      </c>
      <c r="B11" s="10">
        <v>2.3099999999999999E-2</v>
      </c>
      <c r="C11" s="10">
        <v>2.5555000000000001E-2</v>
      </c>
      <c r="D11" s="10">
        <v>5.2999999999999999E-2</v>
      </c>
      <c r="E11" s="10"/>
      <c r="F11" s="10">
        <v>-0.115</v>
      </c>
      <c r="O11" s="22">
        <f>O7</f>
        <v>28842.270253147679</v>
      </c>
      <c r="P11" s="2" t="s">
        <v>17</v>
      </c>
      <c r="R11" s="24"/>
      <c r="V11" s="24"/>
    </row>
    <row r="12" spans="1:22">
      <c r="N12" s="40">
        <v>0</v>
      </c>
      <c r="O12" s="21">
        <f t="dataTable" ref="O12:O52" dt2D="0" dtr="0" r1="O7"/>
        <v>0</v>
      </c>
      <c r="R12" s="21"/>
      <c r="V12" s="21"/>
    </row>
    <row r="13" spans="1:22">
      <c r="K13" s="18" t="s">
        <v>15</v>
      </c>
      <c r="L13" s="18" t="s">
        <v>13</v>
      </c>
      <c r="M13" s="18"/>
      <c r="N13" s="40">
        <v>2.5000000000000001E-2</v>
      </c>
      <c r="O13" s="21">
        <v>2.5000000000000001E-2</v>
      </c>
      <c r="R13" s="21"/>
      <c r="V13" s="21"/>
    </row>
    <row r="14" spans="1:22">
      <c r="A14" s="33" t="s">
        <v>5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34" t="s">
        <v>6</v>
      </c>
      <c r="H14" s="34" t="s">
        <v>7</v>
      </c>
      <c r="I14" s="34" t="s">
        <v>12</v>
      </c>
      <c r="J14" s="34" t="s">
        <v>18</v>
      </c>
      <c r="K14" s="18" t="s">
        <v>16</v>
      </c>
      <c r="L14" s="18" t="s">
        <v>14</v>
      </c>
      <c r="M14" s="18"/>
      <c r="N14" s="40">
        <v>0.05</v>
      </c>
      <c r="O14" s="21">
        <v>0.05</v>
      </c>
      <c r="Q14" s="16"/>
      <c r="R14" s="37"/>
      <c r="S14" s="18"/>
      <c r="V14" s="21"/>
    </row>
    <row r="15" spans="1:22">
      <c r="A15" s="6">
        <v>1</v>
      </c>
      <c r="B15" s="3">
        <v>0</v>
      </c>
      <c r="C15" s="3">
        <v>610</v>
      </c>
      <c r="D15" s="3">
        <v>4</v>
      </c>
      <c r="E15" s="4">
        <v>39000</v>
      </c>
      <c r="F15" s="3">
        <v>87</v>
      </c>
      <c r="G15" s="11">
        <f>SUMPRODUCT($A$11:$F$11,A15:F15)</f>
        <v>-2.3444500000000001</v>
      </c>
      <c r="H15" s="36">
        <f>EXP(G15)</f>
        <v>9.5899932591217874E-2</v>
      </c>
      <c r="I15" s="35">
        <f>H15/(H15+1)</f>
        <v>8.7507928177772379E-2</v>
      </c>
      <c r="J15" s="12">
        <f>IF(I15&gt;$M$5,1,0)</f>
        <v>0</v>
      </c>
      <c r="K15" s="21">
        <f t="shared" ref="K15:K78" si="0">I15*$M$3-(1-I15)*$M$4</f>
        <v>-5878.6937099378156</v>
      </c>
      <c r="L15" s="21">
        <f>J15*K15</f>
        <v>0</v>
      </c>
      <c r="M15" s="21"/>
      <c r="N15" s="40">
        <v>7.4999999999999997E-2</v>
      </c>
      <c r="O15" s="21">
        <v>7.4999999999999997E-2</v>
      </c>
      <c r="R15" s="37"/>
      <c r="S15" s="21"/>
      <c r="V15" s="21"/>
    </row>
    <row r="16" spans="1:22">
      <c r="A16" s="6">
        <v>1</v>
      </c>
      <c r="B16" s="3">
        <v>0</v>
      </c>
      <c r="C16" s="3">
        <v>590</v>
      </c>
      <c r="D16" s="3">
        <v>18</v>
      </c>
      <c r="E16" s="4">
        <v>29000</v>
      </c>
      <c r="F16" s="3">
        <v>78</v>
      </c>
      <c r="G16" s="11">
        <f t="shared" ref="G16:G79" si="1">SUMPRODUCT($A$11:$F$11,A16:F16)</f>
        <v>-1.0785500000000008</v>
      </c>
      <c r="H16" s="36">
        <f t="shared" ref="H16:H79" si="2">EXP(G16)</f>
        <v>0.34008829632953286</v>
      </c>
      <c r="I16" s="35">
        <f t="shared" ref="I16:I79" si="3">H16/(H16+1)</f>
        <v>0.25378051376243332</v>
      </c>
      <c r="J16" s="12">
        <f t="shared" ref="J16:J79" si="4">IF(I16&gt;$M$5,1,0)</f>
        <v>0</v>
      </c>
      <c r="K16" s="21">
        <f t="shared" si="0"/>
        <v>-4698.1583522867222</v>
      </c>
      <c r="L16" s="21">
        <f t="shared" ref="L16:L79" si="5">J16*K16</f>
        <v>0</v>
      </c>
      <c r="M16" s="21"/>
      <c r="N16" s="40">
        <v>0.1</v>
      </c>
      <c r="O16" s="21">
        <v>0.1</v>
      </c>
      <c r="R16" s="38"/>
      <c r="S16" s="21"/>
      <c r="V16" s="21"/>
    </row>
    <row r="17" spans="1:22">
      <c r="A17" s="6">
        <v>1</v>
      </c>
      <c r="B17" s="3">
        <v>0</v>
      </c>
      <c r="C17" s="3">
        <v>525</v>
      </c>
      <c r="D17" s="3">
        <v>14</v>
      </c>
      <c r="E17" s="4">
        <v>26000</v>
      </c>
      <c r="F17" s="3">
        <v>79</v>
      </c>
      <c r="G17" s="11">
        <f t="shared" si="1"/>
        <v>-3.066625000000001</v>
      </c>
      <c r="H17" s="36">
        <f t="shared" si="2"/>
        <v>4.6578090935740557E-2</v>
      </c>
      <c r="I17" s="35">
        <f t="shared" si="3"/>
        <v>4.450512707952381E-2</v>
      </c>
      <c r="J17" s="12">
        <f t="shared" si="4"/>
        <v>0</v>
      </c>
      <c r="K17" s="21">
        <f t="shared" si="0"/>
        <v>-6184.0135977353812</v>
      </c>
      <c r="L17" s="21">
        <f t="shared" si="5"/>
        <v>0</v>
      </c>
      <c r="M17" s="21"/>
      <c r="N17" s="40">
        <v>0.125</v>
      </c>
      <c r="O17" s="21">
        <v>0.125</v>
      </c>
      <c r="Q17" s="16"/>
      <c r="R17" s="38"/>
      <c r="S17" s="21"/>
      <c r="V17" s="21"/>
    </row>
    <row r="18" spans="1:22">
      <c r="A18" s="6">
        <v>1</v>
      </c>
      <c r="B18" s="3">
        <v>1</v>
      </c>
      <c r="C18" s="3">
        <v>710</v>
      </c>
      <c r="D18" s="3">
        <v>19</v>
      </c>
      <c r="E18" s="4">
        <v>25300</v>
      </c>
      <c r="F18" s="3">
        <v>44</v>
      </c>
      <c r="G18" s="11">
        <f t="shared" si="1"/>
        <v>5.9741499999999981</v>
      </c>
      <c r="H18" s="36">
        <f t="shared" si="2"/>
        <v>393.13379530525469</v>
      </c>
      <c r="I18" s="35">
        <f t="shared" si="3"/>
        <v>0.99746279052466058</v>
      </c>
      <c r="J18" s="12">
        <f t="shared" si="4"/>
        <v>1</v>
      </c>
      <c r="K18" s="21">
        <f t="shared" si="0"/>
        <v>581.98581272509011</v>
      </c>
      <c r="L18" s="21">
        <f t="shared" si="5"/>
        <v>581.98581272509011</v>
      </c>
      <c r="M18" s="21"/>
      <c r="N18" s="40">
        <v>0.15</v>
      </c>
      <c r="O18" s="21">
        <v>0.15</v>
      </c>
      <c r="R18" s="38"/>
      <c r="S18" s="21"/>
      <c r="V18" s="21"/>
    </row>
    <row r="19" spans="1:22">
      <c r="A19" s="6">
        <v>1</v>
      </c>
      <c r="B19" s="3">
        <v>1</v>
      </c>
      <c r="C19" s="3">
        <v>592</v>
      </c>
      <c r="D19" s="3">
        <v>18</v>
      </c>
      <c r="E19" s="4">
        <v>16500</v>
      </c>
      <c r="F19" s="3">
        <v>50</v>
      </c>
      <c r="G19" s="11">
        <f t="shared" si="1"/>
        <v>2.2156599999999989</v>
      </c>
      <c r="H19" s="36">
        <f t="shared" si="2"/>
        <v>9.1674576374164118</v>
      </c>
      <c r="I19" s="35">
        <f t="shared" si="3"/>
        <v>0.90164699616549338</v>
      </c>
      <c r="J19" s="12">
        <f t="shared" si="4"/>
        <v>1</v>
      </c>
      <c r="K19" s="21">
        <f t="shared" si="0"/>
        <v>-98.306327224997062</v>
      </c>
      <c r="L19" s="21">
        <f t="shared" si="5"/>
        <v>-98.306327224997062</v>
      </c>
      <c r="M19" s="21"/>
      <c r="N19" s="40">
        <v>0.17499999999999999</v>
      </c>
      <c r="O19" s="21">
        <v>0.17499999999999999</v>
      </c>
      <c r="R19" s="38"/>
      <c r="S19" s="21"/>
      <c r="V19" s="21"/>
    </row>
    <row r="20" spans="1:22">
      <c r="A20" s="6">
        <v>1</v>
      </c>
      <c r="B20" s="3">
        <v>1</v>
      </c>
      <c r="C20" s="3">
        <v>620</v>
      </c>
      <c r="D20" s="3">
        <v>8</v>
      </c>
      <c r="E20" s="4">
        <v>16200</v>
      </c>
      <c r="F20" s="3">
        <v>55.000000000000007</v>
      </c>
      <c r="G20" s="11">
        <f t="shared" si="1"/>
        <v>1.8261999999999983</v>
      </c>
      <c r="H20" s="36">
        <f t="shared" si="2"/>
        <v>6.2102428409271351</v>
      </c>
      <c r="I20" s="35">
        <f t="shared" si="3"/>
        <v>0.8613084160877702</v>
      </c>
      <c r="J20" s="12">
        <f t="shared" si="4"/>
        <v>1</v>
      </c>
      <c r="K20" s="21">
        <f t="shared" si="0"/>
        <v>-384.71024577683158</v>
      </c>
      <c r="L20" s="21">
        <f t="shared" si="5"/>
        <v>-384.71024577683158</v>
      </c>
      <c r="M20" s="21"/>
      <c r="N20" s="40">
        <v>0.2</v>
      </c>
      <c r="O20" s="21">
        <v>0.2</v>
      </c>
      <c r="Q20" s="16"/>
      <c r="R20" s="38"/>
      <c r="S20" s="21"/>
      <c r="V20" s="21"/>
    </row>
    <row r="21" spans="1:22">
      <c r="A21" s="6">
        <v>1</v>
      </c>
      <c r="B21" s="3">
        <v>1</v>
      </c>
      <c r="C21" s="3">
        <v>811</v>
      </c>
      <c r="D21" s="3">
        <v>20</v>
      </c>
      <c r="E21" s="4">
        <v>13100</v>
      </c>
      <c r="F21" s="3">
        <v>3</v>
      </c>
      <c r="G21" s="11">
        <f t="shared" si="1"/>
        <v>13.323205000000002</v>
      </c>
      <c r="H21" s="36">
        <f t="shared" si="2"/>
        <v>611215.57550924225</v>
      </c>
      <c r="I21" s="35">
        <f t="shared" si="3"/>
        <v>0.99999836391871544</v>
      </c>
      <c r="J21" s="12">
        <f t="shared" si="4"/>
        <v>1</v>
      </c>
      <c r="K21" s="21">
        <f t="shared" si="0"/>
        <v>599.98838382287954</v>
      </c>
      <c r="L21" s="21">
        <f t="shared" si="5"/>
        <v>599.98838382287954</v>
      </c>
      <c r="M21" s="21"/>
      <c r="N21" s="40">
        <v>0.22500000000000001</v>
      </c>
      <c r="O21" s="21">
        <v>0.22500000000000001</v>
      </c>
      <c r="R21" s="38"/>
      <c r="S21" s="21"/>
      <c r="V21" s="21"/>
    </row>
    <row r="22" spans="1:22">
      <c r="A22" s="6">
        <v>1</v>
      </c>
      <c r="B22" s="3">
        <v>1</v>
      </c>
      <c r="C22" s="3">
        <v>801</v>
      </c>
      <c r="D22" s="3">
        <v>20</v>
      </c>
      <c r="E22" s="4">
        <v>13200</v>
      </c>
      <c r="F22" s="3">
        <v>3</v>
      </c>
      <c r="G22" s="11">
        <f t="shared" si="1"/>
        <v>13.067654999999998</v>
      </c>
      <c r="H22" s="36">
        <f t="shared" si="2"/>
        <v>473380.60232966149</v>
      </c>
      <c r="I22" s="35">
        <f t="shared" si="3"/>
        <v>0.99999788753936558</v>
      </c>
      <c r="J22" s="12">
        <f t="shared" si="4"/>
        <v>1</v>
      </c>
      <c r="K22" s="21">
        <f t="shared" si="0"/>
        <v>599.98500152949555</v>
      </c>
      <c r="L22" s="21">
        <f t="shared" si="5"/>
        <v>599.98500152949555</v>
      </c>
      <c r="M22" s="21"/>
      <c r="N22" s="40">
        <v>0.25</v>
      </c>
      <c r="O22" s="21">
        <v>0.25</v>
      </c>
      <c r="P22" s="11"/>
      <c r="R22" s="39"/>
      <c r="S22" s="21"/>
      <c r="V22" s="21"/>
    </row>
    <row r="23" spans="1:22">
      <c r="A23" s="6">
        <v>1</v>
      </c>
      <c r="B23" s="3">
        <v>1</v>
      </c>
      <c r="C23" s="3">
        <v>699</v>
      </c>
      <c r="D23" s="3">
        <v>17</v>
      </c>
      <c r="E23" s="4">
        <v>12500</v>
      </c>
      <c r="F23" s="3">
        <v>21</v>
      </c>
      <c r="G23" s="11">
        <f t="shared" si="1"/>
        <v>8.2320449999999994</v>
      </c>
      <c r="H23" s="36">
        <f t="shared" si="2"/>
        <v>3759.5141025948706</v>
      </c>
      <c r="I23" s="35">
        <f t="shared" si="3"/>
        <v>0.99973407891242583</v>
      </c>
      <c r="J23" s="12">
        <f t="shared" si="4"/>
        <v>1</v>
      </c>
      <c r="K23" s="21">
        <f t="shared" si="0"/>
        <v>598.11196027822348</v>
      </c>
      <c r="L23" s="21">
        <f t="shared" si="5"/>
        <v>598.11196027822348</v>
      </c>
      <c r="M23" s="21"/>
      <c r="N23" s="40">
        <v>0.27500000000000002</v>
      </c>
      <c r="O23" s="21">
        <v>0.27500000000000002</v>
      </c>
      <c r="P23" s="11"/>
      <c r="Q23" s="12"/>
      <c r="R23" s="14"/>
      <c r="S23" s="21"/>
      <c r="V23" s="21"/>
    </row>
    <row r="24" spans="1:22">
      <c r="A24" s="6">
        <v>1</v>
      </c>
      <c r="B24" s="3">
        <v>1</v>
      </c>
      <c r="C24" s="3">
        <v>500</v>
      </c>
      <c r="D24" s="3">
        <v>16</v>
      </c>
      <c r="E24" s="4">
        <v>12300</v>
      </c>
      <c r="F24" s="3">
        <v>82</v>
      </c>
      <c r="G24" s="11">
        <f t="shared" si="1"/>
        <v>-3.9214000000000011</v>
      </c>
      <c r="H24" s="36">
        <f t="shared" si="2"/>
        <v>1.9813336646930177E-2</v>
      </c>
      <c r="I24" s="35">
        <f t="shared" si="3"/>
        <v>1.942839531014072E-2</v>
      </c>
      <c r="J24" s="12">
        <f t="shared" si="4"/>
        <v>0</v>
      </c>
      <c r="K24" s="21">
        <f t="shared" si="0"/>
        <v>-6362.0583932980007</v>
      </c>
      <c r="L24" s="21">
        <f t="shared" si="5"/>
        <v>0</v>
      </c>
      <c r="M24" s="21"/>
      <c r="N24" s="40">
        <v>0.3</v>
      </c>
      <c r="O24" s="21">
        <v>0.3</v>
      </c>
      <c r="P24" s="11"/>
      <c r="Q24" s="12"/>
      <c r="R24" s="14"/>
      <c r="S24" s="21"/>
      <c r="V24" s="21"/>
    </row>
    <row r="25" spans="1:22">
      <c r="A25" s="6">
        <v>1</v>
      </c>
      <c r="B25" s="3">
        <v>0</v>
      </c>
      <c r="C25" s="3">
        <v>763</v>
      </c>
      <c r="D25" s="3">
        <v>2</v>
      </c>
      <c r="E25" s="4">
        <v>11400</v>
      </c>
      <c r="F25" s="3">
        <v>42</v>
      </c>
      <c r="G25" s="11">
        <f t="shared" si="1"/>
        <v>6.6344649999999987</v>
      </c>
      <c r="H25" s="36">
        <f t="shared" si="2"/>
        <v>760.8718904516835</v>
      </c>
      <c r="I25" s="35">
        <f t="shared" si="3"/>
        <v>0.99868744337134274</v>
      </c>
      <c r="J25" s="12">
        <f t="shared" si="4"/>
        <v>1</v>
      </c>
      <c r="K25" s="21">
        <f t="shared" si="0"/>
        <v>590.6808479365335</v>
      </c>
      <c r="L25" s="21">
        <f t="shared" si="5"/>
        <v>590.6808479365335</v>
      </c>
      <c r="M25" s="21"/>
      <c r="N25" s="40">
        <v>0.32500000000000001</v>
      </c>
      <c r="O25" s="21">
        <v>0.32500000000000001</v>
      </c>
      <c r="P25" s="11"/>
      <c r="Q25" s="12"/>
      <c r="R25" s="14"/>
      <c r="S25" s="21"/>
      <c r="V25" s="21"/>
    </row>
    <row r="26" spans="1:22">
      <c r="A26" s="6">
        <v>1</v>
      </c>
      <c r="B26" s="3">
        <v>0</v>
      </c>
      <c r="C26" s="3">
        <v>760</v>
      </c>
      <c r="D26" s="3">
        <v>2</v>
      </c>
      <c r="E26" s="4">
        <v>11600</v>
      </c>
      <c r="F26" s="3">
        <v>71</v>
      </c>
      <c r="G26" s="11">
        <f t="shared" si="1"/>
        <v>3.2227999999999994</v>
      </c>
      <c r="H26" s="36">
        <f t="shared" si="2"/>
        <v>25.098297119710335</v>
      </c>
      <c r="I26" s="35">
        <f t="shared" si="3"/>
        <v>0.9616833238041127</v>
      </c>
      <c r="J26" s="12">
        <f t="shared" si="4"/>
        <v>1</v>
      </c>
      <c r="K26" s="21">
        <f t="shared" si="0"/>
        <v>327.95159900920009</v>
      </c>
      <c r="L26" s="21">
        <f t="shared" si="5"/>
        <v>327.95159900920009</v>
      </c>
      <c r="M26" s="21"/>
      <c r="N26" s="40">
        <v>0.35</v>
      </c>
      <c r="O26" s="21">
        <v>0.35</v>
      </c>
      <c r="P26" s="11"/>
      <c r="Q26" s="12"/>
      <c r="R26" s="14"/>
      <c r="S26" s="21"/>
      <c r="V26" s="21"/>
    </row>
    <row r="27" spans="1:22">
      <c r="A27" s="6">
        <v>1</v>
      </c>
      <c r="B27" s="3">
        <v>1</v>
      </c>
      <c r="C27" s="3">
        <v>802</v>
      </c>
      <c r="D27" s="3">
        <v>10</v>
      </c>
      <c r="E27" s="4">
        <v>10500</v>
      </c>
      <c r="F27" s="3">
        <v>6</v>
      </c>
      <c r="G27" s="11">
        <f t="shared" si="1"/>
        <v>12.218209999999999</v>
      </c>
      <c r="H27" s="36">
        <f t="shared" si="2"/>
        <v>202442.26221323633</v>
      </c>
      <c r="I27" s="35">
        <f t="shared" si="3"/>
        <v>0.99999506034436969</v>
      </c>
      <c r="J27" s="12">
        <f t="shared" si="4"/>
        <v>1</v>
      </c>
      <c r="K27" s="21">
        <f t="shared" si="0"/>
        <v>599.96492844502484</v>
      </c>
      <c r="L27" s="21">
        <f t="shared" si="5"/>
        <v>599.96492844502484</v>
      </c>
      <c r="M27" s="21"/>
      <c r="N27" s="40">
        <v>0.375</v>
      </c>
      <c r="O27" s="21">
        <v>0.375</v>
      </c>
      <c r="P27" s="11"/>
      <c r="Q27" s="12"/>
      <c r="R27" s="14"/>
      <c r="S27" s="21"/>
      <c r="V27" s="21"/>
    </row>
    <row r="28" spans="1:22">
      <c r="A28" s="6">
        <v>1</v>
      </c>
      <c r="B28" s="3">
        <v>1</v>
      </c>
      <c r="C28" s="3">
        <v>703</v>
      </c>
      <c r="D28" s="3">
        <v>22</v>
      </c>
      <c r="E28" s="4">
        <v>10500</v>
      </c>
      <c r="F28" s="3">
        <v>21</v>
      </c>
      <c r="G28" s="11">
        <f t="shared" si="1"/>
        <v>8.5992650000000026</v>
      </c>
      <c r="H28" s="36">
        <f t="shared" si="2"/>
        <v>5427.6687883631057</v>
      </c>
      <c r="I28" s="35">
        <f t="shared" si="3"/>
        <v>0.99981579277738519</v>
      </c>
      <c r="J28" s="12">
        <f t="shared" si="4"/>
        <v>1</v>
      </c>
      <c r="K28" s="21">
        <f t="shared" si="0"/>
        <v>598.69212871943489</v>
      </c>
      <c r="L28" s="21">
        <f t="shared" si="5"/>
        <v>598.69212871943489</v>
      </c>
      <c r="M28" s="21"/>
      <c r="N28" s="40">
        <v>0.4</v>
      </c>
      <c r="O28" s="21">
        <v>0.4</v>
      </c>
      <c r="P28" s="11"/>
      <c r="Q28" s="12"/>
      <c r="R28" s="14"/>
      <c r="S28" s="21"/>
      <c r="V28" s="21"/>
    </row>
    <row r="29" spans="1:22">
      <c r="A29" s="6">
        <v>1</v>
      </c>
      <c r="B29" s="3">
        <v>1</v>
      </c>
      <c r="C29" s="3">
        <v>710</v>
      </c>
      <c r="D29" s="3">
        <v>19</v>
      </c>
      <c r="E29" s="4">
        <v>9800</v>
      </c>
      <c r="F29" s="3">
        <v>10</v>
      </c>
      <c r="G29" s="11">
        <f t="shared" si="1"/>
        <v>9.8841499999999982</v>
      </c>
      <c r="H29" s="36">
        <f t="shared" si="2"/>
        <v>19616.964371060461</v>
      </c>
      <c r="I29" s="35">
        <f t="shared" si="3"/>
        <v>0.99994902631174742</v>
      </c>
      <c r="J29" s="12">
        <f t="shared" si="4"/>
        <v>1</v>
      </c>
      <c r="K29" s="21">
        <f t="shared" si="0"/>
        <v>599.63808681340674</v>
      </c>
      <c r="L29" s="21">
        <f t="shared" si="5"/>
        <v>599.63808681340674</v>
      </c>
      <c r="M29" s="21"/>
      <c r="N29" s="40">
        <v>0.42499999999999999</v>
      </c>
      <c r="O29" s="21">
        <v>0.42499999999999999</v>
      </c>
      <c r="P29" s="11"/>
      <c r="Q29" s="12"/>
      <c r="R29" s="14"/>
      <c r="S29" s="21"/>
      <c r="V29" s="21"/>
    </row>
    <row r="30" spans="1:22">
      <c r="A30" s="6">
        <v>1</v>
      </c>
      <c r="B30" s="3">
        <v>1</v>
      </c>
      <c r="C30" s="3">
        <v>670</v>
      </c>
      <c r="D30" s="3">
        <v>24</v>
      </c>
      <c r="E30" s="4">
        <v>9500</v>
      </c>
      <c r="F30" s="3">
        <v>34</v>
      </c>
      <c r="G30" s="11">
        <f t="shared" si="1"/>
        <v>6.366950000000001</v>
      </c>
      <c r="H30" s="36">
        <f t="shared" si="2"/>
        <v>582.27916635238262</v>
      </c>
      <c r="I30" s="35">
        <f t="shared" si="3"/>
        <v>0.99828555508633432</v>
      </c>
      <c r="J30" s="12">
        <f t="shared" si="4"/>
        <v>1</v>
      </c>
      <c r="K30" s="21">
        <f t="shared" si="0"/>
        <v>587.8274411129737</v>
      </c>
      <c r="L30" s="21">
        <f t="shared" si="5"/>
        <v>587.8274411129737</v>
      </c>
      <c r="M30" s="21"/>
      <c r="N30" s="40">
        <v>0.45</v>
      </c>
      <c r="O30" s="21">
        <v>0.45</v>
      </c>
      <c r="P30" s="11"/>
      <c r="Q30" s="12"/>
      <c r="R30" s="14"/>
      <c r="S30" s="21"/>
      <c r="V30" s="21"/>
    </row>
    <row r="31" spans="1:22">
      <c r="A31" s="6">
        <v>1</v>
      </c>
      <c r="B31" s="3">
        <v>0</v>
      </c>
      <c r="C31" s="3">
        <v>575</v>
      </c>
      <c r="D31" s="3">
        <v>3</v>
      </c>
      <c r="E31" s="4">
        <v>8000</v>
      </c>
      <c r="F31" s="3">
        <v>63</v>
      </c>
      <c r="G31" s="11">
        <f t="shared" si="1"/>
        <v>-0.53187499999999943</v>
      </c>
      <c r="H31" s="36">
        <f t="shared" si="2"/>
        <v>0.58750236937102418</v>
      </c>
      <c r="I31" s="35">
        <f t="shared" si="3"/>
        <v>0.37007968032437982</v>
      </c>
      <c r="J31" s="12">
        <f t="shared" si="4"/>
        <v>0</v>
      </c>
      <c r="K31" s="21">
        <f t="shared" si="0"/>
        <v>-3872.4342696969034</v>
      </c>
      <c r="L31" s="21">
        <f t="shared" si="5"/>
        <v>0</v>
      </c>
      <c r="M31" s="21"/>
      <c r="N31" s="40">
        <v>0.47499999999999998</v>
      </c>
      <c r="O31" s="21">
        <v>0.47499999999999998</v>
      </c>
      <c r="P31" s="11"/>
      <c r="Q31" s="12"/>
      <c r="R31" s="14"/>
      <c r="S31" s="21"/>
      <c r="V31" s="21"/>
    </row>
    <row r="32" spans="1:22">
      <c r="A32" s="6">
        <v>1</v>
      </c>
      <c r="B32" s="3">
        <v>1</v>
      </c>
      <c r="C32" s="3">
        <v>770</v>
      </c>
      <c r="D32" s="3">
        <v>17</v>
      </c>
      <c r="E32" s="4">
        <v>7000</v>
      </c>
      <c r="F32" s="3">
        <v>9</v>
      </c>
      <c r="G32" s="11">
        <f t="shared" si="1"/>
        <v>11.426449999999999</v>
      </c>
      <c r="H32" s="36">
        <f t="shared" si="2"/>
        <v>91715.805100874408</v>
      </c>
      <c r="I32" s="35">
        <f t="shared" si="3"/>
        <v>0.99998909687271709</v>
      </c>
      <c r="J32" s="12">
        <f t="shared" si="4"/>
        <v>1</v>
      </c>
      <c r="K32" s="21">
        <f t="shared" si="0"/>
        <v>599.92258779629128</v>
      </c>
      <c r="L32" s="21">
        <f t="shared" si="5"/>
        <v>599.92258779629128</v>
      </c>
      <c r="M32" s="21"/>
      <c r="N32" s="40">
        <v>0.5</v>
      </c>
      <c r="O32" s="21">
        <v>0.5</v>
      </c>
      <c r="P32" s="11"/>
      <c r="Q32" s="12"/>
      <c r="R32" s="14"/>
      <c r="S32" s="21"/>
      <c r="V32" s="21"/>
    </row>
    <row r="33" spans="1:27">
      <c r="A33" s="6">
        <v>1</v>
      </c>
      <c r="B33" s="3">
        <v>1</v>
      </c>
      <c r="C33" s="3">
        <v>685</v>
      </c>
      <c r="D33" s="3">
        <v>15</v>
      </c>
      <c r="E33" s="4">
        <v>6100</v>
      </c>
      <c r="F33" s="3">
        <v>6</v>
      </c>
      <c r="G33" s="11">
        <f t="shared" si="1"/>
        <v>9.4932750000000006</v>
      </c>
      <c r="H33" s="36">
        <f t="shared" si="2"/>
        <v>13270.184091657546</v>
      </c>
      <c r="I33" s="35">
        <f t="shared" si="3"/>
        <v>0.9999246487733805</v>
      </c>
      <c r="J33" s="12">
        <f t="shared" si="4"/>
        <v>1</v>
      </c>
      <c r="K33" s="21">
        <f t="shared" si="0"/>
        <v>599.46500629100149</v>
      </c>
      <c r="L33" s="21">
        <f t="shared" si="5"/>
        <v>599.46500629100149</v>
      </c>
      <c r="M33" s="21"/>
      <c r="N33" s="40">
        <v>0.52500000000000002</v>
      </c>
      <c r="O33" s="21">
        <v>0.52500000000000002</v>
      </c>
      <c r="P33" s="11"/>
      <c r="Q33" s="12"/>
      <c r="R33" s="14"/>
      <c r="S33" s="21"/>
    </row>
    <row r="34" spans="1:27">
      <c r="A34" s="6">
        <v>1</v>
      </c>
      <c r="B34" s="3">
        <v>0</v>
      </c>
      <c r="C34" s="3">
        <v>567</v>
      </c>
      <c r="D34" s="3">
        <v>3</v>
      </c>
      <c r="E34" s="4">
        <v>2800</v>
      </c>
      <c r="F34" s="3">
        <v>85</v>
      </c>
      <c r="G34" s="11">
        <f t="shared" si="1"/>
        <v>-3.2663149999999996</v>
      </c>
      <c r="H34" s="36">
        <f t="shared" si="2"/>
        <v>3.8146739125121003E-2</v>
      </c>
      <c r="I34" s="35">
        <f t="shared" si="3"/>
        <v>3.6745035829201245E-2</v>
      </c>
      <c r="J34" s="12">
        <f t="shared" si="4"/>
        <v>0</v>
      </c>
      <c r="K34" s="21">
        <f t="shared" si="0"/>
        <v>-6239.1102456126719</v>
      </c>
      <c r="L34" s="21">
        <f t="shared" si="5"/>
        <v>0</v>
      </c>
      <c r="M34" s="21"/>
      <c r="N34" s="40">
        <v>0.55000000000000004</v>
      </c>
      <c r="O34" s="21">
        <v>0.55000000000000004</v>
      </c>
      <c r="P34" s="11"/>
      <c r="Q34" s="12"/>
      <c r="R34" s="14"/>
      <c r="S34" s="21"/>
    </row>
    <row r="35" spans="1:27">
      <c r="A35" s="6">
        <v>1</v>
      </c>
      <c r="B35" s="3">
        <v>0</v>
      </c>
      <c r="C35" s="3">
        <v>650</v>
      </c>
      <c r="D35" s="3">
        <v>13</v>
      </c>
      <c r="E35" s="4">
        <v>1800</v>
      </c>
      <c r="F35" s="3">
        <v>35</v>
      </c>
      <c r="G35" s="11">
        <f t="shared" si="1"/>
        <v>5.1347499999999986</v>
      </c>
      <c r="H35" s="36">
        <f t="shared" si="2"/>
        <v>169.82185910253182</v>
      </c>
      <c r="I35" s="35">
        <f t="shared" si="3"/>
        <v>0.99414594826883496</v>
      </c>
      <c r="J35" s="12">
        <f t="shared" si="4"/>
        <v>1</v>
      </c>
      <c r="K35" s="21">
        <f t="shared" si="0"/>
        <v>558.4362327087282</v>
      </c>
      <c r="L35" s="21">
        <f t="shared" si="5"/>
        <v>558.4362327087282</v>
      </c>
      <c r="M35" s="21"/>
      <c r="N35" s="40">
        <v>0.57499999999999996</v>
      </c>
      <c r="O35" s="21">
        <v>0.57499999999999996</v>
      </c>
      <c r="P35" s="11"/>
      <c r="Q35" s="12"/>
      <c r="R35" s="14"/>
      <c r="S35" s="21"/>
    </row>
    <row r="36" spans="1:27">
      <c r="A36" s="6">
        <v>1</v>
      </c>
      <c r="B36" s="3">
        <v>0</v>
      </c>
      <c r="C36" s="3">
        <v>670</v>
      </c>
      <c r="D36" s="3">
        <v>10</v>
      </c>
      <c r="E36" s="4">
        <v>3000</v>
      </c>
      <c r="F36" s="3">
        <v>45</v>
      </c>
      <c r="G36" s="11">
        <f t="shared" si="1"/>
        <v>4.336850000000001</v>
      </c>
      <c r="H36" s="36">
        <f t="shared" si="2"/>
        <v>76.466290755380527</v>
      </c>
      <c r="I36" s="35">
        <f t="shared" si="3"/>
        <v>0.98709115939011782</v>
      </c>
      <c r="J36" s="12">
        <f t="shared" si="4"/>
        <v>1</v>
      </c>
      <c r="K36" s="21">
        <f t="shared" si="0"/>
        <v>508.34723166983656</v>
      </c>
      <c r="L36" s="21">
        <f t="shared" si="5"/>
        <v>508.34723166983656</v>
      </c>
      <c r="M36" s="21"/>
      <c r="N36" s="40">
        <v>0.6</v>
      </c>
      <c r="O36" s="21">
        <v>0.6</v>
      </c>
      <c r="P36" s="11"/>
      <c r="Q36" s="12"/>
      <c r="R36" s="14"/>
      <c r="S36" s="21"/>
    </row>
    <row r="37" spans="1:27">
      <c r="A37" s="6">
        <v>1</v>
      </c>
      <c r="B37" s="3">
        <v>1</v>
      </c>
      <c r="C37" s="3">
        <v>625</v>
      </c>
      <c r="D37" s="3">
        <v>1</v>
      </c>
      <c r="E37" s="4">
        <v>1000</v>
      </c>
      <c r="F37" s="3">
        <v>26</v>
      </c>
      <c r="G37" s="11">
        <f t="shared" si="1"/>
        <v>4.9179749999999993</v>
      </c>
      <c r="H37" s="36">
        <f t="shared" si="2"/>
        <v>136.72546360342633</v>
      </c>
      <c r="I37" s="35">
        <f t="shared" si="3"/>
        <v>0.99273917855249016</v>
      </c>
      <c r="J37" s="12">
        <f t="shared" si="4"/>
        <v>1</v>
      </c>
      <c r="K37" s="21">
        <f t="shared" si="0"/>
        <v>548.44816772268018</v>
      </c>
      <c r="L37" s="21">
        <f t="shared" si="5"/>
        <v>548.44816772268018</v>
      </c>
      <c r="M37" s="21"/>
      <c r="N37" s="40">
        <v>0.625</v>
      </c>
      <c r="O37" s="21">
        <v>0.625</v>
      </c>
      <c r="P37" s="11"/>
      <c r="Q37" s="12"/>
      <c r="R37" s="14"/>
      <c r="S37" s="21"/>
    </row>
    <row r="38" spans="1:27">
      <c r="A38" s="6">
        <v>1</v>
      </c>
      <c r="B38" s="3">
        <v>1</v>
      </c>
      <c r="C38" s="3">
        <v>720</v>
      </c>
      <c r="D38" s="3">
        <v>26</v>
      </c>
      <c r="E38" s="4">
        <v>4600</v>
      </c>
      <c r="F38" s="3">
        <v>45</v>
      </c>
      <c r="G38" s="11">
        <f t="shared" si="1"/>
        <v>6.4856999999999987</v>
      </c>
      <c r="H38" s="36">
        <f t="shared" si="2"/>
        <v>655.69779208505702</v>
      </c>
      <c r="I38" s="35">
        <f t="shared" si="3"/>
        <v>0.99847722953837725</v>
      </c>
      <c r="J38" s="12">
        <f t="shared" si="4"/>
        <v>1</v>
      </c>
      <c r="K38" s="21">
        <f t="shared" si="0"/>
        <v>589.18832972247844</v>
      </c>
      <c r="L38" s="21">
        <f t="shared" si="5"/>
        <v>589.18832972247844</v>
      </c>
      <c r="M38" s="21"/>
      <c r="N38" s="40">
        <v>0.65</v>
      </c>
      <c r="O38" s="21">
        <v>0.65</v>
      </c>
      <c r="P38" s="11"/>
      <c r="Q38" s="12"/>
      <c r="R38" s="14"/>
      <c r="S38" s="21"/>
      <c r="AA38" s="15"/>
    </row>
    <row r="39" spans="1:27" ht="15">
      <c r="A39" s="6">
        <v>1</v>
      </c>
      <c r="B39" s="3">
        <v>1</v>
      </c>
      <c r="C39" s="3">
        <v>700</v>
      </c>
      <c r="D39" s="3">
        <v>6</v>
      </c>
      <c r="E39" s="4">
        <v>2400</v>
      </c>
      <c r="F39" s="3">
        <v>55</v>
      </c>
      <c r="G39" s="11">
        <f t="shared" si="1"/>
        <v>3.7645999999999988</v>
      </c>
      <c r="H39" s="36">
        <f t="shared" si="2"/>
        <v>43.146443830152123</v>
      </c>
      <c r="I39" s="35">
        <f t="shared" si="3"/>
        <v>0.97734811882362771</v>
      </c>
      <c r="J39" s="12">
        <f t="shared" si="4"/>
        <v>1</v>
      </c>
      <c r="K39" s="21">
        <f t="shared" si="0"/>
        <v>439.1716436477567</v>
      </c>
      <c r="L39" s="21">
        <f t="shared" si="5"/>
        <v>439.1716436477567</v>
      </c>
      <c r="M39" s="21"/>
      <c r="N39" s="40">
        <v>0.67500000000000004</v>
      </c>
      <c r="O39" s="21">
        <v>0.67500000000000004</v>
      </c>
      <c r="P39" s="11"/>
      <c r="Q39" s="12"/>
      <c r="R39" s="14"/>
      <c r="S39" s="21"/>
      <c r="AA39"/>
    </row>
    <row r="40" spans="1:27" ht="15">
      <c r="A40" s="6">
        <v>1</v>
      </c>
      <c r="B40" s="3">
        <v>0</v>
      </c>
      <c r="C40" s="3">
        <v>630</v>
      </c>
      <c r="D40" s="3">
        <v>13</v>
      </c>
      <c r="E40" s="4">
        <v>1500</v>
      </c>
      <c r="F40" s="3">
        <v>35</v>
      </c>
      <c r="G40" s="11">
        <f t="shared" si="1"/>
        <v>4.6236499999999996</v>
      </c>
      <c r="H40" s="36">
        <f t="shared" si="2"/>
        <v>101.86516224725158</v>
      </c>
      <c r="I40" s="35">
        <f t="shared" si="3"/>
        <v>0.99027853572430724</v>
      </c>
      <c r="J40" s="12">
        <f t="shared" si="4"/>
        <v>1</v>
      </c>
      <c r="K40" s="21">
        <f t="shared" si="0"/>
        <v>530.97760364258147</v>
      </c>
      <c r="L40" s="21">
        <f t="shared" si="5"/>
        <v>530.97760364258147</v>
      </c>
      <c r="M40" s="21"/>
      <c r="N40" s="40">
        <v>0.7</v>
      </c>
      <c r="O40" s="21">
        <v>0.7</v>
      </c>
      <c r="P40" s="11"/>
      <c r="Q40" s="12"/>
      <c r="R40" s="14"/>
      <c r="S40" s="21"/>
      <c r="AA40"/>
    </row>
    <row r="41" spans="1:27" ht="15">
      <c r="A41" s="6">
        <v>1</v>
      </c>
      <c r="B41" s="3">
        <v>1</v>
      </c>
      <c r="C41" s="3">
        <v>580</v>
      </c>
      <c r="D41" s="3">
        <v>23</v>
      </c>
      <c r="E41" s="4">
        <v>2700</v>
      </c>
      <c r="F41" s="3">
        <v>30</v>
      </c>
      <c r="G41" s="11">
        <f t="shared" si="1"/>
        <v>4.4739999999999993</v>
      </c>
      <c r="H41" s="36">
        <f t="shared" si="2"/>
        <v>87.706849692016419</v>
      </c>
      <c r="I41" s="35">
        <f t="shared" si="3"/>
        <v>0.98872691338411944</v>
      </c>
      <c r="J41" s="12">
        <f t="shared" si="4"/>
        <v>1</v>
      </c>
      <c r="K41" s="21">
        <f t="shared" si="0"/>
        <v>519.96108502724803</v>
      </c>
      <c r="L41" s="21">
        <f t="shared" si="5"/>
        <v>519.96108502724803</v>
      </c>
      <c r="M41" s="21"/>
      <c r="N41" s="40">
        <v>0.72499999999999998</v>
      </c>
      <c r="O41" s="21">
        <v>0.72499999999999998</v>
      </c>
      <c r="P41" s="11"/>
      <c r="Q41" s="12"/>
      <c r="R41" s="14"/>
      <c r="S41" s="21"/>
      <c r="AA41"/>
    </row>
    <row r="42" spans="1:27" ht="15">
      <c r="A42" s="6">
        <v>1</v>
      </c>
      <c r="B42" s="3">
        <v>0</v>
      </c>
      <c r="C42" s="3">
        <v>650</v>
      </c>
      <c r="D42" s="3">
        <v>9</v>
      </c>
      <c r="E42" s="4">
        <v>3600</v>
      </c>
      <c r="F42" s="3">
        <v>35</v>
      </c>
      <c r="G42" s="11">
        <f t="shared" si="1"/>
        <v>4.9227499999999988</v>
      </c>
      <c r="H42" s="36">
        <f t="shared" si="2"/>
        <v>137.37988888906042</v>
      </c>
      <c r="I42" s="35">
        <f t="shared" si="3"/>
        <v>0.99277351638284883</v>
      </c>
      <c r="J42" s="12">
        <f t="shared" si="4"/>
        <v>1</v>
      </c>
      <c r="K42" s="21">
        <f t="shared" si="0"/>
        <v>548.69196631822672</v>
      </c>
      <c r="L42" s="21">
        <f t="shared" si="5"/>
        <v>548.69196631822672</v>
      </c>
      <c r="M42" s="21"/>
      <c r="N42" s="40">
        <v>0.75</v>
      </c>
      <c r="O42" s="21">
        <v>0.75</v>
      </c>
      <c r="P42" s="11"/>
      <c r="Q42" s="12"/>
      <c r="R42" s="14"/>
      <c r="S42" s="21"/>
      <c r="AA42"/>
    </row>
    <row r="43" spans="1:27" ht="15">
      <c r="A43" s="6">
        <v>1</v>
      </c>
      <c r="B43" s="3">
        <v>1</v>
      </c>
      <c r="C43" s="3">
        <v>510</v>
      </c>
      <c r="D43" s="3">
        <v>11</v>
      </c>
      <c r="E43" s="4">
        <v>1400</v>
      </c>
      <c r="F43" s="3">
        <v>28</v>
      </c>
      <c r="G43" s="11">
        <f t="shared" si="1"/>
        <v>2.27915</v>
      </c>
      <c r="H43" s="36">
        <f t="shared" si="2"/>
        <v>9.7683737620061315</v>
      </c>
      <c r="I43" s="35">
        <f t="shared" si="3"/>
        <v>0.90713546705368986</v>
      </c>
      <c r="J43" s="12">
        <f t="shared" si="4"/>
        <v>1</v>
      </c>
      <c r="K43" s="21">
        <f t="shared" si="0"/>
        <v>-59.338183918801974</v>
      </c>
      <c r="L43" s="21">
        <f t="shared" si="5"/>
        <v>-59.338183918801974</v>
      </c>
      <c r="M43" s="21"/>
      <c r="N43" s="40">
        <v>0.77500000000000002</v>
      </c>
      <c r="O43" s="21">
        <v>0.77500000000000002</v>
      </c>
      <c r="P43" s="11"/>
      <c r="Q43" s="12"/>
      <c r="R43" s="14"/>
      <c r="S43" s="21"/>
      <c r="AA43"/>
    </row>
    <row r="44" spans="1:27">
      <c r="A44" s="6">
        <v>1</v>
      </c>
      <c r="B44" s="3">
        <v>1</v>
      </c>
      <c r="C44" s="3">
        <v>700</v>
      </c>
      <c r="D44" s="3">
        <v>24</v>
      </c>
      <c r="E44" s="4">
        <v>4000</v>
      </c>
      <c r="F44" s="3">
        <v>40</v>
      </c>
      <c r="G44" s="11">
        <f t="shared" si="1"/>
        <v>6.4435999999999991</v>
      </c>
      <c r="H44" s="36">
        <f t="shared" si="2"/>
        <v>628.66592828219882</v>
      </c>
      <c r="I44" s="35">
        <f t="shared" si="3"/>
        <v>0.99841185626364104</v>
      </c>
      <c r="J44" s="12">
        <f t="shared" si="4"/>
        <v>1</v>
      </c>
      <c r="K44" s="21">
        <f t="shared" si="0"/>
        <v>588.72417947185136</v>
      </c>
      <c r="L44" s="21">
        <f t="shared" si="5"/>
        <v>588.72417947185136</v>
      </c>
      <c r="M44" s="21"/>
      <c r="N44" s="40">
        <v>0.8</v>
      </c>
      <c r="O44" s="21">
        <v>0.8</v>
      </c>
      <c r="P44" s="11"/>
      <c r="Q44" s="12"/>
      <c r="R44" s="14"/>
      <c r="S44" s="21"/>
    </row>
    <row r="45" spans="1:27">
      <c r="A45" s="6">
        <v>1</v>
      </c>
      <c r="B45" s="3">
        <v>1</v>
      </c>
      <c r="C45" s="3">
        <v>712</v>
      </c>
      <c r="D45" s="3">
        <v>10</v>
      </c>
      <c r="E45" s="4">
        <v>3200</v>
      </c>
      <c r="F45" s="3">
        <v>49</v>
      </c>
      <c r="G45" s="11">
        <f t="shared" si="1"/>
        <v>4.9732599999999989</v>
      </c>
      <c r="H45" s="36">
        <f t="shared" si="2"/>
        <v>144.49718118615965</v>
      </c>
      <c r="I45" s="35">
        <f t="shared" si="3"/>
        <v>0.99312701461397712</v>
      </c>
      <c r="J45" s="12">
        <f t="shared" si="4"/>
        <v>1</v>
      </c>
      <c r="K45" s="21">
        <f t="shared" si="0"/>
        <v>551.20180375923758</v>
      </c>
      <c r="L45" s="21">
        <f t="shared" si="5"/>
        <v>551.20180375923758</v>
      </c>
      <c r="M45" s="21"/>
      <c r="N45" s="40">
        <v>0.82499999999999996</v>
      </c>
      <c r="O45" s="21">
        <v>0.82499999999999996</v>
      </c>
      <c r="P45" s="11"/>
      <c r="Q45" s="12"/>
      <c r="R45" s="14"/>
      <c r="S45" s="21"/>
    </row>
    <row r="46" spans="1:27">
      <c r="A46" s="6">
        <v>1</v>
      </c>
      <c r="B46" s="3">
        <v>1</v>
      </c>
      <c r="C46" s="3">
        <v>780</v>
      </c>
      <c r="D46" s="3">
        <v>21</v>
      </c>
      <c r="E46" s="4">
        <v>5500</v>
      </c>
      <c r="F46" s="3">
        <v>11</v>
      </c>
      <c r="G46" s="11">
        <f t="shared" si="1"/>
        <v>11.663999999999998</v>
      </c>
      <c r="H46" s="36">
        <f t="shared" si="2"/>
        <v>116308.33453029294</v>
      </c>
      <c r="I46" s="35">
        <f t="shared" si="3"/>
        <v>0.99999140223779936</v>
      </c>
      <c r="J46" s="12">
        <f t="shared" si="4"/>
        <v>1</v>
      </c>
      <c r="K46" s="21">
        <f t="shared" si="0"/>
        <v>599.93895588837552</v>
      </c>
      <c r="L46" s="21">
        <f t="shared" si="5"/>
        <v>599.93895588837552</v>
      </c>
      <c r="M46" s="21"/>
      <c r="N46" s="40">
        <v>0.85</v>
      </c>
      <c r="O46" s="21">
        <v>0.85</v>
      </c>
      <c r="P46" s="11"/>
      <c r="Q46" s="12"/>
      <c r="R46" s="14"/>
      <c r="S46" s="21"/>
    </row>
    <row r="47" spans="1:27">
      <c r="A47" s="6">
        <v>1</v>
      </c>
      <c r="B47" s="3">
        <v>0</v>
      </c>
      <c r="C47" s="3">
        <v>610</v>
      </c>
      <c r="D47" s="3">
        <v>6</v>
      </c>
      <c r="E47" s="4">
        <v>500</v>
      </c>
      <c r="F47" s="3">
        <v>10</v>
      </c>
      <c r="G47" s="11">
        <f t="shared" si="1"/>
        <v>6.6165500000000002</v>
      </c>
      <c r="H47" s="36">
        <f t="shared" si="2"/>
        <v>747.36224450945213</v>
      </c>
      <c r="I47" s="35">
        <f t="shared" si="3"/>
        <v>0.99866374872952668</v>
      </c>
      <c r="J47" s="12">
        <f t="shared" si="4"/>
        <v>1</v>
      </c>
      <c r="K47" s="21">
        <f t="shared" si="0"/>
        <v>590.51261597963946</v>
      </c>
      <c r="L47" s="21">
        <f t="shared" si="5"/>
        <v>590.51261597963946</v>
      </c>
      <c r="M47" s="21"/>
      <c r="N47" s="40">
        <v>0.875</v>
      </c>
      <c r="O47" s="21">
        <v>0.875</v>
      </c>
      <c r="P47" s="11"/>
      <c r="Q47" s="12"/>
      <c r="R47" s="14"/>
      <c r="S47" s="21"/>
    </row>
    <row r="48" spans="1:27">
      <c r="A48" s="6">
        <v>1</v>
      </c>
      <c r="B48" s="3">
        <v>1</v>
      </c>
      <c r="C48" s="3">
        <v>740</v>
      </c>
      <c r="D48" s="3">
        <v>5</v>
      </c>
      <c r="E48" s="4">
        <v>3300</v>
      </c>
      <c r="F48" s="3">
        <v>45</v>
      </c>
      <c r="G48" s="11">
        <f t="shared" si="1"/>
        <v>5.8838000000000017</v>
      </c>
      <c r="H48" s="36">
        <f t="shared" si="2"/>
        <v>359.17150348546778</v>
      </c>
      <c r="I48" s="35">
        <f t="shared" si="3"/>
        <v>0.99722354492145338</v>
      </c>
      <c r="J48" s="12">
        <f t="shared" si="4"/>
        <v>1</v>
      </c>
      <c r="K48" s="21">
        <f t="shared" si="0"/>
        <v>580.28716894231889</v>
      </c>
      <c r="L48" s="21">
        <f t="shared" si="5"/>
        <v>580.28716894231889</v>
      </c>
      <c r="M48" s="21"/>
      <c r="N48" s="40">
        <v>0.9</v>
      </c>
      <c r="O48" s="21">
        <v>0.9</v>
      </c>
      <c r="P48" s="11"/>
      <c r="Q48" s="12"/>
      <c r="R48" s="14"/>
      <c r="S48" s="21"/>
    </row>
    <row r="49" spans="1:19">
      <c r="A49" s="6">
        <v>1</v>
      </c>
      <c r="B49" s="3">
        <v>0</v>
      </c>
      <c r="C49" s="3">
        <v>710</v>
      </c>
      <c r="D49" s="3">
        <v>3</v>
      </c>
      <c r="E49" s="4">
        <v>3500</v>
      </c>
      <c r="F49" s="3">
        <v>45</v>
      </c>
      <c r="G49" s="11">
        <f t="shared" si="1"/>
        <v>4.9880500000000003</v>
      </c>
      <c r="H49" s="36">
        <f t="shared" si="2"/>
        <v>146.65017665125603</v>
      </c>
      <c r="I49" s="35">
        <f t="shared" si="3"/>
        <v>0.99322723465233664</v>
      </c>
      <c r="J49" s="12">
        <f t="shared" si="4"/>
        <v>1</v>
      </c>
      <c r="K49" s="21">
        <f t="shared" si="0"/>
        <v>551.91336603159016</v>
      </c>
      <c r="L49" s="21">
        <f t="shared" si="5"/>
        <v>551.91336603159016</v>
      </c>
      <c r="M49" s="21"/>
      <c r="N49" s="40">
        <v>0.92500000000000004</v>
      </c>
      <c r="O49" s="21">
        <v>0.92500000000000004</v>
      </c>
      <c r="P49" s="11"/>
      <c r="Q49" s="12"/>
      <c r="R49" s="14"/>
      <c r="S49" s="21"/>
    </row>
    <row r="50" spans="1:19">
      <c r="A50" s="6">
        <v>1</v>
      </c>
      <c r="B50" s="3">
        <v>0</v>
      </c>
      <c r="C50" s="3">
        <v>550</v>
      </c>
      <c r="D50" s="3">
        <v>8</v>
      </c>
      <c r="E50" s="4">
        <v>1700</v>
      </c>
      <c r="F50" s="3">
        <v>24</v>
      </c>
      <c r="G50" s="11">
        <f t="shared" si="1"/>
        <v>3.5792500000000005</v>
      </c>
      <c r="H50" s="36">
        <f t="shared" si="2"/>
        <v>35.84664577833896</v>
      </c>
      <c r="I50" s="35">
        <f t="shared" si="3"/>
        <v>0.97286048759999022</v>
      </c>
      <c r="J50" s="12">
        <f t="shared" si="4"/>
        <v>1</v>
      </c>
      <c r="K50" s="21">
        <f t="shared" si="0"/>
        <v>407.30946195993056</v>
      </c>
      <c r="L50" s="21">
        <f t="shared" si="5"/>
        <v>407.30946195993056</v>
      </c>
      <c r="M50" s="21"/>
      <c r="N50" s="40">
        <v>0.95</v>
      </c>
      <c r="O50" s="21">
        <v>0.95</v>
      </c>
      <c r="P50" s="11"/>
      <c r="Q50" s="12"/>
      <c r="R50" s="14"/>
      <c r="S50" s="21"/>
    </row>
    <row r="51" spans="1:19">
      <c r="A51" s="6">
        <v>1</v>
      </c>
      <c r="B51" s="3">
        <v>1</v>
      </c>
      <c r="C51" s="3">
        <v>730</v>
      </c>
      <c r="D51" s="3">
        <v>20</v>
      </c>
      <c r="E51" s="4">
        <v>4000</v>
      </c>
      <c r="F51" s="3">
        <v>47</v>
      </c>
      <c r="G51" s="11">
        <f t="shared" si="1"/>
        <v>6.1932500000000017</v>
      </c>
      <c r="H51" s="36">
        <f t="shared" si="2"/>
        <v>489.43418529029617</v>
      </c>
      <c r="I51" s="35">
        <f t="shared" si="3"/>
        <v>0.99796099042441733</v>
      </c>
      <c r="J51" s="12">
        <f t="shared" si="4"/>
        <v>1</v>
      </c>
      <c r="K51" s="21">
        <f t="shared" si="0"/>
        <v>585.52303201336304</v>
      </c>
      <c r="L51" s="21">
        <f t="shared" si="5"/>
        <v>585.52303201336304</v>
      </c>
      <c r="M51" s="21"/>
      <c r="N51" s="40">
        <v>0.97499999999999998</v>
      </c>
      <c r="O51" s="21">
        <v>0.97499999999999998</v>
      </c>
      <c r="P51" s="11"/>
      <c r="Q51" s="12"/>
      <c r="R51" s="14"/>
      <c r="S51" s="21"/>
    </row>
    <row r="52" spans="1:19">
      <c r="A52" s="6">
        <v>1</v>
      </c>
      <c r="B52" s="3">
        <v>1</v>
      </c>
      <c r="C52" s="3">
        <v>650</v>
      </c>
      <c r="D52" s="3">
        <v>14</v>
      </c>
      <c r="E52" s="4">
        <v>1800</v>
      </c>
      <c r="F52" s="3">
        <v>35</v>
      </c>
      <c r="G52" s="11">
        <f t="shared" si="1"/>
        <v>5.2108499999999989</v>
      </c>
      <c r="H52" s="36">
        <f t="shared" si="2"/>
        <v>183.24975430465557</v>
      </c>
      <c r="I52" s="35">
        <f t="shared" si="3"/>
        <v>0.99457258435011797</v>
      </c>
      <c r="J52" s="12">
        <f t="shared" si="4"/>
        <v>1</v>
      </c>
      <c r="K52" s="21">
        <f t="shared" si="0"/>
        <v>561.46534888583756</v>
      </c>
      <c r="L52" s="21">
        <f t="shared" si="5"/>
        <v>561.46534888583756</v>
      </c>
      <c r="M52" s="21"/>
      <c r="N52" s="40">
        <v>1</v>
      </c>
      <c r="O52" s="21">
        <v>1</v>
      </c>
      <c r="P52" s="11"/>
      <c r="Q52" s="12"/>
      <c r="R52" s="14"/>
      <c r="S52" s="21"/>
    </row>
    <row r="53" spans="1:19">
      <c r="A53" s="6">
        <v>1</v>
      </c>
      <c r="B53" s="3">
        <v>0</v>
      </c>
      <c r="C53" s="3">
        <v>580</v>
      </c>
      <c r="D53" s="3">
        <v>1</v>
      </c>
      <c r="E53" s="4">
        <v>1200</v>
      </c>
      <c r="F53" s="3">
        <v>50</v>
      </c>
      <c r="G53" s="11">
        <f t="shared" si="1"/>
        <v>0.98490000000000055</v>
      </c>
      <c r="H53" s="36">
        <f t="shared" si="2"/>
        <v>2.6775441166212222</v>
      </c>
      <c r="I53" s="35">
        <f t="shared" si="3"/>
        <v>0.72807940073911082</v>
      </c>
      <c r="J53" s="12">
        <f t="shared" si="4"/>
        <v>1</v>
      </c>
      <c r="K53" s="21">
        <f t="shared" si="0"/>
        <v>-1330.6362547523131</v>
      </c>
      <c r="L53" s="21">
        <f t="shared" si="5"/>
        <v>-1330.6362547523131</v>
      </c>
      <c r="M53" s="21"/>
      <c r="P53" s="11"/>
      <c r="Q53" s="12"/>
      <c r="R53" s="14"/>
      <c r="S53" s="21"/>
    </row>
    <row r="54" spans="1:19">
      <c r="A54" s="6">
        <v>1</v>
      </c>
      <c r="B54" s="3">
        <v>0</v>
      </c>
      <c r="C54" s="3">
        <v>670</v>
      </c>
      <c r="D54" s="3">
        <v>14</v>
      </c>
      <c r="E54" s="4">
        <v>2800</v>
      </c>
      <c r="F54" s="3">
        <v>20</v>
      </c>
      <c r="G54" s="11">
        <f t="shared" si="1"/>
        <v>7.4238500000000016</v>
      </c>
      <c r="H54" s="36">
        <f t="shared" si="2"/>
        <v>1675.4716722637993</v>
      </c>
      <c r="I54" s="35">
        <f t="shared" si="3"/>
        <v>0.99940350915762888</v>
      </c>
      <c r="J54" s="12">
        <f t="shared" si="4"/>
        <v>1</v>
      </c>
      <c r="K54" s="21">
        <f t="shared" si="0"/>
        <v>595.76491501916507</v>
      </c>
      <c r="L54" s="21">
        <f t="shared" si="5"/>
        <v>595.76491501916507</v>
      </c>
      <c r="M54" s="21"/>
      <c r="P54" s="11"/>
      <c r="Q54" s="12"/>
      <c r="R54" s="14"/>
      <c r="S54" s="21"/>
    </row>
    <row r="55" spans="1:19">
      <c r="A55" s="6">
        <v>1</v>
      </c>
      <c r="B55" s="3">
        <v>1</v>
      </c>
      <c r="C55" s="3">
        <v>560</v>
      </c>
      <c r="D55" s="3">
        <v>30</v>
      </c>
      <c r="E55" s="4">
        <v>200</v>
      </c>
      <c r="F55" s="3">
        <v>10</v>
      </c>
      <c r="G55" s="11">
        <f t="shared" si="1"/>
        <v>6.6338999999999988</v>
      </c>
      <c r="H55" s="36">
        <f t="shared" si="2"/>
        <v>760.44211925537411</v>
      </c>
      <c r="I55" s="35">
        <f t="shared" si="3"/>
        <v>0.99868670254151704</v>
      </c>
      <c r="J55" s="12">
        <f t="shared" si="4"/>
        <v>1</v>
      </c>
      <c r="K55" s="21">
        <f t="shared" si="0"/>
        <v>590.67558804477096</v>
      </c>
      <c r="L55" s="21">
        <f t="shared" si="5"/>
        <v>590.67558804477096</v>
      </c>
      <c r="M55" s="21"/>
      <c r="P55" s="11"/>
      <c r="Q55" s="12"/>
      <c r="R55" s="14"/>
      <c r="S55" s="21"/>
    </row>
    <row r="56" spans="1:19">
      <c r="A56" s="6">
        <v>1</v>
      </c>
      <c r="B56" s="3">
        <v>1</v>
      </c>
      <c r="C56" s="3">
        <v>810</v>
      </c>
      <c r="D56" s="3">
        <v>21</v>
      </c>
      <c r="E56" s="4">
        <v>3000</v>
      </c>
      <c r="F56" s="3">
        <v>10</v>
      </c>
      <c r="G56" s="11">
        <f t="shared" si="1"/>
        <v>12.54565</v>
      </c>
      <c r="H56" s="36">
        <f t="shared" si="2"/>
        <v>280870.78424180014</v>
      </c>
      <c r="I56" s="35">
        <f t="shared" si="3"/>
        <v>0.99999643965661167</v>
      </c>
      <c r="J56" s="12">
        <f t="shared" si="4"/>
        <v>1</v>
      </c>
      <c r="K56" s="21">
        <f t="shared" si="0"/>
        <v>599.97472156194283</v>
      </c>
      <c r="L56" s="21">
        <f t="shared" si="5"/>
        <v>599.97472156194283</v>
      </c>
      <c r="M56" s="21"/>
      <c r="P56" s="11"/>
      <c r="Q56" s="12"/>
      <c r="R56" s="14"/>
      <c r="S56" s="21"/>
    </row>
    <row r="57" spans="1:19">
      <c r="A57" s="6">
        <v>1</v>
      </c>
      <c r="B57" s="3">
        <v>0</v>
      </c>
      <c r="C57" s="3">
        <v>760</v>
      </c>
      <c r="D57" s="3">
        <v>15</v>
      </c>
      <c r="E57" s="4">
        <v>2100</v>
      </c>
      <c r="F57" s="3">
        <v>13</v>
      </c>
      <c r="G57" s="11">
        <f t="shared" si="1"/>
        <v>10.581800000000001</v>
      </c>
      <c r="H57" s="36">
        <f t="shared" si="2"/>
        <v>39410.990378293573</v>
      </c>
      <c r="I57" s="35">
        <f t="shared" si="3"/>
        <v>0.99997462701095774</v>
      </c>
      <c r="J57" s="12">
        <f t="shared" si="4"/>
        <v>1</v>
      </c>
      <c r="K57" s="21">
        <f t="shared" si="0"/>
        <v>599.81985177779995</v>
      </c>
      <c r="L57" s="21">
        <f t="shared" si="5"/>
        <v>599.81985177779995</v>
      </c>
      <c r="M57" s="21"/>
      <c r="P57" s="11"/>
      <c r="Q57" s="12"/>
      <c r="R57" s="14"/>
      <c r="S57" s="21"/>
    </row>
    <row r="58" spans="1:19">
      <c r="A58" s="6">
        <v>1</v>
      </c>
      <c r="B58" s="3">
        <v>1</v>
      </c>
      <c r="C58" s="3">
        <v>640</v>
      </c>
      <c r="D58" s="3">
        <v>10</v>
      </c>
      <c r="E58" s="4">
        <v>1600</v>
      </c>
      <c r="F58" s="3">
        <v>19</v>
      </c>
      <c r="G58" s="11">
        <f t="shared" si="1"/>
        <v>6.5832999999999977</v>
      </c>
      <c r="H58" s="36">
        <f t="shared" si="2"/>
        <v>722.92103669156143</v>
      </c>
      <c r="I58" s="35">
        <f t="shared" si="3"/>
        <v>0.99861863387121586</v>
      </c>
      <c r="J58" s="12">
        <f t="shared" si="4"/>
        <v>1</v>
      </c>
      <c r="K58" s="21">
        <f t="shared" si="0"/>
        <v>590.19230048563247</v>
      </c>
      <c r="L58" s="21">
        <f t="shared" si="5"/>
        <v>590.19230048563247</v>
      </c>
      <c r="M58" s="21"/>
      <c r="P58" s="11"/>
      <c r="Q58" s="12"/>
      <c r="R58" s="14"/>
      <c r="S58" s="21"/>
    </row>
    <row r="59" spans="1:19">
      <c r="A59" s="6">
        <v>1</v>
      </c>
      <c r="B59" s="3">
        <v>0</v>
      </c>
      <c r="C59" s="3">
        <v>610</v>
      </c>
      <c r="D59" s="3">
        <v>4</v>
      </c>
      <c r="E59" s="4">
        <v>39000</v>
      </c>
      <c r="F59" s="3">
        <v>87</v>
      </c>
      <c r="G59" s="11">
        <f t="shared" si="1"/>
        <v>-2.3444500000000001</v>
      </c>
      <c r="H59" s="36">
        <f t="shared" si="2"/>
        <v>9.5899932591217874E-2</v>
      </c>
      <c r="I59" s="35">
        <f t="shared" si="3"/>
        <v>8.7507928177772379E-2</v>
      </c>
      <c r="J59" s="12">
        <f t="shared" si="4"/>
        <v>0</v>
      </c>
      <c r="K59" s="21">
        <f t="shared" si="0"/>
        <v>-5878.6937099378156</v>
      </c>
      <c r="L59" s="21">
        <f t="shared" si="5"/>
        <v>0</v>
      </c>
      <c r="M59" s="21"/>
    </row>
    <row r="60" spans="1:19">
      <c r="A60" s="6">
        <v>1</v>
      </c>
      <c r="B60" s="3">
        <v>0</v>
      </c>
      <c r="C60" s="3">
        <v>590</v>
      </c>
      <c r="D60" s="3">
        <v>18</v>
      </c>
      <c r="E60" s="4">
        <v>29000</v>
      </c>
      <c r="F60" s="3">
        <v>78</v>
      </c>
      <c r="G60" s="11">
        <f t="shared" si="1"/>
        <v>-1.0785500000000008</v>
      </c>
      <c r="H60" s="36">
        <f t="shared" si="2"/>
        <v>0.34008829632953286</v>
      </c>
      <c r="I60" s="35">
        <f t="shared" si="3"/>
        <v>0.25378051376243332</v>
      </c>
      <c r="J60" s="12">
        <f t="shared" si="4"/>
        <v>0</v>
      </c>
      <c r="K60" s="21">
        <f t="shared" si="0"/>
        <v>-4698.1583522867222</v>
      </c>
      <c r="L60" s="21">
        <f t="shared" si="5"/>
        <v>0</v>
      </c>
      <c r="M60" s="21"/>
    </row>
    <row r="61" spans="1:19">
      <c r="A61" s="6">
        <v>1</v>
      </c>
      <c r="B61" s="3">
        <v>0</v>
      </c>
      <c r="C61" s="3">
        <v>525</v>
      </c>
      <c r="D61" s="3">
        <v>14</v>
      </c>
      <c r="E61" s="4">
        <v>26000</v>
      </c>
      <c r="F61" s="3">
        <v>79</v>
      </c>
      <c r="G61" s="11">
        <f t="shared" si="1"/>
        <v>-3.066625000000001</v>
      </c>
      <c r="H61" s="36">
        <f t="shared" si="2"/>
        <v>4.6578090935740557E-2</v>
      </c>
      <c r="I61" s="35">
        <f t="shared" si="3"/>
        <v>4.450512707952381E-2</v>
      </c>
      <c r="J61" s="12">
        <f t="shared" si="4"/>
        <v>0</v>
      </c>
      <c r="K61" s="21">
        <f t="shared" si="0"/>
        <v>-6184.0135977353812</v>
      </c>
      <c r="L61" s="21">
        <f t="shared" si="5"/>
        <v>0</v>
      </c>
      <c r="M61" s="21"/>
    </row>
    <row r="62" spans="1:19">
      <c r="A62" s="6">
        <v>1</v>
      </c>
      <c r="B62" s="3">
        <v>1</v>
      </c>
      <c r="C62" s="3">
        <v>710</v>
      </c>
      <c r="D62" s="3">
        <v>19</v>
      </c>
      <c r="E62" s="4">
        <v>25300</v>
      </c>
      <c r="F62" s="3">
        <v>44</v>
      </c>
      <c r="G62" s="11">
        <f t="shared" si="1"/>
        <v>5.9741499999999981</v>
      </c>
      <c r="H62" s="36">
        <f t="shared" si="2"/>
        <v>393.13379530525469</v>
      </c>
      <c r="I62" s="35">
        <f t="shared" si="3"/>
        <v>0.99746279052466058</v>
      </c>
      <c r="J62" s="12">
        <f t="shared" si="4"/>
        <v>1</v>
      </c>
      <c r="K62" s="21">
        <f t="shared" si="0"/>
        <v>581.98581272509011</v>
      </c>
      <c r="L62" s="21">
        <f t="shared" si="5"/>
        <v>581.98581272509011</v>
      </c>
      <c r="M62" s="21"/>
    </row>
    <row r="63" spans="1:19">
      <c r="A63" s="6">
        <v>1</v>
      </c>
      <c r="B63" s="3">
        <v>1</v>
      </c>
      <c r="C63" s="3">
        <v>592</v>
      </c>
      <c r="D63" s="3">
        <v>18</v>
      </c>
      <c r="E63" s="4">
        <v>16500</v>
      </c>
      <c r="F63" s="3">
        <v>50</v>
      </c>
      <c r="G63" s="11">
        <f t="shared" si="1"/>
        <v>2.2156599999999989</v>
      </c>
      <c r="H63" s="36">
        <f t="shared" si="2"/>
        <v>9.1674576374164118</v>
      </c>
      <c r="I63" s="35">
        <f t="shared" si="3"/>
        <v>0.90164699616549338</v>
      </c>
      <c r="J63" s="12">
        <f t="shared" si="4"/>
        <v>1</v>
      </c>
      <c r="K63" s="21">
        <f t="shared" si="0"/>
        <v>-98.306327224997062</v>
      </c>
      <c r="L63" s="21">
        <f t="shared" si="5"/>
        <v>-98.306327224997062</v>
      </c>
      <c r="M63" s="21"/>
    </row>
    <row r="64" spans="1:19">
      <c r="A64" s="6">
        <v>1</v>
      </c>
      <c r="B64" s="3">
        <v>1</v>
      </c>
      <c r="C64" s="3">
        <v>620</v>
      </c>
      <c r="D64" s="3">
        <v>8</v>
      </c>
      <c r="E64" s="4">
        <v>16200</v>
      </c>
      <c r="F64" s="3">
        <v>55.000000000000007</v>
      </c>
      <c r="G64" s="11">
        <f t="shared" si="1"/>
        <v>1.8261999999999983</v>
      </c>
      <c r="H64" s="36">
        <f t="shared" si="2"/>
        <v>6.2102428409271351</v>
      </c>
      <c r="I64" s="35">
        <f t="shared" si="3"/>
        <v>0.8613084160877702</v>
      </c>
      <c r="J64" s="12">
        <f t="shared" si="4"/>
        <v>1</v>
      </c>
      <c r="K64" s="21">
        <f t="shared" si="0"/>
        <v>-384.71024577683158</v>
      </c>
      <c r="L64" s="21">
        <f t="shared" si="5"/>
        <v>-384.71024577683158</v>
      </c>
      <c r="M64" s="21"/>
    </row>
    <row r="65" spans="1:13">
      <c r="A65" s="6">
        <v>1</v>
      </c>
      <c r="B65" s="3">
        <v>1</v>
      </c>
      <c r="C65" s="3">
        <v>725</v>
      </c>
      <c r="D65" s="3">
        <v>20</v>
      </c>
      <c r="E65" s="4">
        <v>13200</v>
      </c>
      <c r="F65" s="3">
        <v>25</v>
      </c>
      <c r="G65" s="11">
        <f t="shared" si="1"/>
        <v>8.5954749999999986</v>
      </c>
      <c r="H65" s="36">
        <f t="shared" si="2"/>
        <v>5407.1368562434436</v>
      </c>
      <c r="I65" s="35">
        <f t="shared" si="3"/>
        <v>0.99981509343668962</v>
      </c>
      <c r="J65" s="12">
        <f t="shared" si="4"/>
        <v>1</v>
      </c>
      <c r="K65" s="21">
        <f t="shared" si="0"/>
        <v>598.68716340049627</v>
      </c>
      <c r="L65" s="21">
        <f t="shared" si="5"/>
        <v>598.68716340049627</v>
      </c>
      <c r="M65" s="21"/>
    </row>
    <row r="66" spans="1:13">
      <c r="A66" s="6">
        <v>1</v>
      </c>
      <c r="B66" s="3">
        <v>1</v>
      </c>
      <c r="C66" s="3">
        <v>573</v>
      </c>
      <c r="D66" s="3">
        <v>17</v>
      </c>
      <c r="E66" s="4">
        <v>12500</v>
      </c>
      <c r="F66" s="3">
        <v>70</v>
      </c>
      <c r="G66" s="11">
        <f t="shared" si="1"/>
        <v>-0.62288500000000191</v>
      </c>
      <c r="H66" s="36">
        <f t="shared" si="2"/>
        <v>0.53639470445716164</v>
      </c>
      <c r="I66" s="35">
        <f t="shared" si="3"/>
        <v>0.3491255879111354</v>
      </c>
      <c r="J66" s="12">
        <f t="shared" si="4"/>
        <v>0</v>
      </c>
      <c r="K66" s="21">
        <f t="shared" si="0"/>
        <v>-4021.2083258309381</v>
      </c>
      <c r="L66" s="21">
        <f t="shared" si="5"/>
        <v>0</v>
      </c>
      <c r="M66" s="21"/>
    </row>
    <row r="67" spans="1:13">
      <c r="A67" s="6">
        <v>1</v>
      </c>
      <c r="B67" s="3">
        <v>1</v>
      </c>
      <c r="C67" s="3">
        <v>677</v>
      </c>
      <c r="D67" s="3">
        <v>16</v>
      </c>
      <c r="E67" s="4">
        <v>12300</v>
      </c>
      <c r="F67" s="3">
        <v>55.000000000000007</v>
      </c>
      <c r="G67" s="11">
        <f t="shared" si="1"/>
        <v>3.7068349999999981</v>
      </c>
      <c r="H67" s="36">
        <f t="shared" si="2"/>
        <v>40.724708634513981</v>
      </c>
      <c r="I67" s="35">
        <f t="shared" si="3"/>
        <v>0.97603338566700459</v>
      </c>
      <c r="J67" s="12">
        <f t="shared" si="4"/>
        <v>1</v>
      </c>
      <c r="K67" s="21">
        <f t="shared" si="0"/>
        <v>429.83703823573262</v>
      </c>
      <c r="L67" s="21">
        <f t="shared" si="5"/>
        <v>429.83703823573262</v>
      </c>
      <c r="M67" s="21"/>
    </row>
    <row r="68" spans="1:13">
      <c r="A68" s="6">
        <v>1</v>
      </c>
      <c r="B68" s="3">
        <v>1</v>
      </c>
      <c r="C68" s="3">
        <v>625</v>
      </c>
      <c r="D68" s="3">
        <v>2</v>
      </c>
      <c r="E68" s="4">
        <v>11400</v>
      </c>
      <c r="F68" s="3">
        <v>65</v>
      </c>
      <c r="G68" s="11">
        <f t="shared" si="1"/>
        <v>0.48597499999999894</v>
      </c>
      <c r="H68" s="36">
        <f t="shared" si="2"/>
        <v>1.6257593517194928</v>
      </c>
      <c r="I68" s="35">
        <f t="shared" si="3"/>
        <v>0.61915778788138198</v>
      </c>
      <c r="J68" s="12">
        <f t="shared" si="4"/>
        <v>1</v>
      </c>
      <c r="K68" s="21">
        <f t="shared" si="0"/>
        <v>-2103.9797060421879</v>
      </c>
      <c r="L68" s="21">
        <f t="shared" si="5"/>
        <v>-2103.9797060421879</v>
      </c>
      <c r="M68" s="21"/>
    </row>
    <row r="69" spans="1:13">
      <c r="A69" s="6">
        <v>1</v>
      </c>
      <c r="B69" s="3">
        <v>0</v>
      </c>
      <c r="C69" s="3">
        <v>527</v>
      </c>
      <c r="D69" s="3">
        <v>2</v>
      </c>
      <c r="E69" s="4">
        <v>11600</v>
      </c>
      <c r="F69" s="3">
        <v>75</v>
      </c>
      <c r="G69" s="11">
        <f t="shared" si="1"/>
        <v>-3.1915150000000008</v>
      </c>
      <c r="H69" s="36">
        <f t="shared" si="2"/>
        <v>4.1109542780096868E-2</v>
      </c>
      <c r="I69" s="35">
        <f t="shared" si="3"/>
        <v>3.9486279868611314E-2</v>
      </c>
      <c r="J69" s="12">
        <f t="shared" si="4"/>
        <v>0</v>
      </c>
      <c r="K69" s="21">
        <f t="shared" si="0"/>
        <v>-6219.6474129328599</v>
      </c>
      <c r="L69" s="21">
        <f t="shared" si="5"/>
        <v>0</v>
      </c>
      <c r="M69" s="21"/>
    </row>
    <row r="70" spans="1:13">
      <c r="A70" s="6">
        <v>1</v>
      </c>
      <c r="B70" s="3">
        <v>0</v>
      </c>
      <c r="C70" s="3">
        <v>795</v>
      </c>
      <c r="D70" s="3">
        <v>10</v>
      </c>
      <c r="E70" s="4">
        <v>10500</v>
      </c>
      <c r="F70" s="3">
        <v>12</v>
      </c>
      <c r="G70" s="11">
        <f t="shared" si="1"/>
        <v>11.326224999999997</v>
      </c>
      <c r="H70" s="36">
        <f t="shared" si="2"/>
        <v>82969.222105274705</v>
      </c>
      <c r="I70" s="35">
        <f t="shared" si="3"/>
        <v>0.99998794748314968</v>
      </c>
      <c r="J70" s="12">
        <f t="shared" si="4"/>
        <v>1</v>
      </c>
      <c r="K70" s="21">
        <f t="shared" si="0"/>
        <v>599.9144271303627</v>
      </c>
      <c r="L70" s="21">
        <f t="shared" si="5"/>
        <v>599.9144271303627</v>
      </c>
      <c r="M70" s="21"/>
    </row>
    <row r="71" spans="1:13">
      <c r="A71" s="6">
        <v>1</v>
      </c>
      <c r="B71" s="3">
        <v>0</v>
      </c>
      <c r="C71" s="3">
        <v>733</v>
      </c>
      <c r="D71" s="3">
        <v>22</v>
      </c>
      <c r="E71" s="4">
        <v>10500</v>
      </c>
      <c r="F71" s="3">
        <v>20</v>
      </c>
      <c r="G71" s="11">
        <f t="shared" si="1"/>
        <v>9.4578150000000001</v>
      </c>
      <c r="H71" s="36">
        <f t="shared" si="2"/>
        <v>12807.868658776173</v>
      </c>
      <c r="I71" s="35">
        <f t="shared" si="3"/>
        <v>0.99992192909251865</v>
      </c>
      <c r="J71" s="12">
        <f t="shared" si="4"/>
        <v>1</v>
      </c>
      <c r="K71" s="21">
        <f t="shared" si="0"/>
        <v>599.44569655688235</v>
      </c>
      <c r="L71" s="21">
        <f t="shared" si="5"/>
        <v>599.44569655688235</v>
      </c>
      <c r="M71" s="21"/>
    </row>
    <row r="72" spans="1:13">
      <c r="A72" s="6">
        <v>1</v>
      </c>
      <c r="B72" s="3">
        <v>1</v>
      </c>
      <c r="C72" s="3">
        <v>620</v>
      </c>
      <c r="D72" s="3">
        <v>19</v>
      </c>
      <c r="E72" s="4">
        <v>9800</v>
      </c>
      <c r="F72" s="3">
        <v>62</v>
      </c>
      <c r="G72" s="11">
        <f t="shared" si="1"/>
        <v>1.6041999999999996</v>
      </c>
      <c r="H72" s="36">
        <f t="shared" si="2"/>
        <v>4.9738789075478724</v>
      </c>
      <c r="I72" s="35">
        <f t="shared" si="3"/>
        <v>0.83260457477025174</v>
      </c>
      <c r="J72" s="12">
        <f t="shared" si="4"/>
        <v>1</v>
      </c>
      <c r="K72" s="21">
        <f t="shared" si="0"/>
        <v>-588.50751913121258</v>
      </c>
      <c r="L72" s="21">
        <f t="shared" si="5"/>
        <v>-588.50751913121258</v>
      </c>
      <c r="M72" s="21"/>
    </row>
    <row r="73" spans="1:13">
      <c r="A73" s="6">
        <v>1</v>
      </c>
      <c r="B73" s="3">
        <v>1</v>
      </c>
      <c r="C73" s="3">
        <v>591</v>
      </c>
      <c r="D73" s="3">
        <v>24</v>
      </c>
      <c r="E73" s="4">
        <v>9500</v>
      </c>
      <c r="F73" s="3">
        <v>50</v>
      </c>
      <c r="G73" s="11">
        <f t="shared" si="1"/>
        <v>2.5081050000000005</v>
      </c>
      <c r="H73" s="36">
        <f t="shared" si="2"/>
        <v>12.281634297752269</v>
      </c>
      <c r="I73" s="35">
        <f t="shared" si="3"/>
        <v>0.9247080609523155</v>
      </c>
      <c r="J73" s="12">
        <f t="shared" si="4"/>
        <v>1</v>
      </c>
      <c r="K73" s="21">
        <f t="shared" si="0"/>
        <v>65.427232761439996</v>
      </c>
      <c r="L73" s="21">
        <f t="shared" si="5"/>
        <v>65.427232761439996</v>
      </c>
      <c r="M73" s="21"/>
    </row>
    <row r="74" spans="1:13">
      <c r="A74" s="6">
        <v>1</v>
      </c>
      <c r="B74" s="3">
        <v>1</v>
      </c>
      <c r="C74" s="3">
        <v>660</v>
      </c>
      <c r="D74" s="3">
        <v>3</v>
      </c>
      <c r="E74" s="4">
        <v>8000</v>
      </c>
      <c r="F74" s="3">
        <v>35</v>
      </c>
      <c r="G74" s="11">
        <f t="shared" si="1"/>
        <v>4.8834000000000017</v>
      </c>
      <c r="H74" s="36">
        <f t="shared" si="2"/>
        <v>132.07896983128157</v>
      </c>
      <c r="I74" s="35">
        <f t="shared" si="3"/>
        <v>0.99248566470519117</v>
      </c>
      <c r="J74" s="12">
        <f t="shared" si="4"/>
        <v>1</v>
      </c>
      <c r="K74" s="21">
        <f t="shared" si="0"/>
        <v>546.64821940685727</v>
      </c>
      <c r="L74" s="21">
        <f t="shared" si="5"/>
        <v>546.64821940685727</v>
      </c>
      <c r="M74" s="21"/>
    </row>
    <row r="75" spans="1:13">
      <c r="A75" s="6">
        <v>1</v>
      </c>
      <c r="B75" s="3">
        <v>1</v>
      </c>
      <c r="C75" s="3">
        <v>700</v>
      </c>
      <c r="D75" s="3">
        <v>17</v>
      </c>
      <c r="E75" s="4">
        <v>7000</v>
      </c>
      <c r="F75" s="3">
        <v>18</v>
      </c>
      <c r="G75" s="11">
        <f t="shared" si="1"/>
        <v>8.6025999999999989</v>
      </c>
      <c r="H75" s="36">
        <f t="shared" si="2"/>
        <v>5445.8002812314262</v>
      </c>
      <c r="I75" s="35">
        <f t="shared" si="3"/>
        <v>0.99981640597261368</v>
      </c>
      <c r="J75" s="12">
        <f t="shared" si="4"/>
        <v>1</v>
      </c>
      <c r="K75" s="21">
        <f t="shared" si="0"/>
        <v>598.69648240555716</v>
      </c>
      <c r="L75" s="21">
        <f t="shared" si="5"/>
        <v>598.69648240555716</v>
      </c>
      <c r="M75" s="21"/>
    </row>
    <row r="76" spans="1:13">
      <c r="A76" s="6">
        <v>1</v>
      </c>
      <c r="B76" s="3">
        <v>0</v>
      </c>
      <c r="C76" s="3">
        <v>500</v>
      </c>
      <c r="D76" s="3">
        <v>15</v>
      </c>
      <c r="E76" s="4">
        <v>6100</v>
      </c>
      <c r="F76" s="3">
        <v>83</v>
      </c>
      <c r="G76" s="11">
        <f t="shared" si="1"/>
        <v>-4.1125000000000007</v>
      </c>
      <c r="H76" s="36">
        <f t="shared" si="2"/>
        <v>1.6366806321570414E-2</v>
      </c>
      <c r="I76" s="35">
        <f t="shared" si="3"/>
        <v>1.6103247587163021E-2</v>
      </c>
      <c r="J76" s="12">
        <f t="shared" si="4"/>
        <v>0</v>
      </c>
      <c r="K76" s="21">
        <f t="shared" si="0"/>
        <v>-6385.6669421311426</v>
      </c>
      <c r="L76" s="21">
        <f t="shared" si="5"/>
        <v>0</v>
      </c>
      <c r="M76" s="21"/>
    </row>
    <row r="77" spans="1:13">
      <c r="A77" s="6">
        <v>1</v>
      </c>
      <c r="B77" s="3">
        <v>1</v>
      </c>
      <c r="C77" s="3">
        <v>565</v>
      </c>
      <c r="D77" s="3">
        <v>3</v>
      </c>
      <c r="E77" s="4">
        <v>2800</v>
      </c>
      <c r="F77" s="3">
        <v>70</v>
      </c>
      <c r="G77" s="11">
        <f t="shared" si="1"/>
        <v>-1.5693250000000019</v>
      </c>
      <c r="H77" s="36">
        <f t="shared" si="2"/>
        <v>0.20818566026106991</v>
      </c>
      <c r="I77" s="35">
        <f t="shared" si="3"/>
        <v>0.17231263961209758</v>
      </c>
      <c r="J77" s="12">
        <f t="shared" si="4"/>
        <v>0</v>
      </c>
      <c r="K77" s="21">
        <f t="shared" si="0"/>
        <v>-5276.5802587541075</v>
      </c>
      <c r="L77" s="21">
        <f t="shared" si="5"/>
        <v>0</v>
      </c>
      <c r="M77" s="21"/>
    </row>
    <row r="78" spans="1:13">
      <c r="A78" s="6">
        <v>1</v>
      </c>
      <c r="B78" s="3">
        <v>1</v>
      </c>
      <c r="C78" s="3">
        <v>620</v>
      </c>
      <c r="D78" s="3">
        <v>13</v>
      </c>
      <c r="E78" s="4">
        <v>1800</v>
      </c>
      <c r="F78" s="3">
        <v>87</v>
      </c>
      <c r="G78" s="11">
        <f t="shared" si="1"/>
        <v>-1.5888000000000009</v>
      </c>
      <c r="H78" s="36">
        <f t="shared" si="2"/>
        <v>0.20417046935348296</v>
      </c>
      <c r="I78" s="35">
        <f t="shared" si="3"/>
        <v>0.16955279551333105</v>
      </c>
      <c r="J78" s="12">
        <f t="shared" si="4"/>
        <v>0</v>
      </c>
      <c r="K78" s="21">
        <f t="shared" si="0"/>
        <v>-5296.1751518553501</v>
      </c>
      <c r="L78" s="21">
        <f t="shared" si="5"/>
        <v>0</v>
      </c>
      <c r="M78" s="21"/>
    </row>
    <row r="79" spans="1:13">
      <c r="A79" s="6">
        <v>1</v>
      </c>
      <c r="B79" s="3">
        <v>0</v>
      </c>
      <c r="C79" s="3">
        <v>774</v>
      </c>
      <c r="D79" s="3">
        <v>10</v>
      </c>
      <c r="E79" s="4">
        <v>3000</v>
      </c>
      <c r="F79" s="3">
        <v>7.0000000000000009</v>
      </c>
      <c r="G79" s="11">
        <f t="shared" si="1"/>
        <v>11.364569999999999</v>
      </c>
      <c r="H79" s="36">
        <f t="shared" si="2"/>
        <v>86212.460537138249</v>
      </c>
      <c r="I79" s="35">
        <f t="shared" si="3"/>
        <v>0.99998840088318264</v>
      </c>
      <c r="J79" s="12">
        <f t="shared" si="4"/>
        <v>1</v>
      </c>
      <c r="K79" s="21">
        <f t="shared" ref="K79:K114" si="6">I79*$M$3-(1-I79)*$M$4</f>
        <v>599.91764627059672</v>
      </c>
      <c r="L79" s="21">
        <f t="shared" si="5"/>
        <v>599.91764627059672</v>
      </c>
      <c r="M79" s="21"/>
    </row>
    <row r="80" spans="1:13">
      <c r="A80" s="6">
        <v>1</v>
      </c>
      <c r="B80" s="3">
        <v>1</v>
      </c>
      <c r="C80" s="3">
        <v>802</v>
      </c>
      <c r="D80" s="3">
        <v>15</v>
      </c>
      <c r="E80" s="4">
        <v>500</v>
      </c>
      <c r="F80" s="3">
        <v>5</v>
      </c>
      <c r="G80" s="11">
        <f t="shared" ref="G80:G114" si="7">SUMPRODUCT($A$11:$F$11,A80:F80)</f>
        <v>12.59821</v>
      </c>
      <c r="H80" s="36">
        <f t="shared" ref="H80:H114" si="8">EXP(G80)</f>
        <v>296028.20028461813</v>
      </c>
      <c r="I80" s="35">
        <f t="shared" ref="I80:I114" si="9">H80/(H80+1)</f>
        <v>0.9999966219548645</v>
      </c>
      <c r="J80" s="12">
        <f t="shared" ref="J80:J114" si="10">IF(I80&gt;$M$5,1,0)</f>
        <v>1</v>
      </c>
      <c r="K80" s="21">
        <f t="shared" si="6"/>
        <v>599.97601587953795</v>
      </c>
      <c r="L80" s="21">
        <f t="shared" ref="L80:L114" si="11">J80*K80</f>
        <v>599.97601587953795</v>
      </c>
      <c r="M80" s="21"/>
    </row>
    <row r="81" spans="1:13">
      <c r="A81" s="6">
        <v>1</v>
      </c>
      <c r="B81" s="3">
        <v>0</v>
      </c>
      <c r="C81" s="3">
        <v>640</v>
      </c>
      <c r="D81" s="3">
        <v>10</v>
      </c>
      <c r="E81" s="4">
        <v>3300</v>
      </c>
      <c r="F81" s="3">
        <v>59</v>
      </c>
      <c r="G81" s="11">
        <f t="shared" si="7"/>
        <v>1.9601999999999986</v>
      </c>
      <c r="H81" s="36">
        <f t="shared" si="8"/>
        <v>7.1007470725656621</v>
      </c>
      <c r="I81" s="35">
        <f t="shared" si="9"/>
        <v>0.87655459539199254</v>
      </c>
      <c r="J81" s="12">
        <f t="shared" si="10"/>
        <v>1</v>
      </c>
      <c r="K81" s="21">
        <f t="shared" si="6"/>
        <v>-276.462372716853</v>
      </c>
      <c r="L81" s="21">
        <f t="shared" si="11"/>
        <v>-276.462372716853</v>
      </c>
      <c r="M81" s="21"/>
    </row>
    <row r="82" spans="1:13">
      <c r="A82" s="6">
        <v>1</v>
      </c>
      <c r="B82" s="3">
        <v>0</v>
      </c>
      <c r="C82" s="3">
        <v>523</v>
      </c>
      <c r="D82" s="3">
        <v>4</v>
      </c>
      <c r="E82" s="4">
        <v>3500</v>
      </c>
      <c r="F82" s="3">
        <v>79</v>
      </c>
      <c r="G82" s="11">
        <f t="shared" si="7"/>
        <v>-3.6477350000000008</v>
      </c>
      <c r="H82" s="36">
        <f t="shared" si="8"/>
        <v>2.6050065405973016E-2</v>
      </c>
      <c r="I82" s="35">
        <f t="shared" si="9"/>
        <v>2.5388688412261731E-2</v>
      </c>
      <c r="J82" s="12">
        <f t="shared" si="10"/>
        <v>0</v>
      </c>
      <c r="K82" s="21">
        <f t="shared" si="6"/>
        <v>-6319.740312272942</v>
      </c>
      <c r="L82" s="21">
        <f t="shared" si="11"/>
        <v>0</v>
      </c>
      <c r="M82" s="21"/>
    </row>
    <row r="83" spans="1:13">
      <c r="A83" s="6">
        <v>1</v>
      </c>
      <c r="B83" s="3">
        <v>0</v>
      </c>
      <c r="C83" s="3">
        <v>811</v>
      </c>
      <c r="D83" s="3">
        <v>18</v>
      </c>
      <c r="E83" s="4">
        <v>1700</v>
      </c>
      <c r="F83" s="3">
        <v>3</v>
      </c>
      <c r="G83" s="11">
        <f t="shared" si="7"/>
        <v>13.194105000000002</v>
      </c>
      <c r="H83" s="36">
        <f t="shared" si="8"/>
        <v>537188.8566368873</v>
      </c>
      <c r="I83" s="35">
        <f t="shared" si="9"/>
        <v>0.99999813846075525</v>
      </c>
      <c r="J83" s="12">
        <f t="shared" si="10"/>
        <v>1</v>
      </c>
      <c r="K83" s="21">
        <f t="shared" si="6"/>
        <v>599.9867830713622</v>
      </c>
      <c r="L83" s="21">
        <f t="shared" si="11"/>
        <v>599.9867830713622</v>
      </c>
      <c r="M83" s="21"/>
    </row>
    <row r="84" spans="1:13">
      <c r="A84" s="6">
        <v>1</v>
      </c>
      <c r="B84" s="3">
        <v>1</v>
      </c>
      <c r="C84" s="3">
        <v>763</v>
      </c>
      <c r="D84" s="3">
        <v>14</v>
      </c>
      <c r="E84" s="4">
        <v>4000</v>
      </c>
      <c r="F84" s="3">
        <v>70</v>
      </c>
      <c r="G84" s="11">
        <f t="shared" si="7"/>
        <v>4.0735649999999985</v>
      </c>
      <c r="H84" s="36">
        <f t="shared" si="8"/>
        <v>58.766090712920125</v>
      </c>
      <c r="I84" s="35">
        <f t="shared" si="9"/>
        <v>0.98326810423650779</v>
      </c>
      <c r="J84" s="12">
        <f t="shared" si="10"/>
        <v>1</v>
      </c>
      <c r="K84" s="21">
        <f t="shared" si="6"/>
        <v>481.20354007920537</v>
      </c>
      <c r="L84" s="21">
        <f t="shared" si="11"/>
        <v>481.20354007920537</v>
      </c>
      <c r="M84" s="21"/>
    </row>
    <row r="85" spans="1:13">
      <c r="A85" s="6">
        <v>1</v>
      </c>
      <c r="B85" s="3">
        <v>1</v>
      </c>
      <c r="C85" s="3">
        <v>555</v>
      </c>
      <c r="D85" s="3">
        <v>17</v>
      </c>
      <c r="E85" s="4">
        <v>1800</v>
      </c>
      <c r="F85" s="3">
        <v>100</v>
      </c>
      <c r="G85" s="11">
        <f t="shared" si="7"/>
        <v>-4.5328750000000007</v>
      </c>
      <c r="H85" s="36">
        <f t="shared" si="8"/>
        <v>1.074972614087937E-2</v>
      </c>
      <c r="I85" s="35">
        <f t="shared" si="9"/>
        <v>1.0635398519396742E-2</v>
      </c>
      <c r="J85" s="12">
        <f t="shared" si="10"/>
        <v>0</v>
      </c>
      <c r="K85" s="21">
        <f t="shared" si="6"/>
        <v>-6424.4886705122826</v>
      </c>
      <c r="L85" s="21">
        <f t="shared" si="11"/>
        <v>0</v>
      </c>
      <c r="M85" s="21"/>
    </row>
    <row r="86" spans="1:13">
      <c r="A86" s="6">
        <v>1</v>
      </c>
      <c r="B86" s="3">
        <v>1</v>
      </c>
      <c r="C86" s="3">
        <v>617</v>
      </c>
      <c r="D86" s="3">
        <v>15</v>
      </c>
      <c r="E86" s="4">
        <v>1200</v>
      </c>
      <c r="F86" s="3">
        <v>34</v>
      </c>
      <c r="G86" s="11">
        <f t="shared" si="7"/>
        <v>4.5355349999999994</v>
      </c>
      <c r="H86" s="36">
        <f t="shared" si="8"/>
        <v>93.273403228941547</v>
      </c>
      <c r="I86" s="35">
        <f t="shared" si="9"/>
        <v>0.98939255436051765</v>
      </c>
      <c r="J86" s="12">
        <f t="shared" si="10"/>
        <v>1</v>
      </c>
      <c r="K86" s="21">
        <f t="shared" si="6"/>
        <v>524.68713595967529</v>
      </c>
      <c r="L86" s="21">
        <f t="shared" si="11"/>
        <v>524.68713595967529</v>
      </c>
      <c r="M86" s="21"/>
    </row>
    <row r="87" spans="1:13">
      <c r="A87" s="6">
        <v>1</v>
      </c>
      <c r="B87" s="3">
        <v>1</v>
      </c>
      <c r="C87" s="3">
        <v>642</v>
      </c>
      <c r="D87" s="3">
        <v>3</v>
      </c>
      <c r="E87" s="4">
        <v>2800</v>
      </c>
      <c r="F87" s="3">
        <v>25</v>
      </c>
      <c r="G87" s="11">
        <f t="shared" si="7"/>
        <v>5.5734100000000009</v>
      </c>
      <c r="H87" s="36">
        <f t="shared" si="8"/>
        <v>263.33052705947438</v>
      </c>
      <c r="I87" s="35">
        <f t="shared" si="9"/>
        <v>0.99621685769281199</v>
      </c>
      <c r="J87" s="12">
        <f t="shared" si="10"/>
        <v>1</v>
      </c>
      <c r="K87" s="21">
        <f t="shared" si="6"/>
        <v>573.13968961896512</v>
      </c>
      <c r="L87" s="21">
        <f t="shared" si="11"/>
        <v>573.13968961896512</v>
      </c>
      <c r="M87" s="21"/>
    </row>
    <row r="88" spans="1:13">
      <c r="A88" s="6">
        <v>1</v>
      </c>
      <c r="B88" s="3">
        <v>1</v>
      </c>
      <c r="C88" s="3">
        <v>688</v>
      </c>
      <c r="D88" s="3">
        <v>13</v>
      </c>
      <c r="E88" s="4">
        <v>200</v>
      </c>
      <c r="F88" s="3">
        <v>11</v>
      </c>
      <c r="G88" s="11">
        <f t="shared" si="7"/>
        <v>8.8889399999999981</v>
      </c>
      <c r="H88" s="36">
        <f t="shared" si="8"/>
        <v>7251.3286998365957</v>
      </c>
      <c r="I88" s="35">
        <f t="shared" si="9"/>
        <v>0.99986211325473673</v>
      </c>
      <c r="J88" s="12">
        <f t="shared" si="10"/>
        <v>1</v>
      </c>
      <c r="K88" s="21">
        <f t="shared" si="6"/>
        <v>599.02100410863079</v>
      </c>
      <c r="L88" s="21">
        <f t="shared" si="11"/>
        <v>599.02100410863079</v>
      </c>
      <c r="M88" s="21"/>
    </row>
    <row r="89" spans="1:13">
      <c r="A89" s="6">
        <v>1</v>
      </c>
      <c r="B89" s="3">
        <v>1</v>
      </c>
      <c r="C89" s="3">
        <v>649</v>
      </c>
      <c r="D89" s="3">
        <v>10</v>
      </c>
      <c r="E89" s="4">
        <v>3000</v>
      </c>
      <c r="F89" s="3">
        <v>5</v>
      </c>
      <c r="G89" s="11">
        <f t="shared" si="7"/>
        <v>8.4232950000000013</v>
      </c>
      <c r="H89" s="36">
        <f t="shared" si="8"/>
        <v>4551.8772077865515</v>
      </c>
      <c r="I89" s="35">
        <f t="shared" si="9"/>
        <v>0.999780358671152</v>
      </c>
      <c r="J89" s="12">
        <f t="shared" si="10"/>
        <v>1</v>
      </c>
      <c r="K89" s="21">
        <f t="shared" si="6"/>
        <v>598.44054656517926</v>
      </c>
      <c r="L89" s="21">
        <f t="shared" si="11"/>
        <v>598.44054656517926</v>
      </c>
      <c r="M89" s="21"/>
    </row>
    <row r="90" spans="1:13">
      <c r="A90" s="6">
        <v>1</v>
      </c>
      <c r="B90" s="3">
        <v>1</v>
      </c>
      <c r="C90" s="3">
        <v>695</v>
      </c>
      <c r="D90" s="3">
        <v>24</v>
      </c>
      <c r="E90" s="4">
        <v>2100</v>
      </c>
      <c r="F90" s="3">
        <v>22</v>
      </c>
      <c r="G90" s="11">
        <f t="shared" si="7"/>
        <v>8.3858250000000005</v>
      </c>
      <c r="H90" s="36">
        <f t="shared" si="8"/>
        <v>4384.4742489451182</v>
      </c>
      <c r="I90" s="35">
        <f t="shared" si="9"/>
        <v>0.99977197449050337</v>
      </c>
      <c r="J90" s="12">
        <f t="shared" si="10"/>
        <v>1</v>
      </c>
      <c r="K90" s="21">
        <f t="shared" si="6"/>
        <v>598.38101888257393</v>
      </c>
      <c r="L90" s="21">
        <f t="shared" si="11"/>
        <v>598.38101888257393</v>
      </c>
      <c r="M90" s="21"/>
    </row>
    <row r="91" spans="1:13">
      <c r="A91" s="6">
        <v>1</v>
      </c>
      <c r="B91" s="3">
        <v>0</v>
      </c>
      <c r="C91" s="3">
        <v>701</v>
      </c>
      <c r="D91" s="3">
        <v>3</v>
      </c>
      <c r="E91" s="4">
        <v>1600</v>
      </c>
      <c r="F91" s="3">
        <v>15</v>
      </c>
      <c r="G91" s="11">
        <f t="shared" si="7"/>
        <v>8.2080550000000017</v>
      </c>
      <c r="H91" s="36">
        <f t="shared" si="8"/>
        <v>3670.3965977791695</v>
      </c>
      <c r="I91" s="35">
        <f t="shared" si="9"/>
        <v>0.99972762408708316</v>
      </c>
      <c r="J91" s="12">
        <f t="shared" si="10"/>
        <v>1</v>
      </c>
      <c r="K91" s="21">
        <f t="shared" si="6"/>
        <v>598.06613101829043</v>
      </c>
      <c r="L91" s="21">
        <f t="shared" si="11"/>
        <v>598.06613101829043</v>
      </c>
      <c r="M91" s="21"/>
    </row>
    <row r="92" spans="1:13">
      <c r="A92" s="6">
        <v>1</v>
      </c>
      <c r="B92" s="3">
        <v>0</v>
      </c>
      <c r="C92" s="3">
        <v>635</v>
      </c>
      <c r="D92" s="3">
        <v>19</v>
      </c>
      <c r="E92" s="4">
        <v>39000</v>
      </c>
      <c r="F92" s="3">
        <v>85</v>
      </c>
      <c r="G92" s="11">
        <f t="shared" si="7"/>
        <v>-0.68057500000000104</v>
      </c>
      <c r="H92" s="36">
        <f t="shared" si="8"/>
        <v>0.50632577132905066</v>
      </c>
      <c r="I92" s="35">
        <f t="shared" si="9"/>
        <v>0.33613298063825386</v>
      </c>
      <c r="J92" s="12">
        <f t="shared" si="10"/>
        <v>0</v>
      </c>
      <c r="K92" s="21">
        <f t="shared" si="6"/>
        <v>-4113.4558374683984</v>
      </c>
      <c r="L92" s="21">
        <f t="shared" si="11"/>
        <v>0</v>
      </c>
      <c r="M92" s="21"/>
    </row>
    <row r="93" spans="1:13">
      <c r="A93" s="6">
        <v>1</v>
      </c>
      <c r="B93" s="3">
        <v>1</v>
      </c>
      <c r="C93" s="3">
        <v>507</v>
      </c>
      <c r="D93" s="3">
        <v>24</v>
      </c>
      <c r="E93" s="4">
        <v>9500</v>
      </c>
      <c r="F93" s="3">
        <v>100</v>
      </c>
      <c r="G93" s="11">
        <f t="shared" si="7"/>
        <v>-5.3885149999999999</v>
      </c>
      <c r="H93" s="36">
        <f t="shared" si="8"/>
        <v>4.5687528987183043E-3</v>
      </c>
      <c r="I93" s="35">
        <f t="shared" si="9"/>
        <v>4.5479743278247584E-3</v>
      </c>
      <c r="J93" s="12">
        <f t="shared" si="10"/>
        <v>0</v>
      </c>
      <c r="K93" s="21">
        <f t="shared" si="6"/>
        <v>-6467.7093822724446</v>
      </c>
      <c r="L93" s="21">
        <f t="shared" si="11"/>
        <v>0</v>
      </c>
      <c r="M93" s="21"/>
    </row>
    <row r="94" spans="1:13">
      <c r="A94" s="6">
        <v>1</v>
      </c>
      <c r="B94" s="3">
        <v>1</v>
      </c>
      <c r="C94" s="3">
        <v>677</v>
      </c>
      <c r="D94" s="3">
        <v>3</v>
      </c>
      <c r="E94" s="4">
        <v>8000</v>
      </c>
      <c r="F94" s="3">
        <v>9</v>
      </c>
      <c r="G94" s="11">
        <f t="shared" si="7"/>
        <v>8.307834999999999</v>
      </c>
      <c r="H94" s="36">
        <f t="shared" si="8"/>
        <v>4055.523264400299</v>
      </c>
      <c r="I94" s="35">
        <f t="shared" si="9"/>
        <v>0.99975348347961523</v>
      </c>
      <c r="J94" s="12">
        <f t="shared" si="10"/>
        <v>1</v>
      </c>
      <c r="K94" s="21">
        <f t="shared" si="6"/>
        <v>598.24973270526823</v>
      </c>
      <c r="L94" s="21">
        <f t="shared" si="11"/>
        <v>598.24973270526823</v>
      </c>
      <c r="M94" s="21"/>
    </row>
    <row r="95" spans="1:13">
      <c r="A95" s="6">
        <v>1</v>
      </c>
      <c r="B95" s="3">
        <v>1</v>
      </c>
      <c r="C95" s="3">
        <v>485</v>
      </c>
      <c r="D95" s="3">
        <v>17</v>
      </c>
      <c r="E95" s="4">
        <v>7000</v>
      </c>
      <c r="F95" s="3">
        <v>80</v>
      </c>
      <c r="G95" s="11">
        <f t="shared" si="7"/>
        <v>-4.0217250000000018</v>
      </c>
      <c r="H95" s="36">
        <f t="shared" si="8"/>
        <v>1.7922022770275832E-2</v>
      </c>
      <c r="I95" s="35">
        <f t="shared" si="9"/>
        <v>1.7606479051804999E-2</v>
      </c>
      <c r="J95" s="12">
        <f t="shared" si="10"/>
        <v>0</v>
      </c>
      <c r="K95" s="21">
        <f t="shared" si="6"/>
        <v>-6374.993998732185</v>
      </c>
      <c r="L95" s="21">
        <f t="shared" si="11"/>
        <v>0</v>
      </c>
      <c r="M95" s="21"/>
    </row>
    <row r="96" spans="1:13">
      <c r="A96" s="6">
        <v>1</v>
      </c>
      <c r="B96" s="3">
        <v>1</v>
      </c>
      <c r="C96" s="3">
        <v>582</v>
      </c>
      <c r="D96" s="3">
        <v>15</v>
      </c>
      <c r="E96" s="4">
        <v>6100</v>
      </c>
      <c r="F96" s="3">
        <v>65</v>
      </c>
      <c r="G96" s="11">
        <f t="shared" si="7"/>
        <v>7.6109999999999012E-2</v>
      </c>
      <c r="H96" s="36">
        <f t="shared" si="8"/>
        <v>1.0790812665684031</v>
      </c>
      <c r="I96" s="35">
        <f t="shared" si="9"/>
        <v>0.51901832021672945</v>
      </c>
      <c r="J96" s="12">
        <f t="shared" si="10"/>
        <v>0</v>
      </c>
      <c r="K96" s="21">
        <f t="shared" si="6"/>
        <v>-2814.9699264612209</v>
      </c>
      <c r="L96" s="21">
        <f t="shared" si="11"/>
        <v>0</v>
      </c>
      <c r="M96" s="21"/>
    </row>
    <row r="97" spans="1:13">
      <c r="A97" s="6">
        <v>1</v>
      </c>
      <c r="B97" s="3">
        <v>0</v>
      </c>
      <c r="C97" s="3">
        <v>699</v>
      </c>
      <c r="D97" s="3">
        <v>3</v>
      </c>
      <c r="E97" s="4">
        <v>2800</v>
      </c>
      <c r="F97" s="3">
        <v>27</v>
      </c>
      <c r="G97" s="11">
        <f t="shared" si="7"/>
        <v>6.7769449999999996</v>
      </c>
      <c r="H97" s="36">
        <f t="shared" si="8"/>
        <v>877.38421682840317</v>
      </c>
      <c r="I97" s="35">
        <f t="shared" si="9"/>
        <v>0.99886154602867216</v>
      </c>
      <c r="J97" s="12">
        <f t="shared" si="10"/>
        <v>1</v>
      </c>
      <c r="K97" s="21">
        <f t="shared" si="6"/>
        <v>591.91697680357242</v>
      </c>
      <c r="L97" s="21">
        <f t="shared" si="11"/>
        <v>591.91697680357242</v>
      </c>
      <c r="M97" s="21"/>
    </row>
    <row r="98" spans="1:13">
      <c r="A98" s="6">
        <v>1</v>
      </c>
      <c r="B98" s="3">
        <v>1</v>
      </c>
      <c r="C98" s="3">
        <v>703</v>
      </c>
      <c r="D98" s="3">
        <v>13</v>
      </c>
      <c r="E98" s="4">
        <v>1800</v>
      </c>
      <c r="F98" s="3">
        <v>20</v>
      </c>
      <c r="G98" s="11">
        <f t="shared" si="7"/>
        <v>8.2372650000000007</v>
      </c>
      <c r="H98" s="36">
        <f t="shared" si="8"/>
        <v>3779.1900758223323</v>
      </c>
      <c r="I98" s="35">
        <f t="shared" si="9"/>
        <v>0.99973546303758742</v>
      </c>
      <c r="J98" s="12">
        <f t="shared" si="10"/>
        <v>1</v>
      </c>
      <c r="K98" s="21">
        <f t="shared" si="6"/>
        <v>598.12178756687069</v>
      </c>
      <c r="L98" s="21">
        <f t="shared" si="11"/>
        <v>598.12178756687069</v>
      </c>
      <c r="M98" s="21"/>
    </row>
    <row r="99" spans="1:13">
      <c r="A99" s="6">
        <v>1</v>
      </c>
      <c r="B99" s="3">
        <v>1</v>
      </c>
      <c r="C99" s="3">
        <v>585</v>
      </c>
      <c r="D99" s="3">
        <v>10</v>
      </c>
      <c r="E99" s="4">
        <v>3000</v>
      </c>
      <c r="F99" s="3">
        <v>78</v>
      </c>
      <c r="G99" s="11">
        <f t="shared" si="7"/>
        <v>-1.6072250000000006</v>
      </c>
      <c r="H99" s="36">
        <f t="shared" si="8"/>
        <v>0.20044307254638369</v>
      </c>
      <c r="I99" s="35">
        <f t="shared" si="9"/>
        <v>0.16697424236969705</v>
      </c>
      <c r="J99" s="12">
        <f t="shared" si="10"/>
        <v>0</v>
      </c>
      <c r="K99" s="21">
        <f t="shared" si="6"/>
        <v>-5314.4828791751506</v>
      </c>
      <c r="L99" s="21">
        <f t="shared" si="11"/>
        <v>0</v>
      </c>
      <c r="M99" s="21"/>
    </row>
    <row r="100" spans="1:13">
      <c r="A100" s="6">
        <v>1</v>
      </c>
      <c r="B100" s="3">
        <v>0</v>
      </c>
      <c r="C100" s="3">
        <v>620</v>
      </c>
      <c r="D100" s="3">
        <v>5</v>
      </c>
      <c r="E100" s="4">
        <v>3300</v>
      </c>
      <c r="F100" s="3">
        <v>55.000000000000007</v>
      </c>
      <c r="G100" s="11">
        <f t="shared" si="7"/>
        <v>1.644099999999999</v>
      </c>
      <c r="H100" s="36">
        <f t="shared" si="8"/>
        <v>5.1763490957119078</v>
      </c>
      <c r="I100" s="35">
        <f t="shared" si="9"/>
        <v>0.83809205333061954</v>
      </c>
      <c r="J100" s="12">
        <f t="shared" si="10"/>
        <v>1</v>
      </c>
      <c r="K100" s="21">
        <f t="shared" si="6"/>
        <v>-549.54642135260133</v>
      </c>
      <c r="L100" s="21">
        <f t="shared" si="11"/>
        <v>-549.54642135260133</v>
      </c>
      <c r="M100" s="21"/>
    </row>
    <row r="101" spans="1:13">
      <c r="A101" s="6">
        <v>1</v>
      </c>
      <c r="B101" s="3">
        <v>1</v>
      </c>
      <c r="C101" s="3">
        <v>695</v>
      </c>
      <c r="D101" s="3">
        <v>3</v>
      </c>
      <c r="E101" s="4">
        <v>3500</v>
      </c>
      <c r="F101" s="3">
        <v>11</v>
      </c>
      <c r="G101" s="11">
        <f t="shared" si="7"/>
        <v>8.5378249999999998</v>
      </c>
      <c r="H101" s="36">
        <f t="shared" si="8"/>
        <v>5104.2305782824533</v>
      </c>
      <c r="I101" s="35">
        <f t="shared" si="9"/>
        <v>0.99980412246133332</v>
      </c>
      <c r="J101" s="12">
        <f t="shared" si="10"/>
        <v>1</v>
      </c>
      <c r="K101" s="21">
        <f t="shared" si="6"/>
        <v>598.60926947546659</v>
      </c>
      <c r="L101" s="21">
        <f t="shared" si="11"/>
        <v>598.60926947546659</v>
      </c>
      <c r="M101" s="21"/>
    </row>
    <row r="102" spans="1:13">
      <c r="A102" s="6">
        <v>1</v>
      </c>
      <c r="B102" s="3">
        <v>0</v>
      </c>
      <c r="C102" s="3">
        <v>774</v>
      </c>
      <c r="D102" s="3">
        <v>8</v>
      </c>
      <c r="E102" s="4">
        <v>1700</v>
      </c>
      <c r="F102" s="3">
        <v>7.0000000000000009</v>
      </c>
      <c r="G102" s="11">
        <f t="shared" si="7"/>
        <v>11.258569999999999</v>
      </c>
      <c r="H102" s="36">
        <f t="shared" si="8"/>
        <v>77541.611978375076</v>
      </c>
      <c r="I102" s="35">
        <f t="shared" si="9"/>
        <v>0.99998710386490108</v>
      </c>
      <c r="J102" s="12">
        <f t="shared" si="10"/>
        <v>1</v>
      </c>
      <c r="K102" s="21">
        <f t="shared" si="6"/>
        <v>599.90843744079768</v>
      </c>
      <c r="L102" s="21">
        <f t="shared" si="11"/>
        <v>599.90843744079768</v>
      </c>
      <c r="M102" s="21"/>
    </row>
    <row r="103" spans="1:13">
      <c r="A103" s="6">
        <v>1</v>
      </c>
      <c r="B103" s="3">
        <v>0</v>
      </c>
      <c r="C103" s="3">
        <v>802</v>
      </c>
      <c r="D103" s="3">
        <v>20</v>
      </c>
      <c r="E103" s="4">
        <v>4000</v>
      </c>
      <c r="F103" s="3">
        <v>5</v>
      </c>
      <c r="G103" s="11">
        <f t="shared" si="7"/>
        <v>12.840110000000001</v>
      </c>
      <c r="H103" s="36">
        <f t="shared" si="8"/>
        <v>377041.29641746538</v>
      </c>
      <c r="I103" s="35">
        <f t="shared" si="9"/>
        <v>0.99999734777766447</v>
      </c>
      <c r="J103" s="12">
        <f t="shared" si="10"/>
        <v>1</v>
      </c>
      <c r="K103" s="21">
        <f t="shared" si="6"/>
        <v>599.98116922141776</v>
      </c>
      <c r="L103" s="21">
        <f t="shared" si="11"/>
        <v>599.98116922141776</v>
      </c>
      <c r="M103" s="21"/>
    </row>
    <row r="104" spans="1:13">
      <c r="A104" s="6">
        <v>1</v>
      </c>
      <c r="B104" s="3">
        <v>0</v>
      </c>
      <c r="C104" s="3">
        <v>640</v>
      </c>
      <c r="D104" s="3">
        <v>14</v>
      </c>
      <c r="E104" s="4">
        <v>1800</v>
      </c>
      <c r="F104" s="3">
        <v>59</v>
      </c>
      <c r="G104" s="11">
        <f t="shared" si="7"/>
        <v>2.1722000000000001</v>
      </c>
      <c r="H104" s="36">
        <f t="shared" si="8"/>
        <v>8.7775734762294313</v>
      </c>
      <c r="I104" s="35">
        <f t="shared" si="9"/>
        <v>0.89772513574752144</v>
      </c>
      <c r="J104" s="12">
        <f t="shared" si="10"/>
        <v>1</v>
      </c>
      <c r="K104" s="21">
        <f t="shared" si="6"/>
        <v>-126.15153619259775</v>
      </c>
      <c r="L104" s="21">
        <f t="shared" si="11"/>
        <v>-126.15153619259775</v>
      </c>
      <c r="M104" s="21"/>
    </row>
    <row r="105" spans="1:13">
      <c r="A105" s="6">
        <v>1</v>
      </c>
      <c r="B105" s="3">
        <v>1</v>
      </c>
      <c r="C105" s="3">
        <v>536</v>
      </c>
      <c r="D105" s="3">
        <v>1</v>
      </c>
      <c r="E105" s="4">
        <v>1200</v>
      </c>
      <c r="F105" s="3">
        <v>79</v>
      </c>
      <c r="G105" s="11">
        <f t="shared" si="7"/>
        <v>-3.4514200000000015</v>
      </c>
      <c r="H105" s="36">
        <f t="shared" si="8"/>
        <v>3.1700589565217527E-2</v>
      </c>
      <c r="I105" s="35">
        <f t="shared" si="9"/>
        <v>3.0726540127864892E-2</v>
      </c>
      <c r="J105" s="12">
        <f t="shared" si="10"/>
        <v>0</v>
      </c>
      <c r="K105" s="21">
        <f t="shared" si="6"/>
        <v>-6281.8415650921588</v>
      </c>
      <c r="L105" s="21">
        <f t="shared" si="11"/>
        <v>0</v>
      </c>
      <c r="M105" s="21"/>
    </row>
    <row r="106" spans="1:13">
      <c r="A106" s="6">
        <v>1</v>
      </c>
      <c r="B106" s="3">
        <v>1</v>
      </c>
      <c r="C106" s="3">
        <v>801</v>
      </c>
      <c r="D106" s="3">
        <v>14</v>
      </c>
      <c r="E106" s="4">
        <v>2800</v>
      </c>
      <c r="F106" s="3">
        <v>3</v>
      </c>
      <c r="G106" s="11">
        <f t="shared" si="7"/>
        <v>12.749654999999999</v>
      </c>
      <c r="H106" s="36">
        <f t="shared" si="8"/>
        <v>344433.04623644258</v>
      </c>
      <c r="I106" s="35">
        <f t="shared" si="9"/>
        <v>0.99999709668654735</v>
      </c>
      <c r="J106" s="12">
        <f t="shared" si="10"/>
        <v>1</v>
      </c>
      <c r="K106" s="21">
        <f t="shared" si="6"/>
        <v>599.9793864744862</v>
      </c>
      <c r="L106" s="21">
        <f t="shared" si="11"/>
        <v>599.9793864744862</v>
      </c>
      <c r="M106" s="21"/>
    </row>
    <row r="107" spans="1:13">
      <c r="A107" s="6">
        <v>1</v>
      </c>
      <c r="B107" s="3">
        <v>1</v>
      </c>
      <c r="C107" s="3">
        <v>760</v>
      </c>
      <c r="D107" s="3">
        <v>30</v>
      </c>
      <c r="E107" s="4">
        <v>200</v>
      </c>
      <c r="F107" s="3">
        <v>70</v>
      </c>
      <c r="G107" s="11">
        <f t="shared" si="7"/>
        <v>4.8448999999999991</v>
      </c>
      <c r="H107" s="36">
        <f t="shared" si="8"/>
        <v>127.09057230103265</v>
      </c>
      <c r="I107" s="35">
        <f t="shared" si="9"/>
        <v>0.99219302418565336</v>
      </c>
      <c r="J107" s="12">
        <f t="shared" si="10"/>
        <v>1</v>
      </c>
      <c r="K107" s="21">
        <f t="shared" si="6"/>
        <v>544.57047171813883</v>
      </c>
      <c r="L107" s="21">
        <f t="shared" si="11"/>
        <v>544.57047171813883</v>
      </c>
      <c r="M107" s="21"/>
    </row>
    <row r="108" spans="1:13">
      <c r="A108" s="6">
        <v>1</v>
      </c>
      <c r="B108" s="3">
        <v>1</v>
      </c>
      <c r="C108" s="3">
        <v>567</v>
      </c>
      <c r="D108" s="3">
        <v>21</v>
      </c>
      <c r="E108" s="4">
        <v>3000</v>
      </c>
      <c r="F108" s="3">
        <v>95</v>
      </c>
      <c r="G108" s="11">
        <f t="shared" si="7"/>
        <v>-3.4392150000000008</v>
      </c>
      <c r="H108" s="36">
        <f t="shared" si="8"/>
        <v>3.2089865987959126E-2</v>
      </c>
      <c r="I108" s="35">
        <f t="shared" si="9"/>
        <v>3.1092123898766682E-2</v>
      </c>
      <c r="J108" s="12">
        <f t="shared" si="10"/>
        <v>0</v>
      </c>
      <c r="K108" s="21">
        <f t="shared" si="6"/>
        <v>-6279.2459203187564</v>
      </c>
      <c r="L108" s="21">
        <f t="shared" si="11"/>
        <v>0</v>
      </c>
      <c r="M108" s="21"/>
    </row>
    <row r="109" spans="1:13">
      <c r="A109" s="6">
        <v>1</v>
      </c>
      <c r="B109" s="3">
        <v>1</v>
      </c>
      <c r="C109" s="3">
        <v>600</v>
      </c>
      <c r="D109" s="3">
        <v>15</v>
      </c>
      <c r="E109" s="4">
        <v>2100</v>
      </c>
      <c r="F109" s="3">
        <v>81</v>
      </c>
      <c r="G109" s="11">
        <f t="shared" si="7"/>
        <v>-1.3039000000000023</v>
      </c>
      <c r="H109" s="36">
        <f t="shared" si="8"/>
        <v>0.27147098895370475</v>
      </c>
      <c r="I109" s="35">
        <f t="shared" si="9"/>
        <v>0.21350938504471784</v>
      </c>
      <c r="J109" s="12">
        <f t="shared" si="10"/>
        <v>0</v>
      </c>
      <c r="K109" s="21">
        <f t="shared" si="6"/>
        <v>-4984.0833661825036</v>
      </c>
      <c r="L109" s="21">
        <f t="shared" si="11"/>
        <v>0</v>
      </c>
      <c r="M109" s="21"/>
    </row>
    <row r="110" spans="1:13">
      <c r="A110" s="6">
        <v>1</v>
      </c>
      <c r="B110" s="3">
        <v>1</v>
      </c>
      <c r="C110" s="3">
        <v>702</v>
      </c>
      <c r="D110" s="3">
        <v>10</v>
      </c>
      <c r="E110" s="4">
        <v>1600</v>
      </c>
      <c r="F110" s="3">
        <v>15</v>
      </c>
      <c r="G110" s="11">
        <f t="shared" si="7"/>
        <v>8.6277100000000004</v>
      </c>
      <c r="H110" s="36">
        <f t="shared" si="8"/>
        <v>5584.2756082360538</v>
      </c>
      <c r="I110" s="35">
        <f t="shared" si="9"/>
        <v>0.9998209578058197</v>
      </c>
      <c r="J110" s="12">
        <f t="shared" si="10"/>
        <v>1</v>
      </c>
      <c r="K110" s="21">
        <f t="shared" si="6"/>
        <v>598.72880042131987</v>
      </c>
      <c r="L110" s="21">
        <f t="shared" si="11"/>
        <v>598.72880042131987</v>
      </c>
      <c r="M110" s="21"/>
    </row>
    <row r="111" spans="1:13">
      <c r="A111" s="6">
        <v>1</v>
      </c>
      <c r="B111" s="3">
        <v>1</v>
      </c>
      <c r="C111" s="3">
        <v>636</v>
      </c>
      <c r="D111" s="3">
        <v>3</v>
      </c>
      <c r="E111" s="4">
        <v>6100</v>
      </c>
      <c r="F111" s="3">
        <v>85</v>
      </c>
      <c r="G111" s="11">
        <f t="shared" si="7"/>
        <v>-1.4799199999999999</v>
      </c>
      <c r="H111" s="36">
        <f t="shared" si="8"/>
        <v>0.22765590012734349</v>
      </c>
      <c r="I111" s="35">
        <f t="shared" si="9"/>
        <v>0.18543950312439259</v>
      </c>
      <c r="J111" s="12">
        <f t="shared" si="10"/>
        <v>0</v>
      </c>
      <c r="K111" s="21">
        <f t="shared" si="6"/>
        <v>-5183.3795278168127</v>
      </c>
      <c r="L111" s="21">
        <f t="shared" si="11"/>
        <v>0</v>
      </c>
      <c r="M111" s="21"/>
    </row>
    <row r="112" spans="1:13">
      <c r="A112" s="6">
        <v>1</v>
      </c>
      <c r="B112" s="3">
        <v>0</v>
      </c>
      <c r="C112" s="3">
        <v>509</v>
      </c>
      <c r="D112" s="3">
        <v>8</v>
      </c>
      <c r="E112" s="4">
        <v>2800</v>
      </c>
      <c r="F112" s="3">
        <v>100</v>
      </c>
      <c r="G112" s="11">
        <f t="shared" si="7"/>
        <v>-6.2085049999999997</v>
      </c>
      <c r="H112" s="36">
        <f t="shared" si="8"/>
        <v>2.0122435205461773E-3</v>
      </c>
      <c r="I112" s="35">
        <f t="shared" si="9"/>
        <v>2.0082025280212224E-3</v>
      </c>
      <c r="J112" s="12">
        <f t="shared" si="10"/>
        <v>0</v>
      </c>
      <c r="K112" s="21">
        <f t="shared" si="6"/>
        <v>-6485.7417620510496</v>
      </c>
      <c r="L112" s="21">
        <f t="shared" si="11"/>
        <v>0</v>
      </c>
      <c r="M112" s="21"/>
    </row>
    <row r="113" spans="1:13">
      <c r="A113" s="6">
        <v>1</v>
      </c>
      <c r="B113" s="3">
        <v>1</v>
      </c>
      <c r="C113" s="3">
        <v>595</v>
      </c>
      <c r="D113" s="3">
        <v>20</v>
      </c>
      <c r="E113" s="4">
        <v>1800</v>
      </c>
      <c r="F113" s="3">
        <v>78</v>
      </c>
      <c r="G113" s="11">
        <f t="shared" si="7"/>
        <v>-0.82167500000000082</v>
      </c>
      <c r="H113" s="36">
        <f t="shared" si="8"/>
        <v>0.43969454898291371</v>
      </c>
      <c r="I113" s="35">
        <f t="shared" si="9"/>
        <v>0.30540821960709669</v>
      </c>
      <c r="J113" s="12">
        <f t="shared" si="10"/>
        <v>0</v>
      </c>
      <c r="K113" s="21">
        <f t="shared" si="6"/>
        <v>-4331.6016407896141</v>
      </c>
      <c r="L113" s="21">
        <f t="shared" si="11"/>
        <v>0</v>
      </c>
      <c r="M113" s="21"/>
    </row>
    <row r="114" spans="1:13">
      <c r="A114" s="6">
        <v>1</v>
      </c>
      <c r="B114" s="3">
        <v>0</v>
      </c>
      <c r="C114" s="3">
        <v>733</v>
      </c>
      <c r="D114" s="3">
        <v>14</v>
      </c>
      <c r="E114" s="4">
        <v>3000</v>
      </c>
      <c r="F114" s="3">
        <v>24</v>
      </c>
      <c r="G114" s="11">
        <f t="shared" si="7"/>
        <v>8.5738150000000015</v>
      </c>
      <c r="H114" s="36">
        <f t="shared" si="8"/>
        <v>5291.2775577741204</v>
      </c>
      <c r="I114" s="35">
        <f t="shared" si="9"/>
        <v>0.99981104543571586</v>
      </c>
      <c r="J114" s="12">
        <f t="shared" si="10"/>
        <v>1</v>
      </c>
      <c r="K114" s="21">
        <f t="shared" si="6"/>
        <v>598.65842259358271</v>
      </c>
      <c r="L114" s="21">
        <f t="shared" si="11"/>
        <v>598.65842259358271</v>
      </c>
      <c r="M114" s="21"/>
    </row>
    <row r="115" spans="1:13">
      <c r="B115" s="3"/>
      <c r="D115" s="3"/>
      <c r="E115" s="4"/>
    </row>
    <row r="116" spans="1:13">
      <c r="B116" s="3"/>
      <c r="D116" s="3"/>
    </row>
  </sheetData>
  <mergeCells count="4">
    <mergeCell ref="A2:G2"/>
    <mergeCell ref="A3:B3"/>
    <mergeCell ref="A4:A6"/>
    <mergeCell ref="A7:G7"/>
  </mergeCells>
  <conditionalFormatting sqref="R22:R58">
    <cfRule type="containsText" dxfId="7" priority="4" operator="containsText" text="Wrong">
      <formula>NOT(ISERROR(SEARCH("Wrong",R22)))</formula>
    </cfRule>
  </conditionalFormatting>
  <conditionalFormatting sqref="V12:V32">
    <cfRule type="top10" dxfId="6" priority="3" rank="1"/>
  </conditionalFormatting>
  <conditionalFormatting sqref="R12:R22">
    <cfRule type="top10" dxfId="5" priority="2" rank="1"/>
  </conditionalFormatting>
  <conditionalFormatting sqref="O12:O52">
    <cfRule type="top10" dxfId="4" priority="1" rank="1"/>
  </conditionalFormatting>
  <pageMargins left="0.7" right="0.7" top="0.75" bottom="0.75" header="0.3" footer="0.3"/>
  <pageSetup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6"/>
  <sheetViews>
    <sheetView tabSelected="1" topLeftCell="H1" zoomScale="130" zoomScaleNormal="130" workbookViewId="0">
      <selection activeCell="O10" sqref="O10"/>
    </sheetView>
  </sheetViews>
  <sheetFormatPr baseColWidth="10" defaultColWidth="8.83203125" defaultRowHeight="14"/>
  <cols>
    <col min="1" max="1" width="8" style="6" customWidth="1"/>
    <col min="2" max="2" width="12.1640625" style="5" customWidth="1"/>
    <col min="3" max="3" width="11.33203125" style="5" customWidth="1"/>
    <col min="4" max="4" width="15.83203125" style="5" customWidth="1"/>
    <col min="5" max="5" width="16" style="5" customWidth="1"/>
    <col min="6" max="6" width="13.6640625" style="5" customWidth="1"/>
    <col min="7" max="7" width="14.5" style="2" customWidth="1"/>
    <col min="8" max="8" width="11.6640625" style="2" customWidth="1"/>
    <col min="9" max="9" width="10.83203125" style="2" customWidth="1"/>
    <col min="10" max="10" width="11.1640625" style="2" customWidth="1"/>
    <col min="11" max="11" width="10.6640625" style="2" customWidth="1"/>
    <col min="12" max="12" width="15.6640625" style="2" customWidth="1"/>
    <col min="13" max="13" width="9.6640625" style="2" customWidth="1"/>
    <col min="14" max="14" width="7.6640625" style="2" customWidth="1"/>
    <col min="15" max="15" width="12.83203125" style="2" customWidth="1"/>
    <col min="16" max="16" width="13.5" style="2" customWidth="1"/>
    <col min="17" max="17" width="8.83203125" style="2"/>
    <col min="18" max="18" width="11" style="2" bestFit="1" customWidth="1"/>
    <col min="19" max="19" width="10.5" style="2" customWidth="1"/>
    <col min="20" max="16384" width="8.83203125" style="2"/>
  </cols>
  <sheetData>
    <row r="1" spans="1:22" ht="13">
      <c r="A1" s="27"/>
      <c r="B1" s="27"/>
      <c r="C1" s="27"/>
      <c r="D1" s="27"/>
      <c r="E1" s="27"/>
      <c r="F1" s="27"/>
      <c r="G1" s="27"/>
      <c r="H1" s="27"/>
    </row>
    <row r="2" spans="1:22" ht="13">
      <c r="A2" s="41"/>
      <c r="B2" s="41"/>
      <c r="C2" s="41"/>
      <c r="D2" s="41"/>
      <c r="E2" s="41"/>
      <c r="F2" s="41"/>
      <c r="G2" s="41"/>
      <c r="H2" s="27"/>
    </row>
    <row r="3" spans="1:22" ht="13">
      <c r="A3" s="42"/>
      <c r="B3" s="42"/>
      <c r="C3" s="28"/>
      <c r="D3" s="28"/>
      <c r="E3" s="28"/>
      <c r="F3" s="28"/>
      <c r="G3" s="28"/>
      <c r="H3" s="27"/>
      <c r="M3" s="17">
        <v>600</v>
      </c>
      <c r="N3" s="2" t="s">
        <v>8</v>
      </c>
    </row>
    <row r="4" spans="1:22" ht="13">
      <c r="A4" s="43"/>
      <c r="B4" s="32"/>
      <c r="C4" s="29"/>
      <c r="D4" s="29"/>
      <c r="E4" s="30"/>
      <c r="F4" s="31"/>
      <c r="G4" s="30"/>
      <c r="H4" s="27"/>
      <c r="M4" s="17">
        <v>6500</v>
      </c>
      <c r="N4" s="2" t="s">
        <v>9</v>
      </c>
    </row>
    <row r="5" spans="1:22" ht="13">
      <c r="A5" s="43"/>
      <c r="B5" s="32"/>
      <c r="C5" s="29"/>
      <c r="D5" s="29"/>
      <c r="E5" s="30"/>
      <c r="F5" s="31"/>
      <c r="G5" s="29"/>
      <c r="H5" s="27"/>
      <c r="M5" s="19">
        <v>0.6</v>
      </c>
      <c r="N5" s="2" t="s">
        <v>10</v>
      </c>
    </row>
    <row r="6" spans="1:22" ht="13">
      <c r="A6" s="43"/>
      <c r="B6" s="32"/>
      <c r="C6" s="30"/>
      <c r="D6" s="30"/>
      <c r="E6" s="30"/>
      <c r="F6" s="31"/>
      <c r="G6" s="29"/>
      <c r="H6" s="27"/>
    </row>
    <row r="7" spans="1:22" ht="13">
      <c r="A7" s="43"/>
      <c r="B7" s="43"/>
      <c r="C7" s="43"/>
      <c r="D7" s="43"/>
      <c r="E7" s="43"/>
      <c r="F7" s="43"/>
      <c r="G7" s="43"/>
      <c r="H7" s="27"/>
      <c r="O7" s="23">
        <f>SUM(L15:L114)</f>
        <v>28842.270253147679</v>
      </c>
      <c r="P7" s="25" t="s">
        <v>11</v>
      </c>
      <c r="S7" s="20"/>
    </row>
    <row r="8" spans="1:22">
      <c r="O8" s="24"/>
    </row>
    <row r="9" spans="1:22">
      <c r="A9" s="13" t="s">
        <v>19</v>
      </c>
      <c r="B9" s="8"/>
      <c r="C9" s="8"/>
      <c r="D9" s="8"/>
      <c r="E9" s="8"/>
      <c r="F9" s="8"/>
    </row>
    <row r="10" spans="1:22" ht="13.5" customHeight="1">
      <c r="A10" s="7" t="s">
        <v>5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4</v>
      </c>
      <c r="N10" s="2" t="s">
        <v>10</v>
      </c>
      <c r="O10" s="2" t="s">
        <v>20</v>
      </c>
    </row>
    <row r="11" spans="1:22">
      <c r="A11" s="9">
        <v>-8.14</v>
      </c>
      <c r="B11" s="10">
        <v>2.3099999999999999E-2</v>
      </c>
      <c r="C11" s="10">
        <v>2.5555000000000001E-2</v>
      </c>
      <c r="D11" s="10">
        <v>5.2999999999999999E-2</v>
      </c>
      <c r="E11" s="10"/>
      <c r="F11" s="10">
        <v>-0.115</v>
      </c>
      <c r="O11" s="22" t="str">
        <f t="dataTable" ref="O11:O52" dt2D="0" dtr="0" r1="M5"/>
        <v>TL. Est. Profit</v>
      </c>
      <c r="R11" s="24"/>
      <c r="V11" s="24"/>
    </row>
    <row r="12" spans="1:22">
      <c r="N12" s="40">
        <v>0</v>
      </c>
      <c r="O12" s="21" t="str">
        <v>TL. Est. Profit</v>
      </c>
      <c r="R12" s="21"/>
      <c r="V12" s="21"/>
    </row>
    <row r="13" spans="1:22">
      <c r="K13" s="18" t="s">
        <v>15</v>
      </c>
      <c r="L13" s="18" t="s">
        <v>13</v>
      </c>
      <c r="M13" s="18"/>
      <c r="N13" s="40">
        <v>2.5000000000000001E-2</v>
      </c>
      <c r="O13" s="21" t="str">
        <v>TL. Est. Profit</v>
      </c>
      <c r="R13" s="21"/>
      <c r="V13" s="21"/>
    </row>
    <row r="14" spans="1:22">
      <c r="A14" s="33" t="s">
        <v>5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34" t="s">
        <v>6</v>
      </c>
      <c r="H14" s="34" t="s">
        <v>7</v>
      </c>
      <c r="I14" s="34" t="s">
        <v>12</v>
      </c>
      <c r="J14" s="34" t="s">
        <v>18</v>
      </c>
      <c r="K14" s="18" t="s">
        <v>16</v>
      </c>
      <c r="L14" s="18" t="s">
        <v>14</v>
      </c>
      <c r="M14" s="18"/>
      <c r="N14" s="40">
        <v>0.05</v>
      </c>
      <c r="O14" s="21" t="str">
        <v>TL. Est. Profit</v>
      </c>
      <c r="Q14" s="16"/>
      <c r="R14" s="37"/>
      <c r="S14" s="18"/>
      <c r="V14" s="21"/>
    </row>
    <row r="15" spans="1:22">
      <c r="A15" s="6">
        <v>1</v>
      </c>
      <c r="B15" s="3">
        <v>0</v>
      </c>
      <c r="C15" s="3">
        <v>610</v>
      </c>
      <c r="D15" s="3">
        <v>4</v>
      </c>
      <c r="E15" s="4">
        <v>39000</v>
      </c>
      <c r="F15" s="3">
        <v>87</v>
      </c>
      <c r="G15" s="11">
        <f>SUMPRODUCT($A$11:$F$11,A15:F15)</f>
        <v>-2.3444500000000001</v>
      </c>
      <c r="H15" s="36">
        <f>EXP(G15)</f>
        <v>9.5899932591217874E-2</v>
      </c>
      <c r="I15" s="35">
        <f>H15/(H15+1)</f>
        <v>8.7507928177772379E-2</v>
      </c>
      <c r="J15" s="12">
        <f>IF(I15&gt;$M$5,1,0)</f>
        <v>0</v>
      </c>
      <c r="K15" s="21">
        <f t="shared" ref="K15:K78" si="0">I15*$M$3-(1-I15)*$M$4</f>
        <v>-5878.6937099378156</v>
      </c>
      <c r="L15" s="21">
        <f>J15*K15</f>
        <v>0</v>
      </c>
      <c r="M15" s="21"/>
      <c r="N15" s="40">
        <v>7.4999999999999997E-2</v>
      </c>
      <c r="O15" s="21" t="str">
        <v>TL. Est. Profit</v>
      </c>
      <c r="R15" s="37"/>
      <c r="S15" s="21"/>
      <c r="V15" s="21"/>
    </row>
    <row r="16" spans="1:22">
      <c r="A16" s="6">
        <v>1</v>
      </c>
      <c r="B16" s="3">
        <v>0</v>
      </c>
      <c r="C16" s="3">
        <v>590</v>
      </c>
      <c r="D16" s="3">
        <v>18</v>
      </c>
      <c r="E16" s="4">
        <v>29000</v>
      </c>
      <c r="F16" s="3">
        <v>78</v>
      </c>
      <c r="G16" s="11">
        <f t="shared" ref="G16:G79" si="1">SUMPRODUCT($A$11:$F$11,A16:F16)</f>
        <v>-1.0785500000000008</v>
      </c>
      <c r="H16" s="36">
        <f t="shared" ref="H16:H79" si="2">EXP(G16)</f>
        <v>0.34008829632953286</v>
      </c>
      <c r="I16" s="35">
        <f t="shared" ref="I16:I79" si="3">H16/(H16+1)</f>
        <v>0.25378051376243332</v>
      </c>
      <c r="J16" s="12">
        <f t="shared" ref="J16:J79" si="4">IF(I16&gt;$M$5,1,0)</f>
        <v>0</v>
      </c>
      <c r="K16" s="21">
        <f t="shared" si="0"/>
        <v>-4698.1583522867222</v>
      </c>
      <c r="L16" s="21">
        <f t="shared" ref="L16:L79" si="5">J16*K16</f>
        <v>0</v>
      </c>
      <c r="M16" s="21"/>
      <c r="N16" s="40">
        <v>0.1</v>
      </c>
      <c r="O16" s="21" t="str">
        <v>TL. Est. Profit</v>
      </c>
      <c r="R16" s="38"/>
      <c r="S16" s="21"/>
      <c r="V16" s="21"/>
    </row>
    <row r="17" spans="1:22">
      <c r="A17" s="6">
        <v>1</v>
      </c>
      <c r="B17" s="3">
        <v>0</v>
      </c>
      <c r="C17" s="3">
        <v>525</v>
      </c>
      <c r="D17" s="3">
        <v>14</v>
      </c>
      <c r="E17" s="4">
        <v>26000</v>
      </c>
      <c r="F17" s="3">
        <v>79</v>
      </c>
      <c r="G17" s="11">
        <f t="shared" si="1"/>
        <v>-3.066625000000001</v>
      </c>
      <c r="H17" s="36">
        <f t="shared" si="2"/>
        <v>4.6578090935740557E-2</v>
      </c>
      <c r="I17" s="35">
        <f t="shared" si="3"/>
        <v>4.450512707952381E-2</v>
      </c>
      <c r="J17" s="12">
        <f t="shared" si="4"/>
        <v>0</v>
      </c>
      <c r="K17" s="21">
        <f t="shared" si="0"/>
        <v>-6184.0135977353812</v>
      </c>
      <c r="L17" s="21">
        <f t="shared" si="5"/>
        <v>0</v>
      </c>
      <c r="M17" s="21"/>
      <c r="N17" s="40">
        <v>0.125</v>
      </c>
      <c r="O17" s="21" t="str">
        <v>TL. Est. Profit</v>
      </c>
      <c r="Q17" s="16"/>
      <c r="R17" s="38"/>
      <c r="S17" s="21"/>
      <c r="V17" s="21"/>
    </row>
    <row r="18" spans="1:22">
      <c r="A18" s="6">
        <v>1</v>
      </c>
      <c r="B18" s="3">
        <v>1</v>
      </c>
      <c r="C18" s="3">
        <v>710</v>
      </c>
      <c r="D18" s="3">
        <v>19</v>
      </c>
      <c r="E18" s="4">
        <v>25300</v>
      </c>
      <c r="F18" s="3">
        <v>44</v>
      </c>
      <c r="G18" s="11">
        <f t="shared" si="1"/>
        <v>5.9741499999999981</v>
      </c>
      <c r="H18" s="36">
        <f t="shared" si="2"/>
        <v>393.13379530525469</v>
      </c>
      <c r="I18" s="35">
        <f t="shared" si="3"/>
        <v>0.99746279052466058</v>
      </c>
      <c r="J18" s="12">
        <f t="shared" si="4"/>
        <v>1</v>
      </c>
      <c r="K18" s="21">
        <f t="shared" si="0"/>
        <v>581.98581272509011</v>
      </c>
      <c r="L18" s="21">
        <f t="shared" si="5"/>
        <v>581.98581272509011</v>
      </c>
      <c r="M18" s="21"/>
      <c r="N18" s="40">
        <v>0.15</v>
      </c>
      <c r="O18" s="21" t="str">
        <v>TL. Est. Profit</v>
      </c>
      <c r="R18" s="38"/>
      <c r="S18" s="21"/>
      <c r="V18" s="21"/>
    </row>
    <row r="19" spans="1:22">
      <c r="A19" s="6">
        <v>1</v>
      </c>
      <c r="B19" s="3">
        <v>1</v>
      </c>
      <c r="C19" s="3">
        <v>592</v>
      </c>
      <c r="D19" s="3">
        <v>18</v>
      </c>
      <c r="E19" s="4">
        <v>16500</v>
      </c>
      <c r="F19" s="3">
        <v>50</v>
      </c>
      <c r="G19" s="11">
        <f t="shared" si="1"/>
        <v>2.2156599999999989</v>
      </c>
      <c r="H19" s="36">
        <f t="shared" si="2"/>
        <v>9.1674576374164118</v>
      </c>
      <c r="I19" s="35">
        <f t="shared" si="3"/>
        <v>0.90164699616549338</v>
      </c>
      <c r="J19" s="12">
        <f t="shared" si="4"/>
        <v>1</v>
      </c>
      <c r="K19" s="21">
        <f t="shared" si="0"/>
        <v>-98.306327224997062</v>
      </c>
      <c r="L19" s="21">
        <f t="shared" si="5"/>
        <v>-98.306327224997062</v>
      </c>
      <c r="M19" s="21"/>
      <c r="N19" s="40">
        <v>0.17499999999999999</v>
      </c>
      <c r="O19" s="21" t="str">
        <v>TL. Est. Profit</v>
      </c>
      <c r="R19" s="38"/>
      <c r="S19" s="21"/>
      <c r="V19" s="21"/>
    </row>
    <row r="20" spans="1:22">
      <c r="A20" s="6">
        <v>1</v>
      </c>
      <c r="B20" s="3">
        <v>1</v>
      </c>
      <c r="C20" s="3">
        <v>620</v>
      </c>
      <c r="D20" s="3">
        <v>8</v>
      </c>
      <c r="E20" s="4">
        <v>16200</v>
      </c>
      <c r="F20" s="3">
        <v>55.000000000000007</v>
      </c>
      <c r="G20" s="11">
        <f t="shared" si="1"/>
        <v>1.8261999999999983</v>
      </c>
      <c r="H20" s="36">
        <f t="shared" si="2"/>
        <v>6.2102428409271351</v>
      </c>
      <c r="I20" s="35">
        <f t="shared" si="3"/>
        <v>0.8613084160877702</v>
      </c>
      <c r="J20" s="12">
        <f t="shared" si="4"/>
        <v>1</v>
      </c>
      <c r="K20" s="21">
        <f t="shared" si="0"/>
        <v>-384.71024577683158</v>
      </c>
      <c r="L20" s="21">
        <f t="shared" si="5"/>
        <v>-384.71024577683158</v>
      </c>
      <c r="M20" s="21"/>
      <c r="N20" s="40">
        <v>0.2</v>
      </c>
      <c r="O20" s="21" t="str">
        <v>TL. Est. Profit</v>
      </c>
      <c r="Q20" s="16"/>
      <c r="R20" s="38"/>
      <c r="S20" s="21"/>
      <c r="V20" s="21"/>
    </row>
    <row r="21" spans="1:22">
      <c r="A21" s="6">
        <v>1</v>
      </c>
      <c r="B21" s="3">
        <v>1</v>
      </c>
      <c r="C21" s="3">
        <v>811</v>
      </c>
      <c r="D21" s="3">
        <v>20</v>
      </c>
      <c r="E21" s="4">
        <v>13100</v>
      </c>
      <c r="F21" s="3">
        <v>3</v>
      </c>
      <c r="G21" s="11">
        <f t="shared" si="1"/>
        <v>13.323205000000002</v>
      </c>
      <c r="H21" s="36">
        <f t="shared" si="2"/>
        <v>611215.57550924225</v>
      </c>
      <c r="I21" s="35">
        <f t="shared" si="3"/>
        <v>0.99999836391871544</v>
      </c>
      <c r="J21" s="12">
        <f t="shared" si="4"/>
        <v>1</v>
      </c>
      <c r="K21" s="21">
        <f t="shared" si="0"/>
        <v>599.98838382287954</v>
      </c>
      <c r="L21" s="21">
        <f t="shared" si="5"/>
        <v>599.98838382287954</v>
      </c>
      <c r="M21" s="21"/>
      <c r="N21" s="40">
        <v>0.22500000000000001</v>
      </c>
      <c r="O21" s="21" t="str">
        <v>TL. Est. Profit</v>
      </c>
      <c r="R21" s="38"/>
      <c r="S21" s="21"/>
      <c r="V21" s="21"/>
    </row>
    <row r="22" spans="1:22">
      <c r="A22" s="6">
        <v>1</v>
      </c>
      <c r="B22" s="3">
        <v>1</v>
      </c>
      <c r="C22" s="3">
        <v>801</v>
      </c>
      <c r="D22" s="3">
        <v>20</v>
      </c>
      <c r="E22" s="4">
        <v>13200</v>
      </c>
      <c r="F22" s="3">
        <v>3</v>
      </c>
      <c r="G22" s="11">
        <f t="shared" si="1"/>
        <v>13.067654999999998</v>
      </c>
      <c r="H22" s="36">
        <f t="shared" si="2"/>
        <v>473380.60232966149</v>
      </c>
      <c r="I22" s="35">
        <f t="shared" si="3"/>
        <v>0.99999788753936558</v>
      </c>
      <c r="J22" s="12">
        <f t="shared" si="4"/>
        <v>1</v>
      </c>
      <c r="K22" s="21">
        <f t="shared" si="0"/>
        <v>599.98500152949555</v>
      </c>
      <c r="L22" s="21">
        <f t="shared" si="5"/>
        <v>599.98500152949555</v>
      </c>
      <c r="M22" s="21"/>
      <c r="N22" s="40">
        <v>0.25</v>
      </c>
      <c r="O22" s="21" t="str">
        <v>TL. Est. Profit</v>
      </c>
      <c r="P22" s="11"/>
      <c r="R22" s="39"/>
      <c r="S22" s="21"/>
      <c r="V22" s="21"/>
    </row>
    <row r="23" spans="1:22">
      <c r="A23" s="6">
        <v>1</v>
      </c>
      <c r="B23" s="3">
        <v>1</v>
      </c>
      <c r="C23" s="3">
        <v>699</v>
      </c>
      <c r="D23" s="3">
        <v>17</v>
      </c>
      <c r="E23" s="4">
        <v>12500</v>
      </c>
      <c r="F23" s="3">
        <v>21</v>
      </c>
      <c r="G23" s="11">
        <f t="shared" si="1"/>
        <v>8.2320449999999994</v>
      </c>
      <c r="H23" s="36">
        <f t="shared" si="2"/>
        <v>3759.5141025948706</v>
      </c>
      <c r="I23" s="35">
        <f t="shared" si="3"/>
        <v>0.99973407891242583</v>
      </c>
      <c r="J23" s="12">
        <f t="shared" si="4"/>
        <v>1</v>
      </c>
      <c r="K23" s="21">
        <f t="shared" si="0"/>
        <v>598.11196027822348</v>
      </c>
      <c r="L23" s="21">
        <f t="shared" si="5"/>
        <v>598.11196027822348</v>
      </c>
      <c r="M23" s="21"/>
      <c r="N23" s="40">
        <v>0.27500000000000002</v>
      </c>
      <c r="O23" s="21" t="str">
        <v>TL. Est. Profit</v>
      </c>
      <c r="P23" s="11"/>
      <c r="Q23" s="12"/>
      <c r="R23" s="14"/>
      <c r="S23" s="21"/>
      <c r="V23" s="21"/>
    </row>
    <row r="24" spans="1:22">
      <c r="A24" s="6">
        <v>1</v>
      </c>
      <c r="B24" s="3">
        <v>1</v>
      </c>
      <c r="C24" s="3">
        <v>500</v>
      </c>
      <c r="D24" s="3">
        <v>16</v>
      </c>
      <c r="E24" s="4">
        <v>12300</v>
      </c>
      <c r="F24" s="3">
        <v>82</v>
      </c>
      <c r="G24" s="11">
        <f t="shared" si="1"/>
        <v>-3.9214000000000011</v>
      </c>
      <c r="H24" s="36">
        <f t="shared" si="2"/>
        <v>1.9813336646930177E-2</v>
      </c>
      <c r="I24" s="35">
        <f t="shared" si="3"/>
        <v>1.942839531014072E-2</v>
      </c>
      <c r="J24" s="12">
        <f t="shared" si="4"/>
        <v>0</v>
      </c>
      <c r="K24" s="21">
        <f t="shared" si="0"/>
        <v>-6362.0583932980007</v>
      </c>
      <c r="L24" s="21">
        <f t="shared" si="5"/>
        <v>0</v>
      </c>
      <c r="M24" s="21"/>
      <c r="N24" s="40">
        <v>0.3</v>
      </c>
      <c r="O24" s="21" t="str">
        <v>TL. Est. Profit</v>
      </c>
      <c r="P24" s="11"/>
      <c r="Q24" s="12"/>
      <c r="R24" s="14"/>
      <c r="S24" s="21"/>
      <c r="V24" s="21"/>
    </row>
    <row r="25" spans="1:22">
      <c r="A25" s="6">
        <v>1</v>
      </c>
      <c r="B25" s="3">
        <v>0</v>
      </c>
      <c r="C25" s="3">
        <v>763</v>
      </c>
      <c r="D25" s="3">
        <v>2</v>
      </c>
      <c r="E25" s="4">
        <v>11400</v>
      </c>
      <c r="F25" s="3">
        <v>42</v>
      </c>
      <c r="G25" s="11">
        <f t="shared" si="1"/>
        <v>6.6344649999999987</v>
      </c>
      <c r="H25" s="36">
        <f t="shared" si="2"/>
        <v>760.8718904516835</v>
      </c>
      <c r="I25" s="35">
        <f t="shared" si="3"/>
        <v>0.99868744337134274</v>
      </c>
      <c r="J25" s="12">
        <f t="shared" si="4"/>
        <v>1</v>
      </c>
      <c r="K25" s="21">
        <f t="shared" si="0"/>
        <v>590.6808479365335</v>
      </c>
      <c r="L25" s="21">
        <f t="shared" si="5"/>
        <v>590.6808479365335</v>
      </c>
      <c r="M25" s="21"/>
      <c r="N25" s="40">
        <v>0.32500000000000001</v>
      </c>
      <c r="O25" s="21" t="str">
        <v>TL. Est. Profit</v>
      </c>
      <c r="P25" s="11"/>
      <c r="Q25" s="12"/>
      <c r="R25" s="14"/>
      <c r="S25" s="21"/>
      <c r="V25" s="21"/>
    </row>
    <row r="26" spans="1:22">
      <c r="A26" s="6">
        <v>1</v>
      </c>
      <c r="B26" s="3">
        <v>0</v>
      </c>
      <c r="C26" s="3">
        <v>760</v>
      </c>
      <c r="D26" s="3">
        <v>2</v>
      </c>
      <c r="E26" s="4">
        <v>11600</v>
      </c>
      <c r="F26" s="3">
        <v>71</v>
      </c>
      <c r="G26" s="11">
        <f t="shared" si="1"/>
        <v>3.2227999999999994</v>
      </c>
      <c r="H26" s="36">
        <f t="shared" si="2"/>
        <v>25.098297119710335</v>
      </c>
      <c r="I26" s="35">
        <f t="shared" si="3"/>
        <v>0.9616833238041127</v>
      </c>
      <c r="J26" s="12">
        <f t="shared" si="4"/>
        <v>1</v>
      </c>
      <c r="K26" s="21">
        <f t="shared" si="0"/>
        <v>327.95159900920009</v>
      </c>
      <c r="L26" s="21">
        <f t="shared" si="5"/>
        <v>327.95159900920009</v>
      </c>
      <c r="M26" s="21"/>
      <c r="N26" s="40">
        <v>0.35</v>
      </c>
      <c r="O26" s="21" t="str">
        <v>TL. Est. Profit</v>
      </c>
      <c r="P26" s="11"/>
      <c r="Q26" s="12"/>
      <c r="R26" s="14"/>
      <c r="S26" s="21"/>
      <c r="V26" s="21"/>
    </row>
    <row r="27" spans="1:22">
      <c r="A27" s="6">
        <v>1</v>
      </c>
      <c r="B27" s="3">
        <v>1</v>
      </c>
      <c r="C27" s="3">
        <v>802</v>
      </c>
      <c r="D27" s="3">
        <v>10</v>
      </c>
      <c r="E27" s="4">
        <v>10500</v>
      </c>
      <c r="F27" s="3">
        <v>6</v>
      </c>
      <c r="G27" s="11">
        <f t="shared" si="1"/>
        <v>12.218209999999999</v>
      </c>
      <c r="H27" s="36">
        <f t="shared" si="2"/>
        <v>202442.26221323633</v>
      </c>
      <c r="I27" s="35">
        <f t="shared" si="3"/>
        <v>0.99999506034436969</v>
      </c>
      <c r="J27" s="12">
        <f t="shared" si="4"/>
        <v>1</v>
      </c>
      <c r="K27" s="21">
        <f t="shared" si="0"/>
        <v>599.96492844502484</v>
      </c>
      <c r="L27" s="21">
        <f t="shared" si="5"/>
        <v>599.96492844502484</v>
      </c>
      <c r="M27" s="21"/>
      <c r="N27" s="40">
        <v>0.375</v>
      </c>
      <c r="O27" s="21" t="str">
        <v>TL. Est. Profit</v>
      </c>
      <c r="P27" s="11"/>
      <c r="Q27" s="12"/>
      <c r="R27" s="14"/>
      <c r="S27" s="21"/>
      <c r="V27" s="21"/>
    </row>
    <row r="28" spans="1:22">
      <c r="A28" s="6">
        <v>1</v>
      </c>
      <c r="B28" s="3">
        <v>1</v>
      </c>
      <c r="C28" s="3">
        <v>703</v>
      </c>
      <c r="D28" s="3">
        <v>22</v>
      </c>
      <c r="E28" s="4">
        <v>10500</v>
      </c>
      <c r="F28" s="3">
        <v>21</v>
      </c>
      <c r="G28" s="11">
        <f t="shared" si="1"/>
        <v>8.5992650000000026</v>
      </c>
      <c r="H28" s="36">
        <f t="shared" si="2"/>
        <v>5427.6687883631057</v>
      </c>
      <c r="I28" s="35">
        <f t="shared" si="3"/>
        <v>0.99981579277738519</v>
      </c>
      <c r="J28" s="12">
        <f t="shared" si="4"/>
        <v>1</v>
      </c>
      <c r="K28" s="21">
        <f t="shared" si="0"/>
        <v>598.69212871943489</v>
      </c>
      <c r="L28" s="21">
        <f t="shared" si="5"/>
        <v>598.69212871943489</v>
      </c>
      <c r="M28" s="21"/>
      <c r="N28" s="40">
        <v>0.4</v>
      </c>
      <c r="O28" s="21" t="str">
        <v>TL. Est. Profit</v>
      </c>
      <c r="P28" s="11"/>
      <c r="Q28" s="12"/>
      <c r="R28" s="14"/>
      <c r="S28" s="21"/>
      <c r="V28" s="21"/>
    </row>
    <row r="29" spans="1:22">
      <c r="A29" s="6">
        <v>1</v>
      </c>
      <c r="B29" s="3">
        <v>1</v>
      </c>
      <c r="C29" s="3">
        <v>710</v>
      </c>
      <c r="D29" s="3">
        <v>19</v>
      </c>
      <c r="E29" s="4">
        <v>9800</v>
      </c>
      <c r="F29" s="3">
        <v>10</v>
      </c>
      <c r="G29" s="11">
        <f t="shared" si="1"/>
        <v>9.8841499999999982</v>
      </c>
      <c r="H29" s="36">
        <f t="shared" si="2"/>
        <v>19616.964371060461</v>
      </c>
      <c r="I29" s="35">
        <f t="shared" si="3"/>
        <v>0.99994902631174742</v>
      </c>
      <c r="J29" s="12">
        <f t="shared" si="4"/>
        <v>1</v>
      </c>
      <c r="K29" s="21">
        <f t="shared" si="0"/>
        <v>599.63808681340674</v>
      </c>
      <c r="L29" s="21">
        <f t="shared" si="5"/>
        <v>599.63808681340674</v>
      </c>
      <c r="M29" s="21"/>
      <c r="N29" s="40">
        <v>0.42499999999999999</v>
      </c>
      <c r="O29" s="21" t="str">
        <v>TL. Est. Profit</v>
      </c>
      <c r="P29" s="11"/>
      <c r="Q29" s="12"/>
      <c r="R29" s="14"/>
      <c r="S29" s="21"/>
      <c r="V29" s="21"/>
    </row>
    <row r="30" spans="1:22">
      <c r="A30" s="6">
        <v>1</v>
      </c>
      <c r="B30" s="3">
        <v>1</v>
      </c>
      <c r="C30" s="3">
        <v>670</v>
      </c>
      <c r="D30" s="3">
        <v>24</v>
      </c>
      <c r="E30" s="4">
        <v>9500</v>
      </c>
      <c r="F30" s="3">
        <v>34</v>
      </c>
      <c r="G30" s="11">
        <f t="shared" si="1"/>
        <v>6.366950000000001</v>
      </c>
      <c r="H30" s="36">
        <f t="shared" si="2"/>
        <v>582.27916635238262</v>
      </c>
      <c r="I30" s="35">
        <f t="shared" si="3"/>
        <v>0.99828555508633432</v>
      </c>
      <c r="J30" s="12">
        <f t="shared" si="4"/>
        <v>1</v>
      </c>
      <c r="K30" s="21">
        <f t="shared" si="0"/>
        <v>587.8274411129737</v>
      </c>
      <c r="L30" s="21">
        <f t="shared" si="5"/>
        <v>587.8274411129737</v>
      </c>
      <c r="M30" s="21"/>
      <c r="N30" s="40">
        <v>0.45</v>
      </c>
      <c r="O30" s="21" t="str">
        <v>TL. Est. Profit</v>
      </c>
      <c r="P30" s="11"/>
      <c r="Q30" s="12"/>
      <c r="R30" s="14"/>
      <c r="S30" s="21"/>
      <c r="V30" s="21"/>
    </row>
    <row r="31" spans="1:22">
      <c r="A31" s="6">
        <v>1</v>
      </c>
      <c r="B31" s="3">
        <v>0</v>
      </c>
      <c r="C31" s="3">
        <v>575</v>
      </c>
      <c r="D31" s="3">
        <v>3</v>
      </c>
      <c r="E31" s="4">
        <v>8000</v>
      </c>
      <c r="F31" s="3">
        <v>63</v>
      </c>
      <c r="G31" s="11">
        <f t="shared" si="1"/>
        <v>-0.53187499999999943</v>
      </c>
      <c r="H31" s="36">
        <f t="shared" si="2"/>
        <v>0.58750236937102418</v>
      </c>
      <c r="I31" s="35">
        <f t="shared" si="3"/>
        <v>0.37007968032437982</v>
      </c>
      <c r="J31" s="12">
        <f t="shared" si="4"/>
        <v>0</v>
      </c>
      <c r="K31" s="21">
        <f t="shared" si="0"/>
        <v>-3872.4342696969034</v>
      </c>
      <c r="L31" s="21">
        <f t="shared" si="5"/>
        <v>0</v>
      </c>
      <c r="M31" s="21"/>
      <c r="N31" s="40">
        <v>0.47499999999999998</v>
      </c>
      <c r="O31" s="21" t="str">
        <v>TL. Est. Profit</v>
      </c>
      <c r="P31" s="11"/>
      <c r="Q31" s="12"/>
      <c r="R31" s="14"/>
      <c r="S31" s="21"/>
      <c r="V31" s="21"/>
    </row>
    <row r="32" spans="1:22">
      <c r="A32" s="6">
        <v>1</v>
      </c>
      <c r="B32" s="3">
        <v>1</v>
      </c>
      <c r="C32" s="3">
        <v>770</v>
      </c>
      <c r="D32" s="3">
        <v>17</v>
      </c>
      <c r="E32" s="4">
        <v>7000</v>
      </c>
      <c r="F32" s="3">
        <v>9</v>
      </c>
      <c r="G32" s="11">
        <f t="shared" si="1"/>
        <v>11.426449999999999</v>
      </c>
      <c r="H32" s="36">
        <f t="shared" si="2"/>
        <v>91715.805100874408</v>
      </c>
      <c r="I32" s="35">
        <f t="shared" si="3"/>
        <v>0.99998909687271709</v>
      </c>
      <c r="J32" s="12">
        <f t="shared" si="4"/>
        <v>1</v>
      </c>
      <c r="K32" s="21">
        <f t="shared" si="0"/>
        <v>599.92258779629128</v>
      </c>
      <c r="L32" s="21">
        <f t="shared" si="5"/>
        <v>599.92258779629128</v>
      </c>
      <c r="M32" s="21"/>
      <c r="N32" s="40">
        <v>0.5</v>
      </c>
      <c r="O32" s="21" t="str">
        <v>TL. Est. Profit</v>
      </c>
      <c r="P32" s="11"/>
      <c r="Q32" s="12"/>
      <c r="R32" s="14"/>
      <c r="S32" s="21"/>
      <c r="V32" s="21"/>
    </row>
    <row r="33" spans="1:27">
      <c r="A33" s="6">
        <v>1</v>
      </c>
      <c r="B33" s="3">
        <v>1</v>
      </c>
      <c r="C33" s="3">
        <v>685</v>
      </c>
      <c r="D33" s="3">
        <v>15</v>
      </c>
      <c r="E33" s="4">
        <v>6100</v>
      </c>
      <c r="F33" s="3">
        <v>6</v>
      </c>
      <c r="G33" s="11">
        <f t="shared" si="1"/>
        <v>9.4932750000000006</v>
      </c>
      <c r="H33" s="36">
        <f t="shared" si="2"/>
        <v>13270.184091657546</v>
      </c>
      <c r="I33" s="35">
        <f t="shared" si="3"/>
        <v>0.9999246487733805</v>
      </c>
      <c r="J33" s="12">
        <f t="shared" si="4"/>
        <v>1</v>
      </c>
      <c r="K33" s="21">
        <f t="shared" si="0"/>
        <v>599.46500629100149</v>
      </c>
      <c r="L33" s="21">
        <f t="shared" si="5"/>
        <v>599.46500629100149</v>
      </c>
      <c r="M33" s="21"/>
      <c r="N33" s="40">
        <v>0.52500000000000002</v>
      </c>
      <c r="O33" s="21" t="str">
        <v>TL. Est. Profit</v>
      </c>
      <c r="P33" s="11"/>
      <c r="Q33" s="12"/>
      <c r="R33" s="14"/>
      <c r="S33" s="21"/>
    </row>
    <row r="34" spans="1:27">
      <c r="A34" s="6">
        <v>1</v>
      </c>
      <c r="B34" s="3">
        <v>0</v>
      </c>
      <c r="C34" s="3">
        <v>567</v>
      </c>
      <c r="D34" s="3">
        <v>3</v>
      </c>
      <c r="E34" s="4">
        <v>2800</v>
      </c>
      <c r="F34" s="3">
        <v>85</v>
      </c>
      <c r="G34" s="11">
        <f t="shared" si="1"/>
        <v>-3.2663149999999996</v>
      </c>
      <c r="H34" s="36">
        <f t="shared" si="2"/>
        <v>3.8146739125121003E-2</v>
      </c>
      <c r="I34" s="35">
        <f t="shared" si="3"/>
        <v>3.6745035829201245E-2</v>
      </c>
      <c r="J34" s="12">
        <f t="shared" si="4"/>
        <v>0</v>
      </c>
      <c r="K34" s="21">
        <f t="shared" si="0"/>
        <v>-6239.1102456126719</v>
      </c>
      <c r="L34" s="21">
        <f t="shared" si="5"/>
        <v>0</v>
      </c>
      <c r="M34" s="21"/>
      <c r="N34" s="40">
        <v>0.55000000000000004</v>
      </c>
      <c r="O34" s="21" t="str">
        <v>TL. Est. Profit</v>
      </c>
      <c r="P34" s="11"/>
      <c r="Q34" s="12"/>
      <c r="R34" s="14"/>
      <c r="S34" s="21"/>
    </row>
    <row r="35" spans="1:27">
      <c r="A35" s="6">
        <v>1</v>
      </c>
      <c r="B35" s="3">
        <v>0</v>
      </c>
      <c r="C35" s="3">
        <v>650</v>
      </c>
      <c r="D35" s="3">
        <v>13</v>
      </c>
      <c r="E35" s="4">
        <v>1800</v>
      </c>
      <c r="F35" s="3">
        <v>35</v>
      </c>
      <c r="G35" s="11">
        <f t="shared" si="1"/>
        <v>5.1347499999999986</v>
      </c>
      <c r="H35" s="36">
        <f t="shared" si="2"/>
        <v>169.82185910253182</v>
      </c>
      <c r="I35" s="35">
        <f t="shared" si="3"/>
        <v>0.99414594826883496</v>
      </c>
      <c r="J35" s="12">
        <f t="shared" si="4"/>
        <v>1</v>
      </c>
      <c r="K35" s="21">
        <f t="shared" si="0"/>
        <v>558.4362327087282</v>
      </c>
      <c r="L35" s="21">
        <f t="shared" si="5"/>
        <v>558.4362327087282</v>
      </c>
      <c r="M35" s="21"/>
      <c r="N35" s="40">
        <v>0.57499999999999996</v>
      </c>
      <c r="O35" s="21" t="str">
        <v>TL. Est. Profit</v>
      </c>
      <c r="P35" s="11"/>
      <c r="Q35" s="12"/>
      <c r="R35" s="14"/>
      <c r="S35" s="21"/>
    </row>
    <row r="36" spans="1:27">
      <c r="A36" s="6">
        <v>1</v>
      </c>
      <c r="B36" s="3">
        <v>0</v>
      </c>
      <c r="C36" s="3">
        <v>670</v>
      </c>
      <c r="D36" s="3">
        <v>10</v>
      </c>
      <c r="E36" s="4">
        <v>3000</v>
      </c>
      <c r="F36" s="3">
        <v>45</v>
      </c>
      <c r="G36" s="11">
        <f t="shared" si="1"/>
        <v>4.336850000000001</v>
      </c>
      <c r="H36" s="36">
        <f t="shared" si="2"/>
        <v>76.466290755380527</v>
      </c>
      <c r="I36" s="35">
        <f t="shared" si="3"/>
        <v>0.98709115939011782</v>
      </c>
      <c r="J36" s="12">
        <f t="shared" si="4"/>
        <v>1</v>
      </c>
      <c r="K36" s="21">
        <f t="shared" si="0"/>
        <v>508.34723166983656</v>
      </c>
      <c r="L36" s="21">
        <f t="shared" si="5"/>
        <v>508.34723166983656</v>
      </c>
      <c r="M36" s="21"/>
      <c r="N36" s="40">
        <v>0.6</v>
      </c>
      <c r="O36" s="21" t="str">
        <v>TL. Est. Profit</v>
      </c>
      <c r="P36" s="11"/>
      <c r="Q36" s="12"/>
      <c r="R36" s="14"/>
      <c r="S36" s="21"/>
    </row>
    <row r="37" spans="1:27">
      <c r="A37" s="6">
        <v>1</v>
      </c>
      <c r="B37" s="3">
        <v>1</v>
      </c>
      <c r="C37" s="3">
        <v>625</v>
      </c>
      <c r="D37" s="3">
        <v>1</v>
      </c>
      <c r="E37" s="4">
        <v>1000</v>
      </c>
      <c r="F37" s="3">
        <v>26</v>
      </c>
      <c r="G37" s="11">
        <f t="shared" si="1"/>
        <v>4.9179749999999993</v>
      </c>
      <c r="H37" s="36">
        <f t="shared" si="2"/>
        <v>136.72546360342633</v>
      </c>
      <c r="I37" s="35">
        <f t="shared" si="3"/>
        <v>0.99273917855249016</v>
      </c>
      <c r="J37" s="12">
        <f t="shared" si="4"/>
        <v>1</v>
      </c>
      <c r="K37" s="21">
        <f t="shared" si="0"/>
        <v>548.44816772268018</v>
      </c>
      <c r="L37" s="21">
        <f t="shared" si="5"/>
        <v>548.44816772268018</v>
      </c>
      <c r="M37" s="21"/>
      <c r="N37" s="40">
        <v>0.625</v>
      </c>
      <c r="O37" s="21" t="str">
        <v>TL. Est. Profit</v>
      </c>
      <c r="P37" s="11"/>
      <c r="Q37" s="12"/>
      <c r="R37" s="14"/>
      <c r="S37" s="21"/>
    </row>
    <row r="38" spans="1:27">
      <c r="A38" s="6">
        <v>1</v>
      </c>
      <c r="B38" s="3">
        <v>1</v>
      </c>
      <c r="C38" s="3">
        <v>720</v>
      </c>
      <c r="D38" s="3">
        <v>26</v>
      </c>
      <c r="E38" s="4">
        <v>4600</v>
      </c>
      <c r="F38" s="3">
        <v>45</v>
      </c>
      <c r="G38" s="11">
        <f t="shared" si="1"/>
        <v>6.4856999999999987</v>
      </c>
      <c r="H38" s="36">
        <f t="shared" si="2"/>
        <v>655.69779208505702</v>
      </c>
      <c r="I38" s="35">
        <f t="shared" si="3"/>
        <v>0.99847722953837725</v>
      </c>
      <c r="J38" s="12">
        <f t="shared" si="4"/>
        <v>1</v>
      </c>
      <c r="K38" s="21">
        <f t="shared" si="0"/>
        <v>589.18832972247844</v>
      </c>
      <c r="L38" s="21">
        <f t="shared" si="5"/>
        <v>589.18832972247844</v>
      </c>
      <c r="M38" s="21"/>
      <c r="N38" s="40">
        <v>0.65</v>
      </c>
      <c r="O38" s="21" t="str">
        <v>TL. Est. Profit</v>
      </c>
      <c r="P38" s="11"/>
      <c r="Q38" s="12"/>
      <c r="R38" s="14"/>
      <c r="S38" s="21"/>
      <c r="AA38" s="15"/>
    </row>
    <row r="39" spans="1:27" ht="15">
      <c r="A39" s="6">
        <v>1</v>
      </c>
      <c r="B39" s="3">
        <v>1</v>
      </c>
      <c r="C39" s="3">
        <v>700</v>
      </c>
      <c r="D39" s="3">
        <v>6</v>
      </c>
      <c r="E39" s="4">
        <v>2400</v>
      </c>
      <c r="F39" s="3">
        <v>55</v>
      </c>
      <c r="G39" s="11">
        <f t="shared" si="1"/>
        <v>3.7645999999999988</v>
      </c>
      <c r="H39" s="36">
        <f t="shared" si="2"/>
        <v>43.146443830152123</v>
      </c>
      <c r="I39" s="35">
        <f t="shared" si="3"/>
        <v>0.97734811882362771</v>
      </c>
      <c r="J39" s="12">
        <f t="shared" si="4"/>
        <v>1</v>
      </c>
      <c r="K39" s="21">
        <f t="shared" si="0"/>
        <v>439.1716436477567</v>
      </c>
      <c r="L39" s="21">
        <f t="shared" si="5"/>
        <v>439.1716436477567</v>
      </c>
      <c r="M39" s="21"/>
      <c r="N39" s="40">
        <v>0.67500000000000004</v>
      </c>
      <c r="O39" s="21" t="str">
        <v>TL. Est. Profit</v>
      </c>
      <c r="P39" s="11"/>
      <c r="Q39" s="12"/>
      <c r="R39" s="14"/>
      <c r="S39" s="21"/>
      <c r="AA39"/>
    </row>
    <row r="40" spans="1:27" ht="15">
      <c r="A40" s="6">
        <v>1</v>
      </c>
      <c r="B40" s="3">
        <v>0</v>
      </c>
      <c r="C40" s="3">
        <v>630</v>
      </c>
      <c r="D40" s="3">
        <v>13</v>
      </c>
      <c r="E40" s="4">
        <v>1500</v>
      </c>
      <c r="F40" s="3">
        <v>35</v>
      </c>
      <c r="G40" s="11">
        <f t="shared" si="1"/>
        <v>4.6236499999999996</v>
      </c>
      <c r="H40" s="36">
        <f t="shared" si="2"/>
        <v>101.86516224725158</v>
      </c>
      <c r="I40" s="35">
        <f t="shared" si="3"/>
        <v>0.99027853572430724</v>
      </c>
      <c r="J40" s="12">
        <f t="shared" si="4"/>
        <v>1</v>
      </c>
      <c r="K40" s="21">
        <f t="shared" si="0"/>
        <v>530.97760364258147</v>
      </c>
      <c r="L40" s="21">
        <f t="shared" si="5"/>
        <v>530.97760364258147</v>
      </c>
      <c r="M40" s="21"/>
      <c r="N40" s="40">
        <v>0.7</v>
      </c>
      <c r="O40" s="21" t="str">
        <v>TL. Est. Profit</v>
      </c>
      <c r="P40" s="11"/>
      <c r="Q40" s="12"/>
      <c r="R40" s="14"/>
      <c r="S40" s="21"/>
      <c r="AA40"/>
    </row>
    <row r="41" spans="1:27" ht="15">
      <c r="A41" s="6">
        <v>1</v>
      </c>
      <c r="B41" s="3">
        <v>1</v>
      </c>
      <c r="C41" s="3">
        <v>580</v>
      </c>
      <c r="D41" s="3">
        <v>23</v>
      </c>
      <c r="E41" s="4">
        <v>2700</v>
      </c>
      <c r="F41" s="3">
        <v>30</v>
      </c>
      <c r="G41" s="11">
        <f t="shared" si="1"/>
        <v>4.4739999999999993</v>
      </c>
      <c r="H41" s="36">
        <f t="shared" si="2"/>
        <v>87.706849692016419</v>
      </c>
      <c r="I41" s="35">
        <f t="shared" si="3"/>
        <v>0.98872691338411944</v>
      </c>
      <c r="J41" s="12">
        <f t="shared" si="4"/>
        <v>1</v>
      </c>
      <c r="K41" s="21">
        <f t="shared" si="0"/>
        <v>519.96108502724803</v>
      </c>
      <c r="L41" s="21">
        <f t="shared" si="5"/>
        <v>519.96108502724803</v>
      </c>
      <c r="M41" s="21"/>
      <c r="N41" s="40">
        <v>0.72499999999999998</v>
      </c>
      <c r="O41" s="21" t="str">
        <v>TL. Est. Profit</v>
      </c>
      <c r="P41" s="11"/>
      <c r="Q41" s="12"/>
      <c r="R41" s="14"/>
      <c r="S41" s="21"/>
      <c r="AA41"/>
    </row>
    <row r="42" spans="1:27" ht="15">
      <c r="A42" s="6">
        <v>1</v>
      </c>
      <c r="B42" s="3">
        <v>0</v>
      </c>
      <c r="C42" s="3">
        <v>650</v>
      </c>
      <c r="D42" s="3">
        <v>9</v>
      </c>
      <c r="E42" s="4">
        <v>3600</v>
      </c>
      <c r="F42" s="3">
        <v>35</v>
      </c>
      <c r="G42" s="11">
        <f t="shared" si="1"/>
        <v>4.9227499999999988</v>
      </c>
      <c r="H42" s="36">
        <f t="shared" si="2"/>
        <v>137.37988888906042</v>
      </c>
      <c r="I42" s="35">
        <f t="shared" si="3"/>
        <v>0.99277351638284883</v>
      </c>
      <c r="J42" s="12">
        <f t="shared" si="4"/>
        <v>1</v>
      </c>
      <c r="K42" s="21">
        <f t="shared" si="0"/>
        <v>548.69196631822672</v>
      </c>
      <c r="L42" s="21">
        <f t="shared" si="5"/>
        <v>548.69196631822672</v>
      </c>
      <c r="M42" s="21"/>
      <c r="N42" s="40">
        <v>0.75</v>
      </c>
      <c r="O42" s="21" t="str">
        <v>TL. Est. Profit</v>
      </c>
      <c r="P42" s="11"/>
      <c r="Q42" s="12"/>
      <c r="R42" s="14"/>
      <c r="S42" s="21"/>
      <c r="AA42"/>
    </row>
    <row r="43" spans="1:27" ht="15">
      <c r="A43" s="6">
        <v>1</v>
      </c>
      <c r="B43" s="3">
        <v>1</v>
      </c>
      <c r="C43" s="3">
        <v>510</v>
      </c>
      <c r="D43" s="3">
        <v>11</v>
      </c>
      <c r="E43" s="4">
        <v>1400</v>
      </c>
      <c r="F43" s="3">
        <v>28</v>
      </c>
      <c r="G43" s="11">
        <f t="shared" si="1"/>
        <v>2.27915</v>
      </c>
      <c r="H43" s="36">
        <f t="shared" si="2"/>
        <v>9.7683737620061315</v>
      </c>
      <c r="I43" s="35">
        <f t="shared" si="3"/>
        <v>0.90713546705368986</v>
      </c>
      <c r="J43" s="12">
        <f t="shared" si="4"/>
        <v>1</v>
      </c>
      <c r="K43" s="21">
        <f t="shared" si="0"/>
        <v>-59.338183918801974</v>
      </c>
      <c r="L43" s="21">
        <f t="shared" si="5"/>
        <v>-59.338183918801974</v>
      </c>
      <c r="M43" s="21"/>
      <c r="N43" s="40">
        <v>0.77500000000000002</v>
      </c>
      <c r="O43" s="21" t="str">
        <v>TL. Est. Profit</v>
      </c>
      <c r="P43" s="11"/>
      <c r="Q43" s="12"/>
      <c r="R43" s="14"/>
      <c r="S43" s="21"/>
      <c r="AA43"/>
    </row>
    <row r="44" spans="1:27">
      <c r="A44" s="6">
        <v>1</v>
      </c>
      <c r="B44" s="3">
        <v>1</v>
      </c>
      <c r="C44" s="3">
        <v>700</v>
      </c>
      <c r="D44" s="3">
        <v>24</v>
      </c>
      <c r="E44" s="4">
        <v>4000</v>
      </c>
      <c r="F44" s="3">
        <v>40</v>
      </c>
      <c r="G44" s="11">
        <f t="shared" si="1"/>
        <v>6.4435999999999991</v>
      </c>
      <c r="H44" s="36">
        <f t="shared" si="2"/>
        <v>628.66592828219882</v>
      </c>
      <c r="I44" s="35">
        <f t="shared" si="3"/>
        <v>0.99841185626364104</v>
      </c>
      <c r="J44" s="12">
        <f t="shared" si="4"/>
        <v>1</v>
      </c>
      <c r="K44" s="21">
        <f t="shared" si="0"/>
        <v>588.72417947185136</v>
      </c>
      <c r="L44" s="21">
        <f t="shared" si="5"/>
        <v>588.72417947185136</v>
      </c>
      <c r="M44" s="21"/>
      <c r="N44" s="40">
        <v>0.8</v>
      </c>
      <c r="O44" s="21" t="str">
        <v>TL. Est. Profit</v>
      </c>
      <c r="P44" s="11"/>
      <c r="Q44" s="12"/>
      <c r="R44" s="14"/>
      <c r="S44" s="21"/>
    </row>
    <row r="45" spans="1:27">
      <c r="A45" s="6">
        <v>1</v>
      </c>
      <c r="B45" s="3">
        <v>1</v>
      </c>
      <c r="C45" s="3">
        <v>712</v>
      </c>
      <c r="D45" s="3">
        <v>10</v>
      </c>
      <c r="E45" s="4">
        <v>3200</v>
      </c>
      <c r="F45" s="3">
        <v>49</v>
      </c>
      <c r="G45" s="11">
        <f t="shared" si="1"/>
        <v>4.9732599999999989</v>
      </c>
      <c r="H45" s="36">
        <f t="shared" si="2"/>
        <v>144.49718118615965</v>
      </c>
      <c r="I45" s="35">
        <f t="shared" si="3"/>
        <v>0.99312701461397712</v>
      </c>
      <c r="J45" s="12">
        <f t="shared" si="4"/>
        <v>1</v>
      </c>
      <c r="K45" s="21">
        <f t="shared" si="0"/>
        <v>551.20180375923758</v>
      </c>
      <c r="L45" s="21">
        <f t="shared" si="5"/>
        <v>551.20180375923758</v>
      </c>
      <c r="M45" s="21"/>
      <c r="N45" s="40">
        <v>0.82499999999999996</v>
      </c>
      <c r="O45" s="21" t="str">
        <v>TL. Est. Profit</v>
      </c>
      <c r="P45" s="11"/>
      <c r="Q45" s="12"/>
      <c r="R45" s="14"/>
      <c r="S45" s="21"/>
    </row>
    <row r="46" spans="1:27">
      <c r="A46" s="6">
        <v>1</v>
      </c>
      <c r="B46" s="3">
        <v>1</v>
      </c>
      <c r="C46" s="3">
        <v>780</v>
      </c>
      <c r="D46" s="3">
        <v>21</v>
      </c>
      <c r="E46" s="4">
        <v>5500</v>
      </c>
      <c r="F46" s="3">
        <v>11</v>
      </c>
      <c r="G46" s="11">
        <f t="shared" si="1"/>
        <v>11.663999999999998</v>
      </c>
      <c r="H46" s="36">
        <f t="shared" si="2"/>
        <v>116308.33453029294</v>
      </c>
      <c r="I46" s="35">
        <f t="shared" si="3"/>
        <v>0.99999140223779936</v>
      </c>
      <c r="J46" s="12">
        <f t="shared" si="4"/>
        <v>1</v>
      </c>
      <c r="K46" s="21">
        <f t="shared" si="0"/>
        <v>599.93895588837552</v>
      </c>
      <c r="L46" s="21">
        <f t="shared" si="5"/>
        <v>599.93895588837552</v>
      </c>
      <c r="M46" s="21"/>
      <c r="N46" s="40">
        <v>0.85</v>
      </c>
      <c r="O46" s="21" t="str">
        <v>TL. Est. Profit</v>
      </c>
      <c r="P46" s="11"/>
      <c r="Q46" s="12"/>
      <c r="R46" s="14"/>
      <c r="S46" s="21"/>
    </row>
    <row r="47" spans="1:27">
      <c r="A47" s="6">
        <v>1</v>
      </c>
      <c r="B47" s="3">
        <v>0</v>
      </c>
      <c r="C47" s="3">
        <v>610</v>
      </c>
      <c r="D47" s="3">
        <v>6</v>
      </c>
      <c r="E47" s="4">
        <v>500</v>
      </c>
      <c r="F47" s="3">
        <v>10</v>
      </c>
      <c r="G47" s="11">
        <f t="shared" si="1"/>
        <v>6.6165500000000002</v>
      </c>
      <c r="H47" s="36">
        <f t="shared" si="2"/>
        <v>747.36224450945213</v>
      </c>
      <c r="I47" s="35">
        <f t="shared" si="3"/>
        <v>0.99866374872952668</v>
      </c>
      <c r="J47" s="12">
        <f t="shared" si="4"/>
        <v>1</v>
      </c>
      <c r="K47" s="21">
        <f t="shared" si="0"/>
        <v>590.51261597963946</v>
      </c>
      <c r="L47" s="21">
        <f t="shared" si="5"/>
        <v>590.51261597963946</v>
      </c>
      <c r="M47" s="21"/>
      <c r="N47" s="40">
        <v>0.875</v>
      </c>
      <c r="O47" s="21" t="str">
        <v>TL. Est. Profit</v>
      </c>
      <c r="P47" s="11"/>
      <c r="Q47" s="12"/>
      <c r="R47" s="14"/>
      <c r="S47" s="21"/>
    </row>
    <row r="48" spans="1:27">
      <c r="A48" s="6">
        <v>1</v>
      </c>
      <c r="B48" s="3">
        <v>1</v>
      </c>
      <c r="C48" s="3">
        <v>740</v>
      </c>
      <c r="D48" s="3">
        <v>5</v>
      </c>
      <c r="E48" s="4">
        <v>3300</v>
      </c>
      <c r="F48" s="3">
        <v>45</v>
      </c>
      <c r="G48" s="11">
        <f t="shared" si="1"/>
        <v>5.8838000000000017</v>
      </c>
      <c r="H48" s="36">
        <f t="shared" si="2"/>
        <v>359.17150348546778</v>
      </c>
      <c r="I48" s="35">
        <f t="shared" si="3"/>
        <v>0.99722354492145338</v>
      </c>
      <c r="J48" s="12">
        <f t="shared" si="4"/>
        <v>1</v>
      </c>
      <c r="K48" s="21">
        <f t="shared" si="0"/>
        <v>580.28716894231889</v>
      </c>
      <c r="L48" s="21">
        <f t="shared" si="5"/>
        <v>580.28716894231889</v>
      </c>
      <c r="M48" s="21"/>
      <c r="N48" s="40">
        <v>0.9</v>
      </c>
      <c r="O48" s="21" t="str">
        <v>TL. Est. Profit</v>
      </c>
      <c r="P48" s="11"/>
      <c r="Q48" s="12"/>
      <c r="R48" s="14"/>
      <c r="S48" s="21"/>
    </row>
    <row r="49" spans="1:19">
      <c r="A49" s="6">
        <v>1</v>
      </c>
      <c r="B49" s="3">
        <v>0</v>
      </c>
      <c r="C49" s="3">
        <v>710</v>
      </c>
      <c r="D49" s="3">
        <v>3</v>
      </c>
      <c r="E49" s="4">
        <v>3500</v>
      </c>
      <c r="F49" s="3">
        <v>45</v>
      </c>
      <c r="G49" s="11">
        <f t="shared" si="1"/>
        <v>4.9880500000000003</v>
      </c>
      <c r="H49" s="36">
        <f t="shared" si="2"/>
        <v>146.65017665125603</v>
      </c>
      <c r="I49" s="35">
        <f t="shared" si="3"/>
        <v>0.99322723465233664</v>
      </c>
      <c r="J49" s="12">
        <f t="shared" si="4"/>
        <v>1</v>
      </c>
      <c r="K49" s="21">
        <f t="shared" si="0"/>
        <v>551.91336603159016</v>
      </c>
      <c r="L49" s="21">
        <f t="shared" si="5"/>
        <v>551.91336603159016</v>
      </c>
      <c r="M49" s="21"/>
      <c r="N49" s="40">
        <v>0.92500000000000004</v>
      </c>
      <c r="O49" s="21" t="str">
        <v>TL. Est. Profit</v>
      </c>
      <c r="P49" s="11"/>
      <c r="Q49" s="12"/>
      <c r="R49" s="14"/>
      <c r="S49" s="21"/>
    </row>
    <row r="50" spans="1:19">
      <c r="A50" s="6">
        <v>1</v>
      </c>
      <c r="B50" s="3">
        <v>0</v>
      </c>
      <c r="C50" s="3">
        <v>550</v>
      </c>
      <c r="D50" s="3">
        <v>8</v>
      </c>
      <c r="E50" s="4">
        <v>1700</v>
      </c>
      <c r="F50" s="3">
        <v>24</v>
      </c>
      <c r="G50" s="11">
        <f t="shared" si="1"/>
        <v>3.5792500000000005</v>
      </c>
      <c r="H50" s="36">
        <f t="shared" si="2"/>
        <v>35.84664577833896</v>
      </c>
      <c r="I50" s="35">
        <f t="shared" si="3"/>
        <v>0.97286048759999022</v>
      </c>
      <c r="J50" s="12">
        <f t="shared" si="4"/>
        <v>1</v>
      </c>
      <c r="K50" s="21">
        <f t="shared" si="0"/>
        <v>407.30946195993056</v>
      </c>
      <c r="L50" s="21">
        <f t="shared" si="5"/>
        <v>407.30946195993056</v>
      </c>
      <c r="M50" s="21"/>
      <c r="N50" s="40">
        <v>0.95</v>
      </c>
      <c r="O50" s="21" t="str">
        <v>TL. Est. Profit</v>
      </c>
      <c r="P50" s="11"/>
      <c r="Q50" s="12"/>
      <c r="R50" s="14"/>
      <c r="S50" s="21"/>
    </row>
    <row r="51" spans="1:19">
      <c r="A51" s="6">
        <v>1</v>
      </c>
      <c r="B51" s="3">
        <v>1</v>
      </c>
      <c r="C51" s="3">
        <v>730</v>
      </c>
      <c r="D51" s="3">
        <v>20</v>
      </c>
      <c r="E51" s="4">
        <v>4000</v>
      </c>
      <c r="F51" s="3">
        <v>47</v>
      </c>
      <c r="G51" s="11">
        <f t="shared" si="1"/>
        <v>6.1932500000000017</v>
      </c>
      <c r="H51" s="36">
        <f t="shared" si="2"/>
        <v>489.43418529029617</v>
      </c>
      <c r="I51" s="35">
        <f t="shared" si="3"/>
        <v>0.99796099042441733</v>
      </c>
      <c r="J51" s="12">
        <f t="shared" si="4"/>
        <v>1</v>
      </c>
      <c r="K51" s="21">
        <f t="shared" si="0"/>
        <v>585.52303201336304</v>
      </c>
      <c r="L51" s="21">
        <f t="shared" si="5"/>
        <v>585.52303201336304</v>
      </c>
      <c r="M51" s="21"/>
      <c r="N51" s="40">
        <v>0.97499999999999998</v>
      </c>
      <c r="O51" s="21" t="str">
        <v>TL. Est. Profit</v>
      </c>
      <c r="P51" s="11"/>
      <c r="Q51" s="12"/>
      <c r="R51" s="14"/>
      <c r="S51" s="21"/>
    </row>
    <row r="52" spans="1:19">
      <c r="A52" s="6">
        <v>1</v>
      </c>
      <c r="B52" s="3">
        <v>1</v>
      </c>
      <c r="C52" s="3">
        <v>650</v>
      </c>
      <c r="D52" s="3">
        <v>14</v>
      </c>
      <c r="E52" s="4">
        <v>1800</v>
      </c>
      <c r="F52" s="3">
        <v>35</v>
      </c>
      <c r="G52" s="11">
        <f t="shared" si="1"/>
        <v>5.2108499999999989</v>
      </c>
      <c r="H52" s="36">
        <f t="shared" si="2"/>
        <v>183.24975430465557</v>
      </c>
      <c r="I52" s="35">
        <f t="shared" si="3"/>
        <v>0.99457258435011797</v>
      </c>
      <c r="J52" s="12">
        <f t="shared" si="4"/>
        <v>1</v>
      </c>
      <c r="K52" s="21">
        <f t="shared" si="0"/>
        <v>561.46534888583756</v>
      </c>
      <c r="L52" s="21">
        <f t="shared" si="5"/>
        <v>561.46534888583756</v>
      </c>
      <c r="M52" s="21"/>
      <c r="N52" s="40">
        <v>1</v>
      </c>
      <c r="O52" s="21" t="str">
        <v>TL. Est. Profit</v>
      </c>
      <c r="P52" s="11"/>
      <c r="Q52" s="12"/>
      <c r="R52" s="14"/>
      <c r="S52" s="21"/>
    </row>
    <row r="53" spans="1:19">
      <c r="A53" s="6">
        <v>1</v>
      </c>
      <c r="B53" s="3">
        <v>0</v>
      </c>
      <c r="C53" s="3">
        <v>580</v>
      </c>
      <c r="D53" s="3">
        <v>1</v>
      </c>
      <c r="E53" s="4">
        <v>1200</v>
      </c>
      <c r="F53" s="3">
        <v>50</v>
      </c>
      <c r="G53" s="11">
        <f t="shared" si="1"/>
        <v>0.98490000000000055</v>
      </c>
      <c r="H53" s="36">
        <f t="shared" si="2"/>
        <v>2.6775441166212222</v>
      </c>
      <c r="I53" s="35">
        <f t="shared" si="3"/>
        <v>0.72807940073911082</v>
      </c>
      <c r="J53" s="12">
        <f t="shared" si="4"/>
        <v>1</v>
      </c>
      <c r="K53" s="21">
        <f t="shared" si="0"/>
        <v>-1330.6362547523131</v>
      </c>
      <c r="L53" s="21">
        <f t="shared" si="5"/>
        <v>-1330.6362547523131</v>
      </c>
      <c r="M53" s="21"/>
      <c r="P53" s="11"/>
      <c r="Q53" s="12"/>
      <c r="R53" s="14"/>
      <c r="S53" s="21"/>
    </row>
    <row r="54" spans="1:19">
      <c r="A54" s="6">
        <v>1</v>
      </c>
      <c r="B54" s="3">
        <v>0</v>
      </c>
      <c r="C54" s="3">
        <v>670</v>
      </c>
      <c r="D54" s="3">
        <v>14</v>
      </c>
      <c r="E54" s="4">
        <v>2800</v>
      </c>
      <c r="F54" s="3">
        <v>20</v>
      </c>
      <c r="G54" s="11">
        <f t="shared" si="1"/>
        <v>7.4238500000000016</v>
      </c>
      <c r="H54" s="36">
        <f t="shared" si="2"/>
        <v>1675.4716722637993</v>
      </c>
      <c r="I54" s="35">
        <f t="shared" si="3"/>
        <v>0.99940350915762888</v>
      </c>
      <c r="J54" s="12">
        <f t="shared" si="4"/>
        <v>1</v>
      </c>
      <c r="K54" s="21">
        <f t="shared" si="0"/>
        <v>595.76491501916507</v>
      </c>
      <c r="L54" s="21">
        <f t="shared" si="5"/>
        <v>595.76491501916507</v>
      </c>
      <c r="M54" s="21"/>
      <c r="P54" s="11"/>
      <c r="Q54" s="12"/>
      <c r="R54" s="14"/>
      <c r="S54" s="21"/>
    </row>
    <row r="55" spans="1:19">
      <c r="A55" s="6">
        <v>1</v>
      </c>
      <c r="B55" s="3">
        <v>1</v>
      </c>
      <c r="C55" s="3">
        <v>560</v>
      </c>
      <c r="D55" s="3">
        <v>30</v>
      </c>
      <c r="E55" s="4">
        <v>200</v>
      </c>
      <c r="F55" s="3">
        <v>10</v>
      </c>
      <c r="G55" s="11">
        <f t="shared" si="1"/>
        <v>6.6338999999999988</v>
      </c>
      <c r="H55" s="36">
        <f t="shared" si="2"/>
        <v>760.44211925537411</v>
      </c>
      <c r="I55" s="35">
        <f t="shared" si="3"/>
        <v>0.99868670254151704</v>
      </c>
      <c r="J55" s="12">
        <f t="shared" si="4"/>
        <v>1</v>
      </c>
      <c r="K55" s="21">
        <f t="shared" si="0"/>
        <v>590.67558804477096</v>
      </c>
      <c r="L55" s="21">
        <f t="shared" si="5"/>
        <v>590.67558804477096</v>
      </c>
      <c r="M55" s="21"/>
      <c r="P55" s="11"/>
      <c r="Q55" s="12"/>
      <c r="R55" s="14"/>
      <c r="S55" s="21"/>
    </row>
    <row r="56" spans="1:19">
      <c r="A56" s="6">
        <v>1</v>
      </c>
      <c r="B56" s="3">
        <v>1</v>
      </c>
      <c r="C56" s="3">
        <v>810</v>
      </c>
      <c r="D56" s="3">
        <v>21</v>
      </c>
      <c r="E56" s="4">
        <v>3000</v>
      </c>
      <c r="F56" s="3">
        <v>10</v>
      </c>
      <c r="G56" s="11">
        <f t="shared" si="1"/>
        <v>12.54565</v>
      </c>
      <c r="H56" s="36">
        <f t="shared" si="2"/>
        <v>280870.78424180014</v>
      </c>
      <c r="I56" s="35">
        <f t="shared" si="3"/>
        <v>0.99999643965661167</v>
      </c>
      <c r="J56" s="12">
        <f t="shared" si="4"/>
        <v>1</v>
      </c>
      <c r="K56" s="21">
        <f t="shared" si="0"/>
        <v>599.97472156194283</v>
      </c>
      <c r="L56" s="21">
        <f t="shared" si="5"/>
        <v>599.97472156194283</v>
      </c>
      <c r="M56" s="21"/>
      <c r="P56" s="11"/>
      <c r="Q56" s="12"/>
      <c r="R56" s="14"/>
      <c r="S56" s="21"/>
    </row>
    <row r="57" spans="1:19">
      <c r="A57" s="6">
        <v>1</v>
      </c>
      <c r="B57" s="3">
        <v>0</v>
      </c>
      <c r="C57" s="3">
        <v>760</v>
      </c>
      <c r="D57" s="3">
        <v>15</v>
      </c>
      <c r="E57" s="4">
        <v>2100</v>
      </c>
      <c r="F57" s="3">
        <v>13</v>
      </c>
      <c r="G57" s="11">
        <f t="shared" si="1"/>
        <v>10.581800000000001</v>
      </c>
      <c r="H57" s="36">
        <f t="shared" si="2"/>
        <v>39410.990378293573</v>
      </c>
      <c r="I57" s="35">
        <f t="shared" si="3"/>
        <v>0.99997462701095774</v>
      </c>
      <c r="J57" s="12">
        <f t="shared" si="4"/>
        <v>1</v>
      </c>
      <c r="K57" s="21">
        <f t="shared" si="0"/>
        <v>599.81985177779995</v>
      </c>
      <c r="L57" s="21">
        <f t="shared" si="5"/>
        <v>599.81985177779995</v>
      </c>
      <c r="M57" s="21"/>
      <c r="P57" s="11"/>
      <c r="Q57" s="12"/>
      <c r="R57" s="14"/>
      <c r="S57" s="21"/>
    </row>
    <row r="58" spans="1:19">
      <c r="A58" s="6">
        <v>1</v>
      </c>
      <c r="B58" s="3">
        <v>1</v>
      </c>
      <c r="C58" s="3">
        <v>640</v>
      </c>
      <c r="D58" s="3">
        <v>10</v>
      </c>
      <c r="E58" s="4">
        <v>1600</v>
      </c>
      <c r="F58" s="3">
        <v>19</v>
      </c>
      <c r="G58" s="11">
        <f t="shared" si="1"/>
        <v>6.5832999999999977</v>
      </c>
      <c r="H58" s="36">
        <f t="shared" si="2"/>
        <v>722.92103669156143</v>
      </c>
      <c r="I58" s="35">
        <f t="shared" si="3"/>
        <v>0.99861863387121586</v>
      </c>
      <c r="J58" s="12">
        <f t="shared" si="4"/>
        <v>1</v>
      </c>
      <c r="K58" s="21">
        <f t="shared" si="0"/>
        <v>590.19230048563247</v>
      </c>
      <c r="L58" s="21">
        <f t="shared" si="5"/>
        <v>590.19230048563247</v>
      </c>
      <c r="M58" s="21"/>
      <c r="P58" s="11"/>
      <c r="Q58" s="12"/>
      <c r="R58" s="14"/>
      <c r="S58" s="21"/>
    </row>
    <row r="59" spans="1:19">
      <c r="A59" s="6">
        <v>1</v>
      </c>
      <c r="B59" s="3">
        <v>0</v>
      </c>
      <c r="C59" s="3">
        <v>610</v>
      </c>
      <c r="D59" s="3">
        <v>4</v>
      </c>
      <c r="E59" s="4">
        <v>39000</v>
      </c>
      <c r="F59" s="3">
        <v>87</v>
      </c>
      <c r="G59" s="11">
        <f t="shared" si="1"/>
        <v>-2.3444500000000001</v>
      </c>
      <c r="H59" s="36">
        <f t="shared" si="2"/>
        <v>9.5899932591217874E-2</v>
      </c>
      <c r="I59" s="35">
        <f t="shared" si="3"/>
        <v>8.7507928177772379E-2</v>
      </c>
      <c r="J59" s="12">
        <f t="shared" si="4"/>
        <v>0</v>
      </c>
      <c r="K59" s="21">
        <f t="shared" si="0"/>
        <v>-5878.6937099378156</v>
      </c>
      <c r="L59" s="21">
        <f t="shared" si="5"/>
        <v>0</v>
      </c>
      <c r="M59" s="21"/>
    </row>
    <row r="60" spans="1:19">
      <c r="A60" s="6">
        <v>1</v>
      </c>
      <c r="B60" s="3">
        <v>0</v>
      </c>
      <c r="C60" s="3">
        <v>590</v>
      </c>
      <c r="D60" s="3">
        <v>18</v>
      </c>
      <c r="E60" s="4">
        <v>29000</v>
      </c>
      <c r="F60" s="3">
        <v>78</v>
      </c>
      <c r="G60" s="11">
        <f t="shared" si="1"/>
        <v>-1.0785500000000008</v>
      </c>
      <c r="H60" s="36">
        <f t="shared" si="2"/>
        <v>0.34008829632953286</v>
      </c>
      <c r="I60" s="35">
        <f t="shared" si="3"/>
        <v>0.25378051376243332</v>
      </c>
      <c r="J60" s="12">
        <f t="shared" si="4"/>
        <v>0</v>
      </c>
      <c r="K60" s="21">
        <f t="shared" si="0"/>
        <v>-4698.1583522867222</v>
      </c>
      <c r="L60" s="21">
        <f t="shared" si="5"/>
        <v>0</v>
      </c>
      <c r="M60" s="21"/>
    </row>
    <row r="61" spans="1:19">
      <c r="A61" s="6">
        <v>1</v>
      </c>
      <c r="B61" s="3">
        <v>0</v>
      </c>
      <c r="C61" s="3">
        <v>525</v>
      </c>
      <c r="D61" s="3">
        <v>14</v>
      </c>
      <c r="E61" s="4">
        <v>26000</v>
      </c>
      <c r="F61" s="3">
        <v>79</v>
      </c>
      <c r="G61" s="11">
        <f t="shared" si="1"/>
        <v>-3.066625000000001</v>
      </c>
      <c r="H61" s="36">
        <f t="shared" si="2"/>
        <v>4.6578090935740557E-2</v>
      </c>
      <c r="I61" s="35">
        <f t="shared" si="3"/>
        <v>4.450512707952381E-2</v>
      </c>
      <c r="J61" s="12">
        <f t="shared" si="4"/>
        <v>0</v>
      </c>
      <c r="K61" s="21">
        <f t="shared" si="0"/>
        <v>-6184.0135977353812</v>
      </c>
      <c r="L61" s="21">
        <f t="shared" si="5"/>
        <v>0</v>
      </c>
      <c r="M61" s="21"/>
    </row>
    <row r="62" spans="1:19">
      <c r="A62" s="6">
        <v>1</v>
      </c>
      <c r="B62" s="3">
        <v>1</v>
      </c>
      <c r="C62" s="3">
        <v>710</v>
      </c>
      <c r="D62" s="3">
        <v>19</v>
      </c>
      <c r="E62" s="4">
        <v>25300</v>
      </c>
      <c r="F62" s="3">
        <v>44</v>
      </c>
      <c r="G62" s="11">
        <f t="shared" si="1"/>
        <v>5.9741499999999981</v>
      </c>
      <c r="H62" s="36">
        <f t="shared" si="2"/>
        <v>393.13379530525469</v>
      </c>
      <c r="I62" s="35">
        <f t="shared" si="3"/>
        <v>0.99746279052466058</v>
      </c>
      <c r="J62" s="12">
        <f t="shared" si="4"/>
        <v>1</v>
      </c>
      <c r="K62" s="21">
        <f t="shared" si="0"/>
        <v>581.98581272509011</v>
      </c>
      <c r="L62" s="21">
        <f t="shared" si="5"/>
        <v>581.98581272509011</v>
      </c>
      <c r="M62" s="21"/>
    </row>
    <row r="63" spans="1:19">
      <c r="A63" s="6">
        <v>1</v>
      </c>
      <c r="B63" s="3">
        <v>1</v>
      </c>
      <c r="C63" s="3">
        <v>592</v>
      </c>
      <c r="D63" s="3">
        <v>18</v>
      </c>
      <c r="E63" s="4">
        <v>16500</v>
      </c>
      <c r="F63" s="3">
        <v>50</v>
      </c>
      <c r="G63" s="11">
        <f t="shared" si="1"/>
        <v>2.2156599999999989</v>
      </c>
      <c r="H63" s="36">
        <f t="shared" si="2"/>
        <v>9.1674576374164118</v>
      </c>
      <c r="I63" s="35">
        <f t="shared" si="3"/>
        <v>0.90164699616549338</v>
      </c>
      <c r="J63" s="12">
        <f t="shared" si="4"/>
        <v>1</v>
      </c>
      <c r="K63" s="21">
        <f t="shared" si="0"/>
        <v>-98.306327224997062</v>
      </c>
      <c r="L63" s="21">
        <f t="shared" si="5"/>
        <v>-98.306327224997062</v>
      </c>
      <c r="M63" s="21"/>
    </row>
    <row r="64" spans="1:19">
      <c r="A64" s="6">
        <v>1</v>
      </c>
      <c r="B64" s="3">
        <v>1</v>
      </c>
      <c r="C64" s="3">
        <v>620</v>
      </c>
      <c r="D64" s="3">
        <v>8</v>
      </c>
      <c r="E64" s="4">
        <v>16200</v>
      </c>
      <c r="F64" s="3">
        <v>55.000000000000007</v>
      </c>
      <c r="G64" s="11">
        <f t="shared" si="1"/>
        <v>1.8261999999999983</v>
      </c>
      <c r="H64" s="36">
        <f t="shared" si="2"/>
        <v>6.2102428409271351</v>
      </c>
      <c r="I64" s="35">
        <f t="shared" si="3"/>
        <v>0.8613084160877702</v>
      </c>
      <c r="J64" s="12">
        <f t="shared" si="4"/>
        <v>1</v>
      </c>
      <c r="K64" s="21">
        <f t="shared" si="0"/>
        <v>-384.71024577683158</v>
      </c>
      <c r="L64" s="21">
        <f t="shared" si="5"/>
        <v>-384.71024577683158</v>
      </c>
      <c r="M64" s="21"/>
    </row>
    <row r="65" spans="1:13">
      <c r="A65" s="6">
        <v>1</v>
      </c>
      <c r="B65" s="3">
        <v>1</v>
      </c>
      <c r="C65" s="3">
        <v>725</v>
      </c>
      <c r="D65" s="3">
        <v>20</v>
      </c>
      <c r="E65" s="4">
        <v>13200</v>
      </c>
      <c r="F65" s="3">
        <v>25</v>
      </c>
      <c r="G65" s="11">
        <f t="shared" si="1"/>
        <v>8.5954749999999986</v>
      </c>
      <c r="H65" s="36">
        <f t="shared" si="2"/>
        <v>5407.1368562434436</v>
      </c>
      <c r="I65" s="35">
        <f t="shared" si="3"/>
        <v>0.99981509343668962</v>
      </c>
      <c r="J65" s="12">
        <f t="shared" si="4"/>
        <v>1</v>
      </c>
      <c r="K65" s="21">
        <f t="shared" si="0"/>
        <v>598.68716340049627</v>
      </c>
      <c r="L65" s="21">
        <f t="shared" si="5"/>
        <v>598.68716340049627</v>
      </c>
      <c r="M65" s="21"/>
    </row>
    <row r="66" spans="1:13">
      <c r="A66" s="6">
        <v>1</v>
      </c>
      <c r="B66" s="3">
        <v>1</v>
      </c>
      <c r="C66" s="3">
        <v>573</v>
      </c>
      <c r="D66" s="3">
        <v>17</v>
      </c>
      <c r="E66" s="4">
        <v>12500</v>
      </c>
      <c r="F66" s="3">
        <v>70</v>
      </c>
      <c r="G66" s="11">
        <f t="shared" si="1"/>
        <v>-0.62288500000000191</v>
      </c>
      <c r="H66" s="36">
        <f t="shared" si="2"/>
        <v>0.53639470445716164</v>
      </c>
      <c r="I66" s="35">
        <f t="shared" si="3"/>
        <v>0.3491255879111354</v>
      </c>
      <c r="J66" s="12">
        <f t="shared" si="4"/>
        <v>0</v>
      </c>
      <c r="K66" s="21">
        <f t="shared" si="0"/>
        <v>-4021.2083258309381</v>
      </c>
      <c r="L66" s="21">
        <f t="shared" si="5"/>
        <v>0</v>
      </c>
      <c r="M66" s="21"/>
    </row>
    <row r="67" spans="1:13">
      <c r="A67" s="6">
        <v>1</v>
      </c>
      <c r="B67" s="3">
        <v>1</v>
      </c>
      <c r="C67" s="3">
        <v>677</v>
      </c>
      <c r="D67" s="3">
        <v>16</v>
      </c>
      <c r="E67" s="4">
        <v>12300</v>
      </c>
      <c r="F67" s="3">
        <v>55.000000000000007</v>
      </c>
      <c r="G67" s="11">
        <f t="shared" si="1"/>
        <v>3.7068349999999981</v>
      </c>
      <c r="H67" s="36">
        <f t="shared" si="2"/>
        <v>40.724708634513981</v>
      </c>
      <c r="I67" s="35">
        <f t="shared" si="3"/>
        <v>0.97603338566700459</v>
      </c>
      <c r="J67" s="12">
        <f t="shared" si="4"/>
        <v>1</v>
      </c>
      <c r="K67" s="21">
        <f t="shared" si="0"/>
        <v>429.83703823573262</v>
      </c>
      <c r="L67" s="21">
        <f t="shared" si="5"/>
        <v>429.83703823573262</v>
      </c>
      <c r="M67" s="21"/>
    </row>
    <row r="68" spans="1:13">
      <c r="A68" s="6">
        <v>1</v>
      </c>
      <c r="B68" s="3">
        <v>1</v>
      </c>
      <c r="C68" s="3">
        <v>625</v>
      </c>
      <c r="D68" s="3">
        <v>2</v>
      </c>
      <c r="E68" s="4">
        <v>11400</v>
      </c>
      <c r="F68" s="3">
        <v>65</v>
      </c>
      <c r="G68" s="11">
        <f t="shared" si="1"/>
        <v>0.48597499999999894</v>
      </c>
      <c r="H68" s="36">
        <f t="shared" si="2"/>
        <v>1.6257593517194928</v>
      </c>
      <c r="I68" s="35">
        <f t="shared" si="3"/>
        <v>0.61915778788138198</v>
      </c>
      <c r="J68" s="12">
        <f t="shared" si="4"/>
        <v>1</v>
      </c>
      <c r="K68" s="21">
        <f t="shared" si="0"/>
        <v>-2103.9797060421879</v>
      </c>
      <c r="L68" s="21">
        <f t="shared" si="5"/>
        <v>-2103.9797060421879</v>
      </c>
      <c r="M68" s="21"/>
    </row>
    <row r="69" spans="1:13">
      <c r="A69" s="6">
        <v>1</v>
      </c>
      <c r="B69" s="3">
        <v>0</v>
      </c>
      <c r="C69" s="3">
        <v>527</v>
      </c>
      <c r="D69" s="3">
        <v>2</v>
      </c>
      <c r="E69" s="4">
        <v>11600</v>
      </c>
      <c r="F69" s="3">
        <v>75</v>
      </c>
      <c r="G69" s="11">
        <f t="shared" si="1"/>
        <v>-3.1915150000000008</v>
      </c>
      <c r="H69" s="36">
        <f t="shared" si="2"/>
        <v>4.1109542780096868E-2</v>
      </c>
      <c r="I69" s="35">
        <f t="shared" si="3"/>
        <v>3.9486279868611314E-2</v>
      </c>
      <c r="J69" s="12">
        <f t="shared" si="4"/>
        <v>0</v>
      </c>
      <c r="K69" s="21">
        <f t="shared" si="0"/>
        <v>-6219.6474129328599</v>
      </c>
      <c r="L69" s="21">
        <f t="shared" si="5"/>
        <v>0</v>
      </c>
      <c r="M69" s="21"/>
    </row>
    <row r="70" spans="1:13">
      <c r="A70" s="6">
        <v>1</v>
      </c>
      <c r="B70" s="3">
        <v>0</v>
      </c>
      <c r="C70" s="3">
        <v>795</v>
      </c>
      <c r="D70" s="3">
        <v>10</v>
      </c>
      <c r="E70" s="4">
        <v>10500</v>
      </c>
      <c r="F70" s="3">
        <v>12</v>
      </c>
      <c r="G70" s="11">
        <f t="shared" si="1"/>
        <v>11.326224999999997</v>
      </c>
      <c r="H70" s="36">
        <f t="shared" si="2"/>
        <v>82969.222105274705</v>
      </c>
      <c r="I70" s="35">
        <f t="shared" si="3"/>
        <v>0.99998794748314968</v>
      </c>
      <c r="J70" s="12">
        <f t="shared" si="4"/>
        <v>1</v>
      </c>
      <c r="K70" s="21">
        <f t="shared" si="0"/>
        <v>599.9144271303627</v>
      </c>
      <c r="L70" s="21">
        <f t="shared" si="5"/>
        <v>599.9144271303627</v>
      </c>
      <c r="M70" s="21"/>
    </row>
    <row r="71" spans="1:13">
      <c r="A71" s="6">
        <v>1</v>
      </c>
      <c r="B71" s="3">
        <v>0</v>
      </c>
      <c r="C71" s="3">
        <v>733</v>
      </c>
      <c r="D71" s="3">
        <v>22</v>
      </c>
      <c r="E71" s="4">
        <v>10500</v>
      </c>
      <c r="F71" s="3">
        <v>20</v>
      </c>
      <c r="G71" s="11">
        <f t="shared" si="1"/>
        <v>9.4578150000000001</v>
      </c>
      <c r="H71" s="36">
        <f t="shared" si="2"/>
        <v>12807.868658776173</v>
      </c>
      <c r="I71" s="35">
        <f t="shared" si="3"/>
        <v>0.99992192909251865</v>
      </c>
      <c r="J71" s="12">
        <f t="shared" si="4"/>
        <v>1</v>
      </c>
      <c r="K71" s="21">
        <f t="shared" si="0"/>
        <v>599.44569655688235</v>
      </c>
      <c r="L71" s="21">
        <f t="shared" si="5"/>
        <v>599.44569655688235</v>
      </c>
      <c r="M71" s="21"/>
    </row>
    <row r="72" spans="1:13">
      <c r="A72" s="6">
        <v>1</v>
      </c>
      <c r="B72" s="3">
        <v>1</v>
      </c>
      <c r="C72" s="3">
        <v>620</v>
      </c>
      <c r="D72" s="3">
        <v>19</v>
      </c>
      <c r="E72" s="4">
        <v>9800</v>
      </c>
      <c r="F72" s="3">
        <v>62</v>
      </c>
      <c r="G72" s="11">
        <f t="shared" si="1"/>
        <v>1.6041999999999996</v>
      </c>
      <c r="H72" s="36">
        <f t="shared" si="2"/>
        <v>4.9738789075478724</v>
      </c>
      <c r="I72" s="35">
        <f t="shared" si="3"/>
        <v>0.83260457477025174</v>
      </c>
      <c r="J72" s="12">
        <f t="shared" si="4"/>
        <v>1</v>
      </c>
      <c r="K72" s="21">
        <f t="shared" si="0"/>
        <v>-588.50751913121258</v>
      </c>
      <c r="L72" s="21">
        <f t="shared" si="5"/>
        <v>-588.50751913121258</v>
      </c>
      <c r="M72" s="21"/>
    </row>
    <row r="73" spans="1:13">
      <c r="A73" s="6">
        <v>1</v>
      </c>
      <c r="B73" s="3">
        <v>1</v>
      </c>
      <c r="C73" s="3">
        <v>591</v>
      </c>
      <c r="D73" s="3">
        <v>24</v>
      </c>
      <c r="E73" s="4">
        <v>9500</v>
      </c>
      <c r="F73" s="3">
        <v>50</v>
      </c>
      <c r="G73" s="11">
        <f t="shared" si="1"/>
        <v>2.5081050000000005</v>
      </c>
      <c r="H73" s="36">
        <f t="shared" si="2"/>
        <v>12.281634297752269</v>
      </c>
      <c r="I73" s="35">
        <f t="shared" si="3"/>
        <v>0.9247080609523155</v>
      </c>
      <c r="J73" s="12">
        <f t="shared" si="4"/>
        <v>1</v>
      </c>
      <c r="K73" s="21">
        <f t="shared" si="0"/>
        <v>65.427232761439996</v>
      </c>
      <c r="L73" s="21">
        <f t="shared" si="5"/>
        <v>65.427232761439996</v>
      </c>
      <c r="M73" s="21"/>
    </row>
    <row r="74" spans="1:13">
      <c r="A74" s="6">
        <v>1</v>
      </c>
      <c r="B74" s="3">
        <v>1</v>
      </c>
      <c r="C74" s="3">
        <v>660</v>
      </c>
      <c r="D74" s="3">
        <v>3</v>
      </c>
      <c r="E74" s="4">
        <v>8000</v>
      </c>
      <c r="F74" s="3">
        <v>35</v>
      </c>
      <c r="G74" s="11">
        <f t="shared" si="1"/>
        <v>4.8834000000000017</v>
      </c>
      <c r="H74" s="36">
        <f t="shared" si="2"/>
        <v>132.07896983128157</v>
      </c>
      <c r="I74" s="35">
        <f t="shared" si="3"/>
        <v>0.99248566470519117</v>
      </c>
      <c r="J74" s="12">
        <f t="shared" si="4"/>
        <v>1</v>
      </c>
      <c r="K74" s="21">
        <f t="shared" si="0"/>
        <v>546.64821940685727</v>
      </c>
      <c r="L74" s="21">
        <f t="shared" si="5"/>
        <v>546.64821940685727</v>
      </c>
      <c r="M74" s="21"/>
    </row>
    <row r="75" spans="1:13">
      <c r="A75" s="6">
        <v>1</v>
      </c>
      <c r="B75" s="3">
        <v>1</v>
      </c>
      <c r="C75" s="3">
        <v>700</v>
      </c>
      <c r="D75" s="3">
        <v>17</v>
      </c>
      <c r="E75" s="4">
        <v>7000</v>
      </c>
      <c r="F75" s="3">
        <v>18</v>
      </c>
      <c r="G75" s="11">
        <f t="shared" si="1"/>
        <v>8.6025999999999989</v>
      </c>
      <c r="H75" s="36">
        <f t="shared" si="2"/>
        <v>5445.8002812314262</v>
      </c>
      <c r="I75" s="35">
        <f t="shared" si="3"/>
        <v>0.99981640597261368</v>
      </c>
      <c r="J75" s="12">
        <f t="shared" si="4"/>
        <v>1</v>
      </c>
      <c r="K75" s="21">
        <f t="shared" si="0"/>
        <v>598.69648240555716</v>
      </c>
      <c r="L75" s="21">
        <f t="shared" si="5"/>
        <v>598.69648240555716</v>
      </c>
      <c r="M75" s="21"/>
    </row>
    <row r="76" spans="1:13">
      <c r="A76" s="6">
        <v>1</v>
      </c>
      <c r="B76" s="3">
        <v>0</v>
      </c>
      <c r="C76" s="3">
        <v>500</v>
      </c>
      <c r="D76" s="3">
        <v>15</v>
      </c>
      <c r="E76" s="4">
        <v>6100</v>
      </c>
      <c r="F76" s="3">
        <v>83</v>
      </c>
      <c r="G76" s="11">
        <f t="shared" si="1"/>
        <v>-4.1125000000000007</v>
      </c>
      <c r="H76" s="36">
        <f t="shared" si="2"/>
        <v>1.6366806321570414E-2</v>
      </c>
      <c r="I76" s="35">
        <f t="shared" si="3"/>
        <v>1.6103247587163021E-2</v>
      </c>
      <c r="J76" s="12">
        <f t="shared" si="4"/>
        <v>0</v>
      </c>
      <c r="K76" s="21">
        <f t="shared" si="0"/>
        <v>-6385.6669421311426</v>
      </c>
      <c r="L76" s="21">
        <f t="shared" si="5"/>
        <v>0</v>
      </c>
      <c r="M76" s="21"/>
    </row>
    <row r="77" spans="1:13">
      <c r="A77" s="6">
        <v>1</v>
      </c>
      <c r="B77" s="3">
        <v>1</v>
      </c>
      <c r="C77" s="3">
        <v>565</v>
      </c>
      <c r="D77" s="3">
        <v>3</v>
      </c>
      <c r="E77" s="4">
        <v>2800</v>
      </c>
      <c r="F77" s="3">
        <v>70</v>
      </c>
      <c r="G77" s="11">
        <f t="shared" si="1"/>
        <v>-1.5693250000000019</v>
      </c>
      <c r="H77" s="36">
        <f t="shared" si="2"/>
        <v>0.20818566026106991</v>
      </c>
      <c r="I77" s="35">
        <f t="shared" si="3"/>
        <v>0.17231263961209758</v>
      </c>
      <c r="J77" s="12">
        <f t="shared" si="4"/>
        <v>0</v>
      </c>
      <c r="K77" s="21">
        <f t="shared" si="0"/>
        <v>-5276.5802587541075</v>
      </c>
      <c r="L77" s="21">
        <f t="shared" si="5"/>
        <v>0</v>
      </c>
      <c r="M77" s="21"/>
    </row>
    <row r="78" spans="1:13">
      <c r="A78" s="6">
        <v>1</v>
      </c>
      <c r="B78" s="3">
        <v>1</v>
      </c>
      <c r="C78" s="3">
        <v>620</v>
      </c>
      <c r="D78" s="3">
        <v>13</v>
      </c>
      <c r="E78" s="4">
        <v>1800</v>
      </c>
      <c r="F78" s="3">
        <v>87</v>
      </c>
      <c r="G78" s="11">
        <f t="shared" si="1"/>
        <v>-1.5888000000000009</v>
      </c>
      <c r="H78" s="36">
        <f t="shared" si="2"/>
        <v>0.20417046935348296</v>
      </c>
      <c r="I78" s="35">
        <f t="shared" si="3"/>
        <v>0.16955279551333105</v>
      </c>
      <c r="J78" s="12">
        <f t="shared" si="4"/>
        <v>0</v>
      </c>
      <c r="K78" s="21">
        <f t="shared" si="0"/>
        <v>-5296.1751518553501</v>
      </c>
      <c r="L78" s="21">
        <f t="shared" si="5"/>
        <v>0</v>
      </c>
      <c r="M78" s="21"/>
    </row>
    <row r="79" spans="1:13">
      <c r="A79" s="6">
        <v>1</v>
      </c>
      <c r="B79" s="3">
        <v>0</v>
      </c>
      <c r="C79" s="3">
        <v>774</v>
      </c>
      <c r="D79" s="3">
        <v>10</v>
      </c>
      <c r="E79" s="4">
        <v>3000</v>
      </c>
      <c r="F79" s="3">
        <v>7.0000000000000009</v>
      </c>
      <c r="G79" s="11">
        <f t="shared" si="1"/>
        <v>11.364569999999999</v>
      </c>
      <c r="H79" s="36">
        <f t="shared" si="2"/>
        <v>86212.460537138249</v>
      </c>
      <c r="I79" s="35">
        <f t="shared" si="3"/>
        <v>0.99998840088318264</v>
      </c>
      <c r="J79" s="12">
        <f t="shared" si="4"/>
        <v>1</v>
      </c>
      <c r="K79" s="21">
        <f t="shared" ref="K79:K114" si="6">I79*$M$3-(1-I79)*$M$4</f>
        <v>599.91764627059672</v>
      </c>
      <c r="L79" s="21">
        <f t="shared" si="5"/>
        <v>599.91764627059672</v>
      </c>
      <c r="M79" s="21"/>
    </row>
    <row r="80" spans="1:13">
      <c r="A80" s="6">
        <v>1</v>
      </c>
      <c r="B80" s="3">
        <v>1</v>
      </c>
      <c r="C80" s="3">
        <v>802</v>
      </c>
      <c r="D80" s="3">
        <v>15</v>
      </c>
      <c r="E80" s="4">
        <v>500</v>
      </c>
      <c r="F80" s="3">
        <v>5</v>
      </c>
      <c r="G80" s="11">
        <f t="shared" ref="G80:G114" si="7">SUMPRODUCT($A$11:$F$11,A80:F80)</f>
        <v>12.59821</v>
      </c>
      <c r="H80" s="36">
        <f t="shared" ref="H80:H114" si="8">EXP(G80)</f>
        <v>296028.20028461813</v>
      </c>
      <c r="I80" s="35">
        <f t="shared" ref="I80:I114" si="9">H80/(H80+1)</f>
        <v>0.9999966219548645</v>
      </c>
      <c r="J80" s="12">
        <f t="shared" ref="J80:J114" si="10">IF(I80&gt;$M$5,1,0)</f>
        <v>1</v>
      </c>
      <c r="K80" s="21">
        <f t="shared" si="6"/>
        <v>599.97601587953795</v>
      </c>
      <c r="L80" s="21">
        <f t="shared" ref="L80:L114" si="11">J80*K80</f>
        <v>599.97601587953795</v>
      </c>
      <c r="M80" s="21"/>
    </row>
    <row r="81" spans="1:13">
      <c r="A81" s="6">
        <v>1</v>
      </c>
      <c r="B81" s="3">
        <v>0</v>
      </c>
      <c r="C81" s="3">
        <v>640</v>
      </c>
      <c r="D81" s="3">
        <v>10</v>
      </c>
      <c r="E81" s="4">
        <v>3300</v>
      </c>
      <c r="F81" s="3">
        <v>59</v>
      </c>
      <c r="G81" s="11">
        <f t="shared" si="7"/>
        <v>1.9601999999999986</v>
      </c>
      <c r="H81" s="36">
        <f t="shared" si="8"/>
        <v>7.1007470725656621</v>
      </c>
      <c r="I81" s="35">
        <f t="shared" si="9"/>
        <v>0.87655459539199254</v>
      </c>
      <c r="J81" s="12">
        <f t="shared" si="10"/>
        <v>1</v>
      </c>
      <c r="K81" s="21">
        <f t="shared" si="6"/>
        <v>-276.462372716853</v>
      </c>
      <c r="L81" s="21">
        <f t="shared" si="11"/>
        <v>-276.462372716853</v>
      </c>
      <c r="M81" s="21"/>
    </row>
    <row r="82" spans="1:13">
      <c r="A82" s="6">
        <v>1</v>
      </c>
      <c r="B82" s="3">
        <v>0</v>
      </c>
      <c r="C82" s="3">
        <v>523</v>
      </c>
      <c r="D82" s="3">
        <v>4</v>
      </c>
      <c r="E82" s="4">
        <v>3500</v>
      </c>
      <c r="F82" s="3">
        <v>79</v>
      </c>
      <c r="G82" s="11">
        <f t="shared" si="7"/>
        <v>-3.6477350000000008</v>
      </c>
      <c r="H82" s="36">
        <f t="shared" si="8"/>
        <v>2.6050065405973016E-2</v>
      </c>
      <c r="I82" s="35">
        <f t="shared" si="9"/>
        <v>2.5388688412261731E-2</v>
      </c>
      <c r="J82" s="12">
        <f t="shared" si="10"/>
        <v>0</v>
      </c>
      <c r="K82" s="21">
        <f t="shared" si="6"/>
        <v>-6319.740312272942</v>
      </c>
      <c r="L82" s="21">
        <f t="shared" si="11"/>
        <v>0</v>
      </c>
      <c r="M82" s="21"/>
    </row>
    <row r="83" spans="1:13">
      <c r="A83" s="6">
        <v>1</v>
      </c>
      <c r="B83" s="3">
        <v>0</v>
      </c>
      <c r="C83" s="3">
        <v>811</v>
      </c>
      <c r="D83" s="3">
        <v>18</v>
      </c>
      <c r="E83" s="4">
        <v>1700</v>
      </c>
      <c r="F83" s="3">
        <v>3</v>
      </c>
      <c r="G83" s="11">
        <f t="shared" si="7"/>
        <v>13.194105000000002</v>
      </c>
      <c r="H83" s="36">
        <f t="shared" si="8"/>
        <v>537188.8566368873</v>
      </c>
      <c r="I83" s="35">
        <f t="shared" si="9"/>
        <v>0.99999813846075525</v>
      </c>
      <c r="J83" s="12">
        <f t="shared" si="10"/>
        <v>1</v>
      </c>
      <c r="K83" s="21">
        <f t="shared" si="6"/>
        <v>599.9867830713622</v>
      </c>
      <c r="L83" s="21">
        <f t="shared" si="11"/>
        <v>599.9867830713622</v>
      </c>
      <c r="M83" s="21"/>
    </row>
    <row r="84" spans="1:13">
      <c r="A84" s="6">
        <v>1</v>
      </c>
      <c r="B84" s="3">
        <v>1</v>
      </c>
      <c r="C84" s="3">
        <v>763</v>
      </c>
      <c r="D84" s="3">
        <v>14</v>
      </c>
      <c r="E84" s="4">
        <v>4000</v>
      </c>
      <c r="F84" s="3">
        <v>70</v>
      </c>
      <c r="G84" s="11">
        <f t="shared" si="7"/>
        <v>4.0735649999999985</v>
      </c>
      <c r="H84" s="36">
        <f t="shared" si="8"/>
        <v>58.766090712920125</v>
      </c>
      <c r="I84" s="35">
        <f t="shared" si="9"/>
        <v>0.98326810423650779</v>
      </c>
      <c r="J84" s="12">
        <f t="shared" si="10"/>
        <v>1</v>
      </c>
      <c r="K84" s="21">
        <f t="shared" si="6"/>
        <v>481.20354007920537</v>
      </c>
      <c r="L84" s="21">
        <f t="shared" si="11"/>
        <v>481.20354007920537</v>
      </c>
      <c r="M84" s="21"/>
    </row>
    <row r="85" spans="1:13">
      <c r="A85" s="6">
        <v>1</v>
      </c>
      <c r="B85" s="3">
        <v>1</v>
      </c>
      <c r="C85" s="3">
        <v>555</v>
      </c>
      <c r="D85" s="3">
        <v>17</v>
      </c>
      <c r="E85" s="4">
        <v>1800</v>
      </c>
      <c r="F85" s="3">
        <v>100</v>
      </c>
      <c r="G85" s="11">
        <f t="shared" si="7"/>
        <v>-4.5328750000000007</v>
      </c>
      <c r="H85" s="36">
        <f t="shared" si="8"/>
        <v>1.074972614087937E-2</v>
      </c>
      <c r="I85" s="35">
        <f t="shared" si="9"/>
        <v>1.0635398519396742E-2</v>
      </c>
      <c r="J85" s="12">
        <f t="shared" si="10"/>
        <v>0</v>
      </c>
      <c r="K85" s="21">
        <f t="shared" si="6"/>
        <v>-6424.4886705122826</v>
      </c>
      <c r="L85" s="21">
        <f t="shared" si="11"/>
        <v>0</v>
      </c>
      <c r="M85" s="21"/>
    </row>
    <row r="86" spans="1:13">
      <c r="A86" s="6">
        <v>1</v>
      </c>
      <c r="B86" s="3">
        <v>1</v>
      </c>
      <c r="C86" s="3">
        <v>617</v>
      </c>
      <c r="D86" s="3">
        <v>15</v>
      </c>
      <c r="E86" s="4">
        <v>1200</v>
      </c>
      <c r="F86" s="3">
        <v>34</v>
      </c>
      <c r="G86" s="11">
        <f t="shared" si="7"/>
        <v>4.5355349999999994</v>
      </c>
      <c r="H86" s="36">
        <f t="shared" si="8"/>
        <v>93.273403228941547</v>
      </c>
      <c r="I86" s="35">
        <f t="shared" si="9"/>
        <v>0.98939255436051765</v>
      </c>
      <c r="J86" s="12">
        <f t="shared" si="10"/>
        <v>1</v>
      </c>
      <c r="K86" s="21">
        <f t="shared" si="6"/>
        <v>524.68713595967529</v>
      </c>
      <c r="L86" s="21">
        <f t="shared" si="11"/>
        <v>524.68713595967529</v>
      </c>
      <c r="M86" s="21"/>
    </row>
    <row r="87" spans="1:13">
      <c r="A87" s="6">
        <v>1</v>
      </c>
      <c r="B87" s="3">
        <v>1</v>
      </c>
      <c r="C87" s="3">
        <v>642</v>
      </c>
      <c r="D87" s="3">
        <v>3</v>
      </c>
      <c r="E87" s="4">
        <v>2800</v>
      </c>
      <c r="F87" s="3">
        <v>25</v>
      </c>
      <c r="G87" s="11">
        <f t="shared" si="7"/>
        <v>5.5734100000000009</v>
      </c>
      <c r="H87" s="36">
        <f t="shared" si="8"/>
        <v>263.33052705947438</v>
      </c>
      <c r="I87" s="35">
        <f t="shared" si="9"/>
        <v>0.99621685769281199</v>
      </c>
      <c r="J87" s="12">
        <f t="shared" si="10"/>
        <v>1</v>
      </c>
      <c r="K87" s="21">
        <f t="shared" si="6"/>
        <v>573.13968961896512</v>
      </c>
      <c r="L87" s="21">
        <f t="shared" si="11"/>
        <v>573.13968961896512</v>
      </c>
      <c r="M87" s="21"/>
    </row>
    <row r="88" spans="1:13">
      <c r="A88" s="6">
        <v>1</v>
      </c>
      <c r="B88" s="3">
        <v>1</v>
      </c>
      <c r="C88" s="3">
        <v>688</v>
      </c>
      <c r="D88" s="3">
        <v>13</v>
      </c>
      <c r="E88" s="4">
        <v>200</v>
      </c>
      <c r="F88" s="3">
        <v>11</v>
      </c>
      <c r="G88" s="11">
        <f t="shared" si="7"/>
        <v>8.8889399999999981</v>
      </c>
      <c r="H88" s="36">
        <f t="shared" si="8"/>
        <v>7251.3286998365957</v>
      </c>
      <c r="I88" s="35">
        <f t="shared" si="9"/>
        <v>0.99986211325473673</v>
      </c>
      <c r="J88" s="12">
        <f t="shared" si="10"/>
        <v>1</v>
      </c>
      <c r="K88" s="21">
        <f t="shared" si="6"/>
        <v>599.02100410863079</v>
      </c>
      <c r="L88" s="21">
        <f t="shared" si="11"/>
        <v>599.02100410863079</v>
      </c>
      <c r="M88" s="21"/>
    </row>
    <row r="89" spans="1:13">
      <c r="A89" s="6">
        <v>1</v>
      </c>
      <c r="B89" s="3">
        <v>1</v>
      </c>
      <c r="C89" s="3">
        <v>649</v>
      </c>
      <c r="D89" s="3">
        <v>10</v>
      </c>
      <c r="E89" s="4">
        <v>3000</v>
      </c>
      <c r="F89" s="3">
        <v>5</v>
      </c>
      <c r="G89" s="11">
        <f t="shared" si="7"/>
        <v>8.4232950000000013</v>
      </c>
      <c r="H89" s="36">
        <f t="shared" si="8"/>
        <v>4551.8772077865515</v>
      </c>
      <c r="I89" s="35">
        <f t="shared" si="9"/>
        <v>0.999780358671152</v>
      </c>
      <c r="J89" s="12">
        <f t="shared" si="10"/>
        <v>1</v>
      </c>
      <c r="K89" s="21">
        <f t="shared" si="6"/>
        <v>598.44054656517926</v>
      </c>
      <c r="L89" s="21">
        <f t="shared" si="11"/>
        <v>598.44054656517926</v>
      </c>
      <c r="M89" s="21"/>
    </row>
    <row r="90" spans="1:13">
      <c r="A90" s="6">
        <v>1</v>
      </c>
      <c r="B90" s="3">
        <v>1</v>
      </c>
      <c r="C90" s="3">
        <v>695</v>
      </c>
      <c r="D90" s="3">
        <v>24</v>
      </c>
      <c r="E90" s="4">
        <v>2100</v>
      </c>
      <c r="F90" s="3">
        <v>22</v>
      </c>
      <c r="G90" s="11">
        <f t="shared" si="7"/>
        <v>8.3858250000000005</v>
      </c>
      <c r="H90" s="36">
        <f t="shared" si="8"/>
        <v>4384.4742489451182</v>
      </c>
      <c r="I90" s="35">
        <f t="shared" si="9"/>
        <v>0.99977197449050337</v>
      </c>
      <c r="J90" s="12">
        <f t="shared" si="10"/>
        <v>1</v>
      </c>
      <c r="K90" s="21">
        <f t="shared" si="6"/>
        <v>598.38101888257393</v>
      </c>
      <c r="L90" s="21">
        <f t="shared" si="11"/>
        <v>598.38101888257393</v>
      </c>
      <c r="M90" s="21"/>
    </row>
    <row r="91" spans="1:13">
      <c r="A91" s="6">
        <v>1</v>
      </c>
      <c r="B91" s="3">
        <v>0</v>
      </c>
      <c r="C91" s="3">
        <v>701</v>
      </c>
      <c r="D91" s="3">
        <v>3</v>
      </c>
      <c r="E91" s="4">
        <v>1600</v>
      </c>
      <c r="F91" s="3">
        <v>15</v>
      </c>
      <c r="G91" s="11">
        <f t="shared" si="7"/>
        <v>8.2080550000000017</v>
      </c>
      <c r="H91" s="36">
        <f t="shared" si="8"/>
        <v>3670.3965977791695</v>
      </c>
      <c r="I91" s="35">
        <f t="shared" si="9"/>
        <v>0.99972762408708316</v>
      </c>
      <c r="J91" s="12">
        <f t="shared" si="10"/>
        <v>1</v>
      </c>
      <c r="K91" s="21">
        <f t="shared" si="6"/>
        <v>598.06613101829043</v>
      </c>
      <c r="L91" s="21">
        <f t="shared" si="11"/>
        <v>598.06613101829043</v>
      </c>
      <c r="M91" s="21"/>
    </row>
    <row r="92" spans="1:13">
      <c r="A92" s="6">
        <v>1</v>
      </c>
      <c r="B92" s="3">
        <v>0</v>
      </c>
      <c r="C92" s="3">
        <v>635</v>
      </c>
      <c r="D92" s="3">
        <v>19</v>
      </c>
      <c r="E92" s="4">
        <v>39000</v>
      </c>
      <c r="F92" s="3">
        <v>85</v>
      </c>
      <c r="G92" s="11">
        <f t="shared" si="7"/>
        <v>-0.68057500000000104</v>
      </c>
      <c r="H92" s="36">
        <f t="shared" si="8"/>
        <v>0.50632577132905066</v>
      </c>
      <c r="I92" s="35">
        <f t="shared" si="9"/>
        <v>0.33613298063825386</v>
      </c>
      <c r="J92" s="12">
        <f t="shared" si="10"/>
        <v>0</v>
      </c>
      <c r="K92" s="21">
        <f t="shared" si="6"/>
        <v>-4113.4558374683984</v>
      </c>
      <c r="L92" s="21">
        <f t="shared" si="11"/>
        <v>0</v>
      </c>
      <c r="M92" s="21"/>
    </row>
    <row r="93" spans="1:13">
      <c r="A93" s="6">
        <v>1</v>
      </c>
      <c r="B93" s="3">
        <v>1</v>
      </c>
      <c r="C93" s="3">
        <v>507</v>
      </c>
      <c r="D93" s="3">
        <v>24</v>
      </c>
      <c r="E93" s="4">
        <v>9500</v>
      </c>
      <c r="F93" s="3">
        <v>100</v>
      </c>
      <c r="G93" s="11">
        <f t="shared" si="7"/>
        <v>-5.3885149999999999</v>
      </c>
      <c r="H93" s="36">
        <f t="shared" si="8"/>
        <v>4.5687528987183043E-3</v>
      </c>
      <c r="I93" s="35">
        <f t="shared" si="9"/>
        <v>4.5479743278247584E-3</v>
      </c>
      <c r="J93" s="12">
        <f t="shared" si="10"/>
        <v>0</v>
      </c>
      <c r="K93" s="21">
        <f t="shared" si="6"/>
        <v>-6467.7093822724446</v>
      </c>
      <c r="L93" s="21">
        <f t="shared" si="11"/>
        <v>0</v>
      </c>
      <c r="M93" s="21"/>
    </row>
    <row r="94" spans="1:13">
      <c r="A94" s="6">
        <v>1</v>
      </c>
      <c r="B94" s="3">
        <v>1</v>
      </c>
      <c r="C94" s="3">
        <v>677</v>
      </c>
      <c r="D94" s="3">
        <v>3</v>
      </c>
      <c r="E94" s="4">
        <v>8000</v>
      </c>
      <c r="F94" s="3">
        <v>9</v>
      </c>
      <c r="G94" s="11">
        <f t="shared" si="7"/>
        <v>8.307834999999999</v>
      </c>
      <c r="H94" s="36">
        <f t="shared" si="8"/>
        <v>4055.523264400299</v>
      </c>
      <c r="I94" s="35">
        <f t="shared" si="9"/>
        <v>0.99975348347961523</v>
      </c>
      <c r="J94" s="12">
        <f t="shared" si="10"/>
        <v>1</v>
      </c>
      <c r="K94" s="21">
        <f t="shared" si="6"/>
        <v>598.24973270526823</v>
      </c>
      <c r="L94" s="21">
        <f t="shared" si="11"/>
        <v>598.24973270526823</v>
      </c>
      <c r="M94" s="21"/>
    </row>
    <row r="95" spans="1:13">
      <c r="A95" s="6">
        <v>1</v>
      </c>
      <c r="B95" s="3">
        <v>1</v>
      </c>
      <c r="C95" s="3">
        <v>485</v>
      </c>
      <c r="D95" s="3">
        <v>17</v>
      </c>
      <c r="E95" s="4">
        <v>7000</v>
      </c>
      <c r="F95" s="3">
        <v>80</v>
      </c>
      <c r="G95" s="11">
        <f t="shared" si="7"/>
        <v>-4.0217250000000018</v>
      </c>
      <c r="H95" s="36">
        <f t="shared" si="8"/>
        <v>1.7922022770275832E-2</v>
      </c>
      <c r="I95" s="35">
        <f t="shared" si="9"/>
        <v>1.7606479051804999E-2</v>
      </c>
      <c r="J95" s="12">
        <f t="shared" si="10"/>
        <v>0</v>
      </c>
      <c r="K95" s="21">
        <f t="shared" si="6"/>
        <v>-6374.993998732185</v>
      </c>
      <c r="L95" s="21">
        <f t="shared" si="11"/>
        <v>0</v>
      </c>
      <c r="M95" s="21"/>
    </row>
    <row r="96" spans="1:13">
      <c r="A96" s="6">
        <v>1</v>
      </c>
      <c r="B96" s="3">
        <v>1</v>
      </c>
      <c r="C96" s="3">
        <v>582</v>
      </c>
      <c r="D96" s="3">
        <v>15</v>
      </c>
      <c r="E96" s="4">
        <v>6100</v>
      </c>
      <c r="F96" s="3">
        <v>65</v>
      </c>
      <c r="G96" s="11">
        <f t="shared" si="7"/>
        <v>7.6109999999999012E-2</v>
      </c>
      <c r="H96" s="36">
        <f t="shared" si="8"/>
        <v>1.0790812665684031</v>
      </c>
      <c r="I96" s="35">
        <f t="shared" si="9"/>
        <v>0.51901832021672945</v>
      </c>
      <c r="J96" s="12">
        <f t="shared" si="10"/>
        <v>0</v>
      </c>
      <c r="K96" s="21">
        <f t="shared" si="6"/>
        <v>-2814.9699264612209</v>
      </c>
      <c r="L96" s="21">
        <f t="shared" si="11"/>
        <v>0</v>
      </c>
      <c r="M96" s="21"/>
    </row>
    <row r="97" spans="1:13">
      <c r="A97" s="6">
        <v>1</v>
      </c>
      <c r="B97" s="3">
        <v>0</v>
      </c>
      <c r="C97" s="3">
        <v>699</v>
      </c>
      <c r="D97" s="3">
        <v>3</v>
      </c>
      <c r="E97" s="4">
        <v>2800</v>
      </c>
      <c r="F97" s="3">
        <v>27</v>
      </c>
      <c r="G97" s="11">
        <f t="shared" si="7"/>
        <v>6.7769449999999996</v>
      </c>
      <c r="H97" s="36">
        <f t="shared" si="8"/>
        <v>877.38421682840317</v>
      </c>
      <c r="I97" s="35">
        <f t="shared" si="9"/>
        <v>0.99886154602867216</v>
      </c>
      <c r="J97" s="12">
        <f t="shared" si="10"/>
        <v>1</v>
      </c>
      <c r="K97" s="21">
        <f t="shared" si="6"/>
        <v>591.91697680357242</v>
      </c>
      <c r="L97" s="21">
        <f t="shared" si="11"/>
        <v>591.91697680357242</v>
      </c>
      <c r="M97" s="21"/>
    </row>
    <row r="98" spans="1:13">
      <c r="A98" s="6">
        <v>1</v>
      </c>
      <c r="B98" s="3">
        <v>1</v>
      </c>
      <c r="C98" s="3">
        <v>703</v>
      </c>
      <c r="D98" s="3">
        <v>13</v>
      </c>
      <c r="E98" s="4">
        <v>1800</v>
      </c>
      <c r="F98" s="3">
        <v>20</v>
      </c>
      <c r="G98" s="11">
        <f t="shared" si="7"/>
        <v>8.2372650000000007</v>
      </c>
      <c r="H98" s="36">
        <f t="shared" si="8"/>
        <v>3779.1900758223323</v>
      </c>
      <c r="I98" s="35">
        <f t="shared" si="9"/>
        <v>0.99973546303758742</v>
      </c>
      <c r="J98" s="12">
        <f t="shared" si="10"/>
        <v>1</v>
      </c>
      <c r="K98" s="21">
        <f t="shared" si="6"/>
        <v>598.12178756687069</v>
      </c>
      <c r="L98" s="21">
        <f t="shared" si="11"/>
        <v>598.12178756687069</v>
      </c>
      <c r="M98" s="21"/>
    </row>
    <row r="99" spans="1:13">
      <c r="A99" s="6">
        <v>1</v>
      </c>
      <c r="B99" s="3">
        <v>1</v>
      </c>
      <c r="C99" s="3">
        <v>585</v>
      </c>
      <c r="D99" s="3">
        <v>10</v>
      </c>
      <c r="E99" s="4">
        <v>3000</v>
      </c>
      <c r="F99" s="3">
        <v>78</v>
      </c>
      <c r="G99" s="11">
        <f t="shared" si="7"/>
        <v>-1.6072250000000006</v>
      </c>
      <c r="H99" s="36">
        <f t="shared" si="8"/>
        <v>0.20044307254638369</v>
      </c>
      <c r="I99" s="35">
        <f t="shared" si="9"/>
        <v>0.16697424236969705</v>
      </c>
      <c r="J99" s="12">
        <f t="shared" si="10"/>
        <v>0</v>
      </c>
      <c r="K99" s="21">
        <f t="shared" si="6"/>
        <v>-5314.4828791751506</v>
      </c>
      <c r="L99" s="21">
        <f t="shared" si="11"/>
        <v>0</v>
      </c>
      <c r="M99" s="21"/>
    </row>
    <row r="100" spans="1:13">
      <c r="A100" s="6">
        <v>1</v>
      </c>
      <c r="B100" s="3">
        <v>0</v>
      </c>
      <c r="C100" s="3">
        <v>620</v>
      </c>
      <c r="D100" s="3">
        <v>5</v>
      </c>
      <c r="E100" s="4">
        <v>3300</v>
      </c>
      <c r="F100" s="3">
        <v>55.000000000000007</v>
      </c>
      <c r="G100" s="11">
        <f t="shared" si="7"/>
        <v>1.644099999999999</v>
      </c>
      <c r="H100" s="36">
        <f t="shared" si="8"/>
        <v>5.1763490957119078</v>
      </c>
      <c r="I100" s="35">
        <f t="shared" si="9"/>
        <v>0.83809205333061954</v>
      </c>
      <c r="J100" s="12">
        <f t="shared" si="10"/>
        <v>1</v>
      </c>
      <c r="K100" s="21">
        <f t="shared" si="6"/>
        <v>-549.54642135260133</v>
      </c>
      <c r="L100" s="21">
        <f t="shared" si="11"/>
        <v>-549.54642135260133</v>
      </c>
      <c r="M100" s="21"/>
    </row>
    <row r="101" spans="1:13">
      <c r="A101" s="6">
        <v>1</v>
      </c>
      <c r="B101" s="3">
        <v>1</v>
      </c>
      <c r="C101" s="3">
        <v>695</v>
      </c>
      <c r="D101" s="3">
        <v>3</v>
      </c>
      <c r="E101" s="4">
        <v>3500</v>
      </c>
      <c r="F101" s="3">
        <v>11</v>
      </c>
      <c r="G101" s="11">
        <f t="shared" si="7"/>
        <v>8.5378249999999998</v>
      </c>
      <c r="H101" s="36">
        <f t="shared" si="8"/>
        <v>5104.2305782824533</v>
      </c>
      <c r="I101" s="35">
        <f t="shared" si="9"/>
        <v>0.99980412246133332</v>
      </c>
      <c r="J101" s="12">
        <f t="shared" si="10"/>
        <v>1</v>
      </c>
      <c r="K101" s="21">
        <f t="shared" si="6"/>
        <v>598.60926947546659</v>
      </c>
      <c r="L101" s="21">
        <f t="shared" si="11"/>
        <v>598.60926947546659</v>
      </c>
      <c r="M101" s="21"/>
    </row>
    <row r="102" spans="1:13">
      <c r="A102" s="6">
        <v>1</v>
      </c>
      <c r="B102" s="3">
        <v>0</v>
      </c>
      <c r="C102" s="3">
        <v>774</v>
      </c>
      <c r="D102" s="3">
        <v>8</v>
      </c>
      <c r="E102" s="4">
        <v>1700</v>
      </c>
      <c r="F102" s="3">
        <v>7.0000000000000009</v>
      </c>
      <c r="G102" s="11">
        <f t="shared" si="7"/>
        <v>11.258569999999999</v>
      </c>
      <c r="H102" s="36">
        <f t="shared" si="8"/>
        <v>77541.611978375076</v>
      </c>
      <c r="I102" s="35">
        <f t="shared" si="9"/>
        <v>0.99998710386490108</v>
      </c>
      <c r="J102" s="12">
        <f t="shared" si="10"/>
        <v>1</v>
      </c>
      <c r="K102" s="21">
        <f t="shared" si="6"/>
        <v>599.90843744079768</v>
      </c>
      <c r="L102" s="21">
        <f t="shared" si="11"/>
        <v>599.90843744079768</v>
      </c>
      <c r="M102" s="21"/>
    </row>
    <row r="103" spans="1:13">
      <c r="A103" s="6">
        <v>1</v>
      </c>
      <c r="B103" s="3">
        <v>0</v>
      </c>
      <c r="C103" s="3">
        <v>802</v>
      </c>
      <c r="D103" s="3">
        <v>20</v>
      </c>
      <c r="E103" s="4">
        <v>4000</v>
      </c>
      <c r="F103" s="3">
        <v>5</v>
      </c>
      <c r="G103" s="11">
        <f t="shared" si="7"/>
        <v>12.840110000000001</v>
      </c>
      <c r="H103" s="36">
        <f t="shared" si="8"/>
        <v>377041.29641746538</v>
      </c>
      <c r="I103" s="35">
        <f t="shared" si="9"/>
        <v>0.99999734777766447</v>
      </c>
      <c r="J103" s="12">
        <f t="shared" si="10"/>
        <v>1</v>
      </c>
      <c r="K103" s="21">
        <f t="shared" si="6"/>
        <v>599.98116922141776</v>
      </c>
      <c r="L103" s="21">
        <f t="shared" si="11"/>
        <v>599.98116922141776</v>
      </c>
      <c r="M103" s="21"/>
    </row>
    <row r="104" spans="1:13">
      <c r="A104" s="6">
        <v>1</v>
      </c>
      <c r="B104" s="3">
        <v>0</v>
      </c>
      <c r="C104" s="3">
        <v>640</v>
      </c>
      <c r="D104" s="3">
        <v>14</v>
      </c>
      <c r="E104" s="4">
        <v>1800</v>
      </c>
      <c r="F104" s="3">
        <v>59</v>
      </c>
      <c r="G104" s="11">
        <f t="shared" si="7"/>
        <v>2.1722000000000001</v>
      </c>
      <c r="H104" s="36">
        <f t="shared" si="8"/>
        <v>8.7775734762294313</v>
      </c>
      <c r="I104" s="35">
        <f t="shared" si="9"/>
        <v>0.89772513574752144</v>
      </c>
      <c r="J104" s="12">
        <f t="shared" si="10"/>
        <v>1</v>
      </c>
      <c r="K104" s="21">
        <f t="shared" si="6"/>
        <v>-126.15153619259775</v>
      </c>
      <c r="L104" s="21">
        <f t="shared" si="11"/>
        <v>-126.15153619259775</v>
      </c>
      <c r="M104" s="21"/>
    </row>
    <row r="105" spans="1:13">
      <c r="A105" s="6">
        <v>1</v>
      </c>
      <c r="B105" s="3">
        <v>1</v>
      </c>
      <c r="C105" s="3">
        <v>536</v>
      </c>
      <c r="D105" s="3">
        <v>1</v>
      </c>
      <c r="E105" s="4">
        <v>1200</v>
      </c>
      <c r="F105" s="3">
        <v>79</v>
      </c>
      <c r="G105" s="11">
        <f t="shared" si="7"/>
        <v>-3.4514200000000015</v>
      </c>
      <c r="H105" s="36">
        <f t="shared" si="8"/>
        <v>3.1700589565217527E-2</v>
      </c>
      <c r="I105" s="35">
        <f t="shared" si="9"/>
        <v>3.0726540127864892E-2</v>
      </c>
      <c r="J105" s="12">
        <f t="shared" si="10"/>
        <v>0</v>
      </c>
      <c r="K105" s="21">
        <f t="shared" si="6"/>
        <v>-6281.8415650921588</v>
      </c>
      <c r="L105" s="21">
        <f t="shared" si="11"/>
        <v>0</v>
      </c>
      <c r="M105" s="21"/>
    </row>
    <row r="106" spans="1:13">
      <c r="A106" s="6">
        <v>1</v>
      </c>
      <c r="B106" s="3">
        <v>1</v>
      </c>
      <c r="C106" s="3">
        <v>801</v>
      </c>
      <c r="D106" s="3">
        <v>14</v>
      </c>
      <c r="E106" s="4">
        <v>2800</v>
      </c>
      <c r="F106" s="3">
        <v>3</v>
      </c>
      <c r="G106" s="11">
        <f t="shared" si="7"/>
        <v>12.749654999999999</v>
      </c>
      <c r="H106" s="36">
        <f t="shared" si="8"/>
        <v>344433.04623644258</v>
      </c>
      <c r="I106" s="35">
        <f t="shared" si="9"/>
        <v>0.99999709668654735</v>
      </c>
      <c r="J106" s="12">
        <f t="shared" si="10"/>
        <v>1</v>
      </c>
      <c r="K106" s="21">
        <f t="shared" si="6"/>
        <v>599.9793864744862</v>
      </c>
      <c r="L106" s="21">
        <f t="shared" si="11"/>
        <v>599.9793864744862</v>
      </c>
      <c r="M106" s="21"/>
    </row>
    <row r="107" spans="1:13">
      <c r="A107" s="6">
        <v>1</v>
      </c>
      <c r="B107" s="3">
        <v>1</v>
      </c>
      <c r="C107" s="3">
        <v>760</v>
      </c>
      <c r="D107" s="3">
        <v>30</v>
      </c>
      <c r="E107" s="4">
        <v>200</v>
      </c>
      <c r="F107" s="3">
        <v>70</v>
      </c>
      <c r="G107" s="11">
        <f t="shared" si="7"/>
        <v>4.8448999999999991</v>
      </c>
      <c r="H107" s="36">
        <f t="shared" si="8"/>
        <v>127.09057230103265</v>
      </c>
      <c r="I107" s="35">
        <f t="shared" si="9"/>
        <v>0.99219302418565336</v>
      </c>
      <c r="J107" s="12">
        <f t="shared" si="10"/>
        <v>1</v>
      </c>
      <c r="K107" s="21">
        <f t="shared" si="6"/>
        <v>544.57047171813883</v>
      </c>
      <c r="L107" s="21">
        <f t="shared" si="11"/>
        <v>544.57047171813883</v>
      </c>
      <c r="M107" s="21"/>
    </row>
    <row r="108" spans="1:13">
      <c r="A108" s="6">
        <v>1</v>
      </c>
      <c r="B108" s="3">
        <v>1</v>
      </c>
      <c r="C108" s="3">
        <v>567</v>
      </c>
      <c r="D108" s="3">
        <v>21</v>
      </c>
      <c r="E108" s="4">
        <v>3000</v>
      </c>
      <c r="F108" s="3">
        <v>95</v>
      </c>
      <c r="G108" s="11">
        <f t="shared" si="7"/>
        <v>-3.4392150000000008</v>
      </c>
      <c r="H108" s="36">
        <f t="shared" si="8"/>
        <v>3.2089865987959126E-2</v>
      </c>
      <c r="I108" s="35">
        <f t="shared" si="9"/>
        <v>3.1092123898766682E-2</v>
      </c>
      <c r="J108" s="12">
        <f t="shared" si="10"/>
        <v>0</v>
      </c>
      <c r="K108" s="21">
        <f t="shared" si="6"/>
        <v>-6279.2459203187564</v>
      </c>
      <c r="L108" s="21">
        <f t="shared" si="11"/>
        <v>0</v>
      </c>
      <c r="M108" s="21"/>
    </row>
    <row r="109" spans="1:13">
      <c r="A109" s="6">
        <v>1</v>
      </c>
      <c r="B109" s="3">
        <v>1</v>
      </c>
      <c r="C109" s="3">
        <v>600</v>
      </c>
      <c r="D109" s="3">
        <v>15</v>
      </c>
      <c r="E109" s="4">
        <v>2100</v>
      </c>
      <c r="F109" s="3">
        <v>81</v>
      </c>
      <c r="G109" s="11">
        <f t="shared" si="7"/>
        <v>-1.3039000000000023</v>
      </c>
      <c r="H109" s="36">
        <f t="shared" si="8"/>
        <v>0.27147098895370475</v>
      </c>
      <c r="I109" s="35">
        <f t="shared" si="9"/>
        <v>0.21350938504471784</v>
      </c>
      <c r="J109" s="12">
        <f t="shared" si="10"/>
        <v>0</v>
      </c>
      <c r="K109" s="21">
        <f t="shared" si="6"/>
        <v>-4984.0833661825036</v>
      </c>
      <c r="L109" s="21">
        <f t="shared" si="11"/>
        <v>0</v>
      </c>
      <c r="M109" s="21"/>
    </row>
    <row r="110" spans="1:13">
      <c r="A110" s="6">
        <v>1</v>
      </c>
      <c r="B110" s="3">
        <v>1</v>
      </c>
      <c r="C110" s="3">
        <v>702</v>
      </c>
      <c r="D110" s="3">
        <v>10</v>
      </c>
      <c r="E110" s="4">
        <v>1600</v>
      </c>
      <c r="F110" s="3">
        <v>15</v>
      </c>
      <c r="G110" s="11">
        <f t="shared" si="7"/>
        <v>8.6277100000000004</v>
      </c>
      <c r="H110" s="36">
        <f t="shared" si="8"/>
        <v>5584.2756082360538</v>
      </c>
      <c r="I110" s="35">
        <f t="shared" si="9"/>
        <v>0.9998209578058197</v>
      </c>
      <c r="J110" s="12">
        <f t="shared" si="10"/>
        <v>1</v>
      </c>
      <c r="K110" s="21">
        <f t="shared" si="6"/>
        <v>598.72880042131987</v>
      </c>
      <c r="L110" s="21">
        <f t="shared" si="11"/>
        <v>598.72880042131987</v>
      </c>
      <c r="M110" s="21"/>
    </row>
    <row r="111" spans="1:13">
      <c r="A111" s="6">
        <v>1</v>
      </c>
      <c r="B111" s="3">
        <v>1</v>
      </c>
      <c r="C111" s="3">
        <v>636</v>
      </c>
      <c r="D111" s="3">
        <v>3</v>
      </c>
      <c r="E111" s="4">
        <v>6100</v>
      </c>
      <c r="F111" s="3">
        <v>85</v>
      </c>
      <c r="G111" s="11">
        <f t="shared" si="7"/>
        <v>-1.4799199999999999</v>
      </c>
      <c r="H111" s="36">
        <f t="shared" si="8"/>
        <v>0.22765590012734349</v>
      </c>
      <c r="I111" s="35">
        <f t="shared" si="9"/>
        <v>0.18543950312439259</v>
      </c>
      <c r="J111" s="12">
        <f t="shared" si="10"/>
        <v>0</v>
      </c>
      <c r="K111" s="21">
        <f t="shared" si="6"/>
        <v>-5183.3795278168127</v>
      </c>
      <c r="L111" s="21">
        <f t="shared" si="11"/>
        <v>0</v>
      </c>
      <c r="M111" s="21"/>
    </row>
    <row r="112" spans="1:13">
      <c r="A112" s="6">
        <v>1</v>
      </c>
      <c r="B112" s="3">
        <v>0</v>
      </c>
      <c r="C112" s="3">
        <v>509</v>
      </c>
      <c r="D112" s="3">
        <v>8</v>
      </c>
      <c r="E112" s="4">
        <v>2800</v>
      </c>
      <c r="F112" s="3">
        <v>100</v>
      </c>
      <c r="G112" s="11">
        <f t="shared" si="7"/>
        <v>-6.2085049999999997</v>
      </c>
      <c r="H112" s="36">
        <f t="shared" si="8"/>
        <v>2.0122435205461773E-3</v>
      </c>
      <c r="I112" s="35">
        <f t="shared" si="9"/>
        <v>2.0082025280212224E-3</v>
      </c>
      <c r="J112" s="12">
        <f t="shared" si="10"/>
        <v>0</v>
      </c>
      <c r="K112" s="21">
        <f t="shared" si="6"/>
        <v>-6485.7417620510496</v>
      </c>
      <c r="L112" s="21">
        <f t="shared" si="11"/>
        <v>0</v>
      </c>
      <c r="M112" s="21"/>
    </row>
    <row r="113" spans="1:13">
      <c r="A113" s="6">
        <v>1</v>
      </c>
      <c r="B113" s="3">
        <v>1</v>
      </c>
      <c r="C113" s="3">
        <v>595</v>
      </c>
      <c r="D113" s="3">
        <v>20</v>
      </c>
      <c r="E113" s="4">
        <v>1800</v>
      </c>
      <c r="F113" s="3">
        <v>78</v>
      </c>
      <c r="G113" s="11">
        <f t="shared" si="7"/>
        <v>-0.82167500000000082</v>
      </c>
      <c r="H113" s="36">
        <f t="shared" si="8"/>
        <v>0.43969454898291371</v>
      </c>
      <c r="I113" s="35">
        <f t="shared" si="9"/>
        <v>0.30540821960709669</v>
      </c>
      <c r="J113" s="12">
        <f t="shared" si="10"/>
        <v>0</v>
      </c>
      <c r="K113" s="21">
        <f t="shared" si="6"/>
        <v>-4331.6016407896141</v>
      </c>
      <c r="L113" s="21">
        <f t="shared" si="11"/>
        <v>0</v>
      </c>
      <c r="M113" s="21"/>
    </row>
    <row r="114" spans="1:13">
      <c r="A114" s="6">
        <v>1</v>
      </c>
      <c r="B114" s="3">
        <v>0</v>
      </c>
      <c r="C114" s="3">
        <v>733</v>
      </c>
      <c r="D114" s="3">
        <v>14</v>
      </c>
      <c r="E114" s="4">
        <v>3000</v>
      </c>
      <c r="F114" s="3">
        <v>24</v>
      </c>
      <c r="G114" s="11">
        <f t="shared" si="7"/>
        <v>8.5738150000000015</v>
      </c>
      <c r="H114" s="36">
        <f t="shared" si="8"/>
        <v>5291.2775577741204</v>
      </c>
      <c r="I114" s="35">
        <f t="shared" si="9"/>
        <v>0.99981104543571586</v>
      </c>
      <c r="J114" s="12">
        <f t="shared" si="10"/>
        <v>1</v>
      </c>
      <c r="K114" s="21">
        <f t="shared" si="6"/>
        <v>598.65842259358271</v>
      </c>
      <c r="L114" s="21">
        <f t="shared" si="11"/>
        <v>598.65842259358271</v>
      </c>
      <c r="M114" s="21"/>
    </row>
    <row r="115" spans="1:13">
      <c r="B115" s="3"/>
      <c r="D115" s="3"/>
      <c r="E115" s="4"/>
    </row>
    <row r="116" spans="1:13">
      <c r="B116" s="3"/>
      <c r="D116" s="3"/>
    </row>
  </sheetData>
  <mergeCells count="4">
    <mergeCell ref="A2:G2"/>
    <mergeCell ref="A3:B3"/>
    <mergeCell ref="A4:A6"/>
    <mergeCell ref="A7:G7"/>
  </mergeCells>
  <conditionalFormatting sqref="R22:R58">
    <cfRule type="containsText" dxfId="3" priority="4" operator="containsText" text="Wrong">
      <formula>NOT(ISERROR(SEARCH("Wrong",R22)))</formula>
    </cfRule>
  </conditionalFormatting>
  <conditionalFormatting sqref="V12:V32">
    <cfRule type="top10" dxfId="2" priority="3" rank="1"/>
  </conditionalFormatting>
  <conditionalFormatting sqref="R12:R22">
    <cfRule type="top10" dxfId="1" priority="2" rank="1"/>
  </conditionalFormatting>
  <conditionalFormatting sqref="O12:O52">
    <cfRule type="top10" dxfId="0" priority="1" rank="1"/>
  </conditionalFormatting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Correct</vt:lpstr>
      <vt:lpstr>Question 1</vt:lpstr>
      <vt:lpstr>Question 2</vt:lpstr>
      <vt:lpstr>Question 3</vt:lpstr>
      <vt:lpstr>Question 4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Hernke</dc:creator>
  <cp:lastModifiedBy>KYUNGJIN CHO</cp:lastModifiedBy>
  <dcterms:created xsi:type="dcterms:W3CDTF">2015-10-21T01:38:04Z</dcterms:created>
  <dcterms:modified xsi:type="dcterms:W3CDTF">2019-04-28T18:28:20Z</dcterms:modified>
</cp:coreProperties>
</file>