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irenecho/Desktop/bus excel/hw 2/PII/"/>
    </mc:Choice>
  </mc:AlternateContent>
  <xr:revisionPtr revIDLastSave="0" documentId="13_ncr:1_{4B3D9437-795E-9B41-B6E6-1A4019C79BAF}" xr6:coauthVersionLast="43" xr6:coauthVersionMax="43" xr10:uidLastSave="{00000000-0000-0000-0000-000000000000}"/>
  <bookViews>
    <workbookView xWindow="2040" yWindow="460" windowWidth="26740" windowHeight="16100" xr2:uid="{00000000-000D-0000-FFFF-FFFF00000000}"/>
  </bookViews>
  <sheets>
    <sheet name="LoanApplications" sheetId="7" r:id="rId1"/>
    <sheet name="Rates" sheetId="5" r:id="rId2"/>
  </sheets>
  <definedNames>
    <definedName name="_xlnm._FilterDatabase" localSheetId="0" hidden="1">LoanApplications!$J$1:$V$1501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6" i="7"/>
  <c r="X577" i="7"/>
  <c r="X578" i="7"/>
  <c r="X579" i="7"/>
  <c r="X580" i="7"/>
  <c r="X581" i="7"/>
  <c r="X582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X603" i="7"/>
  <c r="X604" i="7"/>
  <c r="X605" i="7"/>
  <c r="X606" i="7"/>
  <c r="X607" i="7"/>
  <c r="X608" i="7"/>
  <c r="X609" i="7"/>
  <c r="X610" i="7"/>
  <c r="X611" i="7"/>
  <c r="X612" i="7"/>
  <c r="X613" i="7"/>
  <c r="X614" i="7"/>
  <c r="X615" i="7"/>
  <c r="X616" i="7"/>
  <c r="X617" i="7"/>
  <c r="X618" i="7"/>
  <c r="X619" i="7"/>
  <c r="X620" i="7"/>
  <c r="X621" i="7"/>
  <c r="X622" i="7"/>
  <c r="X623" i="7"/>
  <c r="X624" i="7"/>
  <c r="X625" i="7"/>
  <c r="X626" i="7"/>
  <c r="X627" i="7"/>
  <c r="X628" i="7"/>
  <c r="X629" i="7"/>
  <c r="X630" i="7"/>
  <c r="X631" i="7"/>
  <c r="X632" i="7"/>
  <c r="X633" i="7"/>
  <c r="X634" i="7"/>
  <c r="X635" i="7"/>
  <c r="X636" i="7"/>
  <c r="X637" i="7"/>
  <c r="X638" i="7"/>
  <c r="X639" i="7"/>
  <c r="X640" i="7"/>
  <c r="X641" i="7"/>
  <c r="X642" i="7"/>
  <c r="X643" i="7"/>
  <c r="X644" i="7"/>
  <c r="X645" i="7"/>
  <c r="X646" i="7"/>
  <c r="X647" i="7"/>
  <c r="X648" i="7"/>
  <c r="X649" i="7"/>
  <c r="X650" i="7"/>
  <c r="X651" i="7"/>
  <c r="X652" i="7"/>
  <c r="X653" i="7"/>
  <c r="X654" i="7"/>
  <c r="X655" i="7"/>
  <c r="X656" i="7"/>
  <c r="X657" i="7"/>
  <c r="X658" i="7"/>
  <c r="X659" i="7"/>
  <c r="X660" i="7"/>
  <c r="X661" i="7"/>
  <c r="X662" i="7"/>
  <c r="X663" i="7"/>
  <c r="X664" i="7"/>
  <c r="X665" i="7"/>
  <c r="X666" i="7"/>
  <c r="X667" i="7"/>
  <c r="X668" i="7"/>
  <c r="X669" i="7"/>
  <c r="X670" i="7"/>
  <c r="X671" i="7"/>
  <c r="X672" i="7"/>
  <c r="X673" i="7"/>
  <c r="X674" i="7"/>
  <c r="X675" i="7"/>
  <c r="X676" i="7"/>
  <c r="X677" i="7"/>
  <c r="X678" i="7"/>
  <c r="X679" i="7"/>
  <c r="X680" i="7"/>
  <c r="X681" i="7"/>
  <c r="X682" i="7"/>
  <c r="X683" i="7"/>
  <c r="X684" i="7"/>
  <c r="X685" i="7"/>
  <c r="X686" i="7"/>
  <c r="X687" i="7"/>
  <c r="X688" i="7"/>
  <c r="X689" i="7"/>
  <c r="X690" i="7"/>
  <c r="X691" i="7"/>
  <c r="X692" i="7"/>
  <c r="X693" i="7"/>
  <c r="X694" i="7"/>
  <c r="X695" i="7"/>
  <c r="X696" i="7"/>
  <c r="X697" i="7"/>
  <c r="X698" i="7"/>
  <c r="X699" i="7"/>
  <c r="X700" i="7"/>
  <c r="X701" i="7"/>
  <c r="X702" i="7"/>
  <c r="X703" i="7"/>
  <c r="X704" i="7"/>
  <c r="X705" i="7"/>
  <c r="X706" i="7"/>
  <c r="X707" i="7"/>
  <c r="X708" i="7"/>
  <c r="X709" i="7"/>
  <c r="X710" i="7"/>
  <c r="X711" i="7"/>
  <c r="X712" i="7"/>
  <c r="X713" i="7"/>
  <c r="X714" i="7"/>
  <c r="X715" i="7"/>
  <c r="X716" i="7"/>
  <c r="X717" i="7"/>
  <c r="X718" i="7"/>
  <c r="X719" i="7"/>
  <c r="X720" i="7"/>
  <c r="X721" i="7"/>
  <c r="X722" i="7"/>
  <c r="X723" i="7"/>
  <c r="X724" i="7"/>
  <c r="X725" i="7"/>
  <c r="X726" i="7"/>
  <c r="X727" i="7"/>
  <c r="X728" i="7"/>
  <c r="X729" i="7"/>
  <c r="X730" i="7"/>
  <c r="X731" i="7"/>
  <c r="X732" i="7"/>
  <c r="X733" i="7"/>
  <c r="X734" i="7"/>
  <c r="X735" i="7"/>
  <c r="X736" i="7"/>
  <c r="X737" i="7"/>
  <c r="X738" i="7"/>
  <c r="X739" i="7"/>
  <c r="X740" i="7"/>
  <c r="X741" i="7"/>
  <c r="X742" i="7"/>
  <c r="X743" i="7"/>
  <c r="X744" i="7"/>
  <c r="X745" i="7"/>
  <c r="X746" i="7"/>
  <c r="X747" i="7"/>
  <c r="X748" i="7"/>
  <c r="X749" i="7"/>
  <c r="X750" i="7"/>
  <c r="X751" i="7"/>
  <c r="X752" i="7"/>
  <c r="X753" i="7"/>
  <c r="X754" i="7"/>
  <c r="X755" i="7"/>
  <c r="X756" i="7"/>
  <c r="X757" i="7"/>
  <c r="X758" i="7"/>
  <c r="X759" i="7"/>
  <c r="X760" i="7"/>
  <c r="X761" i="7"/>
  <c r="X762" i="7"/>
  <c r="X763" i="7"/>
  <c r="X764" i="7"/>
  <c r="X765" i="7"/>
  <c r="X766" i="7"/>
  <c r="X767" i="7"/>
  <c r="X768" i="7"/>
  <c r="X769" i="7"/>
  <c r="X770" i="7"/>
  <c r="X771" i="7"/>
  <c r="X772" i="7"/>
  <c r="X773" i="7"/>
  <c r="X774" i="7"/>
  <c r="X775" i="7"/>
  <c r="X776" i="7"/>
  <c r="X777" i="7"/>
  <c r="X778" i="7"/>
  <c r="X779" i="7"/>
  <c r="X780" i="7"/>
  <c r="X781" i="7"/>
  <c r="X782" i="7"/>
  <c r="X783" i="7"/>
  <c r="X784" i="7"/>
  <c r="X785" i="7"/>
  <c r="X786" i="7"/>
  <c r="X787" i="7"/>
  <c r="X788" i="7"/>
  <c r="X789" i="7"/>
  <c r="X790" i="7"/>
  <c r="X791" i="7"/>
  <c r="X792" i="7"/>
  <c r="X793" i="7"/>
  <c r="X794" i="7"/>
  <c r="X795" i="7"/>
  <c r="X796" i="7"/>
  <c r="X797" i="7"/>
  <c r="X798" i="7"/>
  <c r="X799" i="7"/>
  <c r="X800" i="7"/>
  <c r="X801" i="7"/>
  <c r="X802" i="7"/>
  <c r="X803" i="7"/>
  <c r="X804" i="7"/>
  <c r="X805" i="7"/>
  <c r="X806" i="7"/>
  <c r="X807" i="7"/>
  <c r="X808" i="7"/>
  <c r="X809" i="7"/>
  <c r="X810" i="7"/>
  <c r="X811" i="7"/>
  <c r="X812" i="7"/>
  <c r="X813" i="7"/>
  <c r="X814" i="7"/>
  <c r="X815" i="7"/>
  <c r="X816" i="7"/>
  <c r="X817" i="7"/>
  <c r="X818" i="7"/>
  <c r="X819" i="7"/>
  <c r="X820" i="7"/>
  <c r="X821" i="7"/>
  <c r="X822" i="7"/>
  <c r="X823" i="7"/>
  <c r="X824" i="7"/>
  <c r="X825" i="7"/>
  <c r="X826" i="7"/>
  <c r="X827" i="7"/>
  <c r="X828" i="7"/>
  <c r="X829" i="7"/>
  <c r="X830" i="7"/>
  <c r="X831" i="7"/>
  <c r="X832" i="7"/>
  <c r="X833" i="7"/>
  <c r="X834" i="7"/>
  <c r="X835" i="7"/>
  <c r="X836" i="7"/>
  <c r="X837" i="7"/>
  <c r="X838" i="7"/>
  <c r="X839" i="7"/>
  <c r="X840" i="7"/>
  <c r="X841" i="7"/>
  <c r="X842" i="7"/>
  <c r="X843" i="7"/>
  <c r="X844" i="7"/>
  <c r="X845" i="7"/>
  <c r="X846" i="7"/>
  <c r="X847" i="7"/>
  <c r="X848" i="7"/>
  <c r="X849" i="7"/>
  <c r="X850" i="7"/>
  <c r="X851" i="7"/>
  <c r="X852" i="7"/>
  <c r="X853" i="7"/>
  <c r="X854" i="7"/>
  <c r="X855" i="7"/>
  <c r="X856" i="7"/>
  <c r="X857" i="7"/>
  <c r="X858" i="7"/>
  <c r="X859" i="7"/>
  <c r="X860" i="7"/>
  <c r="X861" i="7"/>
  <c r="X862" i="7"/>
  <c r="X863" i="7"/>
  <c r="X864" i="7"/>
  <c r="X865" i="7"/>
  <c r="X866" i="7"/>
  <c r="X867" i="7"/>
  <c r="X868" i="7"/>
  <c r="X869" i="7"/>
  <c r="X870" i="7"/>
  <c r="X871" i="7"/>
  <c r="X872" i="7"/>
  <c r="X873" i="7"/>
  <c r="X874" i="7"/>
  <c r="X875" i="7"/>
  <c r="X876" i="7"/>
  <c r="X877" i="7"/>
  <c r="X878" i="7"/>
  <c r="X879" i="7"/>
  <c r="X880" i="7"/>
  <c r="X881" i="7"/>
  <c r="X882" i="7"/>
  <c r="X883" i="7"/>
  <c r="X884" i="7"/>
  <c r="X885" i="7"/>
  <c r="X886" i="7"/>
  <c r="X887" i="7"/>
  <c r="X888" i="7"/>
  <c r="X889" i="7"/>
  <c r="X890" i="7"/>
  <c r="X891" i="7"/>
  <c r="X892" i="7"/>
  <c r="X893" i="7"/>
  <c r="X894" i="7"/>
  <c r="X895" i="7"/>
  <c r="X896" i="7"/>
  <c r="X897" i="7"/>
  <c r="X898" i="7"/>
  <c r="X899" i="7"/>
  <c r="X900" i="7"/>
  <c r="X901" i="7"/>
  <c r="X902" i="7"/>
  <c r="X903" i="7"/>
  <c r="X904" i="7"/>
  <c r="X905" i="7"/>
  <c r="X906" i="7"/>
  <c r="X907" i="7"/>
  <c r="X908" i="7"/>
  <c r="X909" i="7"/>
  <c r="X910" i="7"/>
  <c r="X911" i="7"/>
  <c r="X912" i="7"/>
  <c r="X913" i="7"/>
  <c r="X914" i="7"/>
  <c r="X915" i="7"/>
  <c r="X916" i="7"/>
  <c r="X917" i="7"/>
  <c r="X918" i="7"/>
  <c r="X919" i="7"/>
  <c r="X920" i="7"/>
  <c r="X921" i="7"/>
  <c r="X922" i="7"/>
  <c r="X923" i="7"/>
  <c r="X924" i="7"/>
  <c r="X925" i="7"/>
  <c r="X926" i="7"/>
  <c r="X927" i="7"/>
  <c r="X928" i="7"/>
  <c r="X929" i="7"/>
  <c r="X930" i="7"/>
  <c r="X931" i="7"/>
  <c r="X932" i="7"/>
  <c r="X933" i="7"/>
  <c r="X934" i="7"/>
  <c r="X935" i="7"/>
  <c r="X936" i="7"/>
  <c r="X937" i="7"/>
  <c r="X938" i="7"/>
  <c r="X939" i="7"/>
  <c r="X940" i="7"/>
  <c r="X941" i="7"/>
  <c r="X942" i="7"/>
  <c r="X943" i="7"/>
  <c r="X944" i="7"/>
  <c r="X945" i="7"/>
  <c r="X946" i="7"/>
  <c r="X947" i="7"/>
  <c r="X948" i="7"/>
  <c r="X949" i="7"/>
  <c r="X950" i="7"/>
  <c r="X951" i="7"/>
  <c r="X952" i="7"/>
  <c r="X953" i="7"/>
  <c r="X954" i="7"/>
  <c r="X955" i="7"/>
  <c r="X956" i="7"/>
  <c r="X957" i="7"/>
  <c r="X958" i="7"/>
  <c r="X959" i="7"/>
  <c r="X960" i="7"/>
  <c r="X961" i="7"/>
  <c r="X962" i="7"/>
  <c r="X963" i="7"/>
  <c r="X964" i="7"/>
  <c r="X965" i="7"/>
  <c r="X966" i="7"/>
  <c r="X967" i="7"/>
  <c r="X968" i="7"/>
  <c r="X969" i="7"/>
  <c r="X970" i="7"/>
  <c r="X971" i="7"/>
  <c r="X972" i="7"/>
  <c r="X973" i="7"/>
  <c r="X974" i="7"/>
  <c r="X975" i="7"/>
  <c r="X976" i="7"/>
  <c r="X977" i="7"/>
  <c r="X978" i="7"/>
  <c r="X979" i="7"/>
  <c r="X980" i="7"/>
  <c r="X981" i="7"/>
  <c r="X982" i="7"/>
  <c r="X983" i="7"/>
  <c r="X984" i="7"/>
  <c r="X985" i="7"/>
  <c r="X986" i="7"/>
  <c r="X987" i="7"/>
  <c r="X988" i="7"/>
  <c r="X989" i="7"/>
  <c r="X990" i="7"/>
  <c r="X991" i="7"/>
  <c r="X992" i="7"/>
  <c r="X993" i="7"/>
  <c r="X994" i="7"/>
  <c r="X995" i="7"/>
  <c r="X996" i="7"/>
  <c r="X997" i="7"/>
  <c r="X998" i="7"/>
  <c r="X999" i="7"/>
  <c r="X1000" i="7"/>
  <c r="X1001" i="7"/>
  <c r="X1002" i="7"/>
  <c r="X1003" i="7"/>
  <c r="X1004" i="7"/>
  <c r="X1005" i="7"/>
  <c r="X1006" i="7"/>
  <c r="X1007" i="7"/>
  <c r="X1008" i="7"/>
  <c r="X1009" i="7"/>
  <c r="X1010" i="7"/>
  <c r="X1011" i="7"/>
  <c r="X1012" i="7"/>
  <c r="X1013" i="7"/>
  <c r="X1014" i="7"/>
  <c r="X1015" i="7"/>
  <c r="X1016" i="7"/>
  <c r="X1017" i="7"/>
  <c r="X1018" i="7"/>
  <c r="X1019" i="7"/>
  <c r="X1020" i="7"/>
  <c r="X1021" i="7"/>
  <c r="X1022" i="7"/>
  <c r="X1023" i="7"/>
  <c r="X1024" i="7"/>
  <c r="X1025" i="7"/>
  <c r="X1026" i="7"/>
  <c r="X1027" i="7"/>
  <c r="X1028" i="7"/>
  <c r="X1029" i="7"/>
  <c r="X1030" i="7"/>
  <c r="X1031" i="7"/>
  <c r="X1032" i="7"/>
  <c r="X1033" i="7"/>
  <c r="X1034" i="7"/>
  <c r="X1035" i="7"/>
  <c r="X1036" i="7"/>
  <c r="X1037" i="7"/>
  <c r="X1038" i="7"/>
  <c r="X1039" i="7"/>
  <c r="X1040" i="7"/>
  <c r="X1041" i="7"/>
  <c r="X1042" i="7"/>
  <c r="X1043" i="7"/>
  <c r="X1044" i="7"/>
  <c r="X1045" i="7"/>
  <c r="X1046" i="7"/>
  <c r="X1047" i="7"/>
  <c r="X1048" i="7"/>
  <c r="X1049" i="7"/>
  <c r="X1050" i="7"/>
  <c r="X1051" i="7"/>
  <c r="X1052" i="7"/>
  <c r="X1053" i="7"/>
  <c r="X1054" i="7"/>
  <c r="X1055" i="7"/>
  <c r="X1056" i="7"/>
  <c r="X1057" i="7"/>
  <c r="X1058" i="7"/>
  <c r="X1059" i="7"/>
  <c r="X1060" i="7"/>
  <c r="X1061" i="7"/>
  <c r="X1062" i="7"/>
  <c r="X1063" i="7"/>
  <c r="X1064" i="7"/>
  <c r="X1065" i="7"/>
  <c r="X1066" i="7"/>
  <c r="X1067" i="7"/>
  <c r="X1068" i="7"/>
  <c r="X1069" i="7"/>
  <c r="X1070" i="7"/>
  <c r="X1071" i="7"/>
  <c r="X1072" i="7"/>
  <c r="X1073" i="7"/>
  <c r="X1074" i="7"/>
  <c r="X1075" i="7"/>
  <c r="X1076" i="7"/>
  <c r="X1077" i="7"/>
  <c r="X1078" i="7"/>
  <c r="X1079" i="7"/>
  <c r="X1080" i="7"/>
  <c r="X1081" i="7"/>
  <c r="X1082" i="7"/>
  <c r="X1083" i="7"/>
  <c r="X1084" i="7"/>
  <c r="X1085" i="7"/>
  <c r="X1086" i="7"/>
  <c r="X1087" i="7"/>
  <c r="X1088" i="7"/>
  <c r="X1089" i="7"/>
  <c r="X1090" i="7"/>
  <c r="X1091" i="7"/>
  <c r="X1092" i="7"/>
  <c r="X1093" i="7"/>
  <c r="X1094" i="7"/>
  <c r="X1095" i="7"/>
  <c r="X1096" i="7"/>
  <c r="X1097" i="7"/>
  <c r="X1098" i="7"/>
  <c r="X1099" i="7"/>
  <c r="X1100" i="7"/>
  <c r="X1101" i="7"/>
  <c r="X1102" i="7"/>
  <c r="X1103" i="7"/>
  <c r="X1104" i="7"/>
  <c r="X1105" i="7"/>
  <c r="X1106" i="7"/>
  <c r="X1107" i="7"/>
  <c r="X1108" i="7"/>
  <c r="X1109" i="7"/>
  <c r="X1110" i="7"/>
  <c r="X1111" i="7"/>
  <c r="X1112" i="7"/>
  <c r="X1113" i="7"/>
  <c r="X1114" i="7"/>
  <c r="X1115" i="7"/>
  <c r="X1116" i="7"/>
  <c r="X1117" i="7"/>
  <c r="X1118" i="7"/>
  <c r="X1119" i="7"/>
  <c r="X1120" i="7"/>
  <c r="X1121" i="7"/>
  <c r="X1122" i="7"/>
  <c r="X1123" i="7"/>
  <c r="X1124" i="7"/>
  <c r="X1125" i="7"/>
  <c r="X1126" i="7"/>
  <c r="X1127" i="7"/>
  <c r="X1128" i="7"/>
  <c r="X1129" i="7"/>
  <c r="X1130" i="7"/>
  <c r="X1131" i="7"/>
  <c r="X1132" i="7"/>
  <c r="X1133" i="7"/>
  <c r="X1134" i="7"/>
  <c r="X1135" i="7"/>
  <c r="X1136" i="7"/>
  <c r="X1137" i="7"/>
  <c r="X1138" i="7"/>
  <c r="X1139" i="7"/>
  <c r="X1140" i="7"/>
  <c r="X1141" i="7"/>
  <c r="X1142" i="7"/>
  <c r="X1143" i="7"/>
  <c r="X1144" i="7"/>
  <c r="X1145" i="7"/>
  <c r="X1146" i="7"/>
  <c r="X1147" i="7"/>
  <c r="X1148" i="7"/>
  <c r="X1149" i="7"/>
  <c r="X1150" i="7"/>
  <c r="X1151" i="7"/>
  <c r="X1152" i="7"/>
  <c r="X1153" i="7"/>
  <c r="X1154" i="7"/>
  <c r="X1155" i="7"/>
  <c r="X1156" i="7"/>
  <c r="X1157" i="7"/>
  <c r="X1158" i="7"/>
  <c r="X1159" i="7"/>
  <c r="X1160" i="7"/>
  <c r="X1161" i="7"/>
  <c r="X1162" i="7"/>
  <c r="X1163" i="7"/>
  <c r="X1164" i="7"/>
  <c r="X1165" i="7"/>
  <c r="X1166" i="7"/>
  <c r="X1167" i="7"/>
  <c r="X1168" i="7"/>
  <c r="X1169" i="7"/>
  <c r="X1170" i="7"/>
  <c r="X1171" i="7"/>
  <c r="X1172" i="7"/>
  <c r="X1173" i="7"/>
  <c r="X1174" i="7"/>
  <c r="X1175" i="7"/>
  <c r="X1176" i="7"/>
  <c r="X1177" i="7"/>
  <c r="X1178" i="7"/>
  <c r="X1179" i="7"/>
  <c r="X1180" i="7"/>
  <c r="X1181" i="7"/>
  <c r="X1182" i="7"/>
  <c r="X1183" i="7"/>
  <c r="X1184" i="7"/>
  <c r="X1185" i="7"/>
  <c r="X1186" i="7"/>
  <c r="X1187" i="7"/>
  <c r="X1188" i="7"/>
  <c r="X1189" i="7"/>
  <c r="X1190" i="7"/>
  <c r="X1191" i="7"/>
  <c r="X1192" i="7"/>
  <c r="X1193" i="7"/>
  <c r="X1194" i="7"/>
  <c r="X1195" i="7"/>
  <c r="X1196" i="7"/>
  <c r="X1197" i="7"/>
  <c r="X1198" i="7"/>
  <c r="X1199" i="7"/>
  <c r="X1200" i="7"/>
  <c r="X1201" i="7"/>
  <c r="X1202" i="7"/>
  <c r="X1203" i="7"/>
  <c r="X1204" i="7"/>
  <c r="X1205" i="7"/>
  <c r="X1206" i="7"/>
  <c r="X1207" i="7"/>
  <c r="X1208" i="7"/>
  <c r="X1209" i="7"/>
  <c r="X1210" i="7"/>
  <c r="X1211" i="7"/>
  <c r="X1212" i="7"/>
  <c r="X1213" i="7"/>
  <c r="X1214" i="7"/>
  <c r="X1215" i="7"/>
  <c r="X1216" i="7"/>
  <c r="X1217" i="7"/>
  <c r="X1218" i="7"/>
  <c r="X1219" i="7"/>
  <c r="X1220" i="7"/>
  <c r="X1221" i="7"/>
  <c r="X1222" i="7"/>
  <c r="X1223" i="7"/>
  <c r="X1224" i="7"/>
  <c r="X1225" i="7"/>
  <c r="X1226" i="7"/>
  <c r="X1227" i="7"/>
  <c r="X1228" i="7"/>
  <c r="X1229" i="7"/>
  <c r="X1230" i="7"/>
  <c r="X1231" i="7"/>
  <c r="X1232" i="7"/>
  <c r="X1233" i="7"/>
  <c r="X1234" i="7"/>
  <c r="X1235" i="7"/>
  <c r="X1236" i="7"/>
  <c r="X1237" i="7"/>
  <c r="X1238" i="7"/>
  <c r="X1239" i="7"/>
  <c r="X1240" i="7"/>
  <c r="X1241" i="7"/>
  <c r="X1242" i="7"/>
  <c r="X1243" i="7"/>
  <c r="X1244" i="7"/>
  <c r="X1245" i="7"/>
  <c r="X1246" i="7"/>
  <c r="X1247" i="7"/>
  <c r="X1248" i="7"/>
  <c r="X1249" i="7"/>
  <c r="X1250" i="7"/>
  <c r="X1251" i="7"/>
  <c r="X1252" i="7"/>
  <c r="X1253" i="7"/>
  <c r="X1254" i="7"/>
  <c r="X1255" i="7"/>
  <c r="X1256" i="7"/>
  <c r="X1257" i="7"/>
  <c r="X1258" i="7"/>
  <c r="X1259" i="7"/>
  <c r="X1260" i="7"/>
  <c r="X1261" i="7"/>
  <c r="X1262" i="7"/>
  <c r="X1263" i="7"/>
  <c r="X1264" i="7"/>
  <c r="X1265" i="7"/>
  <c r="X1266" i="7"/>
  <c r="X1267" i="7"/>
  <c r="X1268" i="7"/>
  <c r="X1269" i="7"/>
  <c r="X1270" i="7"/>
  <c r="X1271" i="7"/>
  <c r="X1272" i="7"/>
  <c r="X1273" i="7"/>
  <c r="X1274" i="7"/>
  <c r="X1275" i="7"/>
  <c r="X1276" i="7"/>
  <c r="X1277" i="7"/>
  <c r="X1278" i="7"/>
  <c r="X1279" i="7"/>
  <c r="X1280" i="7"/>
  <c r="X1281" i="7"/>
  <c r="X1282" i="7"/>
  <c r="X1283" i="7"/>
  <c r="X1284" i="7"/>
  <c r="X1285" i="7"/>
  <c r="X1286" i="7"/>
  <c r="X1287" i="7"/>
  <c r="X1288" i="7"/>
  <c r="X1289" i="7"/>
  <c r="X1290" i="7"/>
  <c r="X1291" i="7"/>
  <c r="X1292" i="7"/>
  <c r="X1293" i="7"/>
  <c r="X1294" i="7"/>
  <c r="X1295" i="7"/>
  <c r="X1296" i="7"/>
  <c r="X1297" i="7"/>
  <c r="X1298" i="7"/>
  <c r="X1299" i="7"/>
  <c r="X1300" i="7"/>
  <c r="X1301" i="7"/>
  <c r="X1302" i="7"/>
  <c r="X1303" i="7"/>
  <c r="X1304" i="7"/>
  <c r="X1305" i="7"/>
  <c r="X1306" i="7"/>
  <c r="X1307" i="7"/>
  <c r="X1308" i="7"/>
  <c r="X1309" i="7"/>
  <c r="X1310" i="7"/>
  <c r="X1311" i="7"/>
  <c r="X1312" i="7"/>
  <c r="X1313" i="7"/>
  <c r="X1314" i="7"/>
  <c r="X1315" i="7"/>
  <c r="X1316" i="7"/>
  <c r="X1317" i="7"/>
  <c r="X1318" i="7"/>
  <c r="X1319" i="7"/>
  <c r="X1320" i="7"/>
  <c r="X1321" i="7"/>
  <c r="X1322" i="7"/>
  <c r="X1323" i="7"/>
  <c r="X1324" i="7"/>
  <c r="X1325" i="7"/>
  <c r="X1326" i="7"/>
  <c r="X1327" i="7"/>
  <c r="X1328" i="7"/>
  <c r="X1329" i="7"/>
  <c r="X1330" i="7"/>
  <c r="X1331" i="7"/>
  <c r="X1332" i="7"/>
  <c r="X1333" i="7"/>
  <c r="X1334" i="7"/>
  <c r="X1335" i="7"/>
  <c r="X1336" i="7"/>
  <c r="X1337" i="7"/>
  <c r="X1338" i="7"/>
  <c r="X1339" i="7"/>
  <c r="X1340" i="7"/>
  <c r="X1341" i="7"/>
  <c r="X1342" i="7"/>
  <c r="X1343" i="7"/>
  <c r="X1344" i="7"/>
  <c r="X1345" i="7"/>
  <c r="X1346" i="7"/>
  <c r="X1347" i="7"/>
  <c r="X1348" i="7"/>
  <c r="X1349" i="7"/>
  <c r="X1350" i="7"/>
  <c r="X1351" i="7"/>
  <c r="X1352" i="7"/>
  <c r="X1353" i="7"/>
  <c r="X1354" i="7"/>
  <c r="X1355" i="7"/>
  <c r="X1356" i="7"/>
  <c r="X1357" i="7"/>
  <c r="X1358" i="7"/>
  <c r="X1359" i="7"/>
  <c r="X1360" i="7"/>
  <c r="X1361" i="7"/>
  <c r="X1362" i="7"/>
  <c r="X1363" i="7"/>
  <c r="X1364" i="7"/>
  <c r="X1365" i="7"/>
  <c r="X1366" i="7"/>
  <c r="X1367" i="7"/>
  <c r="X1368" i="7"/>
  <c r="X1369" i="7"/>
  <c r="X1370" i="7"/>
  <c r="X1371" i="7"/>
  <c r="X1372" i="7"/>
  <c r="X1373" i="7"/>
  <c r="X1374" i="7"/>
  <c r="X1375" i="7"/>
  <c r="X1376" i="7"/>
  <c r="X1377" i="7"/>
  <c r="X1378" i="7"/>
  <c r="X1379" i="7"/>
  <c r="X1380" i="7"/>
  <c r="X1381" i="7"/>
  <c r="X1382" i="7"/>
  <c r="X1383" i="7"/>
  <c r="X1384" i="7"/>
  <c r="X1385" i="7"/>
  <c r="X1386" i="7"/>
  <c r="X1387" i="7"/>
  <c r="X1388" i="7"/>
  <c r="X1389" i="7"/>
  <c r="X1390" i="7"/>
  <c r="X1391" i="7"/>
  <c r="X1392" i="7"/>
  <c r="X1393" i="7"/>
  <c r="X1394" i="7"/>
  <c r="X1395" i="7"/>
  <c r="X1396" i="7"/>
  <c r="X1397" i="7"/>
  <c r="X1398" i="7"/>
  <c r="X1399" i="7"/>
  <c r="X1400" i="7"/>
  <c r="X1401" i="7"/>
  <c r="X1402" i="7"/>
  <c r="X1403" i="7"/>
  <c r="X1404" i="7"/>
  <c r="X1405" i="7"/>
  <c r="X1406" i="7"/>
  <c r="X1407" i="7"/>
  <c r="X1408" i="7"/>
  <c r="X1409" i="7"/>
  <c r="X1410" i="7"/>
  <c r="X1411" i="7"/>
  <c r="X1412" i="7"/>
  <c r="X1413" i="7"/>
  <c r="X1414" i="7"/>
  <c r="X1415" i="7"/>
  <c r="X1416" i="7"/>
  <c r="X1417" i="7"/>
  <c r="X1418" i="7"/>
  <c r="X1419" i="7"/>
  <c r="X1420" i="7"/>
  <c r="X1421" i="7"/>
  <c r="X1422" i="7"/>
  <c r="X1423" i="7"/>
  <c r="X1424" i="7"/>
  <c r="X1425" i="7"/>
  <c r="X1426" i="7"/>
  <c r="X1427" i="7"/>
  <c r="X1428" i="7"/>
  <c r="X1429" i="7"/>
  <c r="X1430" i="7"/>
  <c r="X1431" i="7"/>
  <c r="X1432" i="7"/>
  <c r="X1433" i="7"/>
  <c r="X1434" i="7"/>
  <c r="X1435" i="7"/>
  <c r="X1436" i="7"/>
  <c r="X1437" i="7"/>
  <c r="X1438" i="7"/>
  <c r="X1439" i="7"/>
  <c r="X1440" i="7"/>
  <c r="X1441" i="7"/>
  <c r="X1442" i="7"/>
  <c r="X1443" i="7"/>
  <c r="X1444" i="7"/>
  <c r="X1445" i="7"/>
  <c r="X1446" i="7"/>
  <c r="X1447" i="7"/>
  <c r="X1448" i="7"/>
  <c r="X1449" i="7"/>
  <c r="X1450" i="7"/>
  <c r="X1451" i="7"/>
  <c r="X1452" i="7"/>
  <c r="X1453" i="7"/>
  <c r="X1454" i="7"/>
  <c r="X1455" i="7"/>
  <c r="X1456" i="7"/>
  <c r="X1457" i="7"/>
  <c r="X1458" i="7"/>
  <c r="X1459" i="7"/>
  <c r="X1460" i="7"/>
  <c r="X1461" i="7"/>
  <c r="X1462" i="7"/>
  <c r="X1463" i="7"/>
  <c r="X1464" i="7"/>
  <c r="X1465" i="7"/>
  <c r="X1466" i="7"/>
  <c r="X1467" i="7"/>
  <c r="X1468" i="7"/>
  <c r="X1469" i="7"/>
  <c r="X1470" i="7"/>
  <c r="X1471" i="7"/>
  <c r="X1472" i="7"/>
  <c r="X1473" i="7"/>
  <c r="X1474" i="7"/>
  <c r="X1475" i="7"/>
  <c r="X1476" i="7"/>
  <c r="X1477" i="7"/>
  <c r="X1478" i="7"/>
  <c r="X1479" i="7"/>
  <c r="X1480" i="7"/>
  <c r="X1481" i="7"/>
  <c r="X1482" i="7"/>
  <c r="X1483" i="7"/>
  <c r="X1484" i="7"/>
  <c r="X1485" i="7"/>
  <c r="X1486" i="7"/>
  <c r="X1487" i="7"/>
  <c r="X1488" i="7"/>
  <c r="X1489" i="7"/>
  <c r="X1490" i="7"/>
  <c r="X1491" i="7"/>
  <c r="X1492" i="7"/>
  <c r="X1493" i="7"/>
  <c r="X1494" i="7"/>
  <c r="X1495" i="7"/>
  <c r="X1496" i="7"/>
  <c r="X1497" i="7"/>
  <c r="X1498" i="7"/>
  <c r="X1499" i="7"/>
  <c r="X1500" i="7"/>
  <c r="X1501" i="7"/>
  <c r="X2" i="7"/>
  <c r="Q3" i="7" l="1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Q735" i="7"/>
  <c r="Q736" i="7"/>
  <c r="Q737" i="7"/>
  <c r="Q738" i="7"/>
  <c r="Q739" i="7"/>
  <c r="Q740" i="7"/>
  <c r="Q741" i="7"/>
  <c r="Q742" i="7"/>
  <c r="Q743" i="7"/>
  <c r="Q744" i="7"/>
  <c r="Q745" i="7"/>
  <c r="Q746" i="7"/>
  <c r="Q747" i="7"/>
  <c r="Q748" i="7"/>
  <c r="Q749" i="7"/>
  <c r="Q750" i="7"/>
  <c r="Q751" i="7"/>
  <c r="Q752" i="7"/>
  <c r="Q753" i="7"/>
  <c r="Q754" i="7"/>
  <c r="Q755" i="7"/>
  <c r="Q756" i="7"/>
  <c r="Q757" i="7"/>
  <c r="Q758" i="7"/>
  <c r="Q759" i="7"/>
  <c r="Q760" i="7"/>
  <c r="Q761" i="7"/>
  <c r="Q762" i="7"/>
  <c r="Q763" i="7"/>
  <c r="Q764" i="7"/>
  <c r="Q765" i="7"/>
  <c r="Q766" i="7"/>
  <c r="Q767" i="7"/>
  <c r="Q768" i="7"/>
  <c r="Q769" i="7"/>
  <c r="Q770" i="7"/>
  <c r="Q771" i="7"/>
  <c r="Q772" i="7"/>
  <c r="Q773" i="7"/>
  <c r="Q774" i="7"/>
  <c r="Q775" i="7"/>
  <c r="Q776" i="7"/>
  <c r="Q777" i="7"/>
  <c r="Q778" i="7"/>
  <c r="Q779" i="7"/>
  <c r="Q780" i="7"/>
  <c r="Q781" i="7"/>
  <c r="Q782" i="7"/>
  <c r="Q783" i="7"/>
  <c r="Q784" i="7"/>
  <c r="Q785" i="7"/>
  <c r="Q786" i="7"/>
  <c r="Q787" i="7"/>
  <c r="Q788" i="7"/>
  <c r="Q789" i="7"/>
  <c r="Q790" i="7"/>
  <c r="Q791" i="7"/>
  <c r="Q792" i="7"/>
  <c r="Q793" i="7"/>
  <c r="Q794" i="7"/>
  <c r="Q795" i="7"/>
  <c r="Q796" i="7"/>
  <c r="Q797" i="7"/>
  <c r="Q798" i="7"/>
  <c r="Q799" i="7"/>
  <c r="Q800" i="7"/>
  <c r="Q801" i="7"/>
  <c r="Q802" i="7"/>
  <c r="Q803" i="7"/>
  <c r="Q804" i="7"/>
  <c r="Q805" i="7"/>
  <c r="Q806" i="7"/>
  <c r="Q807" i="7"/>
  <c r="Q808" i="7"/>
  <c r="Q809" i="7"/>
  <c r="Q810" i="7"/>
  <c r="Q811" i="7"/>
  <c r="Q812" i="7"/>
  <c r="Q813" i="7"/>
  <c r="Q814" i="7"/>
  <c r="Q815" i="7"/>
  <c r="Q816" i="7"/>
  <c r="Q817" i="7"/>
  <c r="Q818" i="7"/>
  <c r="Q819" i="7"/>
  <c r="Q820" i="7"/>
  <c r="Q821" i="7"/>
  <c r="Q822" i="7"/>
  <c r="Q823" i="7"/>
  <c r="Q824" i="7"/>
  <c r="Q825" i="7"/>
  <c r="Q826" i="7"/>
  <c r="Q827" i="7"/>
  <c r="Q828" i="7"/>
  <c r="Q829" i="7"/>
  <c r="Q830" i="7"/>
  <c r="Q831" i="7"/>
  <c r="Q832" i="7"/>
  <c r="Q833" i="7"/>
  <c r="Q834" i="7"/>
  <c r="Q835" i="7"/>
  <c r="Q836" i="7"/>
  <c r="Q837" i="7"/>
  <c r="Q838" i="7"/>
  <c r="Q839" i="7"/>
  <c r="Q840" i="7"/>
  <c r="Q841" i="7"/>
  <c r="Q842" i="7"/>
  <c r="Q843" i="7"/>
  <c r="Q844" i="7"/>
  <c r="Q845" i="7"/>
  <c r="Q846" i="7"/>
  <c r="Q847" i="7"/>
  <c r="Q848" i="7"/>
  <c r="Q849" i="7"/>
  <c r="Q850" i="7"/>
  <c r="Q851" i="7"/>
  <c r="Q852" i="7"/>
  <c r="Q853" i="7"/>
  <c r="Q854" i="7"/>
  <c r="Q855" i="7"/>
  <c r="Q856" i="7"/>
  <c r="Q857" i="7"/>
  <c r="Q858" i="7"/>
  <c r="Q859" i="7"/>
  <c r="Q860" i="7"/>
  <c r="Q861" i="7"/>
  <c r="Q862" i="7"/>
  <c r="Q863" i="7"/>
  <c r="Q864" i="7"/>
  <c r="Q865" i="7"/>
  <c r="Q866" i="7"/>
  <c r="Q867" i="7"/>
  <c r="Q868" i="7"/>
  <c r="Q869" i="7"/>
  <c r="Q870" i="7"/>
  <c r="Q871" i="7"/>
  <c r="Q872" i="7"/>
  <c r="Q873" i="7"/>
  <c r="Q874" i="7"/>
  <c r="Q875" i="7"/>
  <c r="Q876" i="7"/>
  <c r="Q877" i="7"/>
  <c r="Q878" i="7"/>
  <c r="Q879" i="7"/>
  <c r="Q880" i="7"/>
  <c r="Q881" i="7"/>
  <c r="Q882" i="7"/>
  <c r="Q883" i="7"/>
  <c r="Q884" i="7"/>
  <c r="Q885" i="7"/>
  <c r="Q886" i="7"/>
  <c r="Q887" i="7"/>
  <c r="Q888" i="7"/>
  <c r="Q889" i="7"/>
  <c r="Q890" i="7"/>
  <c r="Q891" i="7"/>
  <c r="Q892" i="7"/>
  <c r="Q893" i="7"/>
  <c r="Q894" i="7"/>
  <c r="Q895" i="7"/>
  <c r="Q896" i="7"/>
  <c r="Q897" i="7"/>
  <c r="Q898" i="7"/>
  <c r="Q899" i="7"/>
  <c r="Q900" i="7"/>
  <c r="Q901" i="7"/>
  <c r="Q902" i="7"/>
  <c r="Q903" i="7"/>
  <c r="Q904" i="7"/>
  <c r="Q905" i="7"/>
  <c r="Q906" i="7"/>
  <c r="Q907" i="7"/>
  <c r="Q908" i="7"/>
  <c r="Q909" i="7"/>
  <c r="Q910" i="7"/>
  <c r="Q911" i="7"/>
  <c r="Q912" i="7"/>
  <c r="Q913" i="7"/>
  <c r="Q914" i="7"/>
  <c r="Q915" i="7"/>
  <c r="Q916" i="7"/>
  <c r="Q917" i="7"/>
  <c r="Q918" i="7"/>
  <c r="Q919" i="7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3" i="7"/>
  <c r="Q934" i="7"/>
  <c r="Q935" i="7"/>
  <c r="Q936" i="7"/>
  <c r="Q937" i="7"/>
  <c r="Q938" i="7"/>
  <c r="Q939" i="7"/>
  <c r="Q940" i="7"/>
  <c r="Q941" i="7"/>
  <c r="Q942" i="7"/>
  <c r="Q943" i="7"/>
  <c r="Q944" i="7"/>
  <c r="Q945" i="7"/>
  <c r="Q946" i="7"/>
  <c r="Q947" i="7"/>
  <c r="Q948" i="7"/>
  <c r="Q949" i="7"/>
  <c r="Q950" i="7"/>
  <c r="Q951" i="7"/>
  <c r="Q952" i="7"/>
  <c r="Q953" i="7"/>
  <c r="Q954" i="7"/>
  <c r="Q955" i="7"/>
  <c r="Q956" i="7"/>
  <c r="Q957" i="7"/>
  <c r="Q958" i="7"/>
  <c r="Q959" i="7"/>
  <c r="Q960" i="7"/>
  <c r="Q961" i="7"/>
  <c r="Q962" i="7"/>
  <c r="Q963" i="7"/>
  <c r="Q964" i="7"/>
  <c r="Q965" i="7"/>
  <c r="Q966" i="7"/>
  <c r="Q967" i="7"/>
  <c r="Q968" i="7"/>
  <c r="Q969" i="7"/>
  <c r="Q970" i="7"/>
  <c r="Q971" i="7"/>
  <c r="Q972" i="7"/>
  <c r="Q973" i="7"/>
  <c r="Q974" i="7"/>
  <c r="Q975" i="7"/>
  <c r="Q976" i="7"/>
  <c r="Q977" i="7"/>
  <c r="Q978" i="7"/>
  <c r="Q979" i="7"/>
  <c r="Q980" i="7"/>
  <c r="Q981" i="7"/>
  <c r="Q982" i="7"/>
  <c r="Q983" i="7"/>
  <c r="Q984" i="7"/>
  <c r="Q985" i="7"/>
  <c r="Q986" i="7"/>
  <c r="Q987" i="7"/>
  <c r="Q988" i="7"/>
  <c r="Q989" i="7"/>
  <c r="Q990" i="7"/>
  <c r="Q991" i="7"/>
  <c r="Q992" i="7"/>
  <c r="Q993" i="7"/>
  <c r="Q994" i="7"/>
  <c r="Q995" i="7"/>
  <c r="Q996" i="7"/>
  <c r="Q997" i="7"/>
  <c r="Q998" i="7"/>
  <c r="Q999" i="7"/>
  <c r="Q1000" i="7"/>
  <c r="Q1001" i="7"/>
  <c r="Q1002" i="7"/>
  <c r="Q1003" i="7"/>
  <c r="Q1004" i="7"/>
  <c r="Q1005" i="7"/>
  <c r="Q1006" i="7"/>
  <c r="Q1007" i="7"/>
  <c r="Q1008" i="7"/>
  <c r="Q1009" i="7"/>
  <c r="Q1010" i="7"/>
  <c r="Q1011" i="7"/>
  <c r="Q1012" i="7"/>
  <c r="Q1013" i="7"/>
  <c r="Q1014" i="7"/>
  <c r="Q1015" i="7"/>
  <c r="Q1016" i="7"/>
  <c r="Q1017" i="7"/>
  <c r="Q1018" i="7"/>
  <c r="Q1019" i="7"/>
  <c r="Q1020" i="7"/>
  <c r="Q1021" i="7"/>
  <c r="Q1022" i="7"/>
  <c r="Q1023" i="7"/>
  <c r="Q1024" i="7"/>
  <c r="Q1025" i="7"/>
  <c r="Q1026" i="7"/>
  <c r="Q1027" i="7"/>
  <c r="Q1028" i="7"/>
  <c r="Q1029" i="7"/>
  <c r="Q1030" i="7"/>
  <c r="Q1031" i="7"/>
  <c r="Q1032" i="7"/>
  <c r="Q1033" i="7"/>
  <c r="Q1034" i="7"/>
  <c r="Q1035" i="7"/>
  <c r="Q1036" i="7"/>
  <c r="Q1037" i="7"/>
  <c r="Q1038" i="7"/>
  <c r="Q1039" i="7"/>
  <c r="Q1040" i="7"/>
  <c r="Q1041" i="7"/>
  <c r="Q1042" i="7"/>
  <c r="Q1043" i="7"/>
  <c r="Q1044" i="7"/>
  <c r="Q1045" i="7"/>
  <c r="Q1046" i="7"/>
  <c r="Q1047" i="7"/>
  <c r="Q1048" i="7"/>
  <c r="Q1049" i="7"/>
  <c r="Q1050" i="7"/>
  <c r="Q1051" i="7"/>
  <c r="Q1052" i="7"/>
  <c r="Q1053" i="7"/>
  <c r="Q1054" i="7"/>
  <c r="Q1055" i="7"/>
  <c r="Q1056" i="7"/>
  <c r="Q1057" i="7"/>
  <c r="Q1058" i="7"/>
  <c r="Q1059" i="7"/>
  <c r="Q1060" i="7"/>
  <c r="Q1061" i="7"/>
  <c r="Q1062" i="7"/>
  <c r="Q1063" i="7"/>
  <c r="Q1064" i="7"/>
  <c r="Q1065" i="7"/>
  <c r="Q1066" i="7"/>
  <c r="Q1067" i="7"/>
  <c r="Q1068" i="7"/>
  <c r="Q1069" i="7"/>
  <c r="Q1070" i="7"/>
  <c r="Q1071" i="7"/>
  <c r="Q1072" i="7"/>
  <c r="Q1073" i="7"/>
  <c r="Q1074" i="7"/>
  <c r="Q1075" i="7"/>
  <c r="Q1076" i="7"/>
  <c r="Q1077" i="7"/>
  <c r="Q1078" i="7"/>
  <c r="Q1079" i="7"/>
  <c r="Q1080" i="7"/>
  <c r="Q1081" i="7"/>
  <c r="Q1082" i="7"/>
  <c r="Q1083" i="7"/>
  <c r="Q1084" i="7"/>
  <c r="Q1085" i="7"/>
  <c r="Q1086" i="7"/>
  <c r="Q1087" i="7"/>
  <c r="Q1088" i="7"/>
  <c r="Q1089" i="7"/>
  <c r="Q1090" i="7"/>
  <c r="Q1091" i="7"/>
  <c r="Q1092" i="7"/>
  <c r="Q1093" i="7"/>
  <c r="Q1094" i="7"/>
  <c r="Q1095" i="7"/>
  <c r="Q1096" i="7"/>
  <c r="Q1097" i="7"/>
  <c r="Q1098" i="7"/>
  <c r="Q1099" i="7"/>
  <c r="Q1100" i="7"/>
  <c r="Q1101" i="7"/>
  <c r="Q1102" i="7"/>
  <c r="Q1103" i="7"/>
  <c r="Q1104" i="7"/>
  <c r="Q1105" i="7"/>
  <c r="Q1106" i="7"/>
  <c r="Q1107" i="7"/>
  <c r="Q1108" i="7"/>
  <c r="Q1109" i="7"/>
  <c r="Q1110" i="7"/>
  <c r="Q1111" i="7"/>
  <c r="Q1112" i="7"/>
  <c r="Q1113" i="7"/>
  <c r="Q1114" i="7"/>
  <c r="Q1115" i="7"/>
  <c r="Q1116" i="7"/>
  <c r="Q1117" i="7"/>
  <c r="Q1118" i="7"/>
  <c r="Q1119" i="7"/>
  <c r="Q1120" i="7"/>
  <c r="Q1121" i="7"/>
  <c r="Q1122" i="7"/>
  <c r="Q1123" i="7"/>
  <c r="Q1124" i="7"/>
  <c r="Q1125" i="7"/>
  <c r="Q1126" i="7"/>
  <c r="Q1127" i="7"/>
  <c r="Q1128" i="7"/>
  <c r="Q1129" i="7"/>
  <c r="Q1130" i="7"/>
  <c r="Q1131" i="7"/>
  <c r="Q1132" i="7"/>
  <c r="Q1133" i="7"/>
  <c r="Q1134" i="7"/>
  <c r="Q1135" i="7"/>
  <c r="Q1136" i="7"/>
  <c r="Q1137" i="7"/>
  <c r="Q1138" i="7"/>
  <c r="Q1139" i="7"/>
  <c r="Q1140" i="7"/>
  <c r="Q1141" i="7"/>
  <c r="Q1142" i="7"/>
  <c r="Q1143" i="7"/>
  <c r="Q1144" i="7"/>
  <c r="Q1145" i="7"/>
  <c r="Q1146" i="7"/>
  <c r="Q1147" i="7"/>
  <c r="Q1148" i="7"/>
  <c r="Q1149" i="7"/>
  <c r="Q1150" i="7"/>
  <c r="Q1151" i="7"/>
  <c r="Q1152" i="7"/>
  <c r="Q1153" i="7"/>
  <c r="Q1154" i="7"/>
  <c r="Q1155" i="7"/>
  <c r="Q1156" i="7"/>
  <c r="Q1157" i="7"/>
  <c r="Q1158" i="7"/>
  <c r="Q1159" i="7"/>
  <c r="Q1160" i="7"/>
  <c r="Q1161" i="7"/>
  <c r="Q1162" i="7"/>
  <c r="Q1163" i="7"/>
  <c r="Q1164" i="7"/>
  <c r="Q1165" i="7"/>
  <c r="Q1166" i="7"/>
  <c r="Q1167" i="7"/>
  <c r="Q1168" i="7"/>
  <c r="Q1169" i="7"/>
  <c r="Q1170" i="7"/>
  <c r="Q1171" i="7"/>
  <c r="Q1172" i="7"/>
  <c r="Q1173" i="7"/>
  <c r="Q1174" i="7"/>
  <c r="Q1175" i="7"/>
  <c r="Q1176" i="7"/>
  <c r="Q1177" i="7"/>
  <c r="Q1178" i="7"/>
  <c r="Q1179" i="7"/>
  <c r="Q1180" i="7"/>
  <c r="Q1181" i="7"/>
  <c r="Q1182" i="7"/>
  <c r="Q1183" i="7"/>
  <c r="Q1184" i="7"/>
  <c r="Q1185" i="7"/>
  <c r="Q1186" i="7"/>
  <c r="Q1187" i="7"/>
  <c r="Q1188" i="7"/>
  <c r="Q1189" i="7"/>
  <c r="Q1190" i="7"/>
  <c r="Q1191" i="7"/>
  <c r="Q1192" i="7"/>
  <c r="Q1193" i="7"/>
  <c r="Q1194" i="7"/>
  <c r="Q1195" i="7"/>
  <c r="Q1196" i="7"/>
  <c r="Q1197" i="7"/>
  <c r="Q1198" i="7"/>
  <c r="Q1199" i="7"/>
  <c r="Q1200" i="7"/>
  <c r="Q1201" i="7"/>
  <c r="Q1202" i="7"/>
  <c r="Q1203" i="7"/>
  <c r="Q1204" i="7"/>
  <c r="Q1205" i="7"/>
  <c r="Q1206" i="7"/>
  <c r="Q1207" i="7"/>
  <c r="Q1208" i="7"/>
  <c r="Q1209" i="7"/>
  <c r="Q1210" i="7"/>
  <c r="Q1211" i="7"/>
  <c r="Q1212" i="7"/>
  <c r="Q1213" i="7"/>
  <c r="Q1214" i="7"/>
  <c r="Q1215" i="7"/>
  <c r="Q1216" i="7"/>
  <c r="Q1217" i="7"/>
  <c r="Q1218" i="7"/>
  <c r="Q1219" i="7"/>
  <c r="Q1220" i="7"/>
  <c r="Q1221" i="7"/>
  <c r="Q1222" i="7"/>
  <c r="Q1223" i="7"/>
  <c r="Q1224" i="7"/>
  <c r="Q1225" i="7"/>
  <c r="Q1226" i="7"/>
  <c r="Q1227" i="7"/>
  <c r="Q1228" i="7"/>
  <c r="Q1229" i="7"/>
  <c r="Q1230" i="7"/>
  <c r="Q1231" i="7"/>
  <c r="Q1232" i="7"/>
  <c r="Q1233" i="7"/>
  <c r="Q1234" i="7"/>
  <c r="Q1235" i="7"/>
  <c r="Q1236" i="7"/>
  <c r="Q1237" i="7"/>
  <c r="Q1238" i="7"/>
  <c r="Q1239" i="7"/>
  <c r="Q1240" i="7"/>
  <c r="Q1241" i="7"/>
  <c r="Q1242" i="7"/>
  <c r="Q1243" i="7"/>
  <c r="Q1244" i="7"/>
  <c r="Q1245" i="7"/>
  <c r="Q1246" i="7"/>
  <c r="Q1247" i="7"/>
  <c r="Q1248" i="7"/>
  <c r="Q1249" i="7"/>
  <c r="Q1250" i="7"/>
  <c r="Q1251" i="7"/>
  <c r="Q1252" i="7"/>
  <c r="Q1253" i="7"/>
  <c r="Q1254" i="7"/>
  <c r="Q1255" i="7"/>
  <c r="Q1256" i="7"/>
  <c r="Q1257" i="7"/>
  <c r="Q1258" i="7"/>
  <c r="Q1259" i="7"/>
  <c r="Q1260" i="7"/>
  <c r="Q1261" i="7"/>
  <c r="Q1262" i="7"/>
  <c r="Q1263" i="7"/>
  <c r="Q1264" i="7"/>
  <c r="Q1265" i="7"/>
  <c r="Q1266" i="7"/>
  <c r="Q1267" i="7"/>
  <c r="Q1268" i="7"/>
  <c r="Q1269" i="7"/>
  <c r="Q1270" i="7"/>
  <c r="Q1271" i="7"/>
  <c r="Q1272" i="7"/>
  <c r="Q1273" i="7"/>
  <c r="Q1274" i="7"/>
  <c r="Q1275" i="7"/>
  <c r="Q1276" i="7"/>
  <c r="Q1277" i="7"/>
  <c r="Q1278" i="7"/>
  <c r="Q1279" i="7"/>
  <c r="Q1280" i="7"/>
  <c r="Q1281" i="7"/>
  <c r="Q1282" i="7"/>
  <c r="Q1283" i="7"/>
  <c r="Q1284" i="7"/>
  <c r="Q1285" i="7"/>
  <c r="Q1286" i="7"/>
  <c r="Q1287" i="7"/>
  <c r="Q1288" i="7"/>
  <c r="Q1289" i="7"/>
  <c r="Q1290" i="7"/>
  <c r="Q1291" i="7"/>
  <c r="Q1292" i="7"/>
  <c r="Q1293" i="7"/>
  <c r="Q1294" i="7"/>
  <c r="Q1295" i="7"/>
  <c r="Q1296" i="7"/>
  <c r="Q1297" i="7"/>
  <c r="Q1298" i="7"/>
  <c r="Q1299" i="7"/>
  <c r="Q1300" i="7"/>
  <c r="Q1301" i="7"/>
  <c r="Q1302" i="7"/>
  <c r="Q1303" i="7"/>
  <c r="Q1304" i="7"/>
  <c r="Q1305" i="7"/>
  <c r="Q1306" i="7"/>
  <c r="Q1307" i="7"/>
  <c r="Q1308" i="7"/>
  <c r="Q1309" i="7"/>
  <c r="Q1310" i="7"/>
  <c r="Q1311" i="7"/>
  <c r="Q1312" i="7"/>
  <c r="Q1313" i="7"/>
  <c r="Q1314" i="7"/>
  <c r="Q1315" i="7"/>
  <c r="Q1316" i="7"/>
  <c r="Q1317" i="7"/>
  <c r="Q1318" i="7"/>
  <c r="Q1319" i="7"/>
  <c r="Q1320" i="7"/>
  <c r="Q1321" i="7"/>
  <c r="Q1322" i="7"/>
  <c r="Q1323" i="7"/>
  <c r="Q1324" i="7"/>
  <c r="Q1325" i="7"/>
  <c r="Q1326" i="7"/>
  <c r="Q1327" i="7"/>
  <c r="Q1328" i="7"/>
  <c r="Q1329" i="7"/>
  <c r="Q1330" i="7"/>
  <c r="Q1331" i="7"/>
  <c r="Q1332" i="7"/>
  <c r="Q1333" i="7"/>
  <c r="Q1334" i="7"/>
  <c r="Q1335" i="7"/>
  <c r="Q1336" i="7"/>
  <c r="Q1337" i="7"/>
  <c r="Q1338" i="7"/>
  <c r="Q1339" i="7"/>
  <c r="Q1340" i="7"/>
  <c r="Q1341" i="7"/>
  <c r="Q1342" i="7"/>
  <c r="Q1343" i="7"/>
  <c r="Q1344" i="7"/>
  <c r="Q1345" i="7"/>
  <c r="Q1346" i="7"/>
  <c r="Q1347" i="7"/>
  <c r="Q1348" i="7"/>
  <c r="Q1349" i="7"/>
  <c r="Q1350" i="7"/>
  <c r="Q1351" i="7"/>
  <c r="Q1352" i="7"/>
  <c r="Q1353" i="7"/>
  <c r="Q1354" i="7"/>
  <c r="Q1355" i="7"/>
  <c r="Q1356" i="7"/>
  <c r="Q1357" i="7"/>
  <c r="Q1358" i="7"/>
  <c r="Q1359" i="7"/>
  <c r="Q1360" i="7"/>
  <c r="Q1361" i="7"/>
  <c r="Q1362" i="7"/>
  <c r="Q1363" i="7"/>
  <c r="Q1364" i="7"/>
  <c r="Q1365" i="7"/>
  <c r="Q1366" i="7"/>
  <c r="Q1367" i="7"/>
  <c r="Q1368" i="7"/>
  <c r="Q1369" i="7"/>
  <c r="Q1370" i="7"/>
  <c r="Q1371" i="7"/>
  <c r="Q1372" i="7"/>
  <c r="Q1373" i="7"/>
  <c r="Q1374" i="7"/>
  <c r="Q1375" i="7"/>
  <c r="Q1376" i="7"/>
  <c r="Q1377" i="7"/>
  <c r="Q1378" i="7"/>
  <c r="Q1379" i="7"/>
  <c r="Q1380" i="7"/>
  <c r="Q1381" i="7"/>
  <c r="Q1382" i="7"/>
  <c r="Q1383" i="7"/>
  <c r="Q1384" i="7"/>
  <c r="Q1385" i="7"/>
  <c r="Q1386" i="7"/>
  <c r="Q1387" i="7"/>
  <c r="Q1388" i="7"/>
  <c r="Q1389" i="7"/>
  <c r="Q1390" i="7"/>
  <c r="Q1391" i="7"/>
  <c r="Q1392" i="7"/>
  <c r="Q1393" i="7"/>
  <c r="Q1394" i="7"/>
  <c r="Q1395" i="7"/>
  <c r="Q1396" i="7"/>
  <c r="Q1397" i="7"/>
  <c r="Q1398" i="7"/>
  <c r="Q1399" i="7"/>
  <c r="Q1400" i="7"/>
  <c r="Q1401" i="7"/>
  <c r="Q1402" i="7"/>
  <c r="Q1403" i="7"/>
  <c r="Q1404" i="7"/>
  <c r="Q1405" i="7"/>
  <c r="Q1406" i="7"/>
  <c r="Q1407" i="7"/>
  <c r="Q1408" i="7"/>
  <c r="Q1409" i="7"/>
  <c r="Q1410" i="7"/>
  <c r="Q1411" i="7"/>
  <c r="Q1412" i="7"/>
  <c r="Q1413" i="7"/>
  <c r="Q1414" i="7"/>
  <c r="Q1415" i="7"/>
  <c r="Q1416" i="7"/>
  <c r="Q1417" i="7"/>
  <c r="Q1418" i="7"/>
  <c r="Q1419" i="7"/>
  <c r="Q1420" i="7"/>
  <c r="Q1421" i="7"/>
  <c r="Q1422" i="7"/>
  <c r="Q1423" i="7"/>
  <c r="Q1424" i="7"/>
  <c r="Q1425" i="7"/>
  <c r="Q1426" i="7"/>
  <c r="Q1427" i="7"/>
  <c r="Q1428" i="7"/>
  <c r="Q1429" i="7"/>
  <c r="Q1430" i="7"/>
  <c r="Q1431" i="7"/>
  <c r="Q1432" i="7"/>
  <c r="Q1433" i="7"/>
  <c r="Q1434" i="7"/>
  <c r="Q1435" i="7"/>
  <c r="Q1436" i="7"/>
  <c r="Q1437" i="7"/>
  <c r="Q1438" i="7"/>
  <c r="Q1439" i="7"/>
  <c r="Q1440" i="7"/>
  <c r="Q1441" i="7"/>
  <c r="Q1442" i="7"/>
  <c r="Q1443" i="7"/>
  <c r="Q1444" i="7"/>
  <c r="Q1445" i="7"/>
  <c r="Q1446" i="7"/>
  <c r="Q1447" i="7"/>
  <c r="Q1448" i="7"/>
  <c r="Q1449" i="7"/>
  <c r="Q1450" i="7"/>
  <c r="Q1451" i="7"/>
  <c r="Q1452" i="7"/>
  <c r="Q1453" i="7"/>
  <c r="Q1454" i="7"/>
  <c r="Q1455" i="7"/>
  <c r="Q1456" i="7"/>
  <c r="Q1457" i="7"/>
  <c r="Q1458" i="7"/>
  <c r="Q1459" i="7"/>
  <c r="Q1460" i="7"/>
  <c r="Q1461" i="7"/>
  <c r="Q1462" i="7"/>
  <c r="Q1463" i="7"/>
  <c r="Q1464" i="7"/>
  <c r="Q1465" i="7"/>
  <c r="Q1466" i="7"/>
  <c r="Q1467" i="7"/>
  <c r="Q1468" i="7"/>
  <c r="Q1469" i="7"/>
  <c r="Q1470" i="7"/>
  <c r="Q1471" i="7"/>
  <c r="Q1472" i="7"/>
  <c r="Q1473" i="7"/>
  <c r="Q1474" i="7"/>
  <c r="Q1475" i="7"/>
  <c r="Q1476" i="7"/>
  <c r="Q1477" i="7"/>
  <c r="Q1478" i="7"/>
  <c r="Q1479" i="7"/>
  <c r="Q1480" i="7"/>
  <c r="Q1481" i="7"/>
  <c r="Q1482" i="7"/>
  <c r="Q1483" i="7"/>
  <c r="Q1484" i="7"/>
  <c r="Q1485" i="7"/>
  <c r="Q1486" i="7"/>
  <c r="Q1487" i="7"/>
  <c r="Q1488" i="7"/>
  <c r="Q1489" i="7"/>
  <c r="Q1490" i="7"/>
  <c r="Q1491" i="7"/>
  <c r="Q1492" i="7"/>
  <c r="Q1493" i="7"/>
  <c r="Q1494" i="7"/>
  <c r="Q1495" i="7"/>
  <c r="Q1496" i="7"/>
  <c r="Q1497" i="7"/>
  <c r="Q1498" i="7"/>
  <c r="Q1499" i="7"/>
  <c r="Q1500" i="7"/>
  <c r="Q1501" i="7"/>
  <c r="Q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P1002" i="7"/>
  <c r="P1003" i="7"/>
  <c r="P1004" i="7"/>
  <c r="P1005" i="7"/>
  <c r="P1006" i="7"/>
  <c r="P1007" i="7"/>
  <c r="P1008" i="7"/>
  <c r="P1009" i="7"/>
  <c r="P1010" i="7"/>
  <c r="P1011" i="7"/>
  <c r="P1012" i="7"/>
  <c r="P1013" i="7"/>
  <c r="P1014" i="7"/>
  <c r="P1015" i="7"/>
  <c r="P1016" i="7"/>
  <c r="P1017" i="7"/>
  <c r="P1018" i="7"/>
  <c r="P1019" i="7"/>
  <c r="P1020" i="7"/>
  <c r="P1021" i="7"/>
  <c r="P1022" i="7"/>
  <c r="P1023" i="7"/>
  <c r="P1024" i="7"/>
  <c r="P1025" i="7"/>
  <c r="P1026" i="7"/>
  <c r="P1027" i="7"/>
  <c r="P1028" i="7"/>
  <c r="P1029" i="7"/>
  <c r="P1030" i="7"/>
  <c r="P1031" i="7"/>
  <c r="P1032" i="7"/>
  <c r="P1033" i="7"/>
  <c r="P1034" i="7"/>
  <c r="P1035" i="7"/>
  <c r="P1036" i="7"/>
  <c r="P1037" i="7"/>
  <c r="P1038" i="7"/>
  <c r="P1039" i="7"/>
  <c r="P1040" i="7"/>
  <c r="P1041" i="7"/>
  <c r="P1042" i="7"/>
  <c r="P1043" i="7"/>
  <c r="P1044" i="7"/>
  <c r="P1045" i="7"/>
  <c r="P1046" i="7"/>
  <c r="P1047" i="7"/>
  <c r="P1048" i="7"/>
  <c r="P1049" i="7"/>
  <c r="P1050" i="7"/>
  <c r="P1051" i="7"/>
  <c r="P1052" i="7"/>
  <c r="P1053" i="7"/>
  <c r="P1054" i="7"/>
  <c r="P1055" i="7"/>
  <c r="P1056" i="7"/>
  <c r="P1057" i="7"/>
  <c r="P1058" i="7"/>
  <c r="P1059" i="7"/>
  <c r="P1060" i="7"/>
  <c r="P1061" i="7"/>
  <c r="P1062" i="7"/>
  <c r="P1063" i="7"/>
  <c r="P1064" i="7"/>
  <c r="P1065" i="7"/>
  <c r="P1066" i="7"/>
  <c r="P1067" i="7"/>
  <c r="P1068" i="7"/>
  <c r="P1069" i="7"/>
  <c r="P1070" i="7"/>
  <c r="P1071" i="7"/>
  <c r="P1072" i="7"/>
  <c r="P1073" i="7"/>
  <c r="P1074" i="7"/>
  <c r="P1075" i="7"/>
  <c r="P1076" i="7"/>
  <c r="P1077" i="7"/>
  <c r="P1078" i="7"/>
  <c r="P1079" i="7"/>
  <c r="P1080" i="7"/>
  <c r="P1081" i="7"/>
  <c r="P1082" i="7"/>
  <c r="P1083" i="7"/>
  <c r="P1084" i="7"/>
  <c r="P1085" i="7"/>
  <c r="P1086" i="7"/>
  <c r="P1087" i="7"/>
  <c r="P1088" i="7"/>
  <c r="P1089" i="7"/>
  <c r="P1090" i="7"/>
  <c r="P1091" i="7"/>
  <c r="P1092" i="7"/>
  <c r="P1093" i="7"/>
  <c r="P1094" i="7"/>
  <c r="P1095" i="7"/>
  <c r="P1096" i="7"/>
  <c r="P1097" i="7"/>
  <c r="P1098" i="7"/>
  <c r="P1099" i="7"/>
  <c r="P1100" i="7"/>
  <c r="P1101" i="7"/>
  <c r="P1102" i="7"/>
  <c r="P1103" i="7"/>
  <c r="P1104" i="7"/>
  <c r="P1105" i="7"/>
  <c r="P1106" i="7"/>
  <c r="P1107" i="7"/>
  <c r="P1108" i="7"/>
  <c r="P1109" i="7"/>
  <c r="P1110" i="7"/>
  <c r="P1111" i="7"/>
  <c r="P1112" i="7"/>
  <c r="P1113" i="7"/>
  <c r="P1114" i="7"/>
  <c r="P1115" i="7"/>
  <c r="P1116" i="7"/>
  <c r="P1117" i="7"/>
  <c r="P1118" i="7"/>
  <c r="P1119" i="7"/>
  <c r="P1120" i="7"/>
  <c r="P1121" i="7"/>
  <c r="P1122" i="7"/>
  <c r="P1123" i="7"/>
  <c r="P1124" i="7"/>
  <c r="P1125" i="7"/>
  <c r="P1126" i="7"/>
  <c r="P1127" i="7"/>
  <c r="P1128" i="7"/>
  <c r="P1129" i="7"/>
  <c r="P1130" i="7"/>
  <c r="P1131" i="7"/>
  <c r="P1132" i="7"/>
  <c r="P1133" i="7"/>
  <c r="P1134" i="7"/>
  <c r="P1135" i="7"/>
  <c r="P1136" i="7"/>
  <c r="P1137" i="7"/>
  <c r="P1138" i="7"/>
  <c r="P1139" i="7"/>
  <c r="P1140" i="7"/>
  <c r="P1141" i="7"/>
  <c r="P1142" i="7"/>
  <c r="P1143" i="7"/>
  <c r="P1144" i="7"/>
  <c r="P1145" i="7"/>
  <c r="P1146" i="7"/>
  <c r="P1147" i="7"/>
  <c r="P1148" i="7"/>
  <c r="P1149" i="7"/>
  <c r="P1150" i="7"/>
  <c r="P1151" i="7"/>
  <c r="P1152" i="7"/>
  <c r="P1153" i="7"/>
  <c r="P1154" i="7"/>
  <c r="P1155" i="7"/>
  <c r="P1156" i="7"/>
  <c r="P1157" i="7"/>
  <c r="P1158" i="7"/>
  <c r="P1159" i="7"/>
  <c r="P1160" i="7"/>
  <c r="P1161" i="7"/>
  <c r="P1162" i="7"/>
  <c r="P1163" i="7"/>
  <c r="P1164" i="7"/>
  <c r="P1165" i="7"/>
  <c r="P1166" i="7"/>
  <c r="P1167" i="7"/>
  <c r="P1168" i="7"/>
  <c r="P1169" i="7"/>
  <c r="P1170" i="7"/>
  <c r="P1171" i="7"/>
  <c r="P1172" i="7"/>
  <c r="P1173" i="7"/>
  <c r="P1174" i="7"/>
  <c r="P1175" i="7"/>
  <c r="P1176" i="7"/>
  <c r="P1177" i="7"/>
  <c r="P1178" i="7"/>
  <c r="P1179" i="7"/>
  <c r="P1180" i="7"/>
  <c r="P1181" i="7"/>
  <c r="P1182" i="7"/>
  <c r="P1183" i="7"/>
  <c r="P1184" i="7"/>
  <c r="P1185" i="7"/>
  <c r="P1186" i="7"/>
  <c r="P1187" i="7"/>
  <c r="P1188" i="7"/>
  <c r="P1189" i="7"/>
  <c r="P1190" i="7"/>
  <c r="P1191" i="7"/>
  <c r="P1192" i="7"/>
  <c r="P1193" i="7"/>
  <c r="P1194" i="7"/>
  <c r="P1195" i="7"/>
  <c r="P1196" i="7"/>
  <c r="P1197" i="7"/>
  <c r="P1198" i="7"/>
  <c r="P1199" i="7"/>
  <c r="P1200" i="7"/>
  <c r="P1201" i="7"/>
  <c r="P1202" i="7"/>
  <c r="P1203" i="7"/>
  <c r="P1204" i="7"/>
  <c r="P1205" i="7"/>
  <c r="P1206" i="7"/>
  <c r="P1207" i="7"/>
  <c r="P1208" i="7"/>
  <c r="P1209" i="7"/>
  <c r="P1210" i="7"/>
  <c r="P1211" i="7"/>
  <c r="P1212" i="7"/>
  <c r="P1213" i="7"/>
  <c r="P1214" i="7"/>
  <c r="P1215" i="7"/>
  <c r="P1216" i="7"/>
  <c r="P1217" i="7"/>
  <c r="P1218" i="7"/>
  <c r="P1219" i="7"/>
  <c r="P1220" i="7"/>
  <c r="P1221" i="7"/>
  <c r="P1222" i="7"/>
  <c r="P1223" i="7"/>
  <c r="P1224" i="7"/>
  <c r="P1225" i="7"/>
  <c r="P1226" i="7"/>
  <c r="P1227" i="7"/>
  <c r="P1228" i="7"/>
  <c r="P1229" i="7"/>
  <c r="P1230" i="7"/>
  <c r="P1231" i="7"/>
  <c r="P1232" i="7"/>
  <c r="P1233" i="7"/>
  <c r="P1234" i="7"/>
  <c r="P1235" i="7"/>
  <c r="P1236" i="7"/>
  <c r="P1237" i="7"/>
  <c r="P1238" i="7"/>
  <c r="P1239" i="7"/>
  <c r="P1240" i="7"/>
  <c r="P1241" i="7"/>
  <c r="P1242" i="7"/>
  <c r="P1243" i="7"/>
  <c r="P1244" i="7"/>
  <c r="P1245" i="7"/>
  <c r="P1246" i="7"/>
  <c r="P1247" i="7"/>
  <c r="P1248" i="7"/>
  <c r="P1249" i="7"/>
  <c r="P1250" i="7"/>
  <c r="P1251" i="7"/>
  <c r="P1252" i="7"/>
  <c r="P1253" i="7"/>
  <c r="P1254" i="7"/>
  <c r="P1255" i="7"/>
  <c r="P1256" i="7"/>
  <c r="P1257" i="7"/>
  <c r="P1258" i="7"/>
  <c r="P1259" i="7"/>
  <c r="P1260" i="7"/>
  <c r="P1261" i="7"/>
  <c r="P1262" i="7"/>
  <c r="P1263" i="7"/>
  <c r="P1264" i="7"/>
  <c r="P1265" i="7"/>
  <c r="P1266" i="7"/>
  <c r="P1267" i="7"/>
  <c r="P1268" i="7"/>
  <c r="P1269" i="7"/>
  <c r="P1270" i="7"/>
  <c r="P1271" i="7"/>
  <c r="P1272" i="7"/>
  <c r="P1273" i="7"/>
  <c r="P1274" i="7"/>
  <c r="P1275" i="7"/>
  <c r="P1276" i="7"/>
  <c r="P1277" i="7"/>
  <c r="P1278" i="7"/>
  <c r="P1279" i="7"/>
  <c r="P1280" i="7"/>
  <c r="P1281" i="7"/>
  <c r="P1282" i="7"/>
  <c r="P1283" i="7"/>
  <c r="P1284" i="7"/>
  <c r="P1285" i="7"/>
  <c r="P1286" i="7"/>
  <c r="P1287" i="7"/>
  <c r="P1288" i="7"/>
  <c r="P1289" i="7"/>
  <c r="P1290" i="7"/>
  <c r="P1291" i="7"/>
  <c r="P1292" i="7"/>
  <c r="P1293" i="7"/>
  <c r="P1294" i="7"/>
  <c r="P1295" i="7"/>
  <c r="P1296" i="7"/>
  <c r="P1297" i="7"/>
  <c r="P1298" i="7"/>
  <c r="P1299" i="7"/>
  <c r="P1300" i="7"/>
  <c r="P1301" i="7"/>
  <c r="P1302" i="7"/>
  <c r="P1303" i="7"/>
  <c r="P1304" i="7"/>
  <c r="P1305" i="7"/>
  <c r="P1306" i="7"/>
  <c r="P1307" i="7"/>
  <c r="P1308" i="7"/>
  <c r="P1309" i="7"/>
  <c r="P1310" i="7"/>
  <c r="P1311" i="7"/>
  <c r="P1312" i="7"/>
  <c r="P1313" i="7"/>
  <c r="P1314" i="7"/>
  <c r="P1315" i="7"/>
  <c r="P1316" i="7"/>
  <c r="P1317" i="7"/>
  <c r="P1318" i="7"/>
  <c r="P1319" i="7"/>
  <c r="P1320" i="7"/>
  <c r="P1321" i="7"/>
  <c r="P1322" i="7"/>
  <c r="P1323" i="7"/>
  <c r="P1324" i="7"/>
  <c r="P1325" i="7"/>
  <c r="P1326" i="7"/>
  <c r="P1327" i="7"/>
  <c r="P1328" i="7"/>
  <c r="P1329" i="7"/>
  <c r="P1330" i="7"/>
  <c r="P1331" i="7"/>
  <c r="P1332" i="7"/>
  <c r="P1333" i="7"/>
  <c r="P1334" i="7"/>
  <c r="P1335" i="7"/>
  <c r="P1336" i="7"/>
  <c r="P1337" i="7"/>
  <c r="P1338" i="7"/>
  <c r="P1339" i="7"/>
  <c r="P1340" i="7"/>
  <c r="P1341" i="7"/>
  <c r="P1342" i="7"/>
  <c r="P1343" i="7"/>
  <c r="P1344" i="7"/>
  <c r="P1345" i="7"/>
  <c r="P1346" i="7"/>
  <c r="P1347" i="7"/>
  <c r="P1348" i="7"/>
  <c r="P1349" i="7"/>
  <c r="P1350" i="7"/>
  <c r="P1351" i="7"/>
  <c r="P1352" i="7"/>
  <c r="P1353" i="7"/>
  <c r="P1354" i="7"/>
  <c r="P1355" i="7"/>
  <c r="P1356" i="7"/>
  <c r="P1357" i="7"/>
  <c r="P1358" i="7"/>
  <c r="P1359" i="7"/>
  <c r="P1360" i="7"/>
  <c r="P1361" i="7"/>
  <c r="P1362" i="7"/>
  <c r="P1363" i="7"/>
  <c r="P1364" i="7"/>
  <c r="P1365" i="7"/>
  <c r="P1366" i="7"/>
  <c r="P1367" i="7"/>
  <c r="P1368" i="7"/>
  <c r="P1369" i="7"/>
  <c r="P1370" i="7"/>
  <c r="P1371" i="7"/>
  <c r="P1372" i="7"/>
  <c r="P1373" i="7"/>
  <c r="P1374" i="7"/>
  <c r="P1375" i="7"/>
  <c r="P1376" i="7"/>
  <c r="P1377" i="7"/>
  <c r="P1378" i="7"/>
  <c r="P1379" i="7"/>
  <c r="P1380" i="7"/>
  <c r="P1381" i="7"/>
  <c r="P1382" i="7"/>
  <c r="P1383" i="7"/>
  <c r="P1384" i="7"/>
  <c r="P1385" i="7"/>
  <c r="P1386" i="7"/>
  <c r="P1387" i="7"/>
  <c r="P1388" i="7"/>
  <c r="P1389" i="7"/>
  <c r="P1390" i="7"/>
  <c r="P1391" i="7"/>
  <c r="P1392" i="7"/>
  <c r="P1393" i="7"/>
  <c r="P1394" i="7"/>
  <c r="P1395" i="7"/>
  <c r="P1396" i="7"/>
  <c r="P1397" i="7"/>
  <c r="P1398" i="7"/>
  <c r="P1399" i="7"/>
  <c r="P1400" i="7"/>
  <c r="P1401" i="7"/>
  <c r="P1402" i="7"/>
  <c r="P1403" i="7"/>
  <c r="P1404" i="7"/>
  <c r="P1405" i="7"/>
  <c r="P1406" i="7"/>
  <c r="P1407" i="7"/>
  <c r="P1408" i="7"/>
  <c r="P1409" i="7"/>
  <c r="P1410" i="7"/>
  <c r="P1411" i="7"/>
  <c r="P1412" i="7"/>
  <c r="P1413" i="7"/>
  <c r="P1414" i="7"/>
  <c r="P1415" i="7"/>
  <c r="P1416" i="7"/>
  <c r="P1417" i="7"/>
  <c r="P1418" i="7"/>
  <c r="P1419" i="7"/>
  <c r="P1420" i="7"/>
  <c r="P1421" i="7"/>
  <c r="P1422" i="7"/>
  <c r="P1423" i="7"/>
  <c r="P1424" i="7"/>
  <c r="P1425" i="7"/>
  <c r="P1426" i="7"/>
  <c r="P1427" i="7"/>
  <c r="P1428" i="7"/>
  <c r="P1429" i="7"/>
  <c r="P1430" i="7"/>
  <c r="P1431" i="7"/>
  <c r="P1432" i="7"/>
  <c r="P1433" i="7"/>
  <c r="P1434" i="7"/>
  <c r="P1435" i="7"/>
  <c r="P1436" i="7"/>
  <c r="P1437" i="7"/>
  <c r="P1438" i="7"/>
  <c r="P1439" i="7"/>
  <c r="P1440" i="7"/>
  <c r="P1441" i="7"/>
  <c r="P1442" i="7"/>
  <c r="P1443" i="7"/>
  <c r="P1444" i="7"/>
  <c r="P1445" i="7"/>
  <c r="P1446" i="7"/>
  <c r="P1447" i="7"/>
  <c r="P1448" i="7"/>
  <c r="P1449" i="7"/>
  <c r="P1450" i="7"/>
  <c r="P1451" i="7"/>
  <c r="P1452" i="7"/>
  <c r="P1453" i="7"/>
  <c r="P1454" i="7"/>
  <c r="P1455" i="7"/>
  <c r="P1456" i="7"/>
  <c r="P1457" i="7"/>
  <c r="P1458" i="7"/>
  <c r="P1459" i="7"/>
  <c r="P1460" i="7"/>
  <c r="P1461" i="7"/>
  <c r="P1462" i="7"/>
  <c r="P1463" i="7"/>
  <c r="P1464" i="7"/>
  <c r="P1465" i="7"/>
  <c r="P1466" i="7"/>
  <c r="P1467" i="7"/>
  <c r="P1468" i="7"/>
  <c r="P1469" i="7"/>
  <c r="P1470" i="7"/>
  <c r="P1471" i="7"/>
  <c r="P1472" i="7"/>
  <c r="P1473" i="7"/>
  <c r="P1474" i="7"/>
  <c r="P1475" i="7"/>
  <c r="P1476" i="7"/>
  <c r="P1477" i="7"/>
  <c r="P1478" i="7"/>
  <c r="P1479" i="7"/>
  <c r="P1480" i="7"/>
  <c r="P1481" i="7"/>
  <c r="P1482" i="7"/>
  <c r="P1483" i="7"/>
  <c r="P1484" i="7"/>
  <c r="P1485" i="7"/>
  <c r="P1486" i="7"/>
  <c r="P1487" i="7"/>
  <c r="P1488" i="7"/>
  <c r="P1489" i="7"/>
  <c r="P1490" i="7"/>
  <c r="P1491" i="7"/>
  <c r="P1492" i="7"/>
  <c r="P1493" i="7"/>
  <c r="P1494" i="7"/>
  <c r="P1495" i="7"/>
  <c r="P1496" i="7"/>
  <c r="P1497" i="7"/>
  <c r="P1498" i="7"/>
  <c r="P1499" i="7"/>
  <c r="P1500" i="7"/>
  <c r="P1501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O1002" i="7"/>
  <c r="O1003" i="7"/>
  <c r="O1004" i="7"/>
  <c r="O1005" i="7"/>
  <c r="O1006" i="7"/>
  <c r="O1007" i="7"/>
  <c r="O1008" i="7"/>
  <c r="O1009" i="7"/>
  <c r="O1010" i="7"/>
  <c r="O1011" i="7"/>
  <c r="O1012" i="7"/>
  <c r="O1013" i="7"/>
  <c r="O1014" i="7"/>
  <c r="O1015" i="7"/>
  <c r="O1016" i="7"/>
  <c r="O1017" i="7"/>
  <c r="O1018" i="7"/>
  <c r="O1019" i="7"/>
  <c r="O1020" i="7"/>
  <c r="O1021" i="7"/>
  <c r="O1022" i="7"/>
  <c r="O1023" i="7"/>
  <c r="O1024" i="7"/>
  <c r="O1025" i="7"/>
  <c r="O1026" i="7"/>
  <c r="O1027" i="7"/>
  <c r="O1028" i="7"/>
  <c r="O1029" i="7"/>
  <c r="O1030" i="7"/>
  <c r="O1031" i="7"/>
  <c r="O1032" i="7"/>
  <c r="O1033" i="7"/>
  <c r="O1034" i="7"/>
  <c r="O1035" i="7"/>
  <c r="O1036" i="7"/>
  <c r="O1037" i="7"/>
  <c r="O1038" i="7"/>
  <c r="O1039" i="7"/>
  <c r="O1040" i="7"/>
  <c r="O1041" i="7"/>
  <c r="O1042" i="7"/>
  <c r="O1043" i="7"/>
  <c r="O1044" i="7"/>
  <c r="O1045" i="7"/>
  <c r="O1046" i="7"/>
  <c r="O1047" i="7"/>
  <c r="O1048" i="7"/>
  <c r="O1049" i="7"/>
  <c r="O1050" i="7"/>
  <c r="O1051" i="7"/>
  <c r="O1052" i="7"/>
  <c r="O1053" i="7"/>
  <c r="O1054" i="7"/>
  <c r="O1055" i="7"/>
  <c r="O1056" i="7"/>
  <c r="O1057" i="7"/>
  <c r="O1058" i="7"/>
  <c r="O1059" i="7"/>
  <c r="O1060" i="7"/>
  <c r="O1061" i="7"/>
  <c r="O1062" i="7"/>
  <c r="O1063" i="7"/>
  <c r="O1064" i="7"/>
  <c r="O1065" i="7"/>
  <c r="O1066" i="7"/>
  <c r="O1067" i="7"/>
  <c r="O1068" i="7"/>
  <c r="O1069" i="7"/>
  <c r="O1070" i="7"/>
  <c r="O1071" i="7"/>
  <c r="O1072" i="7"/>
  <c r="O1073" i="7"/>
  <c r="O1074" i="7"/>
  <c r="O1075" i="7"/>
  <c r="O1076" i="7"/>
  <c r="O1077" i="7"/>
  <c r="O1078" i="7"/>
  <c r="O1079" i="7"/>
  <c r="O1080" i="7"/>
  <c r="O1081" i="7"/>
  <c r="O1082" i="7"/>
  <c r="O1083" i="7"/>
  <c r="O1084" i="7"/>
  <c r="O1085" i="7"/>
  <c r="O1086" i="7"/>
  <c r="O1087" i="7"/>
  <c r="O1088" i="7"/>
  <c r="O1089" i="7"/>
  <c r="O1090" i="7"/>
  <c r="O1091" i="7"/>
  <c r="O1092" i="7"/>
  <c r="O1093" i="7"/>
  <c r="O1094" i="7"/>
  <c r="O1095" i="7"/>
  <c r="O1096" i="7"/>
  <c r="O1097" i="7"/>
  <c r="O1098" i="7"/>
  <c r="O1099" i="7"/>
  <c r="O1100" i="7"/>
  <c r="O1101" i="7"/>
  <c r="O1102" i="7"/>
  <c r="O1103" i="7"/>
  <c r="O1104" i="7"/>
  <c r="O1105" i="7"/>
  <c r="O1106" i="7"/>
  <c r="O1107" i="7"/>
  <c r="O1108" i="7"/>
  <c r="O1109" i="7"/>
  <c r="O1110" i="7"/>
  <c r="O1111" i="7"/>
  <c r="O1112" i="7"/>
  <c r="O1113" i="7"/>
  <c r="O1114" i="7"/>
  <c r="O1115" i="7"/>
  <c r="O1116" i="7"/>
  <c r="O1117" i="7"/>
  <c r="O1118" i="7"/>
  <c r="O1119" i="7"/>
  <c r="O1120" i="7"/>
  <c r="O1121" i="7"/>
  <c r="O1122" i="7"/>
  <c r="O1123" i="7"/>
  <c r="O1124" i="7"/>
  <c r="O1125" i="7"/>
  <c r="O1126" i="7"/>
  <c r="O1127" i="7"/>
  <c r="O1128" i="7"/>
  <c r="O1129" i="7"/>
  <c r="O1130" i="7"/>
  <c r="O1131" i="7"/>
  <c r="O1132" i="7"/>
  <c r="O1133" i="7"/>
  <c r="O1134" i="7"/>
  <c r="O1135" i="7"/>
  <c r="O1136" i="7"/>
  <c r="O1137" i="7"/>
  <c r="O1138" i="7"/>
  <c r="O1139" i="7"/>
  <c r="O1140" i="7"/>
  <c r="O1141" i="7"/>
  <c r="O1142" i="7"/>
  <c r="O1143" i="7"/>
  <c r="O1144" i="7"/>
  <c r="O1145" i="7"/>
  <c r="O1146" i="7"/>
  <c r="O1147" i="7"/>
  <c r="O1148" i="7"/>
  <c r="O1149" i="7"/>
  <c r="O1150" i="7"/>
  <c r="O1151" i="7"/>
  <c r="O1152" i="7"/>
  <c r="O1153" i="7"/>
  <c r="O1154" i="7"/>
  <c r="O1155" i="7"/>
  <c r="O1156" i="7"/>
  <c r="O1157" i="7"/>
  <c r="O1158" i="7"/>
  <c r="O1159" i="7"/>
  <c r="O1160" i="7"/>
  <c r="O1161" i="7"/>
  <c r="O1162" i="7"/>
  <c r="O1163" i="7"/>
  <c r="O1164" i="7"/>
  <c r="O1165" i="7"/>
  <c r="O1166" i="7"/>
  <c r="O1167" i="7"/>
  <c r="O1168" i="7"/>
  <c r="O1169" i="7"/>
  <c r="O1170" i="7"/>
  <c r="O1171" i="7"/>
  <c r="O1172" i="7"/>
  <c r="O1173" i="7"/>
  <c r="O1174" i="7"/>
  <c r="O1175" i="7"/>
  <c r="O1176" i="7"/>
  <c r="O1177" i="7"/>
  <c r="O1178" i="7"/>
  <c r="O1179" i="7"/>
  <c r="O1180" i="7"/>
  <c r="O1181" i="7"/>
  <c r="O1182" i="7"/>
  <c r="O1183" i="7"/>
  <c r="O1184" i="7"/>
  <c r="O1185" i="7"/>
  <c r="O1186" i="7"/>
  <c r="O1187" i="7"/>
  <c r="O1188" i="7"/>
  <c r="O1189" i="7"/>
  <c r="O1190" i="7"/>
  <c r="O1191" i="7"/>
  <c r="O1192" i="7"/>
  <c r="O1193" i="7"/>
  <c r="O1194" i="7"/>
  <c r="O1195" i="7"/>
  <c r="O1196" i="7"/>
  <c r="O1197" i="7"/>
  <c r="O1198" i="7"/>
  <c r="O1199" i="7"/>
  <c r="O1200" i="7"/>
  <c r="O1201" i="7"/>
  <c r="O1202" i="7"/>
  <c r="O1203" i="7"/>
  <c r="O1204" i="7"/>
  <c r="O1205" i="7"/>
  <c r="O1206" i="7"/>
  <c r="O1207" i="7"/>
  <c r="O1208" i="7"/>
  <c r="O1209" i="7"/>
  <c r="O1210" i="7"/>
  <c r="O1211" i="7"/>
  <c r="O1212" i="7"/>
  <c r="O1213" i="7"/>
  <c r="O1214" i="7"/>
  <c r="O1215" i="7"/>
  <c r="O1216" i="7"/>
  <c r="O1217" i="7"/>
  <c r="O1218" i="7"/>
  <c r="O1219" i="7"/>
  <c r="O1220" i="7"/>
  <c r="O1221" i="7"/>
  <c r="O1222" i="7"/>
  <c r="O1223" i="7"/>
  <c r="O1224" i="7"/>
  <c r="O1225" i="7"/>
  <c r="O1226" i="7"/>
  <c r="O1227" i="7"/>
  <c r="O1228" i="7"/>
  <c r="O1229" i="7"/>
  <c r="O1230" i="7"/>
  <c r="O1231" i="7"/>
  <c r="O1232" i="7"/>
  <c r="O1233" i="7"/>
  <c r="O1234" i="7"/>
  <c r="O1235" i="7"/>
  <c r="O1236" i="7"/>
  <c r="O1237" i="7"/>
  <c r="O1238" i="7"/>
  <c r="O1239" i="7"/>
  <c r="O1240" i="7"/>
  <c r="O1241" i="7"/>
  <c r="O1242" i="7"/>
  <c r="O1243" i="7"/>
  <c r="O1244" i="7"/>
  <c r="O1245" i="7"/>
  <c r="O1246" i="7"/>
  <c r="O1247" i="7"/>
  <c r="O1248" i="7"/>
  <c r="O1249" i="7"/>
  <c r="O1250" i="7"/>
  <c r="O1251" i="7"/>
  <c r="O1252" i="7"/>
  <c r="O1253" i="7"/>
  <c r="O1254" i="7"/>
  <c r="O1255" i="7"/>
  <c r="O1256" i="7"/>
  <c r="O1257" i="7"/>
  <c r="O1258" i="7"/>
  <c r="O1259" i="7"/>
  <c r="O1260" i="7"/>
  <c r="O1261" i="7"/>
  <c r="O1262" i="7"/>
  <c r="O1263" i="7"/>
  <c r="O1264" i="7"/>
  <c r="O1265" i="7"/>
  <c r="O1266" i="7"/>
  <c r="O1267" i="7"/>
  <c r="O1268" i="7"/>
  <c r="O1269" i="7"/>
  <c r="O1270" i="7"/>
  <c r="O1271" i="7"/>
  <c r="O1272" i="7"/>
  <c r="O1273" i="7"/>
  <c r="O1274" i="7"/>
  <c r="O1275" i="7"/>
  <c r="O1276" i="7"/>
  <c r="O1277" i="7"/>
  <c r="O1278" i="7"/>
  <c r="O1279" i="7"/>
  <c r="O1280" i="7"/>
  <c r="O1281" i="7"/>
  <c r="O1282" i="7"/>
  <c r="O1283" i="7"/>
  <c r="O1284" i="7"/>
  <c r="O1285" i="7"/>
  <c r="O1286" i="7"/>
  <c r="O1287" i="7"/>
  <c r="O1288" i="7"/>
  <c r="O1289" i="7"/>
  <c r="O1290" i="7"/>
  <c r="O1291" i="7"/>
  <c r="O1292" i="7"/>
  <c r="O1293" i="7"/>
  <c r="O1294" i="7"/>
  <c r="O1295" i="7"/>
  <c r="O1296" i="7"/>
  <c r="O1297" i="7"/>
  <c r="O1298" i="7"/>
  <c r="O1299" i="7"/>
  <c r="O1300" i="7"/>
  <c r="O1301" i="7"/>
  <c r="O1302" i="7"/>
  <c r="O1303" i="7"/>
  <c r="O1304" i="7"/>
  <c r="O1305" i="7"/>
  <c r="O1306" i="7"/>
  <c r="O1307" i="7"/>
  <c r="O1308" i="7"/>
  <c r="O1309" i="7"/>
  <c r="O1310" i="7"/>
  <c r="O1311" i="7"/>
  <c r="O1312" i="7"/>
  <c r="O1313" i="7"/>
  <c r="O1314" i="7"/>
  <c r="O1315" i="7"/>
  <c r="O1316" i="7"/>
  <c r="O1317" i="7"/>
  <c r="O1318" i="7"/>
  <c r="O1319" i="7"/>
  <c r="O1320" i="7"/>
  <c r="O1321" i="7"/>
  <c r="O1322" i="7"/>
  <c r="O1323" i="7"/>
  <c r="O1324" i="7"/>
  <c r="O1325" i="7"/>
  <c r="O1326" i="7"/>
  <c r="O1327" i="7"/>
  <c r="O1328" i="7"/>
  <c r="O1329" i="7"/>
  <c r="O1330" i="7"/>
  <c r="O1331" i="7"/>
  <c r="O1332" i="7"/>
  <c r="O1333" i="7"/>
  <c r="O1334" i="7"/>
  <c r="O1335" i="7"/>
  <c r="O1336" i="7"/>
  <c r="O1337" i="7"/>
  <c r="O1338" i="7"/>
  <c r="O1339" i="7"/>
  <c r="O1340" i="7"/>
  <c r="O1341" i="7"/>
  <c r="O1342" i="7"/>
  <c r="O1343" i="7"/>
  <c r="O1344" i="7"/>
  <c r="O1345" i="7"/>
  <c r="O1346" i="7"/>
  <c r="O1347" i="7"/>
  <c r="O1348" i="7"/>
  <c r="O1349" i="7"/>
  <c r="O1350" i="7"/>
  <c r="O1351" i="7"/>
  <c r="O1352" i="7"/>
  <c r="O1353" i="7"/>
  <c r="O1354" i="7"/>
  <c r="O1355" i="7"/>
  <c r="O1356" i="7"/>
  <c r="O1357" i="7"/>
  <c r="O1358" i="7"/>
  <c r="O1359" i="7"/>
  <c r="O1360" i="7"/>
  <c r="O1361" i="7"/>
  <c r="O1362" i="7"/>
  <c r="O1363" i="7"/>
  <c r="O1364" i="7"/>
  <c r="O1365" i="7"/>
  <c r="O1366" i="7"/>
  <c r="O1367" i="7"/>
  <c r="O1368" i="7"/>
  <c r="O1369" i="7"/>
  <c r="O1370" i="7"/>
  <c r="O1371" i="7"/>
  <c r="O1372" i="7"/>
  <c r="O1373" i="7"/>
  <c r="O1374" i="7"/>
  <c r="O1375" i="7"/>
  <c r="O1376" i="7"/>
  <c r="O1377" i="7"/>
  <c r="O1378" i="7"/>
  <c r="O1379" i="7"/>
  <c r="O1380" i="7"/>
  <c r="O1381" i="7"/>
  <c r="O1382" i="7"/>
  <c r="O1383" i="7"/>
  <c r="O1384" i="7"/>
  <c r="O1385" i="7"/>
  <c r="O1386" i="7"/>
  <c r="O1387" i="7"/>
  <c r="O1388" i="7"/>
  <c r="O1389" i="7"/>
  <c r="O1390" i="7"/>
  <c r="O1391" i="7"/>
  <c r="O1392" i="7"/>
  <c r="O1393" i="7"/>
  <c r="O1394" i="7"/>
  <c r="O1395" i="7"/>
  <c r="O1396" i="7"/>
  <c r="O1397" i="7"/>
  <c r="O1398" i="7"/>
  <c r="O1399" i="7"/>
  <c r="O1400" i="7"/>
  <c r="O1401" i="7"/>
  <c r="O1402" i="7"/>
  <c r="O1403" i="7"/>
  <c r="O1404" i="7"/>
  <c r="O1405" i="7"/>
  <c r="O1406" i="7"/>
  <c r="O1407" i="7"/>
  <c r="O1408" i="7"/>
  <c r="O1409" i="7"/>
  <c r="O1410" i="7"/>
  <c r="O1411" i="7"/>
  <c r="O1412" i="7"/>
  <c r="O1413" i="7"/>
  <c r="O1414" i="7"/>
  <c r="O1415" i="7"/>
  <c r="O1416" i="7"/>
  <c r="O1417" i="7"/>
  <c r="O1418" i="7"/>
  <c r="O1419" i="7"/>
  <c r="O1420" i="7"/>
  <c r="O1421" i="7"/>
  <c r="O1422" i="7"/>
  <c r="O1423" i="7"/>
  <c r="O1424" i="7"/>
  <c r="O1425" i="7"/>
  <c r="O1426" i="7"/>
  <c r="O1427" i="7"/>
  <c r="O1428" i="7"/>
  <c r="O1429" i="7"/>
  <c r="O1430" i="7"/>
  <c r="O1431" i="7"/>
  <c r="O1432" i="7"/>
  <c r="O1433" i="7"/>
  <c r="O1434" i="7"/>
  <c r="O1435" i="7"/>
  <c r="O1436" i="7"/>
  <c r="O1437" i="7"/>
  <c r="O1438" i="7"/>
  <c r="O1439" i="7"/>
  <c r="O1440" i="7"/>
  <c r="O1441" i="7"/>
  <c r="O1442" i="7"/>
  <c r="O1443" i="7"/>
  <c r="O1444" i="7"/>
  <c r="O1445" i="7"/>
  <c r="O1446" i="7"/>
  <c r="O1447" i="7"/>
  <c r="O1448" i="7"/>
  <c r="O1449" i="7"/>
  <c r="O1450" i="7"/>
  <c r="O1451" i="7"/>
  <c r="O1452" i="7"/>
  <c r="O1453" i="7"/>
  <c r="O1454" i="7"/>
  <c r="O1455" i="7"/>
  <c r="O1456" i="7"/>
  <c r="O1457" i="7"/>
  <c r="O1458" i="7"/>
  <c r="O1459" i="7"/>
  <c r="O1460" i="7"/>
  <c r="O1461" i="7"/>
  <c r="O1462" i="7"/>
  <c r="O1463" i="7"/>
  <c r="O1464" i="7"/>
  <c r="O1465" i="7"/>
  <c r="O1466" i="7"/>
  <c r="O1467" i="7"/>
  <c r="O1468" i="7"/>
  <c r="O1469" i="7"/>
  <c r="O1470" i="7"/>
  <c r="O1471" i="7"/>
  <c r="O1472" i="7"/>
  <c r="O1473" i="7"/>
  <c r="O1474" i="7"/>
  <c r="O1475" i="7"/>
  <c r="O1476" i="7"/>
  <c r="O1477" i="7"/>
  <c r="O1478" i="7"/>
  <c r="O1479" i="7"/>
  <c r="O1480" i="7"/>
  <c r="O1481" i="7"/>
  <c r="O1482" i="7"/>
  <c r="O1483" i="7"/>
  <c r="O1484" i="7"/>
  <c r="O1485" i="7"/>
  <c r="O1486" i="7"/>
  <c r="O1487" i="7"/>
  <c r="O1488" i="7"/>
  <c r="O1489" i="7"/>
  <c r="O1490" i="7"/>
  <c r="O1491" i="7"/>
  <c r="O1492" i="7"/>
  <c r="O1493" i="7"/>
  <c r="O1494" i="7"/>
  <c r="O1495" i="7"/>
  <c r="O1496" i="7"/>
  <c r="O1497" i="7"/>
  <c r="O1498" i="7"/>
  <c r="O1499" i="7"/>
  <c r="O1500" i="7"/>
  <c r="O1501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2" i="7"/>
  <c r="T3" i="7" l="1"/>
  <c r="U3" i="7" s="1"/>
  <c r="T4" i="7"/>
  <c r="U4" i="7" s="1"/>
  <c r="T5" i="7"/>
  <c r="U5" i="7" s="1"/>
  <c r="T6" i="7"/>
  <c r="U6" i="7" s="1"/>
  <c r="T7" i="7"/>
  <c r="U7" i="7" s="1"/>
  <c r="T8" i="7"/>
  <c r="U8" i="7" s="1"/>
  <c r="T9" i="7"/>
  <c r="U9" i="7" s="1"/>
  <c r="T10" i="7"/>
  <c r="U10" i="7" s="1"/>
  <c r="T11" i="7"/>
  <c r="U11" i="7" s="1"/>
  <c r="T12" i="7"/>
  <c r="U12" i="7" s="1"/>
  <c r="T13" i="7"/>
  <c r="U13" i="7" s="1"/>
  <c r="T14" i="7"/>
  <c r="U14" i="7" s="1"/>
  <c r="T15" i="7"/>
  <c r="U15" i="7" s="1"/>
  <c r="T16" i="7"/>
  <c r="U16" i="7" s="1"/>
  <c r="T17" i="7"/>
  <c r="U17" i="7" s="1"/>
  <c r="T18" i="7"/>
  <c r="U18" i="7" s="1"/>
  <c r="T19" i="7"/>
  <c r="U19" i="7" s="1"/>
  <c r="T20" i="7"/>
  <c r="U20" i="7" s="1"/>
  <c r="T21" i="7"/>
  <c r="U21" i="7" s="1"/>
  <c r="T22" i="7"/>
  <c r="U22" i="7" s="1"/>
  <c r="T23" i="7"/>
  <c r="U23" i="7" s="1"/>
  <c r="T24" i="7"/>
  <c r="U24" i="7" s="1"/>
  <c r="T25" i="7"/>
  <c r="U25" i="7" s="1"/>
  <c r="T26" i="7"/>
  <c r="U26" i="7" s="1"/>
  <c r="T27" i="7"/>
  <c r="U27" i="7" s="1"/>
  <c r="T28" i="7"/>
  <c r="U28" i="7" s="1"/>
  <c r="T29" i="7"/>
  <c r="U29" i="7" s="1"/>
  <c r="T30" i="7"/>
  <c r="U30" i="7" s="1"/>
  <c r="T31" i="7"/>
  <c r="U31" i="7" s="1"/>
  <c r="T32" i="7"/>
  <c r="U32" i="7" s="1"/>
  <c r="T33" i="7"/>
  <c r="U33" i="7" s="1"/>
  <c r="T34" i="7"/>
  <c r="U34" i="7" s="1"/>
  <c r="T35" i="7"/>
  <c r="U35" i="7" s="1"/>
  <c r="T36" i="7"/>
  <c r="U36" i="7" s="1"/>
  <c r="T37" i="7"/>
  <c r="U37" i="7" s="1"/>
  <c r="T38" i="7"/>
  <c r="U38" i="7" s="1"/>
  <c r="T39" i="7"/>
  <c r="U39" i="7" s="1"/>
  <c r="T40" i="7"/>
  <c r="U40" i="7" s="1"/>
  <c r="T41" i="7"/>
  <c r="U41" i="7" s="1"/>
  <c r="T42" i="7"/>
  <c r="U42" i="7" s="1"/>
  <c r="T43" i="7"/>
  <c r="U43" i="7" s="1"/>
  <c r="T44" i="7"/>
  <c r="U44" i="7" s="1"/>
  <c r="T45" i="7"/>
  <c r="U45" i="7" s="1"/>
  <c r="T46" i="7"/>
  <c r="U46" i="7" s="1"/>
  <c r="T47" i="7"/>
  <c r="U47" i="7" s="1"/>
  <c r="T48" i="7"/>
  <c r="U48" i="7" s="1"/>
  <c r="T49" i="7"/>
  <c r="U49" i="7" s="1"/>
  <c r="T50" i="7"/>
  <c r="U50" i="7" s="1"/>
  <c r="T51" i="7"/>
  <c r="U51" i="7" s="1"/>
  <c r="T52" i="7"/>
  <c r="U52" i="7" s="1"/>
  <c r="T53" i="7"/>
  <c r="U53" i="7" s="1"/>
  <c r="T54" i="7"/>
  <c r="U54" i="7" s="1"/>
  <c r="T55" i="7"/>
  <c r="U55" i="7" s="1"/>
  <c r="T56" i="7"/>
  <c r="U56" i="7" s="1"/>
  <c r="T57" i="7"/>
  <c r="U57" i="7" s="1"/>
  <c r="T58" i="7"/>
  <c r="U58" i="7" s="1"/>
  <c r="T59" i="7"/>
  <c r="U59" i="7" s="1"/>
  <c r="T60" i="7"/>
  <c r="U60" i="7" s="1"/>
  <c r="T61" i="7"/>
  <c r="U61" i="7" s="1"/>
  <c r="T62" i="7"/>
  <c r="U62" i="7" s="1"/>
  <c r="T63" i="7"/>
  <c r="U63" i="7" s="1"/>
  <c r="T64" i="7"/>
  <c r="U64" i="7" s="1"/>
  <c r="T65" i="7"/>
  <c r="U65" i="7" s="1"/>
  <c r="T66" i="7"/>
  <c r="U66" i="7" s="1"/>
  <c r="T67" i="7"/>
  <c r="U67" i="7" s="1"/>
  <c r="T68" i="7"/>
  <c r="U68" i="7" s="1"/>
  <c r="T69" i="7"/>
  <c r="U69" i="7" s="1"/>
  <c r="T70" i="7"/>
  <c r="U70" i="7" s="1"/>
  <c r="T71" i="7"/>
  <c r="U71" i="7" s="1"/>
  <c r="T72" i="7"/>
  <c r="U72" i="7" s="1"/>
  <c r="T73" i="7"/>
  <c r="U73" i="7" s="1"/>
  <c r="T74" i="7"/>
  <c r="U74" i="7" s="1"/>
  <c r="T75" i="7"/>
  <c r="U75" i="7" s="1"/>
  <c r="T76" i="7"/>
  <c r="U76" i="7" s="1"/>
  <c r="T77" i="7"/>
  <c r="U77" i="7" s="1"/>
  <c r="T78" i="7"/>
  <c r="U78" i="7" s="1"/>
  <c r="T79" i="7"/>
  <c r="U79" i="7" s="1"/>
  <c r="T80" i="7"/>
  <c r="U80" i="7" s="1"/>
  <c r="T81" i="7"/>
  <c r="U81" i="7" s="1"/>
  <c r="T82" i="7"/>
  <c r="U82" i="7" s="1"/>
  <c r="T83" i="7"/>
  <c r="U83" i="7" s="1"/>
  <c r="T84" i="7"/>
  <c r="U84" i="7" s="1"/>
  <c r="T85" i="7"/>
  <c r="U85" i="7" s="1"/>
  <c r="T86" i="7"/>
  <c r="U86" i="7" s="1"/>
  <c r="T87" i="7"/>
  <c r="U87" i="7" s="1"/>
  <c r="T88" i="7"/>
  <c r="U88" i="7" s="1"/>
  <c r="T89" i="7"/>
  <c r="U89" i="7" s="1"/>
  <c r="T90" i="7"/>
  <c r="U90" i="7" s="1"/>
  <c r="T91" i="7"/>
  <c r="U91" i="7" s="1"/>
  <c r="T92" i="7"/>
  <c r="U92" i="7" s="1"/>
  <c r="T93" i="7"/>
  <c r="U93" i="7" s="1"/>
  <c r="T94" i="7"/>
  <c r="U94" i="7" s="1"/>
  <c r="T95" i="7"/>
  <c r="U95" i="7" s="1"/>
  <c r="T96" i="7"/>
  <c r="U96" i="7" s="1"/>
  <c r="T97" i="7"/>
  <c r="U97" i="7" s="1"/>
  <c r="T98" i="7"/>
  <c r="U98" i="7" s="1"/>
  <c r="T99" i="7"/>
  <c r="U99" i="7" s="1"/>
  <c r="T100" i="7"/>
  <c r="U100" i="7" s="1"/>
  <c r="T101" i="7"/>
  <c r="U101" i="7" s="1"/>
  <c r="T102" i="7"/>
  <c r="U102" i="7" s="1"/>
  <c r="T103" i="7"/>
  <c r="U103" i="7" s="1"/>
  <c r="T104" i="7"/>
  <c r="U104" i="7" s="1"/>
  <c r="T105" i="7"/>
  <c r="U105" i="7" s="1"/>
  <c r="T106" i="7"/>
  <c r="U106" i="7" s="1"/>
  <c r="T107" i="7"/>
  <c r="U107" i="7" s="1"/>
  <c r="T108" i="7"/>
  <c r="U108" i="7" s="1"/>
  <c r="T109" i="7"/>
  <c r="U109" i="7" s="1"/>
  <c r="T110" i="7"/>
  <c r="U110" i="7" s="1"/>
  <c r="T111" i="7"/>
  <c r="U111" i="7" s="1"/>
  <c r="T112" i="7"/>
  <c r="U112" i="7" s="1"/>
  <c r="T113" i="7"/>
  <c r="U113" i="7" s="1"/>
  <c r="T114" i="7"/>
  <c r="U114" i="7" s="1"/>
  <c r="T115" i="7"/>
  <c r="U115" i="7" s="1"/>
  <c r="T116" i="7"/>
  <c r="U116" i="7" s="1"/>
  <c r="T117" i="7"/>
  <c r="U117" i="7" s="1"/>
  <c r="T118" i="7"/>
  <c r="U118" i="7" s="1"/>
  <c r="T119" i="7"/>
  <c r="U119" i="7" s="1"/>
  <c r="T120" i="7"/>
  <c r="U120" i="7" s="1"/>
  <c r="T121" i="7"/>
  <c r="U121" i="7" s="1"/>
  <c r="T122" i="7"/>
  <c r="U122" i="7" s="1"/>
  <c r="T123" i="7"/>
  <c r="U123" i="7" s="1"/>
  <c r="T124" i="7"/>
  <c r="U124" i="7" s="1"/>
  <c r="T125" i="7"/>
  <c r="U125" i="7" s="1"/>
  <c r="T126" i="7"/>
  <c r="U126" i="7" s="1"/>
  <c r="T127" i="7"/>
  <c r="U127" i="7" s="1"/>
  <c r="T128" i="7"/>
  <c r="U128" i="7" s="1"/>
  <c r="T129" i="7"/>
  <c r="U129" i="7" s="1"/>
  <c r="T130" i="7"/>
  <c r="U130" i="7" s="1"/>
  <c r="T131" i="7"/>
  <c r="U131" i="7" s="1"/>
  <c r="T132" i="7"/>
  <c r="U132" i="7" s="1"/>
  <c r="T133" i="7"/>
  <c r="U133" i="7" s="1"/>
  <c r="T134" i="7"/>
  <c r="U134" i="7" s="1"/>
  <c r="T135" i="7"/>
  <c r="U135" i="7" s="1"/>
  <c r="T136" i="7"/>
  <c r="U136" i="7" s="1"/>
  <c r="T137" i="7"/>
  <c r="U137" i="7" s="1"/>
  <c r="T138" i="7"/>
  <c r="U138" i="7" s="1"/>
  <c r="T139" i="7"/>
  <c r="U139" i="7" s="1"/>
  <c r="T140" i="7"/>
  <c r="U140" i="7" s="1"/>
  <c r="T141" i="7"/>
  <c r="U141" i="7" s="1"/>
  <c r="T142" i="7"/>
  <c r="U142" i="7" s="1"/>
  <c r="T143" i="7"/>
  <c r="U143" i="7" s="1"/>
  <c r="T144" i="7"/>
  <c r="U144" i="7" s="1"/>
  <c r="T145" i="7"/>
  <c r="U145" i="7" s="1"/>
  <c r="T146" i="7"/>
  <c r="U146" i="7" s="1"/>
  <c r="T147" i="7"/>
  <c r="U147" i="7" s="1"/>
  <c r="T148" i="7"/>
  <c r="U148" i="7" s="1"/>
  <c r="T149" i="7"/>
  <c r="U149" i="7" s="1"/>
  <c r="T150" i="7"/>
  <c r="U150" i="7" s="1"/>
  <c r="T151" i="7"/>
  <c r="U151" i="7" s="1"/>
  <c r="T152" i="7"/>
  <c r="U152" i="7" s="1"/>
  <c r="T153" i="7"/>
  <c r="U153" i="7" s="1"/>
  <c r="T154" i="7"/>
  <c r="U154" i="7" s="1"/>
  <c r="T155" i="7"/>
  <c r="U155" i="7" s="1"/>
  <c r="T156" i="7"/>
  <c r="U156" i="7" s="1"/>
  <c r="T157" i="7"/>
  <c r="U157" i="7" s="1"/>
  <c r="T158" i="7"/>
  <c r="U158" i="7" s="1"/>
  <c r="T159" i="7"/>
  <c r="U159" i="7" s="1"/>
  <c r="T160" i="7"/>
  <c r="U160" i="7" s="1"/>
  <c r="T161" i="7"/>
  <c r="U161" i="7" s="1"/>
  <c r="T162" i="7"/>
  <c r="U162" i="7" s="1"/>
  <c r="T163" i="7"/>
  <c r="U163" i="7" s="1"/>
  <c r="T164" i="7"/>
  <c r="U164" i="7" s="1"/>
  <c r="T165" i="7"/>
  <c r="U165" i="7" s="1"/>
  <c r="T166" i="7"/>
  <c r="U166" i="7" s="1"/>
  <c r="T167" i="7"/>
  <c r="U167" i="7" s="1"/>
  <c r="T168" i="7"/>
  <c r="U168" i="7" s="1"/>
  <c r="T169" i="7"/>
  <c r="U169" i="7" s="1"/>
  <c r="T170" i="7"/>
  <c r="U170" i="7" s="1"/>
  <c r="T171" i="7"/>
  <c r="U171" i="7" s="1"/>
  <c r="T172" i="7"/>
  <c r="U172" i="7" s="1"/>
  <c r="T173" i="7"/>
  <c r="U173" i="7" s="1"/>
  <c r="T174" i="7"/>
  <c r="U174" i="7" s="1"/>
  <c r="T175" i="7"/>
  <c r="U175" i="7" s="1"/>
  <c r="T176" i="7"/>
  <c r="U176" i="7" s="1"/>
  <c r="T177" i="7"/>
  <c r="U177" i="7" s="1"/>
  <c r="T178" i="7"/>
  <c r="U178" i="7" s="1"/>
  <c r="T179" i="7"/>
  <c r="U179" i="7" s="1"/>
  <c r="T180" i="7"/>
  <c r="U180" i="7" s="1"/>
  <c r="T181" i="7"/>
  <c r="U181" i="7" s="1"/>
  <c r="T182" i="7"/>
  <c r="U182" i="7" s="1"/>
  <c r="T183" i="7"/>
  <c r="U183" i="7" s="1"/>
  <c r="T184" i="7"/>
  <c r="U184" i="7" s="1"/>
  <c r="T185" i="7"/>
  <c r="U185" i="7" s="1"/>
  <c r="T186" i="7"/>
  <c r="U186" i="7" s="1"/>
  <c r="T187" i="7"/>
  <c r="U187" i="7" s="1"/>
  <c r="T188" i="7"/>
  <c r="U188" i="7" s="1"/>
  <c r="T189" i="7"/>
  <c r="U189" i="7" s="1"/>
  <c r="T190" i="7"/>
  <c r="U190" i="7" s="1"/>
  <c r="T191" i="7"/>
  <c r="U191" i="7" s="1"/>
  <c r="T192" i="7"/>
  <c r="U192" i="7" s="1"/>
  <c r="T193" i="7"/>
  <c r="U193" i="7" s="1"/>
  <c r="T194" i="7"/>
  <c r="U194" i="7" s="1"/>
  <c r="T195" i="7"/>
  <c r="U195" i="7" s="1"/>
  <c r="T196" i="7"/>
  <c r="U196" i="7" s="1"/>
  <c r="T197" i="7"/>
  <c r="U197" i="7" s="1"/>
  <c r="T198" i="7"/>
  <c r="U198" i="7" s="1"/>
  <c r="T199" i="7"/>
  <c r="U199" i="7" s="1"/>
  <c r="T200" i="7"/>
  <c r="U200" i="7" s="1"/>
  <c r="T201" i="7"/>
  <c r="U201" i="7" s="1"/>
  <c r="T202" i="7"/>
  <c r="U202" i="7" s="1"/>
  <c r="T203" i="7"/>
  <c r="U203" i="7" s="1"/>
  <c r="T204" i="7"/>
  <c r="U204" i="7" s="1"/>
  <c r="T205" i="7"/>
  <c r="U205" i="7" s="1"/>
  <c r="T206" i="7"/>
  <c r="U206" i="7" s="1"/>
  <c r="T207" i="7"/>
  <c r="U207" i="7" s="1"/>
  <c r="T208" i="7"/>
  <c r="U208" i="7" s="1"/>
  <c r="T209" i="7"/>
  <c r="U209" i="7" s="1"/>
  <c r="T210" i="7"/>
  <c r="U210" i="7" s="1"/>
  <c r="T211" i="7"/>
  <c r="U211" i="7" s="1"/>
  <c r="T212" i="7"/>
  <c r="U212" i="7" s="1"/>
  <c r="T213" i="7"/>
  <c r="U213" i="7" s="1"/>
  <c r="T214" i="7"/>
  <c r="U214" i="7" s="1"/>
  <c r="T215" i="7"/>
  <c r="U215" i="7" s="1"/>
  <c r="T216" i="7"/>
  <c r="U216" i="7" s="1"/>
  <c r="T217" i="7"/>
  <c r="U217" i="7" s="1"/>
  <c r="T218" i="7"/>
  <c r="U218" i="7" s="1"/>
  <c r="T219" i="7"/>
  <c r="U219" i="7" s="1"/>
  <c r="T220" i="7"/>
  <c r="U220" i="7" s="1"/>
  <c r="T221" i="7"/>
  <c r="U221" i="7" s="1"/>
  <c r="T222" i="7"/>
  <c r="U222" i="7" s="1"/>
  <c r="T223" i="7"/>
  <c r="U223" i="7" s="1"/>
  <c r="T224" i="7"/>
  <c r="U224" i="7" s="1"/>
  <c r="T225" i="7"/>
  <c r="U225" i="7" s="1"/>
  <c r="T226" i="7"/>
  <c r="U226" i="7" s="1"/>
  <c r="T227" i="7"/>
  <c r="U227" i="7" s="1"/>
  <c r="T228" i="7"/>
  <c r="U228" i="7" s="1"/>
  <c r="T229" i="7"/>
  <c r="U229" i="7" s="1"/>
  <c r="T230" i="7"/>
  <c r="U230" i="7" s="1"/>
  <c r="T231" i="7"/>
  <c r="U231" i="7" s="1"/>
  <c r="T232" i="7"/>
  <c r="U232" i="7" s="1"/>
  <c r="T233" i="7"/>
  <c r="U233" i="7" s="1"/>
  <c r="T234" i="7"/>
  <c r="U234" i="7" s="1"/>
  <c r="T235" i="7"/>
  <c r="U235" i="7" s="1"/>
  <c r="T236" i="7"/>
  <c r="U236" i="7" s="1"/>
  <c r="T237" i="7"/>
  <c r="U237" i="7" s="1"/>
  <c r="T238" i="7"/>
  <c r="U238" i="7" s="1"/>
  <c r="T239" i="7"/>
  <c r="U239" i="7" s="1"/>
  <c r="T240" i="7"/>
  <c r="U240" i="7" s="1"/>
  <c r="T241" i="7"/>
  <c r="U241" i="7" s="1"/>
  <c r="T242" i="7"/>
  <c r="U242" i="7" s="1"/>
  <c r="T243" i="7"/>
  <c r="U243" i="7" s="1"/>
  <c r="T244" i="7"/>
  <c r="U244" i="7" s="1"/>
  <c r="T245" i="7"/>
  <c r="U245" i="7" s="1"/>
  <c r="T246" i="7"/>
  <c r="U246" i="7" s="1"/>
  <c r="T247" i="7"/>
  <c r="U247" i="7" s="1"/>
  <c r="T248" i="7"/>
  <c r="U248" i="7" s="1"/>
  <c r="T249" i="7"/>
  <c r="U249" i="7" s="1"/>
  <c r="T250" i="7"/>
  <c r="U250" i="7" s="1"/>
  <c r="T251" i="7"/>
  <c r="U251" i="7" s="1"/>
  <c r="T252" i="7"/>
  <c r="U252" i="7" s="1"/>
  <c r="T253" i="7"/>
  <c r="U253" i="7" s="1"/>
  <c r="T254" i="7"/>
  <c r="U254" i="7" s="1"/>
  <c r="T255" i="7"/>
  <c r="U255" i="7" s="1"/>
  <c r="T256" i="7"/>
  <c r="U256" i="7" s="1"/>
  <c r="T257" i="7"/>
  <c r="U257" i="7" s="1"/>
  <c r="T258" i="7"/>
  <c r="U258" i="7" s="1"/>
  <c r="T259" i="7"/>
  <c r="U259" i="7" s="1"/>
  <c r="T260" i="7"/>
  <c r="U260" i="7" s="1"/>
  <c r="T261" i="7"/>
  <c r="U261" i="7" s="1"/>
  <c r="T262" i="7"/>
  <c r="U262" i="7" s="1"/>
  <c r="T263" i="7"/>
  <c r="U263" i="7" s="1"/>
  <c r="T264" i="7"/>
  <c r="U264" i="7" s="1"/>
  <c r="T265" i="7"/>
  <c r="U265" i="7" s="1"/>
  <c r="T266" i="7"/>
  <c r="U266" i="7" s="1"/>
  <c r="T267" i="7"/>
  <c r="U267" i="7" s="1"/>
  <c r="T268" i="7"/>
  <c r="U268" i="7" s="1"/>
  <c r="T269" i="7"/>
  <c r="U269" i="7" s="1"/>
  <c r="T270" i="7"/>
  <c r="U270" i="7" s="1"/>
  <c r="T271" i="7"/>
  <c r="U271" i="7" s="1"/>
  <c r="T272" i="7"/>
  <c r="U272" i="7" s="1"/>
  <c r="T273" i="7"/>
  <c r="U273" i="7" s="1"/>
  <c r="T274" i="7"/>
  <c r="U274" i="7" s="1"/>
  <c r="T275" i="7"/>
  <c r="U275" i="7" s="1"/>
  <c r="T276" i="7"/>
  <c r="U276" i="7" s="1"/>
  <c r="T277" i="7"/>
  <c r="U277" i="7" s="1"/>
  <c r="T278" i="7"/>
  <c r="U278" i="7" s="1"/>
  <c r="T279" i="7"/>
  <c r="U279" i="7" s="1"/>
  <c r="T280" i="7"/>
  <c r="U280" i="7" s="1"/>
  <c r="T281" i="7"/>
  <c r="U281" i="7" s="1"/>
  <c r="T282" i="7"/>
  <c r="U282" i="7" s="1"/>
  <c r="T283" i="7"/>
  <c r="U283" i="7" s="1"/>
  <c r="T284" i="7"/>
  <c r="U284" i="7" s="1"/>
  <c r="T285" i="7"/>
  <c r="U285" i="7" s="1"/>
  <c r="T286" i="7"/>
  <c r="U286" i="7" s="1"/>
  <c r="T287" i="7"/>
  <c r="U287" i="7" s="1"/>
  <c r="T288" i="7"/>
  <c r="U288" i="7" s="1"/>
  <c r="T289" i="7"/>
  <c r="U289" i="7" s="1"/>
  <c r="T290" i="7"/>
  <c r="U290" i="7" s="1"/>
  <c r="T291" i="7"/>
  <c r="U291" i="7" s="1"/>
  <c r="T292" i="7"/>
  <c r="U292" i="7" s="1"/>
  <c r="T293" i="7"/>
  <c r="U293" i="7" s="1"/>
  <c r="T294" i="7"/>
  <c r="U294" i="7" s="1"/>
  <c r="T295" i="7"/>
  <c r="U295" i="7" s="1"/>
  <c r="T296" i="7"/>
  <c r="U296" i="7" s="1"/>
  <c r="T297" i="7"/>
  <c r="U297" i="7" s="1"/>
  <c r="T298" i="7"/>
  <c r="U298" i="7" s="1"/>
  <c r="T299" i="7"/>
  <c r="U299" i="7" s="1"/>
  <c r="T300" i="7"/>
  <c r="U300" i="7" s="1"/>
  <c r="T301" i="7"/>
  <c r="U301" i="7" s="1"/>
  <c r="T302" i="7"/>
  <c r="U302" i="7" s="1"/>
  <c r="T303" i="7"/>
  <c r="U303" i="7" s="1"/>
  <c r="T304" i="7"/>
  <c r="U304" i="7" s="1"/>
  <c r="T305" i="7"/>
  <c r="U305" i="7" s="1"/>
  <c r="T306" i="7"/>
  <c r="U306" i="7" s="1"/>
  <c r="T307" i="7"/>
  <c r="U307" i="7" s="1"/>
  <c r="T308" i="7"/>
  <c r="U308" i="7" s="1"/>
  <c r="T309" i="7"/>
  <c r="U309" i="7" s="1"/>
  <c r="T310" i="7"/>
  <c r="U310" i="7" s="1"/>
  <c r="T311" i="7"/>
  <c r="U311" i="7" s="1"/>
  <c r="T312" i="7"/>
  <c r="U312" i="7" s="1"/>
  <c r="T313" i="7"/>
  <c r="U313" i="7" s="1"/>
  <c r="T314" i="7"/>
  <c r="U314" i="7" s="1"/>
  <c r="T315" i="7"/>
  <c r="U315" i="7" s="1"/>
  <c r="T316" i="7"/>
  <c r="U316" i="7" s="1"/>
  <c r="T317" i="7"/>
  <c r="U317" i="7" s="1"/>
  <c r="T318" i="7"/>
  <c r="U318" i="7" s="1"/>
  <c r="T319" i="7"/>
  <c r="U319" i="7" s="1"/>
  <c r="T320" i="7"/>
  <c r="U320" i="7" s="1"/>
  <c r="T321" i="7"/>
  <c r="U321" i="7" s="1"/>
  <c r="T322" i="7"/>
  <c r="U322" i="7" s="1"/>
  <c r="T323" i="7"/>
  <c r="U323" i="7" s="1"/>
  <c r="T324" i="7"/>
  <c r="U324" i="7" s="1"/>
  <c r="T325" i="7"/>
  <c r="U325" i="7" s="1"/>
  <c r="T326" i="7"/>
  <c r="U326" i="7" s="1"/>
  <c r="T327" i="7"/>
  <c r="U327" i="7" s="1"/>
  <c r="T328" i="7"/>
  <c r="U328" i="7" s="1"/>
  <c r="T329" i="7"/>
  <c r="U329" i="7" s="1"/>
  <c r="T330" i="7"/>
  <c r="U330" i="7" s="1"/>
  <c r="T331" i="7"/>
  <c r="U331" i="7" s="1"/>
  <c r="T332" i="7"/>
  <c r="U332" i="7" s="1"/>
  <c r="T333" i="7"/>
  <c r="U333" i="7" s="1"/>
  <c r="T334" i="7"/>
  <c r="U334" i="7" s="1"/>
  <c r="T335" i="7"/>
  <c r="U335" i="7" s="1"/>
  <c r="T336" i="7"/>
  <c r="U336" i="7" s="1"/>
  <c r="T337" i="7"/>
  <c r="U337" i="7" s="1"/>
  <c r="T338" i="7"/>
  <c r="U338" i="7" s="1"/>
  <c r="T339" i="7"/>
  <c r="U339" i="7" s="1"/>
  <c r="T340" i="7"/>
  <c r="U340" i="7" s="1"/>
  <c r="T341" i="7"/>
  <c r="U341" i="7" s="1"/>
  <c r="T342" i="7"/>
  <c r="U342" i="7" s="1"/>
  <c r="T343" i="7"/>
  <c r="U343" i="7" s="1"/>
  <c r="T344" i="7"/>
  <c r="U344" i="7" s="1"/>
  <c r="T345" i="7"/>
  <c r="U345" i="7" s="1"/>
  <c r="T346" i="7"/>
  <c r="U346" i="7" s="1"/>
  <c r="T347" i="7"/>
  <c r="U347" i="7" s="1"/>
  <c r="T348" i="7"/>
  <c r="U348" i="7" s="1"/>
  <c r="T349" i="7"/>
  <c r="U349" i="7" s="1"/>
  <c r="T350" i="7"/>
  <c r="U350" i="7" s="1"/>
  <c r="T351" i="7"/>
  <c r="U351" i="7" s="1"/>
  <c r="T352" i="7"/>
  <c r="U352" i="7" s="1"/>
  <c r="T353" i="7"/>
  <c r="U353" i="7" s="1"/>
  <c r="T354" i="7"/>
  <c r="U354" i="7" s="1"/>
  <c r="T355" i="7"/>
  <c r="U355" i="7" s="1"/>
  <c r="T356" i="7"/>
  <c r="U356" i="7" s="1"/>
  <c r="T357" i="7"/>
  <c r="U357" i="7" s="1"/>
  <c r="T358" i="7"/>
  <c r="U358" i="7" s="1"/>
  <c r="T359" i="7"/>
  <c r="U359" i="7" s="1"/>
  <c r="T360" i="7"/>
  <c r="U360" i="7" s="1"/>
  <c r="T361" i="7"/>
  <c r="U361" i="7" s="1"/>
  <c r="T362" i="7"/>
  <c r="U362" i="7" s="1"/>
  <c r="T363" i="7"/>
  <c r="U363" i="7" s="1"/>
  <c r="T364" i="7"/>
  <c r="U364" i="7" s="1"/>
  <c r="T365" i="7"/>
  <c r="U365" i="7" s="1"/>
  <c r="T366" i="7"/>
  <c r="U366" i="7" s="1"/>
  <c r="T367" i="7"/>
  <c r="U367" i="7" s="1"/>
  <c r="T368" i="7"/>
  <c r="U368" i="7" s="1"/>
  <c r="T369" i="7"/>
  <c r="U369" i="7" s="1"/>
  <c r="T370" i="7"/>
  <c r="U370" i="7" s="1"/>
  <c r="T371" i="7"/>
  <c r="U371" i="7" s="1"/>
  <c r="T372" i="7"/>
  <c r="U372" i="7" s="1"/>
  <c r="T373" i="7"/>
  <c r="U373" i="7" s="1"/>
  <c r="T374" i="7"/>
  <c r="U374" i="7" s="1"/>
  <c r="T375" i="7"/>
  <c r="U375" i="7" s="1"/>
  <c r="T376" i="7"/>
  <c r="U376" i="7" s="1"/>
  <c r="T377" i="7"/>
  <c r="U377" i="7" s="1"/>
  <c r="T378" i="7"/>
  <c r="U378" i="7" s="1"/>
  <c r="T379" i="7"/>
  <c r="U379" i="7" s="1"/>
  <c r="T380" i="7"/>
  <c r="U380" i="7" s="1"/>
  <c r="T381" i="7"/>
  <c r="U381" i="7" s="1"/>
  <c r="T382" i="7"/>
  <c r="U382" i="7" s="1"/>
  <c r="T383" i="7"/>
  <c r="U383" i="7" s="1"/>
  <c r="T384" i="7"/>
  <c r="U384" i="7" s="1"/>
  <c r="T385" i="7"/>
  <c r="U385" i="7" s="1"/>
  <c r="T386" i="7"/>
  <c r="U386" i="7" s="1"/>
  <c r="T387" i="7"/>
  <c r="U387" i="7" s="1"/>
  <c r="T388" i="7"/>
  <c r="U388" i="7" s="1"/>
  <c r="T389" i="7"/>
  <c r="U389" i="7" s="1"/>
  <c r="T390" i="7"/>
  <c r="U390" i="7" s="1"/>
  <c r="T391" i="7"/>
  <c r="U391" i="7" s="1"/>
  <c r="T392" i="7"/>
  <c r="U392" i="7" s="1"/>
  <c r="T393" i="7"/>
  <c r="U393" i="7" s="1"/>
  <c r="T394" i="7"/>
  <c r="U394" i="7" s="1"/>
  <c r="T395" i="7"/>
  <c r="U395" i="7" s="1"/>
  <c r="T396" i="7"/>
  <c r="U396" i="7" s="1"/>
  <c r="T397" i="7"/>
  <c r="U397" i="7" s="1"/>
  <c r="T398" i="7"/>
  <c r="U398" i="7" s="1"/>
  <c r="T399" i="7"/>
  <c r="U399" i="7" s="1"/>
  <c r="T400" i="7"/>
  <c r="U400" i="7" s="1"/>
  <c r="T401" i="7"/>
  <c r="U401" i="7" s="1"/>
  <c r="T402" i="7"/>
  <c r="U402" i="7" s="1"/>
  <c r="T403" i="7"/>
  <c r="U403" i="7" s="1"/>
  <c r="T404" i="7"/>
  <c r="U404" i="7" s="1"/>
  <c r="T405" i="7"/>
  <c r="U405" i="7" s="1"/>
  <c r="T406" i="7"/>
  <c r="U406" i="7" s="1"/>
  <c r="T407" i="7"/>
  <c r="U407" i="7" s="1"/>
  <c r="T408" i="7"/>
  <c r="U408" i="7" s="1"/>
  <c r="T409" i="7"/>
  <c r="U409" i="7" s="1"/>
  <c r="T410" i="7"/>
  <c r="U410" i="7" s="1"/>
  <c r="T411" i="7"/>
  <c r="U411" i="7" s="1"/>
  <c r="T412" i="7"/>
  <c r="U412" i="7" s="1"/>
  <c r="T413" i="7"/>
  <c r="U413" i="7" s="1"/>
  <c r="T414" i="7"/>
  <c r="U414" i="7" s="1"/>
  <c r="T415" i="7"/>
  <c r="U415" i="7" s="1"/>
  <c r="T416" i="7"/>
  <c r="U416" i="7" s="1"/>
  <c r="T417" i="7"/>
  <c r="U417" i="7" s="1"/>
  <c r="T418" i="7"/>
  <c r="U418" i="7" s="1"/>
  <c r="T419" i="7"/>
  <c r="U419" i="7" s="1"/>
  <c r="T420" i="7"/>
  <c r="U420" i="7" s="1"/>
  <c r="T421" i="7"/>
  <c r="U421" i="7" s="1"/>
  <c r="T422" i="7"/>
  <c r="U422" i="7" s="1"/>
  <c r="T423" i="7"/>
  <c r="U423" i="7" s="1"/>
  <c r="T424" i="7"/>
  <c r="U424" i="7" s="1"/>
  <c r="T425" i="7"/>
  <c r="U425" i="7" s="1"/>
  <c r="T426" i="7"/>
  <c r="U426" i="7" s="1"/>
  <c r="T427" i="7"/>
  <c r="U427" i="7" s="1"/>
  <c r="T428" i="7"/>
  <c r="U428" i="7" s="1"/>
  <c r="T429" i="7"/>
  <c r="U429" i="7" s="1"/>
  <c r="T430" i="7"/>
  <c r="U430" i="7" s="1"/>
  <c r="T431" i="7"/>
  <c r="U431" i="7" s="1"/>
  <c r="T432" i="7"/>
  <c r="U432" i="7" s="1"/>
  <c r="T433" i="7"/>
  <c r="U433" i="7" s="1"/>
  <c r="T434" i="7"/>
  <c r="U434" i="7" s="1"/>
  <c r="T435" i="7"/>
  <c r="U435" i="7" s="1"/>
  <c r="T436" i="7"/>
  <c r="U436" i="7" s="1"/>
  <c r="T437" i="7"/>
  <c r="U437" i="7" s="1"/>
  <c r="T438" i="7"/>
  <c r="U438" i="7" s="1"/>
  <c r="T439" i="7"/>
  <c r="U439" i="7" s="1"/>
  <c r="T440" i="7"/>
  <c r="U440" i="7" s="1"/>
  <c r="T441" i="7"/>
  <c r="U441" i="7" s="1"/>
  <c r="T442" i="7"/>
  <c r="U442" i="7" s="1"/>
  <c r="T443" i="7"/>
  <c r="U443" i="7" s="1"/>
  <c r="T444" i="7"/>
  <c r="U444" i="7" s="1"/>
  <c r="T445" i="7"/>
  <c r="U445" i="7" s="1"/>
  <c r="T446" i="7"/>
  <c r="U446" i="7" s="1"/>
  <c r="T447" i="7"/>
  <c r="U447" i="7" s="1"/>
  <c r="T448" i="7"/>
  <c r="U448" i="7" s="1"/>
  <c r="T449" i="7"/>
  <c r="U449" i="7" s="1"/>
  <c r="T450" i="7"/>
  <c r="U450" i="7" s="1"/>
  <c r="T451" i="7"/>
  <c r="U451" i="7" s="1"/>
  <c r="T452" i="7"/>
  <c r="U452" i="7" s="1"/>
  <c r="T453" i="7"/>
  <c r="U453" i="7" s="1"/>
  <c r="T454" i="7"/>
  <c r="U454" i="7" s="1"/>
  <c r="T455" i="7"/>
  <c r="U455" i="7" s="1"/>
  <c r="T456" i="7"/>
  <c r="U456" i="7" s="1"/>
  <c r="T457" i="7"/>
  <c r="U457" i="7" s="1"/>
  <c r="T458" i="7"/>
  <c r="U458" i="7" s="1"/>
  <c r="T459" i="7"/>
  <c r="U459" i="7" s="1"/>
  <c r="T460" i="7"/>
  <c r="U460" i="7" s="1"/>
  <c r="T461" i="7"/>
  <c r="U461" i="7" s="1"/>
  <c r="T462" i="7"/>
  <c r="U462" i="7" s="1"/>
  <c r="T463" i="7"/>
  <c r="U463" i="7" s="1"/>
  <c r="T464" i="7"/>
  <c r="U464" i="7" s="1"/>
  <c r="T465" i="7"/>
  <c r="U465" i="7" s="1"/>
  <c r="T466" i="7"/>
  <c r="U466" i="7" s="1"/>
  <c r="T467" i="7"/>
  <c r="U467" i="7" s="1"/>
  <c r="T468" i="7"/>
  <c r="U468" i="7" s="1"/>
  <c r="T469" i="7"/>
  <c r="U469" i="7" s="1"/>
  <c r="T470" i="7"/>
  <c r="U470" i="7" s="1"/>
  <c r="T471" i="7"/>
  <c r="U471" i="7" s="1"/>
  <c r="T472" i="7"/>
  <c r="U472" i="7" s="1"/>
  <c r="T473" i="7"/>
  <c r="U473" i="7" s="1"/>
  <c r="T474" i="7"/>
  <c r="U474" i="7" s="1"/>
  <c r="T475" i="7"/>
  <c r="U475" i="7" s="1"/>
  <c r="T476" i="7"/>
  <c r="U476" i="7" s="1"/>
  <c r="T477" i="7"/>
  <c r="U477" i="7" s="1"/>
  <c r="T478" i="7"/>
  <c r="U478" i="7" s="1"/>
  <c r="T479" i="7"/>
  <c r="U479" i="7" s="1"/>
  <c r="T480" i="7"/>
  <c r="U480" i="7" s="1"/>
  <c r="T481" i="7"/>
  <c r="U481" i="7" s="1"/>
  <c r="T482" i="7"/>
  <c r="U482" i="7" s="1"/>
  <c r="T483" i="7"/>
  <c r="U483" i="7" s="1"/>
  <c r="T484" i="7"/>
  <c r="U484" i="7" s="1"/>
  <c r="T485" i="7"/>
  <c r="U485" i="7" s="1"/>
  <c r="T486" i="7"/>
  <c r="U486" i="7" s="1"/>
  <c r="T487" i="7"/>
  <c r="U487" i="7" s="1"/>
  <c r="T488" i="7"/>
  <c r="U488" i="7" s="1"/>
  <c r="T489" i="7"/>
  <c r="U489" i="7" s="1"/>
  <c r="T490" i="7"/>
  <c r="U490" i="7" s="1"/>
  <c r="T491" i="7"/>
  <c r="U491" i="7" s="1"/>
  <c r="T492" i="7"/>
  <c r="U492" i="7" s="1"/>
  <c r="T493" i="7"/>
  <c r="U493" i="7" s="1"/>
  <c r="T494" i="7"/>
  <c r="U494" i="7" s="1"/>
  <c r="T495" i="7"/>
  <c r="U495" i="7" s="1"/>
  <c r="T496" i="7"/>
  <c r="U496" i="7" s="1"/>
  <c r="T497" i="7"/>
  <c r="U497" i="7" s="1"/>
  <c r="T498" i="7"/>
  <c r="U498" i="7" s="1"/>
  <c r="T499" i="7"/>
  <c r="U499" i="7" s="1"/>
  <c r="T500" i="7"/>
  <c r="U500" i="7" s="1"/>
  <c r="T501" i="7"/>
  <c r="U501" i="7" s="1"/>
  <c r="T502" i="7"/>
  <c r="U502" i="7" s="1"/>
  <c r="T503" i="7"/>
  <c r="U503" i="7" s="1"/>
  <c r="T504" i="7"/>
  <c r="U504" i="7" s="1"/>
  <c r="T505" i="7"/>
  <c r="U505" i="7" s="1"/>
  <c r="T506" i="7"/>
  <c r="U506" i="7" s="1"/>
  <c r="T507" i="7"/>
  <c r="U507" i="7" s="1"/>
  <c r="T508" i="7"/>
  <c r="U508" i="7" s="1"/>
  <c r="T509" i="7"/>
  <c r="U509" i="7" s="1"/>
  <c r="T510" i="7"/>
  <c r="U510" i="7" s="1"/>
  <c r="T511" i="7"/>
  <c r="U511" i="7" s="1"/>
  <c r="T512" i="7"/>
  <c r="U512" i="7" s="1"/>
  <c r="T513" i="7"/>
  <c r="U513" i="7" s="1"/>
  <c r="T514" i="7"/>
  <c r="U514" i="7" s="1"/>
  <c r="T515" i="7"/>
  <c r="U515" i="7" s="1"/>
  <c r="T516" i="7"/>
  <c r="U516" i="7" s="1"/>
  <c r="T517" i="7"/>
  <c r="U517" i="7" s="1"/>
  <c r="T518" i="7"/>
  <c r="U518" i="7" s="1"/>
  <c r="T519" i="7"/>
  <c r="U519" i="7" s="1"/>
  <c r="T520" i="7"/>
  <c r="U520" i="7" s="1"/>
  <c r="T521" i="7"/>
  <c r="U521" i="7" s="1"/>
  <c r="T522" i="7"/>
  <c r="U522" i="7" s="1"/>
  <c r="T523" i="7"/>
  <c r="U523" i="7" s="1"/>
  <c r="T524" i="7"/>
  <c r="U524" i="7" s="1"/>
  <c r="T525" i="7"/>
  <c r="U525" i="7" s="1"/>
  <c r="T526" i="7"/>
  <c r="U526" i="7" s="1"/>
  <c r="T527" i="7"/>
  <c r="U527" i="7" s="1"/>
  <c r="T528" i="7"/>
  <c r="U528" i="7" s="1"/>
  <c r="T529" i="7"/>
  <c r="U529" i="7" s="1"/>
  <c r="T530" i="7"/>
  <c r="U530" i="7" s="1"/>
  <c r="T531" i="7"/>
  <c r="U531" i="7" s="1"/>
  <c r="T532" i="7"/>
  <c r="U532" i="7" s="1"/>
  <c r="T533" i="7"/>
  <c r="U533" i="7" s="1"/>
  <c r="T534" i="7"/>
  <c r="U534" i="7" s="1"/>
  <c r="T535" i="7"/>
  <c r="U535" i="7" s="1"/>
  <c r="T536" i="7"/>
  <c r="U536" i="7" s="1"/>
  <c r="T537" i="7"/>
  <c r="U537" i="7" s="1"/>
  <c r="T538" i="7"/>
  <c r="U538" i="7" s="1"/>
  <c r="T539" i="7"/>
  <c r="U539" i="7" s="1"/>
  <c r="T540" i="7"/>
  <c r="U540" i="7" s="1"/>
  <c r="T541" i="7"/>
  <c r="U541" i="7" s="1"/>
  <c r="T542" i="7"/>
  <c r="U542" i="7" s="1"/>
  <c r="T543" i="7"/>
  <c r="U543" i="7" s="1"/>
  <c r="T544" i="7"/>
  <c r="U544" i="7" s="1"/>
  <c r="T545" i="7"/>
  <c r="U545" i="7" s="1"/>
  <c r="T546" i="7"/>
  <c r="U546" i="7" s="1"/>
  <c r="T547" i="7"/>
  <c r="U547" i="7" s="1"/>
  <c r="T548" i="7"/>
  <c r="U548" i="7" s="1"/>
  <c r="T549" i="7"/>
  <c r="U549" i="7" s="1"/>
  <c r="T550" i="7"/>
  <c r="U550" i="7" s="1"/>
  <c r="T551" i="7"/>
  <c r="U551" i="7" s="1"/>
  <c r="T552" i="7"/>
  <c r="U552" i="7" s="1"/>
  <c r="T553" i="7"/>
  <c r="U553" i="7" s="1"/>
  <c r="T554" i="7"/>
  <c r="U554" i="7" s="1"/>
  <c r="T555" i="7"/>
  <c r="U555" i="7" s="1"/>
  <c r="T556" i="7"/>
  <c r="U556" i="7" s="1"/>
  <c r="T557" i="7"/>
  <c r="U557" i="7" s="1"/>
  <c r="T558" i="7"/>
  <c r="U558" i="7" s="1"/>
  <c r="T559" i="7"/>
  <c r="U559" i="7" s="1"/>
  <c r="T560" i="7"/>
  <c r="U560" i="7" s="1"/>
  <c r="T561" i="7"/>
  <c r="U561" i="7" s="1"/>
  <c r="T562" i="7"/>
  <c r="U562" i="7" s="1"/>
  <c r="T563" i="7"/>
  <c r="U563" i="7" s="1"/>
  <c r="T564" i="7"/>
  <c r="U564" i="7" s="1"/>
  <c r="T565" i="7"/>
  <c r="U565" i="7" s="1"/>
  <c r="T566" i="7"/>
  <c r="U566" i="7" s="1"/>
  <c r="T567" i="7"/>
  <c r="U567" i="7" s="1"/>
  <c r="T568" i="7"/>
  <c r="U568" i="7" s="1"/>
  <c r="T569" i="7"/>
  <c r="U569" i="7" s="1"/>
  <c r="T570" i="7"/>
  <c r="U570" i="7" s="1"/>
  <c r="T571" i="7"/>
  <c r="U571" i="7" s="1"/>
  <c r="T572" i="7"/>
  <c r="U572" i="7" s="1"/>
  <c r="T573" i="7"/>
  <c r="U573" i="7" s="1"/>
  <c r="T574" i="7"/>
  <c r="U574" i="7" s="1"/>
  <c r="T575" i="7"/>
  <c r="U575" i="7" s="1"/>
  <c r="T576" i="7"/>
  <c r="U576" i="7" s="1"/>
  <c r="T577" i="7"/>
  <c r="U577" i="7" s="1"/>
  <c r="T578" i="7"/>
  <c r="U578" i="7" s="1"/>
  <c r="T579" i="7"/>
  <c r="U579" i="7" s="1"/>
  <c r="T580" i="7"/>
  <c r="U580" i="7" s="1"/>
  <c r="T581" i="7"/>
  <c r="U581" i="7" s="1"/>
  <c r="T582" i="7"/>
  <c r="U582" i="7" s="1"/>
  <c r="T583" i="7"/>
  <c r="U583" i="7" s="1"/>
  <c r="T584" i="7"/>
  <c r="U584" i="7" s="1"/>
  <c r="T585" i="7"/>
  <c r="U585" i="7" s="1"/>
  <c r="T586" i="7"/>
  <c r="U586" i="7" s="1"/>
  <c r="T587" i="7"/>
  <c r="U587" i="7" s="1"/>
  <c r="T588" i="7"/>
  <c r="U588" i="7" s="1"/>
  <c r="T589" i="7"/>
  <c r="U589" i="7" s="1"/>
  <c r="T590" i="7"/>
  <c r="U590" i="7" s="1"/>
  <c r="T591" i="7"/>
  <c r="U591" i="7" s="1"/>
  <c r="T592" i="7"/>
  <c r="U592" i="7" s="1"/>
  <c r="T593" i="7"/>
  <c r="U593" i="7" s="1"/>
  <c r="T594" i="7"/>
  <c r="U594" i="7" s="1"/>
  <c r="T595" i="7"/>
  <c r="U595" i="7" s="1"/>
  <c r="T596" i="7"/>
  <c r="U596" i="7" s="1"/>
  <c r="T597" i="7"/>
  <c r="U597" i="7" s="1"/>
  <c r="T598" i="7"/>
  <c r="U598" i="7" s="1"/>
  <c r="T599" i="7"/>
  <c r="U599" i="7" s="1"/>
  <c r="T600" i="7"/>
  <c r="U600" i="7" s="1"/>
  <c r="T601" i="7"/>
  <c r="U601" i="7" s="1"/>
  <c r="T602" i="7"/>
  <c r="U602" i="7" s="1"/>
  <c r="T603" i="7"/>
  <c r="U603" i="7" s="1"/>
  <c r="T604" i="7"/>
  <c r="U604" i="7" s="1"/>
  <c r="T605" i="7"/>
  <c r="U605" i="7" s="1"/>
  <c r="T606" i="7"/>
  <c r="U606" i="7" s="1"/>
  <c r="T607" i="7"/>
  <c r="U607" i="7" s="1"/>
  <c r="T608" i="7"/>
  <c r="U608" i="7" s="1"/>
  <c r="T609" i="7"/>
  <c r="U609" i="7" s="1"/>
  <c r="T610" i="7"/>
  <c r="U610" i="7" s="1"/>
  <c r="T611" i="7"/>
  <c r="U611" i="7" s="1"/>
  <c r="T612" i="7"/>
  <c r="U612" i="7" s="1"/>
  <c r="T613" i="7"/>
  <c r="U613" i="7" s="1"/>
  <c r="T614" i="7"/>
  <c r="U614" i="7" s="1"/>
  <c r="T615" i="7"/>
  <c r="U615" i="7" s="1"/>
  <c r="T616" i="7"/>
  <c r="U616" i="7" s="1"/>
  <c r="T617" i="7"/>
  <c r="U617" i="7" s="1"/>
  <c r="T618" i="7"/>
  <c r="U618" i="7" s="1"/>
  <c r="T619" i="7"/>
  <c r="U619" i="7" s="1"/>
  <c r="T620" i="7"/>
  <c r="U620" i="7" s="1"/>
  <c r="T621" i="7"/>
  <c r="U621" i="7" s="1"/>
  <c r="T622" i="7"/>
  <c r="U622" i="7" s="1"/>
  <c r="T623" i="7"/>
  <c r="U623" i="7" s="1"/>
  <c r="T624" i="7"/>
  <c r="U624" i="7" s="1"/>
  <c r="T625" i="7"/>
  <c r="U625" i="7" s="1"/>
  <c r="T626" i="7"/>
  <c r="U626" i="7" s="1"/>
  <c r="T627" i="7"/>
  <c r="U627" i="7" s="1"/>
  <c r="T628" i="7"/>
  <c r="U628" i="7" s="1"/>
  <c r="T629" i="7"/>
  <c r="U629" i="7" s="1"/>
  <c r="T630" i="7"/>
  <c r="U630" i="7" s="1"/>
  <c r="T631" i="7"/>
  <c r="U631" i="7" s="1"/>
  <c r="T632" i="7"/>
  <c r="U632" i="7" s="1"/>
  <c r="T633" i="7"/>
  <c r="U633" i="7" s="1"/>
  <c r="T634" i="7"/>
  <c r="U634" i="7" s="1"/>
  <c r="T635" i="7"/>
  <c r="U635" i="7" s="1"/>
  <c r="T636" i="7"/>
  <c r="U636" i="7" s="1"/>
  <c r="T637" i="7"/>
  <c r="U637" i="7" s="1"/>
  <c r="T638" i="7"/>
  <c r="U638" i="7" s="1"/>
  <c r="T639" i="7"/>
  <c r="U639" i="7" s="1"/>
  <c r="T640" i="7"/>
  <c r="U640" i="7" s="1"/>
  <c r="T641" i="7"/>
  <c r="U641" i="7" s="1"/>
  <c r="T642" i="7"/>
  <c r="U642" i="7" s="1"/>
  <c r="T643" i="7"/>
  <c r="U643" i="7" s="1"/>
  <c r="T644" i="7"/>
  <c r="U644" i="7" s="1"/>
  <c r="T645" i="7"/>
  <c r="U645" i="7" s="1"/>
  <c r="T646" i="7"/>
  <c r="U646" i="7" s="1"/>
  <c r="T647" i="7"/>
  <c r="U647" i="7" s="1"/>
  <c r="T648" i="7"/>
  <c r="U648" i="7" s="1"/>
  <c r="T649" i="7"/>
  <c r="U649" i="7" s="1"/>
  <c r="T650" i="7"/>
  <c r="U650" i="7" s="1"/>
  <c r="T651" i="7"/>
  <c r="U651" i="7" s="1"/>
  <c r="T652" i="7"/>
  <c r="U652" i="7" s="1"/>
  <c r="T653" i="7"/>
  <c r="U653" i="7" s="1"/>
  <c r="T654" i="7"/>
  <c r="U654" i="7" s="1"/>
  <c r="T655" i="7"/>
  <c r="U655" i="7" s="1"/>
  <c r="T656" i="7"/>
  <c r="U656" i="7" s="1"/>
  <c r="T657" i="7"/>
  <c r="U657" i="7" s="1"/>
  <c r="T658" i="7"/>
  <c r="U658" i="7" s="1"/>
  <c r="T659" i="7"/>
  <c r="U659" i="7" s="1"/>
  <c r="T660" i="7"/>
  <c r="U660" i="7" s="1"/>
  <c r="T661" i="7"/>
  <c r="U661" i="7" s="1"/>
  <c r="T662" i="7"/>
  <c r="U662" i="7" s="1"/>
  <c r="T663" i="7"/>
  <c r="U663" i="7" s="1"/>
  <c r="T664" i="7"/>
  <c r="U664" i="7" s="1"/>
  <c r="T665" i="7"/>
  <c r="U665" i="7" s="1"/>
  <c r="T666" i="7"/>
  <c r="U666" i="7" s="1"/>
  <c r="T667" i="7"/>
  <c r="U667" i="7" s="1"/>
  <c r="T668" i="7"/>
  <c r="U668" i="7" s="1"/>
  <c r="T669" i="7"/>
  <c r="U669" i="7" s="1"/>
  <c r="T670" i="7"/>
  <c r="U670" i="7" s="1"/>
  <c r="T671" i="7"/>
  <c r="U671" i="7" s="1"/>
  <c r="T672" i="7"/>
  <c r="U672" i="7" s="1"/>
  <c r="T673" i="7"/>
  <c r="U673" i="7" s="1"/>
  <c r="T674" i="7"/>
  <c r="U674" i="7" s="1"/>
  <c r="T675" i="7"/>
  <c r="U675" i="7" s="1"/>
  <c r="T676" i="7"/>
  <c r="U676" i="7" s="1"/>
  <c r="T677" i="7"/>
  <c r="U677" i="7" s="1"/>
  <c r="T678" i="7"/>
  <c r="U678" i="7" s="1"/>
  <c r="T679" i="7"/>
  <c r="U679" i="7" s="1"/>
  <c r="T680" i="7"/>
  <c r="U680" i="7" s="1"/>
  <c r="T681" i="7"/>
  <c r="U681" i="7" s="1"/>
  <c r="T682" i="7"/>
  <c r="U682" i="7" s="1"/>
  <c r="T683" i="7"/>
  <c r="U683" i="7" s="1"/>
  <c r="T684" i="7"/>
  <c r="U684" i="7" s="1"/>
  <c r="T685" i="7"/>
  <c r="U685" i="7" s="1"/>
  <c r="T686" i="7"/>
  <c r="U686" i="7" s="1"/>
  <c r="T687" i="7"/>
  <c r="U687" i="7" s="1"/>
  <c r="T688" i="7"/>
  <c r="U688" i="7" s="1"/>
  <c r="T689" i="7"/>
  <c r="U689" i="7" s="1"/>
  <c r="T690" i="7"/>
  <c r="U690" i="7" s="1"/>
  <c r="T691" i="7"/>
  <c r="U691" i="7" s="1"/>
  <c r="T692" i="7"/>
  <c r="U692" i="7" s="1"/>
  <c r="T693" i="7"/>
  <c r="U693" i="7" s="1"/>
  <c r="T694" i="7"/>
  <c r="U694" i="7" s="1"/>
  <c r="T695" i="7"/>
  <c r="U695" i="7" s="1"/>
  <c r="T696" i="7"/>
  <c r="U696" i="7" s="1"/>
  <c r="T697" i="7"/>
  <c r="U697" i="7" s="1"/>
  <c r="T698" i="7"/>
  <c r="U698" i="7" s="1"/>
  <c r="T699" i="7"/>
  <c r="U699" i="7" s="1"/>
  <c r="T700" i="7"/>
  <c r="U700" i="7" s="1"/>
  <c r="T701" i="7"/>
  <c r="U701" i="7" s="1"/>
  <c r="T702" i="7"/>
  <c r="U702" i="7" s="1"/>
  <c r="T703" i="7"/>
  <c r="U703" i="7" s="1"/>
  <c r="T704" i="7"/>
  <c r="U704" i="7" s="1"/>
  <c r="T705" i="7"/>
  <c r="U705" i="7" s="1"/>
  <c r="T706" i="7"/>
  <c r="U706" i="7" s="1"/>
  <c r="T707" i="7"/>
  <c r="U707" i="7" s="1"/>
  <c r="T708" i="7"/>
  <c r="U708" i="7" s="1"/>
  <c r="T709" i="7"/>
  <c r="U709" i="7" s="1"/>
  <c r="T710" i="7"/>
  <c r="U710" i="7" s="1"/>
  <c r="T711" i="7"/>
  <c r="U711" i="7" s="1"/>
  <c r="T712" i="7"/>
  <c r="U712" i="7" s="1"/>
  <c r="T713" i="7"/>
  <c r="U713" i="7" s="1"/>
  <c r="T714" i="7"/>
  <c r="U714" i="7" s="1"/>
  <c r="T715" i="7"/>
  <c r="U715" i="7" s="1"/>
  <c r="T716" i="7"/>
  <c r="U716" i="7" s="1"/>
  <c r="T717" i="7"/>
  <c r="U717" i="7" s="1"/>
  <c r="T718" i="7"/>
  <c r="U718" i="7" s="1"/>
  <c r="T719" i="7"/>
  <c r="U719" i="7" s="1"/>
  <c r="T720" i="7"/>
  <c r="U720" i="7" s="1"/>
  <c r="T721" i="7"/>
  <c r="U721" i="7" s="1"/>
  <c r="T722" i="7"/>
  <c r="U722" i="7" s="1"/>
  <c r="T723" i="7"/>
  <c r="U723" i="7" s="1"/>
  <c r="T724" i="7"/>
  <c r="U724" i="7" s="1"/>
  <c r="T725" i="7"/>
  <c r="U725" i="7" s="1"/>
  <c r="T726" i="7"/>
  <c r="U726" i="7" s="1"/>
  <c r="T727" i="7"/>
  <c r="U727" i="7" s="1"/>
  <c r="T728" i="7"/>
  <c r="U728" i="7" s="1"/>
  <c r="T729" i="7"/>
  <c r="U729" i="7" s="1"/>
  <c r="T730" i="7"/>
  <c r="U730" i="7" s="1"/>
  <c r="T731" i="7"/>
  <c r="U731" i="7" s="1"/>
  <c r="T732" i="7"/>
  <c r="U732" i="7" s="1"/>
  <c r="T733" i="7"/>
  <c r="U733" i="7" s="1"/>
  <c r="T734" i="7"/>
  <c r="U734" i="7" s="1"/>
  <c r="T735" i="7"/>
  <c r="U735" i="7" s="1"/>
  <c r="T736" i="7"/>
  <c r="U736" i="7" s="1"/>
  <c r="T737" i="7"/>
  <c r="U737" i="7" s="1"/>
  <c r="T738" i="7"/>
  <c r="U738" i="7" s="1"/>
  <c r="T739" i="7"/>
  <c r="U739" i="7" s="1"/>
  <c r="T740" i="7"/>
  <c r="U740" i="7" s="1"/>
  <c r="T741" i="7"/>
  <c r="U741" i="7" s="1"/>
  <c r="T742" i="7"/>
  <c r="U742" i="7" s="1"/>
  <c r="T743" i="7"/>
  <c r="U743" i="7" s="1"/>
  <c r="T744" i="7"/>
  <c r="U744" i="7" s="1"/>
  <c r="T745" i="7"/>
  <c r="U745" i="7" s="1"/>
  <c r="T746" i="7"/>
  <c r="U746" i="7" s="1"/>
  <c r="T747" i="7"/>
  <c r="U747" i="7" s="1"/>
  <c r="T748" i="7"/>
  <c r="U748" i="7" s="1"/>
  <c r="T749" i="7"/>
  <c r="U749" i="7" s="1"/>
  <c r="T750" i="7"/>
  <c r="U750" i="7" s="1"/>
  <c r="T751" i="7"/>
  <c r="U751" i="7" s="1"/>
  <c r="T752" i="7"/>
  <c r="U752" i="7" s="1"/>
  <c r="T753" i="7"/>
  <c r="U753" i="7" s="1"/>
  <c r="T754" i="7"/>
  <c r="U754" i="7" s="1"/>
  <c r="T755" i="7"/>
  <c r="U755" i="7" s="1"/>
  <c r="T756" i="7"/>
  <c r="U756" i="7" s="1"/>
  <c r="T757" i="7"/>
  <c r="U757" i="7" s="1"/>
  <c r="T758" i="7"/>
  <c r="U758" i="7" s="1"/>
  <c r="T759" i="7"/>
  <c r="U759" i="7" s="1"/>
  <c r="T760" i="7"/>
  <c r="U760" i="7" s="1"/>
  <c r="T761" i="7"/>
  <c r="U761" i="7" s="1"/>
  <c r="T762" i="7"/>
  <c r="U762" i="7" s="1"/>
  <c r="T763" i="7"/>
  <c r="U763" i="7" s="1"/>
  <c r="T764" i="7"/>
  <c r="U764" i="7" s="1"/>
  <c r="T765" i="7"/>
  <c r="U765" i="7" s="1"/>
  <c r="T766" i="7"/>
  <c r="U766" i="7" s="1"/>
  <c r="T767" i="7"/>
  <c r="U767" i="7" s="1"/>
  <c r="T768" i="7"/>
  <c r="U768" i="7" s="1"/>
  <c r="T769" i="7"/>
  <c r="U769" i="7" s="1"/>
  <c r="T770" i="7"/>
  <c r="U770" i="7" s="1"/>
  <c r="T771" i="7"/>
  <c r="U771" i="7" s="1"/>
  <c r="T772" i="7"/>
  <c r="U772" i="7" s="1"/>
  <c r="T773" i="7"/>
  <c r="U773" i="7" s="1"/>
  <c r="T774" i="7"/>
  <c r="U774" i="7" s="1"/>
  <c r="T775" i="7"/>
  <c r="U775" i="7" s="1"/>
  <c r="T776" i="7"/>
  <c r="U776" i="7" s="1"/>
  <c r="T777" i="7"/>
  <c r="U777" i="7" s="1"/>
  <c r="T778" i="7"/>
  <c r="U778" i="7" s="1"/>
  <c r="T779" i="7"/>
  <c r="U779" i="7" s="1"/>
  <c r="T780" i="7"/>
  <c r="U780" i="7" s="1"/>
  <c r="T781" i="7"/>
  <c r="U781" i="7" s="1"/>
  <c r="T782" i="7"/>
  <c r="U782" i="7" s="1"/>
  <c r="T783" i="7"/>
  <c r="U783" i="7" s="1"/>
  <c r="T784" i="7"/>
  <c r="U784" i="7" s="1"/>
  <c r="T785" i="7"/>
  <c r="U785" i="7" s="1"/>
  <c r="T786" i="7"/>
  <c r="U786" i="7" s="1"/>
  <c r="T787" i="7"/>
  <c r="U787" i="7" s="1"/>
  <c r="T788" i="7"/>
  <c r="U788" i="7" s="1"/>
  <c r="T789" i="7"/>
  <c r="U789" i="7" s="1"/>
  <c r="T790" i="7"/>
  <c r="U790" i="7" s="1"/>
  <c r="T791" i="7"/>
  <c r="U791" i="7" s="1"/>
  <c r="T792" i="7"/>
  <c r="U792" i="7" s="1"/>
  <c r="T793" i="7"/>
  <c r="U793" i="7" s="1"/>
  <c r="T794" i="7"/>
  <c r="U794" i="7" s="1"/>
  <c r="T795" i="7"/>
  <c r="U795" i="7" s="1"/>
  <c r="T796" i="7"/>
  <c r="U796" i="7" s="1"/>
  <c r="T797" i="7"/>
  <c r="U797" i="7" s="1"/>
  <c r="T798" i="7"/>
  <c r="U798" i="7" s="1"/>
  <c r="T799" i="7"/>
  <c r="U799" i="7" s="1"/>
  <c r="T800" i="7"/>
  <c r="U800" i="7" s="1"/>
  <c r="T801" i="7"/>
  <c r="U801" i="7" s="1"/>
  <c r="T802" i="7"/>
  <c r="U802" i="7" s="1"/>
  <c r="T803" i="7"/>
  <c r="U803" i="7" s="1"/>
  <c r="T804" i="7"/>
  <c r="U804" i="7" s="1"/>
  <c r="T805" i="7"/>
  <c r="U805" i="7" s="1"/>
  <c r="T806" i="7"/>
  <c r="U806" i="7" s="1"/>
  <c r="T807" i="7"/>
  <c r="U807" i="7" s="1"/>
  <c r="T808" i="7"/>
  <c r="U808" i="7" s="1"/>
  <c r="T809" i="7"/>
  <c r="U809" i="7" s="1"/>
  <c r="T810" i="7"/>
  <c r="U810" i="7" s="1"/>
  <c r="T811" i="7"/>
  <c r="U811" i="7" s="1"/>
  <c r="T812" i="7"/>
  <c r="U812" i="7" s="1"/>
  <c r="T813" i="7"/>
  <c r="U813" i="7" s="1"/>
  <c r="T814" i="7"/>
  <c r="U814" i="7" s="1"/>
  <c r="T815" i="7"/>
  <c r="U815" i="7" s="1"/>
  <c r="T816" i="7"/>
  <c r="U816" i="7" s="1"/>
  <c r="T817" i="7"/>
  <c r="U817" i="7" s="1"/>
  <c r="T818" i="7"/>
  <c r="U818" i="7" s="1"/>
  <c r="T819" i="7"/>
  <c r="U819" i="7" s="1"/>
  <c r="T820" i="7"/>
  <c r="U820" i="7" s="1"/>
  <c r="T821" i="7"/>
  <c r="U821" i="7" s="1"/>
  <c r="T822" i="7"/>
  <c r="U822" i="7" s="1"/>
  <c r="T823" i="7"/>
  <c r="U823" i="7" s="1"/>
  <c r="T824" i="7"/>
  <c r="U824" i="7" s="1"/>
  <c r="T825" i="7"/>
  <c r="U825" i="7" s="1"/>
  <c r="T826" i="7"/>
  <c r="U826" i="7" s="1"/>
  <c r="T827" i="7"/>
  <c r="U827" i="7" s="1"/>
  <c r="T828" i="7"/>
  <c r="U828" i="7" s="1"/>
  <c r="T829" i="7"/>
  <c r="U829" i="7" s="1"/>
  <c r="T830" i="7"/>
  <c r="U830" i="7" s="1"/>
  <c r="T831" i="7"/>
  <c r="U831" i="7" s="1"/>
  <c r="T832" i="7"/>
  <c r="U832" i="7" s="1"/>
  <c r="T833" i="7"/>
  <c r="U833" i="7" s="1"/>
  <c r="T834" i="7"/>
  <c r="U834" i="7" s="1"/>
  <c r="T835" i="7"/>
  <c r="U835" i="7" s="1"/>
  <c r="T836" i="7"/>
  <c r="U836" i="7" s="1"/>
  <c r="T837" i="7"/>
  <c r="U837" i="7" s="1"/>
  <c r="T838" i="7"/>
  <c r="U838" i="7" s="1"/>
  <c r="T839" i="7"/>
  <c r="U839" i="7" s="1"/>
  <c r="T840" i="7"/>
  <c r="U840" i="7" s="1"/>
  <c r="T841" i="7"/>
  <c r="U841" i="7" s="1"/>
  <c r="T842" i="7"/>
  <c r="U842" i="7" s="1"/>
  <c r="T843" i="7"/>
  <c r="U843" i="7" s="1"/>
  <c r="T844" i="7"/>
  <c r="U844" i="7" s="1"/>
  <c r="T845" i="7"/>
  <c r="U845" i="7" s="1"/>
  <c r="T846" i="7"/>
  <c r="U846" i="7" s="1"/>
  <c r="T847" i="7"/>
  <c r="U847" i="7" s="1"/>
  <c r="T848" i="7"/>
  <c r="U848" i="7" s="1"/>
  <c r="T849" i="7"/>
  <c r="U849" i="7" s="1"/>
  <c r="T850" i="7"/>
  <c r="U850" i="7" s="1"/>
  <c r="T851" i="7"/>
  <c r="U851" i="7" s="1"/>
  <c r="T852" i="7"/>
  <c r="U852" i="7" s="1"/>
  <c r="T853" i="7"/>
  <c r="U853" i="7" s="1"/>
  <c r="T854" i="7"/>
  <c r="U854" i="7" s="1"/>
  <c r="T855" i="7"/>
  <c r="U855" i="7" s="1"/>
  <c r="T856" i="7"/>
  <c r="U856" i="7" s="1"/>
  <c r="T857" i="7"/>
  <c r="U857" i="7" s="1"/>
  <c r="T858" i="7"/>
  <c r="U858" i="7" s="1"/>
  <c r="T859" i="7"/>
  <c r="U859" i="7" s="1"/>
  <c r="T860" i="7"/>
  <c r="U860" i="7" s="1"/>
  <c r="T861" i="7"/>
  <c r="U861" i="7" s="1"/>
  <c r="T862" i="7"/>
  <c r="U862" i="7" s="1"/>
  <c r="T863" i="7"/>
  <c r="U863" i="7" s="1"/>
  <c r="T864" i="7"/>
  <c r="U864" i="7" s="1"/>
  <c r="T865" i="7"/>
  <c r="U865" i="7" s="1"/>
  <c r="T866" i="7"/>
  <c r="U866" i="7" s="1"/>
  <c r="T867" i="7"/>
  <c r="U867" i="7" s="1"/>
  <c r="T868" i="7"/>
  <c r="U868" i="7" s="1"/>
  <c r="T869" i="7"/>
  <c r="U869" i="7" s="1"/>
  <c r="T870" i="7"/>
  <c r="U870" i="7" s="1"/>
  <c r="T871" i="7"/>
  <c r="U871" i="7" s="1"/>
  <c r="T872" i="7"/>
  <c r="U872" i="7" s="1"/>
  <c r="T873" i="7"/>
  <c r="U873" i="7" s="1"/>
  <c r="T874" i="7"/>
  <c r="U874" i="7" s="1"/>
  <c r="T875" i="7"/>
  <c r="U875" i="7" s="1"/>
  <c r="T876" i="7"/>
  <c r="U876" i="7" s="1"/>
  <c r="T877" i="7"/>
  <c r="U877" i="7" s="1"/>
  <c r="T878" i="7"/>
  <c r="U878" i="7" s="1"/>
  <c r="T879" i="7"/>
  <c r="U879" i="7" s="1"/>
  <c r="T880" i="7"/>
  <c r="U880" i="7" s="1"/>
  <c r="T881" i="7"/>
  <c r="U881" i="7" s="1"/>
  <c r="T882" i="7"/>
  <c r="U882" i="7" s="1"/>
  <c r="T883" i="7"/>
  <c r="U883" i="7" s="1"/>
  <c r="T884" i="7"/>
  <c r="U884" i="7" s="1"/>
  <c r="T885" i="7"/>
  <c r="U885" i="7" s="1"/>
  <c r="T886" i="7"/>
  <c r="U886" i="7" s="1"/>
  <c r="T887" i="7"/>
  <c r="U887" i="7" s="1"/>
  <c r="T888" i="7"/>
  <c r="U888" i="7" s="1"/>
  <c r="T889" i="7"/>
  <c r="U889" i="7" s="1"/>
  <c r="T890" i="7"/>
  <c r="U890" i="7" s="1"/>
  <c r="T891" i="7"/>
  <c r="U891" i="7" s="1"/>
  <c r="T892" i="7"/>
  <c r="U892" i="7" s="1"/>
  <c r="T893" i="7"/>
  <c r="U893" i="7" s="1"/>
  <c r="T894" i="7"/>
  <c r="U894" i="7" s="1"/>
  <c r="T895" i="7"/>
  <c r="U895" i="7" s="1"/>
  <c r="T896" i="7"/>
  <c r="U896" i="7" s="1"/>
  <c r="T897" i="7"/>
  <c r="U897" i="7" s="1"/>
  <c r="T898" i="7"/>
  <c r="U898" i="7" s="1"/>
  <c r="T899" i="7"/>
  <c r="U899" i="7" s="1"/>
  <c r="T900" i="7"/>
  <c r="U900" i="7" s="1"/>
  <c r="T901" i="7"/>
  <c r="U901" i="7" s="1"/>
  <c r="T902" i="7"/>
  <c r="U902" i="7" s="1"/>
  <c r="T903" i="7"/>
  <c r="U903" i="7" s="1"/>
  <c r="T904" i="7"/>
  <c r="U904" i="7" s="1"/>
  <c r="T905" i="7"/>
  <c r="U905" i="7" s="1"/>
  <c r="T906" i="7"/>
  <c r="U906" i="7" s="1"/>
  <c r="T907" i="7"/>
  <c r="U907" i="7" s="1"/>
  <c r="T908" i="7"/>
  <c r="U908" i="7" s="1"/>
  <c r="T909" i="7"/>
  <c r="U909" i="7" s="1"/>
  <c r="T910" i="7"/>
  <c r="U910" i="7" s="1"/>
  <c r="T911" i="7"/>
  <c r="U911" i="7" s="1"/>
  <c r="T912" i="7"/>
  <c r="U912" i="7" s="1"/>
  <c r="T913" i="7"/>
  <c r="U913" i="7" s="1"/>
  <c r="T914" i="7"/>
  <c r="U914" i="7" s="1"/>
  <c r="T915" i="7"/>
  <c r="U915" i="7" s="1"/>
  <c r="T916" i="7"/>
  <c r="U916" i="7" s="1"/>
  <c r="T917" i="7"/>
  <c r="U917" i="7" s="1"/>
  <c r="T918" i="7"/>
  <c r="U918" i="7" s="1"/>
  <c r="T919" i="7"/>
  <c r="U919" i="7" s="1"/>
  <c r="T920" i="7"/>
  <c r="U920" i="7" s="1"/>
  <c r="T921" i="7"/>
  <c r="U921" i="7" s="1"/>
  <c r="T922" i="7"/>
  <c r="U922" i="7" s="1"/>
  <c r="T923" i="7"/>
  <c r="U923" i="7" s="1"/>
  <c r="T924" i="7"/>
  <c r="U924" i="7" s="1"/>
  <c r="T925" i="7"/>
  <c r="U925" i="7" s="1"/>
  <c r="T926" i="7"/>
  <c r="U926" i="7" s="1"/>
  <c r="T927" i="7"/>
  <c r="U927" i="7" s="1"/>
  <c r="T928" i="7"/>
  <c r="U928" i="7" s="1"/>
  <c r="T929" i="7"/>
  <c r="U929" i="7" s="1"/>
  <c r="T930" i="7"/>
  <c r="U930" i="7" s="1"/>
  <c r="T931" i="7"/>
  <c r="U931" i="7" s="1"/>
  <c r="T932" i="7"/>
  <c r="U932" i="7" s="1"/>
  <c r="T933" i="7"/>
  <c r="U933" i="7" s="1"/>
  <c r="T934" i="7"/>
  <c r="U934" i="7" s="1"/>
  <c r="T935" i="7"/>
  <c r="U935" i="7" s="1"/>
  <c r="T936" i="7"/>
  <c r="U936" i="7" s="1"/>
  <c r="T937" i="7"/>
  <c r="U937" i="7" s="1"/>
  <c r="T938" i="7"/>
  <c r="U938" i="7" s="1"/>
  <c r="T939" i="7"/>
  <c r="U939" i="7" s="1"/>
  <c r="T940" i="7"/>
  <c r="U940" i="7" s="1"/>
  <c r="T941" i="7"/>
  <c r="U941" i="7" s="1"/>
  <c r="T942" i="7"/>
  <c r="U942" i="7" s="1"/>
  <c r="T943" i="7"/>
  <c r="U943" i="7" s="1"/>
  <c r="T944" i="7"/>
  <c r="U944" i="7" s="1"/>
  <c r="T945" i="7"/>
  <c r="U945" i="7" s="1"/>
  <c r="T946" i="7"/>
  <c r="U946" i="7" s="1"/>
  <c r="T947" i="7"/>
  <c r="U947" i="7" s="1"/>
  <c r="T948" i="7"/>
  <c r="U948" i="7" s="1"/>
  <c r="T949" i="7"/>
  <c r="U949" i="7" s="1"/>
  <c r="T950" i="7"/>
  <c r="U950" i="7" s="1"/>
  <c r="T951" i="7"/>
  <c r="U951" i="7" s="1"/>
  <c r="T952" i="7"/>
  <c r="U952" i="7" s="1"/>
  <c r="T953" i="7"/>
  <c r="U953" i="7" s="1"/>
  <c r="T954" i="7"/>
  <c r="U954" i="7" s="1"/>
  <c r="T955" i="7"/>
  <c r="U955" i="7" s="1"/>
  <c r="T956" i="7"/>
  <c r="U956" i="7" s="1"/>
  <c r="T957" i="7"/>
  <c r="U957" i="7" s="1"/>
  <c r="T958" i="7"/>
  <c r="U958" i="7" s="1"/>
  <c r="T959" i="7"/>
  <c r="U959" i="7" s="1"/>
  <c r="T960" i="7"/>
  <c r="U960" i="7" s="1"/>
  <c r="T961" i="7"/>
  <c r="U961" i="7" s="1"/>
  <c r="T962" i="7"/>
  <c r="U962" i="7" s="1"/>
  <c r="T963" i="7"/>
  <c r="U963" i="7" s="1"/>
  <c r="T964" i="7"/>
  <c r="U964" i="7" s="1"/>
  <c r="T965" i="7"/>
  <c r="U965" i="7" s="1"/>
  <c r="T966" i="7"/>
  <c r="U966" i="7" s="1"/>
  <c r="T967" i="7"/>
  <c r="U967" i="7" s="1"/>
  <c r="T968" i="7"/>
  <c r="U968" i="7" s="1"/>
  <c r="T969" i="7"/>
  <c r="U969" i="7" s="1"/>
  <c r="T970" i="7"/>
  <c r="U970" i="7" s="1"/>
  <c r="T971" i="7"/>
  <c r="U971" i="7" s="1"/>
  <c r="T972" i="7"/>
  <c r="U972" i="7" s="1"/>
  <c r="T973" i="7"/>
  <c r="U973" i="7" s="1"/>
  <c r="T974" i="7"/>
  <c r="U974" i="7" s="1"/>
  <c r="T975" i="7"/>
  <c r="U975" i="7" s="1"/>
  <c r="T976" i="7"/>
  <c r="U976" i="7" s="1"/>
  <c r="T977" i="7"/>
  <c r="U977" i="7" s="1"/>
  <c r="T978" i="7"/>
  <c r="U978" i="7" s="1"/>
  <c r="T979" i="7"/>
  <c r="U979" i="7" s="1"/>
  <c r="T980" i="7"/>
  <c r="U980" i="7" s="1"/>
  <c r="T981" i="7"/>
  <c r="U981" i="7" s="1"/>
  <c r="T982" i="7"/>
  <c r="U982" i="7" s="1"/>
  <c r="T983" i="7"/>
  <c r="U983" i="7" s="1"/>
  <c r="T984" i="7"/>
  <c r="U984" i="7" s="1"/>
  <c r="T985" i="7"/>
  <c r="U985" i="7" s="1"/>
  <c r="T986" i="7"/>
  <c r="U986" i="7" s="1"/>
  <c r="T987" i="7"/>
  <c r="U987" i="7" s="1"/>
  <c r="T988" i="7"/>
  <c r="U988" i="7" s="1"/>
  <c r="T989" i="7"/>
  <c r="U989" i="7" s="1"/>
  <c r="T990" i="7"/>
  <c r="U990" i="7" s="1"/>
  <c r="T991" i="7"/>
  <c r="U991" i="7" s="1"/>
  <c r="T992" i="7"/>
  <c r="U992" i="7" s="1"/>
  <c r="T993" i="7"/>
  <c r="U993" i="7" s="1"/>
  <c r="T994" i="7"/>
  <c r="U994" i="7" s="1"/>
  <c r="T995" i="7"/>
  <c r="U995" i="7" s="1"/>
  <c r="T996" i="7"/>
  <c r="U996" i="7" s="1"/>
  <c r="T997" i="7"/>
  <c r="U997" i="7" s="1"/>
  <c r="T998" i="7"/>
  <c r="U998" i="7" s="1"/>
  <c r="T999" i="7"/>
  <c r="U999" i="7" s="1"/>
  <c r="T1000" i="7"/>
  <c r="U1000" i="7" s="1"/>
  <c r="T1001" i="7"/>
  <c r="U1001" i="7" s="1"/>
  <c r="T1002" i="7"/>
  <c r="U1002" i="7" s="1"/>
  <c r="T1003" i="7"/>
  <c r="U1003" i="7" s="1"/>
  <c r="T1004" i="7"/>
  <c r="U1004" i="7" s="1"/>
  <c r="T1005" i="7"/>
  <c r="U1005" i="7" s="1"/>
  <c r="T1006" i="7"/>
  <c r="U1006" i="7" s="1"/>
  <c r="T1007" i="7"/>
  <c r="U1007" i="7" s="1"/>
  <c r="T1008" i="7"/>
  <c r="U1008" i="7" s="1"/>
  <c r="T1009" i="7"/>
  <c r="U1009" i="7" s="1"/>
  <c r="T1010" i="7"/>
  <c r="U1010" i="7" s="1"/>
  <c r="T1011" i="7"/>
  <c r="U1011" i="7" s="1"/>
  <c r="T1012" i="7"/>
  <c r="U1012" i="7" s="1"/>
  <c r="T1013" i="7"/>
  <c r="U1013" i="7" s="1"/>
  <c r="T1014" i="7"/>
  <c r="U1014" i="7" s="1"/>
  <c r="T1015" i="7"/>
  <c r="U1015" i="7" s="1"/>
  <c r="T1016" i="7"/>
  <c r="U1016" i="7" s="1"/>
  <c r="T1017" i="7"/>
  <c r="U1017" i="7" s="1"/>
  <c r="T1018" i="7"/>
  <c r="U1018" i="7" s="1"/>
  <c r="T1019" i="7"/>
  <c r="U1019" i="7" s="1"/>
  <c r="T1020" i="7"/>
  <c r="U1020" i="7" s="1"/>
  <c r="T1021" i="7"/>
  <c r="U1021" i="7" s="1"/>
  <c r="T1022" i="7"/>
  <c r="U1022" i="7" s="1"/>
  <c r="T1023" i="7"/>
  <c r="U1023" i="7" s="1"/>
  <c r="T1024" i="7"/>
  <c r="U1024" i="7" s="1"/>
  <c r="T1025" i="7"/>
  <c r="U1025" i="7" s="1"/>
  <c r="T1026" i="7"/>
  <c r="U1026" i="7" s="1"/>
  <c r="T1027" i="7"/>
  <c r="U1027" i="7" s="1"/>
  <c r="T1028" i="7"/>
  <c r="U1028" i="7" s="1"/>
  <c r="T1029" i="7"/>
  <c r="U1029" i="7" s="1"/>
  <c r="T1030" i="7"/>
  <c r="U1030" i="7" s="1"/>
  <c r="T1031" i="7"/>
  <c r="U1031" i="7" s="1"/>
  <c r="T1032" i="7"/>
  <c r="U1032" i="7" s="1"/>
  <c r="T1033" i="7"/>
  <c r="U1033" i="7" s="1"/>
  <c r="T1034" i="7"/>
  <c r="U1034" i="7" s="1"/>
  <c r="T1035" i="7"/>
  <c r="U1035" i="7" s="1"/>
  <c r="T1036" i="7"/>
  <c r="U1036" i="7" s="1"/>
  <c r="T1037" i="7"/>
  <c r="U1037" i="7" s="1"/>
  <c r="T1038" i="7"/>
  <c r="U1038" i="7" s="1"/>
  <c r="T1039" i="7"/>
  <c r="U1039" i="7" s="1"/>
  <c r="T1040" i="7"/>
  <c r="U1040" i="7" s="1"/>
  <c r="T1041" i="7"/>
  <c r="U1041" i="7" s="1"/>
  <c r="T1042" i="7"/>
  <c r="U1042" i="7" s="1"/>
  <c r="T1043" i="7"/>
  <c r="U1043" i="7" s="1"/>
  <c r="T1044" i="7"/>
  <c r="U1044" i="7" s="1"/>
  <c r="T1045" i="7"/>
  <c r="U1045" i="7" s="1"/>
  <c r="T1046" i="7"/>
  <c r="U1046" i="7" s="1"/>
  <c r="T1047" i="7"/>
  <c r="U1047" i="7" s="1"/>
  <c r="T1048" i="7"/>
  <c r="U1048" i="7" s="1"/>
  <c r="T1049" i="7"/>
  <c r="U1049" i="7" s="1"/>
  <c r="T1050" i="7"/>
  <c r="U1050" i="7" s="1"/>
  <c r="T1051" i="7"/>
  <c r="U1051" i="7" s="1"/>
  <c r="T1052" i="7"/>
  <c r="U1052" i="7" s="1"/>
  <c r="T1053" i="7"/>
  <c r="U1053" i="7" s="1"/>
  <c r="T1054" i="7"/>
  <c r="U1054" i="7" s="1"/>
  <c r="T1055" i="7"/>
  <c r="U1055" i="7" s="1"/>
  <c r="T1056" i="7"/>
  <c r="U1056" i="7" s="1"/>
  <c r="T1057" i="7"/>
  <c r="U1057" i="7" s="1"/>
  <c r="T1058" i="7"/>
  <c r="U1058" i="7" s="1"/>
  <c r="T1059" i="7"/>
  <c r="U1059" i="7" s="1"/>
  <c r="T1060" i="7"/>
  <c r="U1060" i="7" s="1"/>
  <c r="T1061" i="7"/>
  <c r="U1061" i="7" s="1"/>
  <c r="T1062" i="7"/>
  <c r="U1062" i="7" s="1"/>
  <c r="T1063" i="7"/>
  <c r="U1063" i="7" s="1"/>
  <c r="T1064" i="7"/>
  <c r="U1064" i="7" s="1"/>
  <c r="T1065" i="7"/>
  <c r="U1065" i="7" s="1"/>
  <c r="T1066" i="7"/>
  <c r="U1066" i="7" s="1"/>
  <c r="T1067" i="7"/>
  <c r="U1067" i="7" s="1"/>
  <c r="T1068" i="7"/>
  <c r="U1068" i="7" s="1"/>
  <c r="T1069" i="7"/>
  <c r="U1069" i="7" s="1"/>
  <c r="T1070" i="7"/>
  <c r="U1070" i="7" s="1"/>
  <c r="T1071" i="7"/>
  <c r="U1071" i="7" s="1"/>
  <c r="T1072" i="7"/>
  <c r="U1072" i="7" s="1"/>
  <c r="T1073" i="7"/>
  <c r="U1073" i="7" s="1"/>
  <c r="T1074" i="7"/>
  <c r="U1074" i="7" s="1"/>
  <c r="T1075" i="7"/>
  <c r="U1075" i="7" s="1"/>
  <c r="T1076" i="7"/>
  <c r="U1076" i="7" s="1"/>
  <c r="T1077" i="7"/>
  <c r="U1077" i="7" s="1"/>
  <c r="T1078" i="7"/>
  <c r="U1078" i="7" s="1"/>
  <c r="T1079" i="7"/>
  <c r="U1079" i="7" s="1"/>
  <c r="T1080" i="7"/>
  <c r="U1080" i="7" s="1"/>
  <c r="T1081" i="7"/>
  <c r="U1081" i="7" s="1"/>
  <c r="T1082" i="7"/>
  <c r="U1082" i="7" s="1"/>
  <c r="T1083" i="7"/>
  <c r="U1083" i="7" s="1"/>
  <c r="T1084" i="7"/>
  <c r="U1084" i="7" s="1"/>
  <c r="T1085" i="7"/>
  <c r="U1085" i="7" s="1"/>
  <c r="T1086" i="7"/>
  <c r="U1086" i="7" s="1"/>
  <c r="T1087" i="7"/>
  <c r="U1087" i="7" s="1"/>
  <c r="T1088" i="7"/>
  <c r="U1088" i="7" s="1"/>
  <c r="T1089" i="7"/>
  <c r="U1089" i="7" s="1"/>
  <c r="T1090" i="7"/>
  <c r="U1090" i="7" s="1"/>
  <c r="T1091" i="7"/>
  <c r="U1091" i="7" s="1"/>
  <c r="T1092" i="7"/>
  <c r="U1092" i="7" s="1"/>
  <c r="T1093" i="7"/>
  <c r="U1093" i="7" s="1"/>
  <c r="T1094" i="7"/>
  <c r="U1094" i="7" s="1"/>
  <c r="T1095" i="7"/>
  <c r="U1095" i="7" s="1"/>
  <c r="T1096" i="7"/>
  <c r="U1096" i="7" s="1"/>
  <c r="T1097" i="7"/>
  <c r="U1097" i="7" s="1"/>
  <c r="T1098" i="7"/>
  <c r="U1098" i="7" s="1"/>
  <c r="T1099" i="7"/>
  <c r="U1099" i="7" s="1"/>
  <c r="T1100" i="7"/>
  <c r="U1100" i="7" s="1"/>
  <c r="T1101" i="7"/>
  <c r="U1101" i="7" s="1"/>
  <c r="T1102" i="7"/>
  <c r="U1102" i="7" s="1"/>
  <c r="T1103" i="7"/>
  <c r="U1103" i="7" s="1"/>
  <c r="T1104" i="7"/>
  <c r="U1104" i="7" s="1"/>
  <c r="T1105" i="7"/>
  <c r="U1105" i="7" s="1"/>
  <c r="T1106" i="7"/>
  <c r="U1106" i="7" s="1"/>
  <c r="T1107" i="7"/>
  <c r="U1107" i="7" s="1"/>
  <c r="T1108" i="7"/>
  <c r="U1108" i="7" s="1"/>
  <c r="T1109" i="7"/>
  <c r="U1109" i="7" s="1"/>
  <c r="T1110" i="7"/>
  <c r="U1110" i="7" s="1"/>
  <c r="T1111" i="7"/>
  <c r="U1111" i="7" s="1"/>
  <c r="T1112" i="7"/>
  <c r="U1112" i="7" s="1"/>
  <c r="T1113" i="7"/>
  <c r="U1113" i="7" s="1"/>
  <c r="T1114" i="7"/>
  <c r="U1114" i="7" s="1"/>
  <c r="T1115" i="7"/>
  <c r="U1115" i="7" s="1"/>
  <c r="T1116" i="7"/>
  <c r="U1116" i="7" s="1"/>
  <c r="T1117" i="7"/>
  <c r="U1117" i="7" s="1"/>
  <c r="T1118" i="7"/>
  <c r="U1118" i="7" s="1"/>
  <c r="T1119" i="7"/>
  <c r="U1119" i="7" s="1"/>
  <c r="T1120" i="7"/>
  <c r="U1120" i="7" s="1"/>
  <c r="T1121" i="7"/>
  <c r="U1121" i="7" s="1"/>
  <c r="T1122" i="7"/>
  <c r="U1122" i="7" s="1"/>
  <c r="T1123" i="7"/>
  <c r="U1123" i="7" s="1"/>
  <c r="T1124" i="7"/>
  <c r="U1124" i="7" s="1"/>
  <c r="T1125" i="7"/>
  <c r="U1125" i="7" s="1"/>
  <c r="T1126" i="7"/>
  <c r="U1126" i="7" s="1"/>
  <c r="T1127" i="7"/>
  <c r="U1127" i="7" s="1"/>
  <c r="T1128" i="7"/>
  <c r="U1128" i="7" s="1"/>
  <c r="T1129" i="7"/>
  <c r="U1129" i="7" s="1"/>
  <c r="T1130" i="7"/>
  <c r="U1130" i="7" s="1"/>
  <c r="T1131" i="7"/>
  <c r="U1131" i="7" s="1"/>
  <c r="T1132" i="7"/>
  <c r="U1132" i="7" s="1"/>
  <c r="T1133" i="7"/>
  <c r="U1133" i="7" s="1"/>
  <c r="T1134" i="7"/>
  <c r="U1134" i="7" s="1"/>
  <c r="T1135" i="7"/>
  <c r="U1135" i="7" s="1"/>
  <c r="T1136" i="7"/>
  <c r="U1136" i="7" s="1"/>
  <c r="T1137" i="7"/>
  <c r="U1137" i="7" s="1"/>
  <c r="T1138" i="7"/>
  <c r="U1138" i="7" s="1"/>
  <c r="T1139" i="7"/>
  <c r="U1139" i="7" s="1"/>
  <c r="T1140" i="7"/>
  <c r="U1140" i="7" s="1"/>
  <c r="T1141" i="7"/>
  <c r="U1141" i="7" s="1"/>
  <c r="T1142" i="7"/>
  <c r="U1142" i="7" s="1"/>
  <c r="T1143" i="7"/>
  <c r="U1143" i="7" s="1"/>
  <c r="T1144" i="7"/>
  <c r="U1144" i="7" s="1"/>
  <c r="T1145" i="7"/>
  <c r="U1145" i="7" s="1"/>
  <c r="T1146" i="7"/>
  <c r="U1146" i="7" s="1"/>
  <c r="T1147" i="7"/>
  <c r="U1147" i="7" s="1"/>
  <c r="T1148" i="7"/>
  <c r="U1148" i="7" s="1"/>
  <c r="T1149" i="7"/>
  <c r="U1149" i="7" s="1"/>
  <c r="T1150" i="7"/>
  <c r="U1150" i="7" s="1"/>
  <c r="T1151" i="7"/>
  <c r="U1151" i="7" s="1"/>
  <c r="T1152" i="7"/>
  <c r="U1152" i="7" s="1"/>
  <c r="T1153" i="7"/>
  <c r="U1153" i="7" s="1"/>
  <c r="T1154" i="7"/>
  <c r="U1154" i="7" s="1"/>
  <c r="T1155" i="7"/>
  <c r="U1155" i="7" s="1"/>
  <c r="T1156" i="7"/>
  <c r="U1156" i="7" s="1"/>
  <c r="T1157" i="7"/>
  <c r="U1157" i="7" s="1"/>
  <c r="T1158" i="7"/>
  <c r="U1158" i="7" s="1"/>
  <c r="T1159" i="7"/>
  <c r="U1159" i="7" s="1"/>
  <c r="T1160" i="7"/>
  <c r="U1160" i="7" s="1"/>
  <c r="T1161" i="7"/>
  <c r="U1161" i="7" s="1"/>
  <c r="T1162" i="7"/>
  <c r="U1162" i="7" s="1"/>
  <c r="T1163" i="7"/>
  <c r="U1163" i="7" s="1"/>
  <c r="T1164" i="7"/>
  <c r="U1164" i="7" s="1"/>
  <c r="T1165" i="7"/>
  <c r="U1165" i="7" s="1"/>
  <c r="T1166" i="7"/>
  <c r="U1166" i="7" s="1"/>
  <c r="T1167" i="7"/>
  <c r="U1167" i="7" s="1"/>
  <c r="T1168" i="7"/>
  <c r="U1168" i="7" s="1"/>
  <c r="T1169" i="7"/>
  <c r="U1169" i="7" s="1"/>
  <c r="T1170" i="7"/>
  <c r="U1170" i="7" s="1"/>
  <c r="T1171" i="7"/>
  <c r="U1171" i="7" s="1"/>
  <c r="T1172" i="7"/>
  <c r="U1172" i="7" s="1"/>
  <c r="T1173" i="7"/>
  <c r="U1173" i="7" s="1"/>
  <c r="T1174" i="7"/>
  <c r="U1174" i="7" s="1"/>
  <c r="T1175" i="7"/>
  <c r="U1175" i="7" s="1"/>
  <c r="T1176" i="7"/>
  <c r="U1176" i="7" s="1"/>
  <c r="T1177" i="7"/>
  <c r="U1177" i="7" s="1"/>
  <c r="T1178" i="7"/>
  <c r="U1178" i="7" s="1"/>
  <c r="T1179" i="7"/>
  <c r="U1179" i="7" s="1"/>
  <c r="T1180" i="7"/>
  <c r="U1180" i="7" s="1"/>
  <c r="T1181" i="7"/>
  <c r="U1181" i="7" s="1"/>
  <c r="T1182" i="7"/>
  <c r="U1182" i="7" s="1"/>
  <c r="T1183" i="7"/>
  <c r="U1183" i="7" s="1"/>
  <c r="T1184" i="7"/>
  <c r="U1184" i="7" s="1"/>
  <c r="T1185" i="7"/>
  <c r="U1185" i="7" s="1"/>
  <c r="T1186" i="7"/>
  <c r="U1186" i="7" s="1"/>
  <c r="T1187" i="7"/>
  <c r="U1187" i="7" s="1"/>
  <c r="T1188" i="7"/>
  <c r="U1188" i="7" s="1"/>
  <c r="T1189" i="7"/>
  <c r="U1189" i="7" s="1"/>
  <c r="T1190" i="7"/>
  <c r="U1190" i="7" s="1"/>
  <c r="T1191" i="7"/>
  <c r="U1191" i="7" s="1"/>
  <c r="T1192" i="7"/>
  <c r="U1192" i="7" s="1"/>
  <c r="T1193" i="7"/>
  <c r="U1193" i="7" s="1"/>
  <c r="T1194" i="7"/>
  <c r="U1194" i="7" s="1"/>
  <c r="T1195" i="7"/>
  <c r="U1195" i="7" s="1"/>
  <c r="T1196" i="7"/>
  <c r="U1196" i="7" s="1"/>
  <c r="T1197" i="7"/>
  <c r="U1197" i="7" s="1"/>
  <c r="T1198" i="7"/>
  <c r="U1198" i="7" s="1"/>
  <c r="T1199" i="7"/>
  <c r="U1199" i="7" s="1"/>
  <c r="T1200" i="7"/>
  <c r="U1200" i="7" s="1"/>
  <c r="T1201" i="7"/>
  <c r="U1201" i="7" s="1"/>
  <c r="T1202" i="7"/>
  <c r="U1202" i="7" s="1"/>
  <c r="T1203" i="7"/>
  <c r="U1203" i="7" s="1"/>
  <c r="T1204" i="7"/>
  <c r="U1204" i="7" s="1"/>
  <c r="T1205" i="7"/>
  <c r="U1205" i="7" s="1"/>
  <c r="T1206" i="7"/>
  <c r="U1206" i="7" s="1"/>
  <c r="T1207" i="7"/>
  <c r="U1207" i="7" s="1"/>
  <c r="T1208" i="7"/>
  <c r="U1208" i="7" s="1"/>
  <c r="T1209" i="7"/>
  <c r="U1209" i="7" s="1"/>
  <c r="T1210" i="7"/>
  <c r="U1210" i="7" s="1"/>
  <c r="T1211" i="7"/>
  <c r="U1211" i="7" s="1"/>
  <c r="T1212" i="7"/>
  <c r="U1212" i="7" s="1"/>
  <c r="T1213" i="7"/>
  <c r="U1213" i="7" s="1"/>
  <c r="T1214" i="7"/>
  <c r="U1214" i="7" s="1"/>
  <c r="T1215" i="7"/>
  <c r="U1215" i="7" s="1"/>
  <c r="T1216" i="7"/>
  <c r="U1216" i="7" s="1"/>
  <c r="T1217" i="7"/>
  <c r="U1217" i="7" s="1"/>
  <c r="T1218" i="7"/>
  <c r="U1218" i="7" s="1"/>
  <c r="T1219" i="7"/>
  <c r="U1219" i="7" s="1"/>
  <c r="T1220" i="7"/>
  <c r="U1220" i="7" s="1"/>
  <c r="T1221" i="7"/>
  <c r="U1221" i="7" s="1"/>
  <c r="T1222" i="7"/>
  <c r="U1222" i="7" s="1"/>
  <c r="T1223" i="7"/>
  <c r="U1223" i="7" s="1"/>
  <c r="T1224" i="7"/>
  <c r="U1224" i="7" s="1"/>
  <c r="T1225" i="7"/>
  <c r="U1225" i="7" s="1"/>
  <c r="T1226" i="7"/>
  <c r="U1226" i="7" s="1"/>
  <c r="T1227" i="7"/>
  <c r="U1227" i="7" s="1"/>
  <c r="T1228" i="7"/>
  <c r="U1228" i="7" s="1"/>
  <c r="T1229" i="7"/>
  <c r="U1229" i="7" s="1"/>
  <c r="T1230" i="7"/>
  <c r="U1230" i="7" s="1"/>
  <c r="T1231" i="7"/>
  <c r="U1231" i="7" s="1"/>
  <c r="T1232" i="7"/>
  <c r="U1232" i="7" s="1"/>
  <c r="T1233" i="7"/>
  <c r="U1233" i="7" s="1"/>
  <c r="T1234" i="7"/>
  <c r="U1234" i="7" s="1"/>
  <c r="T1235" i="7"/>
  <c r="U1235" i="7" s="1"/>
  <c r="T1236" i="7"/>
  <c r="U1236" i="7" s="1"/>
  <c r="T1237" i="7"/>
  <c r="U1237" i="7" s="1"/>
  <c r="T1238" i="7"/>
  <c r="U1238" i="7" s="1"/>
  <c r="T1239" i="7"/>
  <c r="U1239" i="7" s="1"/>
  <c r="T1240" i="7"/>
  <c r="U1240" i="7" s="1"/>
  <c r="T1241" i="7"/>
  <c r="U1241" i="7" s="1"/>
  <c r="T1242" i="7"/>
  <c r="U1242" i="7" s="1"/>
  <c r="T1243" i="7"/>
  <c r="U1243" i="7" s="1"/>
  <c r="T1244" i="7"/>
  <c r="U1244" i="7" s="1"/>
  <c r="T1245" i="7"/>
  <c r="U1245" i="7" s="1"/>
  <c r="T1246" i="7"/>
  <c r="U1246" i="7" s="1"/>
  <c r="T1247" i="7"/>
  <c r="U1247" i="7" s="1"/>
  <c r="T1248" i="7"/>
  <c r="U1248" i="7" s="1"/>
  <c r="T1249" i="7"/>
  <c r="U1249" i="7" s="1"/>
  <c r="T1250" i="7"/>
  <c r="U1250" i="7" s="1"/>
  <c r="T1251" i="7"/>
  <c r="U1251" i="7" s="1"/>
  <c r="T1252" i="7"/>
  <c r="U1252" i="7" s="1"/>
  <c r="T1253" i="7"/>
  <c r="U1253" i="7" s="1"/>
  <c r="T1254" i="7"/>
  <c r="U1254" i="7" s="1"/>
  <c r="T1255" i="7"/>
  <c r="U1255" i="7" s="1"/>
  <c r="T1256" i="7"/>
  <c r="U1256" i="7" s="1"/>
  <c r="T1257" i="7"/>
  <c r="U1257" i="7" s="1"/>
  <c r="T1258" i="7"/>
  <c r="U1258" i="7" s="1"/>
  <c r="T1259" i="7"/>
  <c r="U1259" i="7" s="1"/>
  <c r="T1260" i="7"/>
  <c r="U1260" i="7" s="1"/>
  <c r="T1261" i="7"/>
  <c r="U1261" i="7" s="1"/>
  <c r="T1262" i="7"/>
  <c r="U1262" i="7" s="1"/>
  <c r="T1263" i="7"/>
  <c r="U1263" i="7" s="1"/>
  <c r="T1264" i="7"/>
  <c r="U1264" i="7" s="1"/>
  <c r="T1265" i="7"/>
  <c r="U1265" i="7" s="1"/>
  <c r="T1266" i="7"/>
  <c r="U1266" i="7" s="1"/>
  <c r="T1267" i="7"/>
  <c r="U1267" i="7" s="1"/>
  <c r="T1268" i="7"/>
  <c r="U1268" i="7" s="1"/>
  <c r="T1269" i="7"/>
  <c r="U1269" i="7" s="1"/>
  <c r="T1270" i="7"/>
  <c r="U1270" i="7" s="1"/>
  <c r="T1271" i="7"/>
  <c r="U1271" i="7" s="1"/>
  <c r="T1272" i="7"/>
  <c r="U1272" i="7" s="1"/>
  <c r="T1273" i="7"/>
  <c r="U1273" i="7" s="1"/>
  <c r="T1274" i="7"/>
  <c r="U1274" i="7" s="1"/>
  <c r="T1275" i="7"/>
  <c r="U1275" i="7" s="1"/>
  <c r="T1276" i="7"/>
  <c r="U1276" i="7" s="1"/>
  <c r="T1277" i="7"/>
  <c r="U1277" i="7" s="1"/>
  <c r="T1278" i="7"/>
  <c r="U1278" i="7" s="1"/>
  <c r="T1279" i="7"/>
  <c r="U1279" i="7" s="1"/>
  <c r="T1280" i="7"/>
  <c r="U1280" i="7" s="1"/>
  <c r="T1281" i="7"/>
  <c r="U1281" i="7" s="1"/>
  <c r="T1282" i="7"/>
  <c r="U1282" i="7" s="1"/>
  <c r="T1283" i="7"/>
  <c r="U1283" i="7" s="1"/>
  <c r="T1284" i="7"/>
  <c r="U1284" i="7" s="1"/>
  <c r="T1285" i="7"/>
  <c r="U1285" i="7" s="1"/>
  <c r="T1286" i="7"/>
  <c r="U1286" i="7" s="1"/>
  <c r="T1287" i="7"/>
  <c r="U1287" i="7" s="1"/>
  <c r="T1288" i="7"/>
  <c r="U1288" i="7" s="1"/>
  <c r="T1289" i="7"/>
  <c r="U1289" i="7" s="1"/>
  <c r="T1290" i="7"/>
  <c r="U1290" i="7" s="1"/>
  <c r="T1291" i="7"/>
  <c r="U1291" i="7" s="1"/>
  <c r="T1292" i="7"/>
  <c r="U1292" i="7" s="1"/>
  <c r="T1293" i="7"/>
  <c r="U1293" i="7" s="1"/>
  <c r="T1294" i="7"/>
  <c r="U1294" i="7" s="1"/>
  <c r="T1295" i="7"/>
  <c r="U1295" i="7" s="1"/>
  <c r="T1296" i="7"/>
  <c r="U1296" i="7" s="1"/>
  <c r="T1297" i="7"/>
  <c r="U1297" i="7" s="1"/>
  <c r="T1298" i="7"/>
  <c r="U1298" i="7" s="1"/>
  <c r="T1299" i="7"/>
  <c r="U1299" i="7" s="1"/>
  <c r="T1300" i="7"/>
  <c r="U1300" i="7" s="1"/>
  <c r="T1301" i="7"/>
  <c r="U1301" i="7" s="1"/>
  <c r="T1302" i="7"/>
  <c r="U1302" i="7" s="1"/>
  <c r="T1303" i="7"/>
  <c r="U1303" i="7" s="1"/>
  <c r="T1304" i="7"/>
  <c r="U1304" i="7" s="1"/>
  <c r="T1305" i="7"/>
  <c r="U1305" i="7" s="1"/>
  <c r="T1306" i="7"/>
  <c r="U1306" i="7" s="1"/>
  <c r="T1307" i="7"/>
  <c r="U1307" i="7" s="1"/>
  <c r="T1308" i="7"/>
  <c r="U1308" i="7" s="1"/>
  <c r="T1309" i="7"/>
  <c r="U1309" i="7" s="1"/>
  <c r="T1310" i="7"/>
  <c r="U1310" i="7" s="1"/>
  <c r="T1311" i="7"/>
  <c r="U1311" i="7" s="1"/>
  <c r="T1312" i="7"/>
  <c r="U1312" i="7" s="1"/>
  <c r="T1313" i="7"/>
  <c r="U1313" i="7" s="1"/>
  <c r="T1314" i="7"/>
  <c r="U1314" i="7" s="1"/>
  <c r="T1315" i="7"/>
  <c r="U1315" i="7" s="1"/>
  <c r="T1316" i="7"/>
  <c r="U1316" i="7" s="1"/>
  <c r="T1317" i="7"/>
  <c r="U1317" i="7" s="1"/>
  <c r="T1318" i="7"/>
  <c r="U1318" i="7" s="1"/>
  <c r="T1319" i="7"/>
  <c r="U1319" i="7" s="1"/>
  <c r="T1320" i="7"/>
  <c r="U1320" i="7" s="1"/>
  <c r="T1321" i="7"/>
  <c r="U1321" i="7" s="1"/>
  <c r="T1322" i="7"/>
  <c r="U1322" i="7" s="1"/>
  <c r="T1323" i="7"/>
  <c r="U1323" i="7" s="1"/>
  <c r="T1324" i="7"/>
  <c r="U1324" i="7" s="1"/>
  <c r="T1325" i="7"/>
  <c r="U1325" i="7" s="1"/>
  <c r="T1326" i="7"/>
  <c r="U1326" i="7" s="1"/>
  <c r="T1327" i="7"/>
  <c r="U1327" i="7" s="1"/>
  <c r="T1328" i="7"/>
  <c r="U1328" i="7" s="1"/>
  <c r="T1329" i="7"/>
  <c r="U1329" i="7" s="1"/>
  <c r="T1330" i="7"/>
  <c r="U1330" i="7" s="1"/>
  <c r="T1331" i="7"/>
  <c r="U1331" i="7" s="1"/>
  <c r="T1332" i="7"/>
  <c r="U1332" i="7" s="1"/>
  <c r="T1333" i="7"/>
  <c r="U1333" i="7" s="1"/>
  <c r="T1334" i="7"/>
  <c r="U1334" i="7" s="1"/>
  <c r="T1335" i="7"/>
  <c r="U1335" i="7" s="1"/>
  <c r="T1336" i="7"/>
  <c r="U1336" i="7" s="1"/>
  <c r="T1337" i="7"/>
  <c r="U1337" i="7" s="1"/>
  <c r="T1338" i="7"/>
  <c r="U1338" i="7" s="1"/>
  <c r="T1339" i="7"/>
  <c r="U1339" i="7" s="1"/>
  <c r="T1340" i="7"/>
  <c r="U1340" i="7" s="1"/>
  <c r="T1341" i="7"/>
  <c r="U1341" i="7" s="1"/>
  <c r="T1342" i="7"/>
  <c r="U1342" i="7" s="1"/>
  <c r="T1343" i="7"/>
  <c r="U1343" i="7" s="1"/>
  <c r="T1344" i="7"/>
  <c r="U1344" i="7" s="1"/>
  <c r="T1345" i="7"/>
  <c r="U1345" i="7" s="1"/>
  <c r="T1346" i="7"/>
  <c r="U1346" i="7" s="1"/>
  <c r="T1347" i="7"/>
  <c r="U1347" i="7" s="1"/>
  <c r="T1348" i="7"/>
  <c r="U1348" i="7" s="1"/>
  <c r="T1349" i="7"/>
  <c r="U1349" i="7" s="1"/>
  <c r="T1350" i="7"/>
  <c r="U1350" i="7" s="1"/>
  <c r="T1351" i="7"/>
  <c r="U1351" i="7" s="1"/>
  <c r="T1352" i="7"/>
  <c r="U1352" i="7" s="1"/>
  <c r="T1353" i="7"/>
  <c r="U1353" i="7" s="1"/>
  <c r="T1354" i="7"/>
  <c r="U1354" i="7" s="1"/>
  <c r="T1355" i="7"/>
  <c r="U1355" i="7" s="1"/>
  <c r="T1356" i="7"/>
  <c r="U1356" i="7" s="1"/>
  <c r="T1357" i="7"/>
  <c r="U1357" i="7" s="1"/>
  <c r="T1358" i="7"/>
  <c r="U1358" i="7" s="1"/>
  <c r="T1359" i="7"/>
  <c r="U1359" i="7" s="1"/>
  <c r="T1360" i="7"/>
  <c r="U1360" i="7" s="1"/>
  <c r="T1361" i="7"/>
  <c r="U1361" i="7" s="1"/>
  <c r="T1362" i="7"/>
  <c r="U1362" i="7" s="1"/>
  <c r="T1363" i="7"/>
  <c r="U1363" i="7" s="1"/>
  <c r="T1364" i="7"/>
  <c r="U1364" i="7" s="1"/>
  <c r="T1365" i="7"/>
  <c r="U1365" i="7" s="1"/>
  <c r="T1366" i="7"/>
  <c r="U1366" i="7" s="1"/>
  <c r="T1367" i="7"/>
  <c r="U1367" i="7" s="1"/>
  <c r="T1368" i="7"/>
  <c r="U1368" i="7" s="1"/>
  <c r="T1369" i="7"/>
  <c r="U1369" i="7" s="1"/>
  <c r="T1370" i="7"/>
  <c r="U1370" i="7" s="1"/>
  <c r="T1371" i="7"/>
  <c r="U1371" i="7" s="1"/>
  <c r="T1372" i="7"/>
  <c r="U1372" i="7" s="1"/>
  <c r="T1373" i="7"/>
  <c r="U1373" i="7" s="1"/>
  <c r="T1374" i="7"/>
  <c r="U1374" i="7" s="1"/>
  <c r="T1375" i="7"/>
  <c r="U1375" i="7" s="1"/>
  <c r="T1376" i="7"/>
  <c r="U1376" i="7" s="1"/>
  <c r="T1377" i="7"/>
  <c r="U1377" i="7" s="1"/>
  <c r="T1378" i="7"/>
  <c r="U1378" i="7" s="1"/>
  <c r="T1379" i="7"/>
  <c r="U1379" i="7" s="1"/>
  <c r="T1380" i="7"/>
  <c r="U1380" i="7" s="1"/>
  <c r="T1381" i="7"/>
  <c r="U1381" i="7" s="1"/>
  <c r="T1382" i="7"/>
  <c r="U1382" i="7" s="1"/>
  <c r="T1383" i="7"/>
  <c r="U1383" i="7" s="1"/>
  <c r="T1384" i="7"/>
  <c r="U1384" i="7" s="1"/>
  <c r="T1385" i="7"/>
  <c r="U1385" i="7" s="1"/>
  <c r="T1386" i="7"/>
  <c r="U1386" i="7" s="1"/>
  <c r="T1387" i="7"/>
  <c r="U1387" i="7" s="1"/>
  <c r="T1388" i="7"/>
  <c r="U1388" i="7" s="1"/>
  <c r="T1389" i="7"/>
  <c r="U1389" i="7" s="1"/>
  <c r="T1390" i="7"/>
  <c r="U1390" i="7" s="1"/>
  <c r="T1391" i="7"/>
  <c r="U1391" i="7" s="1"/>
  <c r="T1392" i="7"/>
  <c r="U1392" i="7" s="1"/>
  <c r="T1393" i="7"/>
  <c r="U1393" i="7" s="1"/>
  <c r="T1394" i="7"/>
  <c r="U1394" i="7" s="1"/>
  <c r="T1395" i="7"/>
  <c r="U1395" i="7" s="1"/>
  <c r="T1396" i="7"/>
  <c r="U1396" i="7" s="1"/>
  <c r="T1397" i="7"/>
  <c r="U1397" i="7" s="1"/>
  <c r="T1398" i="7"/>
  <c r="U1398" i="7" s="1"/>
  <c r="T1399" i="7"/>
  <c r="U1399" i="7" s="1"/>
  <c r="T1400" i="7"/>
  <c r="U1400" i="7" s="1"/>
  <c r="T1401" i="7"/>
  <c r="U1401" i="7" s="1"/>
  <c r="T1402" i="7"/>
  <c r="U1402" i="7" s="1"/>
  <c r="T1403" i="7"/>
  <c r="U1403" i="7" s="1"/>
  <c r="T1404" i="7"/>
  <c r="U1404" i="7" s="1"/>
  <c r="T1405" i="7"/>
  <c r="U1405" i="7" s="1"/>
  <c r="T1406" i="7"/>
  <c r="U1406" i="7" s="1"/>
  <c r="T1407" i="7"/>
  <c r="U1407" i="7" s="1"/>
  <c r="T1408" i="7"/>
  <c r="U1408" i="7" s="1"/>
  <c r="T1409" i="7"/>
  <c r="U1409" i="7" s="1"/>
  <c r="T1410" i="7"/>
  <c r="U1410" i="7" s="1"/>
  <c r="T1411" i="7"/>
  <c r="U1411" i="7" s="1"/>
  <c r="T1412" i="7"/>
  <c r="U1412" i="7" s="1"/>
  <c r="T1413" i="7"/>
  <c r="U1413" i="7" s="1"/>
  <c r="T1414" i="7"/>
  <c r="U1414" i="7" s="1"/>
  <c r="T1415" i="7"/>
  <c r="U1415" i="7" s="1"/>
  <c r="T1416" i="7"/>
  <c r="U1416" i="7" s="1"/>
  <c r="T1417" i="7"/>
  <c r="U1417" i="7" s="1"/>
  <c r="T1418" i="7"/>
  <c r="U1418" i="7" s="1"/>
  <c r="T1419" i="7"/>
  <c r="U1419" i="7" s="1"/>
  <c r="T1420" i="7"/>
  <c r="U1420" i="7" s="1"/>
  <c r="T1421" i="7"/>
  <c r="U1421" i="7" s="1"/>
  <c r="T1422" i="7"/>
  <c r="U1422" i="7" s="1"/>
  <c r="T1423" i="7"/>
  <c r="U1423" i="7" s="1"/>
  <c r="T1424" i="7"/>
  <c r="U1424" i="7" s="1"/>
  <c r="T1425" i="7"/>
  <c r="U1425" i="7" s="1"/>
  <c r="T1426" i="7"/>
  <c r="U1426" i="7" s="1"/>
  <c r="T1427" i="7"/>
  <c r="U1427" i="7" s="1"/>
  <c r="T1428" i="7"/>
  <c r="U1428" i="7" s="1"/>
  <c r="T1429" i="7"/>
  <c r="U1429" i="7" s="1"/>
  <c r="T1430" i="7"/>
  <c r="U1430" i="7" s="1"/>
  <c r="T1431" i="7"/>
  <c r="U1431" i="7" s="1"/>
  <c r="T1432" i="7"/>
  <c r="U1432" i="7" s="1"/>
  <c r="T1433" i="7"/>
  <c r="U1433" i="7" s="1"/>
  <c r="T1434" i="7"/>
  <c r="U1434" i="7" s="1"/>
  <c r="T1435" i="7"/>
  <c r="U1435" i="7" s="1"/>
  <c r="T1436" i="7"/>
  <c r="U1436" i="7" s="1"/>
  <c r="T1437" i="7"/>
  <c r="U1437" i="7" s="1"/>
  <c r="T1438" i="7"/>
  <c r="U1438" i="7" s="1"/>
  <c r="T1439" i="7"/>
  <c r="U1439" i="7" s="1"/>
  <c r="T1440" i="7"/>
  <c r="U1440" i="7" s="1"/>
  <c r="T1441" i="7"/>
  <c r="U1441" i="7" s="1"/>
  <c r="T1442" i="7"/>
  <c r="U1442" i="7" s="1"/>
  <c r="T1443" i="7"/>
  <c r="U1443" i="7" s="1"/>
  <c r="T1444" i="7"/>
  <c r="U1444" i="7" s="1"/>
  <c r="T1445" i="7"/>
  <c r="U1445" i="7" s="1"/>
  <c r="T1446" i="7"/>
  <c r="U1446" i="7" s="1"/>
  <c r="T1447" i="7"/>
  <c r="U1447" i="7" s="1"/>
  <c r="T1448" i="7"/>
  <c r="U1448" i="7" s="1"/>
  <c r="T1449" i="7"/>
  <c r="U1449" i="7" s="1"/>
  <c r="T1450" i="7"/>
  <c r="U1450" i="7" s="1"/>
  <c r="T1451" i="7"/>
  <c r="U1451" i="7" s="1"/>
  <c r="T1452" i="7"/>
  <c r="U1452" i="7" s="1"/>
  <c r="T1453" i="7"/>
  <c r="U1453" i="7" s="1"/>
  <c r="T1454" i="7"/>
  <c r="U1454" i="7" s="1"/>
  <c r="T1455" i="7"/>
  <c r="U1455" i="7" s="1"/>
  <c r="T1456" i="7"/>
  <c r="U1456" i="7" s="1"/>
  <c r="T1457" i="7"/>
  <c r="U1457" i="7" s="1"/>
  <c r="T1458" i="7"/>
  <c r="U1458" i="7" s="1"/>
  <c r="T1459" i="7"/>
  <c r="U1459" i="7" s="1"/>
  <c r="T1460" i="7"/>
  <c r="U1460" i="7" s="1"/>
  <c r="T1461" i="7"/>
  <c r="U1461" i="7" s="1"/>
  <c r="T1462" i="7"/>
  <c r="U1462" i="7" s="1"/>
  <c r="T1463" i="7"/>
  <c r="U1463" i="7" s="1"/>
  <c r="T1464" i="7"/>
  <c r="U1464" i="7" s="1"/>
  <c r="T1465" i="7"/>
  <c r="U1465" i="7" s="1"/>
  <c r="T1466" i="7"/>
  <c r="U1466" i="7" s="1"/>
  <c r="T1467" i="7"/>
  <c r="U1467" i="7" s="1"/>
  <c r="T1468" i="7"/>
  <c r="U1468" i="7" s="1"/>
  <c r="T1469" i="7"/>
  <c r="U1469" i="7" s="1"/>
  <c r="T1470" i="7"/>
  <c r="U1470" i="7" s="1"/>
  <c r="T1471" i="7"/>
  <c r="U1471" i="7" s="1"/>
  <c r="T1472" i="7"/>
  <c r="U1472" i="7" s="1"/>
  <c r="T1473" i="7"/>
  <c r="U1473" i="7" s="1"/>
  <c r="T1474" i="7"/>
  <c r="U1474" i="7" s="1"/>
  <c r="T1475" i="7"/>
  <c r="U1475" i="7" s="1"/>
  <c r="T1476" i="7"/>
  <c r="U1476" i="7" s="1"/>
  <c r="T1477" i="7"/>
  <c r="U1477" i="7" s="1"/>
  <c r="T1478" i="7"/>
  <c r="U1478" i="7" s="1"/>
  <c r="T1479" i="7"/>
  <c r="U1479" i="7" s="1"/>
  <c r="T1480" i="7"/>
  <c r="U1480" i="7" s="1"/>
  <c r="T1481" i="7"/>
  <c r="U1481" i="7" s="1"/>
  <c r="T1482" i="7"/>
  <c r="U1482" i="7" s="1"/>
  <c r="T1483" i="7"/>
  <c r="U1483" i="7" s="1"/>
  <c r="T1484" i="7"/>
  <c r="U1484" i="7" s="1"/>
  <c r="T1485" i="7"/>
  <c r="U1485" i="7" s="1"/>
  <c r="T1486" i="7"/>
  <c r="U1486" i="7" s="1"/>
  <c r="T1487" i="7"/>
  <c r="U1487" i="7" s="1"/>
  <c r="T1488" i="7"/>
  <c r="U1488" i="7" s="1"/>
  <c r="T1489" i="7"/>
  <c r="U1489" i="7" s="1"/>
  <c r="T1490" i="7"/>
  <c r="U1490" i="7" s="1"/>
  <c r="T1491" i="7"/>
  <c r="U1491" i="7" s="1"/>
  <c r="T1492" i="7"/>
  <c r="U1492" i="7" s="1"/>
  <c r="T1493" i="7"/>
  <c r="U1493" i="7" s="1"/>
  <c r="T1494" i="7"/>
  <c r="U1494" i="7" s="1"/>
  <c r="T1495" i="7"/>
  <c r="U1495" i="7" s="1"/>
  <c r="T1496" i="7"/>
  <c r="U1496" i="7" s="1"/>
  <c r="T1497" i="7"/>
  <c r="U1497" i="7" s="1"/>
  <c r="T1498" i="7"/>
  <c r="U1498" i="7" s="1"/>
  <c r="T1499" i="7"/>
  <c r="U1499" i="7" s="1"/>
  <c r="T1500" i="7"/>
  <c r="U1500" i="7" s="1"/>
  <c r="T1501" i="7"/>
  <c r="U1501" i="7" s="1"/>
  <c r="T2" i="7"/>
  <c r="U2" i="7" s="1"/>
  <c r="R3" i="7"/>
  <c r="S3" i="7" s="1"/>
  <c r="R4" i="7"/>
  <c r="S4" i="7" s="1"/>
  <c r="R5" i="7"/>
  <c r="S5" i="7" s="1"/>
  <c r="R6" i="7"/>
  <c r="S6" i="7" s="1"/>
  <c r="R7" i="7"/>
  <c r="S7" i="7" s="1"/>
  <c r="R8" i="7"/>
  <c r="S8" i="7" s="1"/>
  <c r="R9" i="7"/>
  <c r="S9" i="7" s="1"/>
  <c r="R10" i="7"/>
  <c r="S10" i="7" s="1"/>
  <c r="R11" i="7"/>
  <c r="S11" i="7" s="1"/>
  <c r="R12" i="7"/>
  <c r="S12" i="7" s="1"/>
  <c r="R13" i="7"/>
  <c r="S13" i="7" s="1"/>
  <c r="R14" i="7"/>
  <c r="S14" i="7" s="1"/>
  <c r="R15" i="7"/>
  <c r="S15" i="7" s="1"/>
  <c r="R16" i="7"/>
  <c r="S16" i="7" s="1"/>
  <c r="R17" i="7"/>
  <c r="S17" i="7" s="1"/>
  <c r="R18" i="7"/>
  <c r="S18" i="7" s="1"/>
  <c r="R19" i="7"/>
  <c r="S19" i="7" s="1"/>
  <c r="R20" i="7"/>
  <c r="S20" i="7" s="1"/>
  <c r="R21" i="7"/>
  <c r="S21" i="7" s="1"/>
  <c r="R22" i="7"/>
  <c r="S22" i="7" s="1"/>
  <c r="R23" i="7"/>
  <c r="S23" i="7" s="1"/>
  <c r="R24" i="7"/>
  <c r="S24" i="7" s="1"/>
  <c r="R25" i="7"/>
  <c r="S25" i="7" s="1"/>
  <c r="R26" i="7"/>
  <c r="S26" i="7" s="1"/>
  <c r="R27" i="7"/>
  <c r="S27" i="7" s="1"/>
  <c r="R28" i="7"/>
  <c r="S28" i="7" s="1"/>
  <c r="R29" i="7"/>
  <c r="S29" i="7" s="1"/>
  <c r="R30" i="7"/>
  <c r="S30" i="7" s="1"/>
  <c r="R31" i="7"/>
  <c r="S31" i="7" s="1"/>
  <c r="R32" i="7"/>
  <c r="S32" i="7" s="1"/>
  <c r="R33" i="7"/>
  <c r="S33" i="7" s="1"/>
  <c r="R34" i="7"/>
  <c r="S34" i="7" s="1"/>
  <c r="R35" i="7"/>
  <c r="S35" i="7" s="1"/>
  <c r="R36" i="7"/>
  <c r="S36" i="7" s="1"/>
  <c r="R37" i="7"/>
  <c r="S37" i="7" s="1"/>
  <c r="R38" i="7"/>
  <c r="S38" i="7" s="1"/>
  <c r="R39" i="7"/>
  <c r="S39" i="7" s="1"/>
  <c r="R40" i="7"/>
  <c r="S40" i="7" s="1"/>
  <c r="R41" i="7"/>
  <c r="S41" i="7" s="1"/>
  <c r="R42" i="7"/>
  <c r="S42" i="7" s="1"/>
  <c r="R43" i="7"/>
  <c r="S43" i="7" s="1"/>
  <c r="R44" i="7"/>
  <c r="S44" i="7" s="1"/>
  <c r="R45" i="7"/>
  <c r="S45" i="7" s="1"/>
  <c r="R46" i="7"/>
  <c r="S46" i="7" s="1"/>
  <c r="R47" i="7"/>
  <c r="S47" i="7" s="1"/>
  <c r="R48" i="7"/>
  <c r="S48" i="7" s="1"/>
  <c r="R49" i="7"/>
  <c r="S49" i="7" s="1"/>
  <c r="R50" i="7"/>
  <c r="S50" i="7" s="1"/>
  <c r="R51" i="7"/>
  <c r="S51" i="7" s="1"/>
  <c r="R52" i="7"/>
  <c r="S52" i="7" s="1"/>
  <c r="R53" i="7"/>
  <c r="S53" i="7" s="1"/>
  <c r="R54" i="7"/>
  <c r="S54" i="7" s="1"/>
  <c r="R55" i="7"/>
  <c r="S55" i="7" s="1"/>
  <c r="R56" i="7"/>
  <c r="S56" i="7" s="1"/>
  <c r="R57" i="7"/>
  <c r="S57" i="7" s="1"/>
  <c r="R58" i="7"/>
  <c r="S58" i="7" s="1"/>
  <c r="R59" i="7"/>
  <c r="S59" i="7" s="1"/>
  <c r="R60" i="7"/>
  <c r="S60" i="7" s="1"/>
  <c r="R61" i="7"/>
  <c r="S61" i="7" s="1"/>
  <c r="R62" i="7"/>
  <c r="S62" i="7" s="1"/>
  <c r="R63" i="7"/>
  <c r="S63" i="7" s="1"/>
  <c r="R64" i="7"/>
  <c r="S64" i="7" s="1"/>
  <c r="R65" i="7"/>
  <c r="S65" i="7" s="1"/>
  <c r="R66" i="7"/>
  <c r="S66" i="7" s="1"/>
  <c r="R67" i="7"/>
  <c r="S67" i="7" s="1"/>
  <c r="R68" i="7"/>
  <c r="S68" i="7" s="1"/>
  <c r="R69" i="7"/>
  <c r="S69" i="7" s="1"/>
  <c r="R70" i="7"/>
  <c r="S70" i="7" s="1"/>
  <c r="R71" i="7"/>
  <c r="S71" i="7" s="1"/>
  <c r="R72" i="7"/>
  <c r="S72" i="7" s="1"/>
  <c r="R73" i="7"/>
  <c r="S73" i="7" s="1"/>
  <c r="R74" i="7"/>
  <c r="S74" i="7" s="1"/>
  <c r="R75" i="7"/>
  <c r="S75" i="7" s="1"/>
  <c r="R76" i="7"/>
  <c r="S76" i="7" s="1"/>
  <c r="R77" i="7"/>
  <c r="S77" i="7" s="1"/>
  <c r="R78" i="7"/>
  <c r="S78" i="7" s="1"/>
  <c r="R79" i="7"/>
  <c r="S79" i="7" s="1"/>
  <c r="R80" i="7"/>
  <c r="S80" i="7" s="1"/>
  <c r="R81" i="7"/>
  <c r="S81" i="7" s="1"/>
  <c r="R82" i="7"/>
  <c r="S82" i="7" s="1"/>
  <c r="R83" i="7"/>
  <c r="S83" i="7" s="1"/>
  <c r="R84" i="7"/>
  <c r="S84" i="7" s="1"/>
  <c r="R85" i="7"/>
  <c r="S85" i="7" s="1"/>
  <c r="R86" i="7"/>
  <c r="S86" i="7" s="1"/>
  <c r="R87" i="7"/>
  <c r="S87" i="7" s="1"/>
  <c r="R88" i="7"/>
  <c r="S88" i="7" s="1"/>
  <c r="R89" i="7"/>
  <c r="S89" i="7" s="1"/>
  <c r="R90" i="7"/>
  <c r="S90" i="7" s="1"/>
  <c r="R91" i="7"/>
  <c r="S91" i="7" s="1"/>
  <c r="R92" i="7"/>
  <c r="S92" i="7" s="1"/>
  <c r="R93" i="7"/>
  <c r="S93" i="7" s="1"/>
  <c r="R94" i="7"/>
  <c r="S94" i="7" s="1"/>
  <c r="R95" i="7"/>
  <c r="S95" i="7" s="1"/>
  <c r="R96" i="7"/>
  <c r="S96" i="7" s="1"/>
  <c r="R97" i="7"/>
  <c r="S97" i="7" s="1"/>
  <c r="R98" i="7"/>
  <c r="S98" i="7" s="1"/>
  <c r="R99" i="7"/>
  <c r="S99" i="7" s="1"/>
  <c r="R100" i="7"/>
  <c r="S100" i="7" s="1"/>
  <c r="R101" i="7"/>
  <c r="S101" i="7" s="1"/>
  <c r="R102" i="7"/>
  <c r="S102" i="7" s="1"/>
  <c r="R103" i="7"/>
  <c r="S103" i="7" s="1"/>
  <c r="R104" i="7"/>
  <c r="S104" i="7" s="1"/>
  <c r="R105" i="7"/>
  <c r="S105" i="7" s="1"/>
  <c r="R106" i="7"/>
  <c r="S106" i="7" s="1"/>
  <c r="R107" i="7"/>
  <c r="S107" i="7" s="1"/>
  <c r="R108" i="7"/>
  <c r="S108" i="7" s="1"/>
  <c r="R109" i="7"/>
  <c r="S109" i="7" s="1"/>
  <c r="R110" i="7"/>
  <c r="S110" i="7" s="1"/>
  <c r="R111" i="7"/>
  <c r="S111" i="7" s="1"/>
  <c r="R112" i="7"/>
  <c r="S112" i="7" s="1"/>
  <c r="R113" i="7"/>
  <c r="S113" i="7" s="1"/>
  <c r="R114" i="7"/>
  <c r="S114" i="7" s="1"/>
  <c r="R115" i="7"/>
  <c r="S115" i="7" s="1"/>
  <c r="R116" i="7"/>
  <c r="S116" i="7" s="1"/>
  <c r="R117" i="7"/>
  <c r="S117" i="7" s="1"/>
  <c r="R118" i="7"/>
  <c r="S118" i="7" s="1"/>
  <c r="R119" i="7"/>
  <c r="S119" i="7" s="1"/>
  <c r="R120" i="7"/>
  <c r="S120" i="7" s="1"/>
  <c r="R121" i="7"/>
  <c r="S121" i="7" s="1"/>
  <c r="R122" i="7"/>
  <c r="S122" i="7" s="1"/>
  <c r="R123" i="7"/>
  <c r="S123" i="7" s="1"/>
  <c r="R124" i="7"/>
  <c r="S124" i="7" s="1"/>
  <c r="R125" i="7"/>
  <c r="S125" i="7" s="1"/>
  <c r="R126" i="7"/>
  <c r="S126" i="7" s="1"/>
  <c r="R127" i="7"/>
  <c r="S127" i="7" s="1"/>
  <c r="R128" i="7"/>
  <c r="S128" i="7" s="1"/>
  <c r="R129" i="7"/>
  <c r="S129" i="7" s="1"/>
  <c r="R130" i="7"/>
  <c r="S130" i="7" s="1"/>
  <c r="R131" i="7"/>
  <c r="S131" i="7" s="1"/>
  <c r="R132" i="7"/>
  <c r="S132" i="7" s="1"/>
  <c r="R133" i="7"/>
  <c r="S133" i="7" s="1"/>
  <c r="R134" i="7"/>
  <c r="S134" i="7" s="1"/>
  <c r="R135" i="7"/>
  <c r="S135" i="7" s="1"/>
  <c r="R136" i="7"/>
  <c r="S136" i="7" s="1"/>
  <c r="R137" i="7"/>
  <c r="S137" i="7" s="1"/>
  <c r="R138" i="7"/>
  <c r="S138" i="7" s="1"/>
  <c r="R139" i="7"/>
  <c r="S139" i="7" s="1"/>
  <c r="R140" i="7"/>
  <c r="S140" i="7" s="1"/>
  <c r="R141" i="7"/>
  <c r="S141" i="7" s="1"/>
  <c r="R142" i="7"/>
  <c r="S142" i="7" s="1"/>
  <c r="R143" i="7"/>
  <c r="S143" i="7" s="1"/>
  <c r="R144" i="7"/>
  <c r="S144" i="7" s="1"/>
  <c r="R145" i="7"/>
  <c r="S145" i="7" s="1"/>
  <c r="R146" i="7"/>
  <c r="S146" i="7" s="1"/>
  <c r="R147" i="7"/>
  <c r="S147" i="7" s="1"/>
  <c r="R148" i="7"/>
  <c r="S148" i="7" s="1"/>
  <c r="R149" i="7"/>
  <c r="S149" i="7" s="1"/>
  <c r="R150" i="7"/>
  <c r="S150" i="7" s="1"/>
  <c r="R151" i="7"/>
  <c r="S151" i="7" s="1"/>
  <c r="R152" i="7"/>
  <c r="S152" i="7" s="1"/>
  <c r="R153" i="7"/>
  <c r="S153" i="7" s="1"/>
  <c r="R154" i="7"/>
  <c r="S154" i="7" s="1"/>
  <c r="R155" i="7"/>
  <c r="S155" i="7" s="1"/>
  <c r="R156" i="7"/>
  <c r="S156" i="7" s="1"/>
  <c r="R157" i="7"/>
  <c r="S157" i="7" s="1"/>
  <c r="R158" i="7"/>
  <c r="S158" i="7" s="1"/>
  <c r="R159" i="7"/>
  <c r="S159" i="7" s="1"/>
  <c r="R160" i="7"/>
  <c r="S160" i="7" s="1"/>
  <c r="R161" i="7"/>
  <c r="S161" i="7" s="1"/>
  <c r="R162" i="7"/>
  <c r="S162" i="7" s="1"/>
  <c r="R163" i="7"/>
  <c r="S163" i="7" s="1"/>
  <c r="R164" i="7"/>
  <c r="S164" i="7" s="1"/>
  <c r="R165" i="7"/>
  <c r="S165" i="7" s="1"/>
  <c r="R166" i="7"/>
  <c r="S166" i="7" s="1"/>
  <c r="R167" i="7"/>
  <c r="S167" i="7" s="1"/>
  <c r="R168" i="7"/>
  <c r="S168" i="7" s="1"/>
  <c r="R169" i="7"/>
  <c r="S169" i="7" s="1"/>
  <c r="R170" i="7"/>
  <c r="S170" i="7" s="1"/>
  <c r="R171" i="7"/>
  <c r="S171" i="7" s="1"/>
  <c r="R172" i="7"/>
  <c r="S172" i="7" s="1"/>
  <c r="R173" i="7"/>
  <c r="S173" i="7" s="1"/>
  <c r="R174" i="7"/>
  <c r="S174" i="7" s="1"/>
  <c r="R175" i="7"/>
  <c r="S175" i="7" s="1"/>
  <c r="R176" i="7"/>
  <c r="S176" i="7" s="1"/>
  <c r="R177" i="7"/>
  <c r="S177" i="7" s="1"/>
  <c r="R178" i="7"/>
  <c r="S178" i="7" s="1"/>
  <c r="R179" i="7"/>
  <c r="S179" i="7" s="1"/>
  <c r="R180" i="7"/>
  <c r="S180" i="7" s="1"/>
  <c r="R181" i="7"/>
  <c r="S181" i="7" s="1"/>
  <c r="R182" i="7"/>
  <c r="S182" i="7" s="1"/>
  <c r="R183" i="7"/>
  <c r="S183" i="7" s="1"/>
  <c r="R184" i="7"/>
  <c r="S184" i="7" s="1"/>
  <c r="R185" i="7"/>
  <c r="S185" i="7" s="1"/>
  <c r="R186" i="7"/>
  <c r="S186" i="7" s="1"/>
  <c r="R187" i="7"/>
  <c r="S187" i="7" s="1"/>
  <c r="R188" i="7"/>
  <c r="S188" i="7" s="1"/>
  <c r="R189" i="7"/>
  <c r="S189" i="7" s="1"/>
  <c r="R190" i="7"/>
  <c r="S190" i="7" s="1"/>
  <c r="R191" i="7"/>
  <c r="S191" i="7" s="1"/>
  <c r="R192" i="7"/>
  <c r="S192" i="7" s="1"/>
  <c r="R193" i="7"/>
  <c r="S193" i="7" s="1"/>
  <c r="R194" i="7"/>
  <c r="S194" i="7" s="1"/>
  <c r="R195" i="7"/>
  <c r="S195" i="7" s="1"/>
  <c r="R196" i="7"/>
  <c r="S196" i="7" s="1"/>
  <c r="R197" i="7"/>
  <c r="S197" i="7" s="1"/>
  <c r="R198" i="7"/>
  <c r="S198" i="7" s="1"/>
  <c r="R199" i="7"/>
  <c r="S199" i="7" s="1"/>
  <c r="R200" i="7"/>
  <c r="S200" i="7" s="1"/>
  <c r="R201" i="7"/>
  <c r="S201" i="7" s="1"/>
  <c r="R202" i="7"/>
  <c r="S202" i="7" s="1"/>
  <c r="R203" i="7"/>
  <c r="S203" i="7" s="1"/>
  <c r="R204" i="7"/>
  <c r="S204" i="7" s="1"/>
  <c r="R205" i="7"/>
  <c r="S205" i="7" s="1"/>
  <c r="R206" i="7"/>
  <c r="S206" i="7" s="1"/>
  <c r="R207" i="7"/>
  <c r="S207" i="7" s="1"/>
  <c r="R208" i="7"/>
  <c r="S208" i="7" s="1"/>
  <c r="R209" i="7"/>
  <c r="S209" i="7" s="1"/>
  <c r="R210" i="7"/>
  <c r="S210" i="7" s="1"/>
  <c r="R211" i="7"/>
  <c r="S211" i="7" s="1"/>
  <c r="R212" i="7"/>
  <c r="S212" i="7" s="1"/>
  <c r="R213" i="7"/>
  <c r="S213" i="7" s="1"/>
  <c r="R214" i="7"/>
  <c r="S214" i="7" s="1"/>
  <c r="R215" i="7"/>
  <c r="S215" i="7" s="1"/>
  <c r="R216" i="7"/>
  <c r="S216" i="7" s="1"/>
  <c r="R217" i="7"/>
  <c r="S217" i="7" s="1"/>
  <c r="R218" i="7"/>
  <c r="S218" i="7" s="1"/>
  <c r="R219" i="7"/>
  <c r="S219" i="7" s="1"/>
  <c r="R220" i="7"/>
  <c r="S220" i="7" s="1"/>
  <c r="R221" i="7"/>
  <c r="S221" i="7" s="1"/>
  <c r="R222" i="7"/>
  <c r="S222" i="7" s="1"/>
  <c r="R223" i="7"/>
  <c r="S223" i="7" s="1"/>
  <c r="R224" i="7"/>
  <c r="S224" i="7" s="1"/>
  <c r="R225" i="7"/>
  <c r="S225" i="7" s="1"/>
  <c r="R226" i="7"/>
  <c r="S226" i="7" s="1"/>
  <c r="R227" i="7"/>
  <c r="S227" i="7" s="1"/>
  <c r="R228" i="7"/>
  <c r="S228" i="7" s="1"/>
  <c r="R229" i="7"/>
  <c r="S229" i="7" s="1"/>
  <c r="R230" i="7"/>
  <c r="S230" i="7" s="1"/>
  <c r="R231" i="7"/>
  <c r="S231" i="7" s="1"/>
  <c r="R232" i="7"/>
  <c r="S232" i="7" s="1"/>
  <c r="R233" i="7"/>
  <c r="S233" i="7" s="1"/>
  <c r="R234" i="7"/>
  <c r="S234" i="7" s="1"/>
  <c r="R235" i="7"/>
  <c r="S235" i="7" s="1"/>
  <c r="R236" i="7"/>
  <c r="S236" i="7" s="1"/>
  <c r="R237" i="7"/>
  <c r="S237" i="7" s="1"/>
  <c r="R238" i="7"/>
  <c r="S238" i="7" s="1"/>
  <c r="R239" i="7"/>
  <c r="S239" i="7" s="1"/>
  <c r="R240" i="7"/>
  <c r="S240" i="7" s="1"/>
  <c r="R241" i="7"/>
  <c r="S241" i="7" s="1"/>
  <c r="R242" i="7"/>
  <c r="S242" i="7" s="1"/>
  <c r="R243" i="7"/>
  <c r="S243" i="7" s="1"/>
  <c r="R244" i="7"/>
  <c r="S244" i="7" s="1"/>
  <c r="R245" i="7"/>
  <c r="S245" i="7" s="1"/>
  <c r="R246" i="7"/>
  <c r="S246" i="7" s="1"/>
  <c r="R247" i="7"/>
  <c r="S247" i="7" s="1"/>
  <c r="R248" i="7"/>
  <c r="S248" i="7" s="1"/>
  <c r="R249" i="7"/>
  <c r="S249" i="7" s="1"/>
  <c r="R250" i="7"/>
  <c r="S250" i="7" s="1"/>
  <c r="R251" i="7"/>
  <c r="S251" i="7" s="1"/>
  <c r="R252" i="7"/>
  <c r="S252" i="7" s="1"/>
  <c r="R253" i="7"/>
  <c r="S253" i="7" s="1"/>
  <c r="R254" i="7"/>
  <c r="S254" i="7" s="1"/>
  <c r="R255" i="7"/>
  <c r="S255" i="7" s="1"/>
  <c r="R256" i="7"/>
  <c r="S256" i="7" s="1"/>
  <c r="R257" i="7"/>
  <c r="S257" i="7" s="1"/>
  <c r="R258" i="7"/>
  <c r="S258" i="7" s="1"/>
  <c r="R259" i="7"/>
  <c r="S259" i="7" s="1"/>
  <c r="R260" i="7"/>
  <c r="S260" i="7" s="1"/>
  <c r="R261" i="7"/>
  <c r="S261" i="7" s="1"/>
  <c r="R262" i="7"/>
  <c r="S262" i="7" s="1"/>
  <c r="R263" i="7"/>
  <c r="S263" i="7" s="1"/>
  <c r="R264" i="7"/>
  <c r="S264" i="7" s="1"/>
  <c r="R265" i="7"/>
  <c r="S265" i="7" s="1"/>
  <c r="R266" i="7"/>
  <c r="S266" i="7" s="1"/>
  <c r="R267" i="7"/>
  <c r="S267" i="7" s="1"/>
  <c r="R268" i="7"/>
  <c r="S268" i="7" s="1"/>
  <c r="R269" i="7"/>
  <c r="S269" i="7" s="1"/>
  <c r="R270" i="7"/>
  <c r="S270" i="7" s="1"/>
  <c r="R271" i="7"/>
  <c r="S271" i="7" s="1"/>
  <c r="R272" i="7"/>
  <c r="S272" i="7" s="1"/>
  <c r="R273" i="7"/>
  <c r="S273" i="7" s="1"/>
  <c r="R274" i="7"/>
  <c r="S274" i="7" s="1"/>
  <c r="R275" i="7"/>
  <c r="S275" i="7" s="1"/>
  <c r="R276" i="7"/>
  <c r="S276" i="7" s="1"/>
  <c r="R277" i="7"/>
  <c r="S277" i="7" s="1"/>
  <c r="R278" i="7"/>
  <c r="S278" i="7" s="1"/>
  <c r="R279" i="7"/>
  <c r="S279" i="7" s="1"/>
  <c r="R280" i="7"/>
  <c r="S280" i="7" s="1"/>
  <c r="R281" i="7"/>
  <c r="S281" i="7" s="1"/>
  <c r="R282" i="7"/>
  <c r="S282" i="7" s="1"/>
  <c r="R283" i="7"/>
  <c r="S283" i="7" s="1"/>
  <c r="R284" i="7"/>
  <c r="S284" i="7" s="1"/>
  <c r="R285" i="7"/>
  <c r="S285" i="7" s="1"/>
  <c r="R286" i="7"/>
  <c r="S286" i="7" s="1"/>
  <c r="R287" i="7"/>
  <c r="S287" i="7" s="1"/>
  <c r="R288" i="7"/>
  <c r="S288" i="7" s="1"/>
  <c r="R289" i="7"/>
  <c r="S289" i="7" s="1"/>
  <c r="R290" i="7"/>
  <c r="S290" i="7" s="1"/>
  <c r="R291" i="7"/>
  <c r="S291" i="7" s="1"/>
  <c r="R292" i="7"/>
  <c r="S292" i="7" s="1"/>
  <c r="R293" i="7"/>
  <c r="S293" i="7" s="1"/>
  <c r="R294" i="7"/>
  <c r="S294" i="7" s="1"/>
  <c r="R295" i="7"/>
  <c r="S295" i="7" s="1"/>
  <c r="R296" i="7"/>
  <c r="S296" i="7" s="1"/>
  <c r="R297" i="7"/>
  <c r="S297" i="7" s="1"/>
  <c r="R298" i="7"/>
  <c r="S298" i="7" s="1"/>
  <c r="R299" i="7"/>
  <c r="S299" i="7" s="1"/>
  <c r="R300" i="7"/>
  <c r="S300" i="7" s="1"/>
  <c r="R301" i="7"/>
  <c r="S301" i="7" s="1"/>
  <c r="R302" i="7"/>
  <c r="S302" i="7" s="1"/>
  <c r="R303" i="7"/>
  <c r="S303" i="7" s="1"/>
  <c r="R304" i="7"/>
  <c r="S304" i="7" s="1"/>
  <c r="R305" i="7"/>
  <c r="S305" i="7" s="1"/>
  <c r="R306" i="7"/>
  <c r="S306" i="7" s="1"/>
  <c r="R307" i="7"/>
  <c r="S307" i="7" s="1"/>
  <c r="R308" i="7"/>
  <c r="S308" i="7" s="1"/>
  <c r="R309" i="7"/>
  <c r="S309" i="7" s="1"/>
  <c r="R310" i="7"/>
  <c r="S310" i="7" s="1"/>
  <c r="R311" i="7"/>
  <c r="S311" i="7" s="1"/>
  <c r="R312" i="7"/>
  <c r="S312" i="7" s="1"/>
  <c r="R313" i="7"/>
  <c r="S313" i="7" s="1"/>
  <c r="R314" i="7"/>
  <c r="S314" i="7" s="1"/>
  <c r="R315" i="7"/>
  <c r="S315" i="7" s="1"/>
  <c r="R316" i="7"/>
  <c r="S316" i="7" s="1"/>
  <c r="R317" i="7"/>
  <c r="S317" i="7" s="1"/>
  <c r="R318" i="7"/>
  <c r="S318" i="7" s="1"/>
  <c r="R319" i="7"/>
  <c r="S319" i="7" s="1"/>
  <c r="R320" i="7"/>
  <c r="S320" i="7" s="1"/>
  <c r="R321" i="7"/>
  <c r="S321" i="7" s="1"/>
  <c r="R322" i="7"/>
  <c r="S322" i="7" s="1"/>
  <c r="R323" i="7"/>
  <c r="S323" i="7" s="1"/>
  <c r="R324" i="7"/>
  <c r="S324" i="7" s="1"/>
  <c r="R325" i="7"/>
  <c r="S325" i="7" s="1"/>
  <c r="R326" i="7"/>
  <c r="S326" i="7" s="1"/>
  <c r="R327" i="7"/>
  <c r="S327" i="7" s="1"/>
  <c r="R328" i="7"/>
  <c r="S328" i="7" s="1"/>
  <c r="R329" i="7"/>
  <c r="S329" i="7" s="1"/>
  <c r="R330" i="7"/>
  <c r="S330" i="7" s="1"/>
  <c r="R331" i="7"/>
  <c r="S331" i="7" s="1"/>
  <c r="R332" i="7"/>
  <c r="S332" i="7" s="1"/>
  <c r="R333" i="7"/>
  <c r="S333" i="7" s="1"/>
  <c r="R334" i="7"/>
  <c r="S334" i="7" s="1"/>
  <c r="R335" i="7"/>
  <c r="S335" i="7" s="1"/>
  <c r="R336" i="7"/>
  <c r="S336" i="7" s="1"/>
  <c r="R337" i="7"/>
  <c r="S337" i="7" s="1"/>
  <c r="R338" i="7"/>
  <c r="S338" i="7" s="1"/>
  <c r="R339" i="7"/>
  <c r="S339" i="7" s="1"/>
  <c r="R340" i="7"/>
  <c r="S340" i="7" s="1"/>
  <c r="R341" i="7"/>
  <c r="S341" i="7" s="1"/>
  <c r="R342" i="7"/>
  <c r="S342" i="7" s="1"/>
  <c r="R343" i="7"/>
  <c r="S343" i="7" s="1"/>
  <c r="R344" i="7"/>
  <c r="S344" i="7" s="1"/>
  <c r="R345" i="7"/>
  <c r="S345" i="7" s="1"/>
  <c r="R346" i="7"/>
  <c r="S346" i="7" s="1"/>
  <c r="R347" i="7"/>
  <c r="S347" i="7" s="1"/>
  <c r="R348" i="7"/>
  <c r="S348" i="7" s="1"/>
  <c r="R349" i="7"/>
  <c r="S349" i="7" s="1"/>
  <c r="R350" i="7"/>
  <c r="S350" i="7" s="1"/>
  <c r="R351" i="7"/>
  <c r="S351" i="7" s="1"/>
  <c r="R352" i="7"/>
  <c r="S352" i="7" s="1"/>
  <c r="R353" i="7"/>
  <c r="S353" i="7" s="1"/>
  <c r="R354" i="7"/>
  <c r="S354" i="7" s="1"/>
  <c r="R355" i="7"/>
  <c r="S355" i="7" s="1"/>
  <c r="R356" i="7"/>
  <c r="S356" i="7" s="1"/>
  <c r="R357" i="7"/>
  <c r="S357" i="7" s="1"/>
  <c r="R358" i="7"/>
  <c r="S358" i="7" s="1"/>
  <c r="R359" i="7"/>
  <c r="S359" i="7" s="1"/>
  <c r="R360" i="7"/>
  <c r="S360" i="7" s="1"/>
  <c r="R361" i="7"/>
  <c r="S361" i="7" s="1"/>
  <c r="R362" i="7"/>
  <c r="S362" i="7" s="1"/>
  <c r="R363" i="7"/>
  <c r="S363" i="7" s="1"/>
  <c r="R364" i="7"/>
  <c r="S364" i="7" s="1"/>
  <c r="R365" i="7"/>
  <c r="S365" i="7" s="1"/>
  <c r="R366" i="7"/>
  <c r="S366" i="7" s="1"/>
  <c r="R367" i="7"/>
  <c r="S367" i="7" s="1"/>
  <c r="R368" i="7"/>
  <c r="S368" i="7" s="1"/>
  <c r="R369" i="7"/>
  <c r="S369" i="7" s="1"/>
  <c r="R370" i="7"/>
  <c r="S370" i="7" s="1"/>
  <c r="R371" i="7"/>
  <c r="S371" i="7" s="1"/>
  <c r="R372" i="7"/>
  <c r="S372" i="7" s="1"/>
  <c r="R373" i="7"/>
  <c r="S373" i="7" s="1"/>
  <c r="R374" i="7"/>
  <c r="S374" i="7" s="1"/>
  <c r="R375" i="7"/>
  <c r="S375" i="7" s="1"/>
  <c r="R376" i="7"/>
  <c r="S376" i="7" s="1"/>
  <c r="R377" i="7"/>
  <c r="S377" i="7" s="1"/>
  <c r="R378" i="7"/>
  <c r="S378" i="7" s="1"/>
  <c r="R379" i="7"/>
  <c r="S379" i="7" s="1"/>
  <c r="R380" i="7"/>
  <c r="S380" i="7" s="1"/>
  <c r="R381" i="7"/>
  <c r="S381" i="7" s="1"/>
  <c r="R382" i="7"/>
  <c r="S382" i="7" s="1"/>
  <c r="R383" i="7"/>
  <c r="S383" i="7" s="1"/>
  <c r="R384" i="7"/>
  <c r="S384" i="7" s="1"/>
  <c r="R385" i="7"/>
  <c r="S385" i="7" s="1"/>
  <c r="R386" i="7"/>
  <c r="S386" i="7" s="1"/>
  <c r="R387" i="7"/>
  <c r="S387" i="7" s="1"/>
  <c r="R388" i="7"/>
  <c r="S388" i="7" s="1"/>
  <c r="R389" i="7"/>
  <c r="S389" i="7" s="1"/>
  <c r="R390" i="7"/>
  <c r="S390" i="7" s="1"/>
  <c r="R391" i="7"/>
  <c r="S391" i="7" s="1"/>
  <c r="R392" i="7"/>
  <c r="S392" i="7" s="1"/>
  <c r="R393" i="7"/>
  <c r="S393" i="7" s="1"/>
  <c r="R394" i="7"/>
  <c r="S394" i="7" s="1"/>
  <c r="R395" i="7"/>
  <c r="S395" i="7" s="1"/>
  <c r="R396" i="7"/>
  <c r="S396" i="7" s="1"/>
  <c r="R397" i="7"/>
  <c r="S397" i="7" s="1"/>
  <c r="R398" i="7"/>
  <c r="S398" i="7" s="1"/>
  <c r="R399" i="7"/>
  <c r="S399" i="7" s="1"/>
  <c r="R400" i="7"/>
  <c r="S400" i="7" s="1"/>
  <c r="R401" i="7"/>
  <c r="S401" i="7" s="1"/>
  <c r="R402" i="7"/>
  <c r="S402" i="7" s="1"/>
  <c r="R403" i="7"/>
  <c r="S403" i="7" s="1"/>
  <c r="R404" i="7"/>
  <c r="S404" i="7" s="1"/>
  <c r="R405" i="7"/>
  <c r="S405" i="7" s="1"/>
  <c r="R406" i="7"/>
  <c r="S406" i="7" s="1"/>
  <c r="R407" i="7"/>
  <c r="S407" i="7" s="1"/>
  <c r="R408" i="7"/>
  <c r="S408" i="7" s="1"/>
  <c r="R409" i="7"/>
  <c r="S409" i="7" s="1"/>
  <c r="R410" i="7"/>
  <c r="S410" i="7" s="1"/>
  <c r="R411" i="7"/>
  <c r="S411" i="7" s="1"/>
  <c r="R412" i="7"/>
  <c r="S412" i="7" s="1"/>
  <c r="R413" i="7"/>
  <c r="S413" i="7" s="1"/>
  <c r="R414" i="7"/>
  <c r="S414" i="7" s="1"/>
  <c r="R415" i="7"/>
  <c r="S415" i="7" s="1"/>
  <c r="R416" i="7"/>
  <c r="S416" i="7" s="1"/>
  <c r="R417" i="7"/>
  <c r="S417" i="7" s="1"/>
  <c r="R418" i="7"/>
  <c r="S418" i="7" s="1"/>
  <c r="R419" i="7"/>
  <c r="S419" i="7" s="1"/>
  <c r="R420" i="7"/>
  <c r="S420" i="7" s="1"/>
  <c r="R421" i="7"/>
  <c r="S421" i="7" s="1"/>
  <c r="R422" i="7"/>
  <c r="S422" i="7" s="1"/>
  <c r="R423" i="7"/>
  <c r="S423" i="7" s="1"/>
  <c r="R424" i="7"/>
  <c r="S424" i="7" s="1"/>
  <c r="R425" i="7"/>
  <c r="S425" i="7" s="1"/>
  <c r="R426" i="7"/>
  <c r="S426" i="7" s="1"/>
  <c r="R427" i="7"/>
  <c r="S427" i="7" s="1"/>
  <c r="R428" i="7"/>
  <c r="S428" i="7" s="1"/>
  <c r="R429" i="7"/>
  <c r="S429" i="7" s="1"/>
  <c r="R430" i="7"/>
  <c r="S430" i="7" s="1"/>
  <c r="R431" i="7"/>
  <c r="S431" i="7" s="1"/>
  <c r="R432" i="7"/>
  <c r="S432" i="7" s="1"/>
  <c r="R433" i="7"/>
  <c r="S433" i="7" s="1"/>
  <c r="R434" i="7"/>
  <c r="S434" i="7" s="1"/>
  <c r="R435" i="7"/>
  <c r="S435" i="7" s="1"/>
  <c r="R436" i="7"/>
  <c r="S436" i="7" s="1"/>
  <c r="R437" i="7"/>
  <c r="S437" i="7" s="1"/>
  <c r="R438" i="7"/>
  <c r="S438" i="7" s="1"/>
  <c r="R439" i="7"/>
  <c r="S439" i="7" s="1"/>
  <c r="R440" i="7"/>
  <c r="S440" i="7" s="1"/>
  <c r="R441" i="7"/>
  <c r="S441" i="7" s="1"/>
  <c r="R442" i="7"/>
  <c r="S442" i="7" s="1"/>
  <c r="R443" i="7"/>
  <c r="S443" i="7" s="1"/>
  <c r="R444" i="7"/>
  <c r="S444" i="7" s="1"/>
  <c r="R445" i="7"/>
  <c r="S445" i="7" s="1"/>
  <c r="R446" i="7"/>
  <c r="S446" i="7" s="1"/>
  <c r="R447" i="7"/>
  <c r="S447" i="7" s="1"/>
  <c r="R448" i="7"/>
  <c r="S448" i="7" s="1"/>
  <c r="R449" i="7"/>
  <c r="S449" i="7" s="1"/>
  <c r="R450" i="7"/>
  <c r="S450" i="7" s="1"/>
  <c r="R451" i="7"/>
  <c r="S451" i="7" s="1"/>
  <c r="R452" i="7"/>
  <c r="S452" i="7" s="1"/>
  <c r="R453" i="7"/>
  <c r="S453" i="7" s="1"/>
  <c r="R454" i="7"/>
  <c r="S454" i="7" s="1"/>
  <c r="R455" i="7"/>
  <c r="S455" i="7" s="1"/>
  <c r="R456" i="7"/>
  <c r="S456" i="7" s="1"/>
  <c r="R457" i="7"/>
  <c r="S457" i="7" s="1"/>
  <c r="R458" i="7"/>
  <c r="S458" i="7" s="1"/>
  <c r="R459" i="7"/>
  <c r="S459" i="7" s="1"/>
  <c r="R460" i="7"/>
  <c r="S460" i="7" s="1"/>
  <c r="R461" i="7"/>
  <c r="S461" i="7" s="1"/>
  <c r="R462" i="7"/>
  <c r="S462" i="7" s="1"/>
  <c r="R463" i="7"/>
  <c r="S463" i="7" s="1"/>
  <c r="R464" i="7"/>
  <c r="S464" i="7" s="1"/>
  <c r="R465" i="7"/>
  <c r="S465" i="7" s="1"/>
  <c r="R466" i="7"/>
  <c r="S466" i="7" s="1"/>
  <c r="R467" i="7"/>
  <c r="S467" i="7" s="1"/>
  <c r="R468" i="7"/>
  <c r="S468" i="7" s="1"/>
  <c r="R469" i="7"/>
  <c r="S469" i="7" s="1"/>
  <c r="R470" i="7"/>
  <c r="S470" i="7" s="1"/>
  <c r="R471" i="7"/>
  <c r="S471" i="7" s="1"/>
  <c r="R472" i="7"/>
  <c r="S472" i="7" s="1"/>
  <c r="R473" i="7"/>
  <c r="S473" i="7" s="1"/>
  <c r="R474" i="7"/>
  <c r="S474" i="7" s="1"/>
  <c r="R475" i="7"/>
  <c r="S475" i="7" s="1"/>
  <c r="R476" i="7"/>
  <c r="S476" i="7" s="1"/>
  <c r="R477" i="7"/>
  <c r="S477" i="7" s="1"/>
  <c r="R478" i="7"/>
  <c r="S478" i="7" s="1"/>
  <c r="R479" i="7"/>
  <c r="S479" i="7" s="1"/>
  <c r="R480" i="7"/>
  <c r="S480" i="7" s="1"/>
  <c r="R481" i="7"/>
  <c r="S481" i="7" s="1"/>
  <c r="R482" i="7"/>
  <c r="S482" i="7" s="1"/>
  <c r="R483" i="7"/>
  <c r="S483" i="7" s="1"/>
  <c r="R484" i="7"/>
  <c r="S484" i="7" s="1"/>
  <c r="R485" i="7"/>
  <c r="S485" i="7" s="1"/>
  <c r="R486" i="7"/>
  <c r="S486" i="7" s="1"/>
  <c r="R487" i="7"/>
  <c r="S487" i="7" s="1"/>
  <c r="R488" i="7"/>
  <c r="S488" i="7" s="1"/>
  <c r="R489" i="7"/>
  <c r="S489" i="7" s="1"/>
  <c r="R490" i="7"/>
  <c r="S490" i="7" s="1"/>
  <c r="R491" i="7"/>
  <c r="S491" i="7" s="1"/>
  <c r="R492" i="7"/>
  <c r="S492" i="7" s="1"/>
  <c r="R493" i="7"/>
  <c r="S493" i="7" s="1"/>
  <c r="R494" i="7"/>
  <c r="S494" i="7" s="1"/>
  <c r="R495" i="7"/>
  <c r="S495" i="7" s="1"/>
  <c r="R496" i="7"/>
  <c r="S496" i="7" s="1"/>
  <c r="R497" i="7"/>
  <c r="S497" i="7" s="1"/>
  <c r="R498" i="7"/>
  <c r="S498" i="7" s="1"/>
  <c r="R499" i="7"/>
  <c r="S499" i="7" s="1"/>
  <c r="R500" i="7"/>
  <c r="S500" i="7" s="1"/>
  <c r="R501" i="7"/>
  <c r="S501" i="7" s="1"/>
  <c r="R502" i="7"/>
  <c r="S502" i="7" s="1"/>
  <c r="R503" i="7"/>
  <c r="S503" i="7" s="1"/>
  <c r="R504" i="7"/>
  <c r="S504" i="7" s="1"/>
  <c r="R505" i="7"/>
  <c r="S505" i="7" s="1"/>
  <c r="R506" i="7"/>
  <c r="S506" i="7" s="1"/>
  <c r="R507" i="7"/>
  <c r="S507" i="7" s="1"/>
  <c r="R508" i="7"/>
  <c r="S508" i="7" s="1"/>
  <c r="R509" i="7"/>
  <c r="S509" i="7" s="1"/>
  <c r="R510" i="7"/>
  <c r="S510" i="7" s="1"/>
  <c r="R511" i="7"/>
  <c r="S511" i="7" s="1"/>
  <c r="R512" i="7"/>
  <c r="S512" i="7" s="1"/>
  <c r="R513" i="7"/>
  <c r="S513" i="7" s="1"/>
  <c r="R514" i="7"/>
  <c r="S514" i="7" s="1"/>
  <c r="R515" i="7"/>
  <c r="S515" i="7" s="1"/>
  <c r="R516" i="7"/>
  <c r="S516" i="7" s="1"/>
  <c r="R517" i="7"/>
  <c r="S517" i="7" s="1"/>
  <c r="R518" i="7"/>
  <c r="S518" i="7" s="1"/>
  <c r="R519" i="7"/>
  <c r="S519" i="7" s="1"/>
  <c r="R520" i="7"/>
  <c r="S520" i="7" s="1"/>
  <c r="R521" i="7"/>
  <c r="S521" i="7" s="1"/>
  <c r="R522" i="7"/>
  <c r="S522" i="7" s="1"/>
  <c r="R523" i="7"/>
  <c r="S523" i="7" s="1"/>
  <c r="R524" i="7"/>
  <c r="S524" i="7" s="1"/>
  <c r="R525" i="7"/>
  <c r="S525" i="7" s="1"/>
  <c r="R526" i="7"/>
  <c r="S526" i="7" s="1"/>
  <c r="R527" i="7"/>
  <c r="S527" i="7" s="1"/>
  <c r="R528" i="7"/>
  <c r="S528" i="7" s="1"/>
  <c r="R529" i="7"/>
  <c r="S529" i="7" s="1"/>
  <c r="R530" i="7"/>
  <c r="S530" i="7" s="1"/>
  <c r="R531" i="7"/>
  <c r="S531" i="7" s="1"/>
  <c r="R532" i="7"/>
  <c r="S532" i="7" s="1"/>
  <c r="R533" i="7"/>
  <c r="S533" i="7" s="1"/>
  <c r="R534" i="7"/>
  <c r="S534" i="7" s="1"/>
  <c r="R535" i="7"/>
  <c r="S535" i="7" s="1"/>
  <c r="R536" i="7"/>
  <c r="S536" i="7" s="1"/>
  <c r="R537" i="7"/>
  <c r="S537" i="7" s="1"/>
  <c r="R538" i="7"/>
  <c r="S538" i="7" s="1"/>
  <c r="R539" i="7"/>
  <c r="S539" i="7" s="1"/>
  <c r="R540" i="7"/>
  <c r="S540" i="7" s="1"/>
  <c r="R541" i="7"/>
  <c r="S541" i="7" s="1"/>
  <c r="R542" i="7"/>
  <c r="S542" i="7" s="1"/>
  <c r="R543" i="7"/>
  <c r="S543" i="7" s="1"/>
  <c r="R544" i="7"/>
  <c r="S544" i="7" s="1"/>
  <c r="R545" i="7"/>
  <c r="S545" i="7" s="1"/>
  <c r="R546" i="7"/>
  <c r="S546" i="7" s="1"/>
  <c r="R547" i="7"/>
  <c r="S547" i="7" s="1"/>
  <c r="R548" i="7"/>
  <c r="S548" i="7" s="1"/>
  <c r="R549" i="7"/>
  <c r="S549" i="7" s="1"/>
  <c r="R550" i="7"/>
  <c r="S550" i="7" s="1"/>
  <c r="R551" i="7"/>
  <c r="S551" i="7" s="1"/>
  <c r="R552" i="7"/>
  <c r="S552" i="7" s="1"/>
  <c r="R553" i="7"/>
  <c r="S553" i="7" s="1"/>
  <c r="R554" i="7"/>
  <c r="S554" i="7" s="1"/>
  <c r="R555" i="7"/>
  <c r="S555" i="7" s="1"/>
  <c r="R556" i="7"/>
  <c r="S556" i="7" s="1"/>
  <c r="R557" i="7"/>
  <c r="S557" i="7" s="1"/>
  <c r="R558" i="7"/>
  <c r="S558" i="7" s="1"/>
  <c r="R559" i="7"/>
  <c r="S559" i="7" s="1"/>
  <c r="R560" i="7"/>
  <c r="S560" i="7" s="1"/>
  <c r="R561" i="7"/>
  <c r="S561" i="7" s="1"/>
  <c r="R562" i="7"/>
  <c r="S562" i="7" s="1"/>
  <c r="R563" i="7"/>
  <c r="S563" i="7" s="1"/>
  <c r="R564" i="7"/>
  <c r="S564" i="7" s="1"/>
  <c r="R565" i="7"/>
  <c r="S565" i="7" s="1"/>
  <c r="R566" i="7"/>
  <c r="S566" i="7" s="1"/>
  <c r="R567" i="7"/>
  <c r="S567" i="7" s="1"/>
  <c r="R568" i="7"/>
  <c r="S568" i="7" s="1"/>
  <c r="R569" i="7"/>
  <c r="S569" i="7" s="1"/>
  <c r="R570" i="7"/>
  <c r="S570" i="7" s="1"/>
  <c r="R571" i="7"/>
  <c r="S571" i="7" s="1"/>
  <c r="R572" i="7"/>
  <c r="S572" i="7" s="1"/>
  <c r="R573" i="7"/>
  <c r="S573" i="7" s="1"/>
  <c r="R574" i="7"/>
  <c r="S574" i="7" s="1"/>
  <c r="R575" i="7"/>
  <c r="S575" i="7" s="1"/>
  <c r="R576" i="7"/>
  <c r="S576" i="7" s="1"/>
  <c r="R577" i="7"/>
  <c r="S577" i="7" s="1"/>
  <c r="R578" i="7"/>
  <c r="S578" i="7" s="1"/>
  <c r="R579" i="7"/>
  <c r="S579" i="7" s="1"/>
  <c r="R580" i="7"/>
  <c r="S580" i="7" s="1"/>
  <c r="R581" i="7"/>
  <c r="S581" i="7" s="1"/>
  <c r="R582" i="7"/>
  <c r="S582" i="7" s="1"/>
  <c r="R583" i="7"/>
  <c r="S583" i="7" s="1"/>
  <c r="R584" i="7"/>
  <c r="S584" i="7" s="1"/>
  <c r="R585" i="7"/>
  <c r="S585" i="7" s="1"/>
  <c r="R586" i="7"/>
  <c r="S586" i="7" s="1"/>
  <c r="R587" i="7"/>
  <c r="S587" i="7" s="1"/>
  <c r="R588" i="7"/>
  <c r="S588" i="7" s="1"/>
  <c r="R589" i="7"/>
  <c r="S589" i="7" s="1"/>
  <c r="R590" i="7"/>
  <c r="S590" i="7" s="1"/>
  <c r="R591" i="7"/>
  <c r="S591" i="7" s="1"/>
  <c r="R592" i="7"/>
  <c r="S592" i="7" s="1"/>
  <c r="R593" i="7"/>
  <c r="S593" i="7" s="1"/>
  <c r="R594" i="7"/>
  <c r="S594" i="7" s="1"/>
  <c r="R595" i="7"/>
  <c r="S595" i="7" s="1"/>
  <c r="R596" i="7"/>
  <c r="S596" i="7" s="1"/>
  <c r="R597" i="7"/>
  <c r="S597" i="7" s="1"/>
  <c r="R598" i="7"/>
  <c r="S598" i="7" s="1"/>
  <c r="R599" i="7"/>
  <c r="S599" i="7" s="1"/>
  <c r="R600" i="7"/>
  <c r="S600" i="7" s="1"/>
  <c r="R601" i="7"/>
  <c r="S601" i="7" s="1"/>
  <c r="R602" i="7"/>
  <c r="S602" i="7" s="1"/>
  <c r="R603" i="7"/>
  <c r="S603" i="7" s="1"/>
  <c r="R604" i="7"/>
  <c r="S604" i="7" s="1"/>
  <c r="R605" i="7"/>
  <c r="S605" i="7" s="1"/>
  <c r="R606" i="7"/>
  <c r="S606" i="7" s="1"/>
  <c r="R607" i="7"/>
  <c r="S607" i="7" s="1"/>
  <c r="R608" i="7"/>
  <c r="S608" i="7" s="1"/>
  <c r="R609" i="7"/>
  <c r="S609" i="7" s="1"/>
  <c r="R610" i="7"/>
  <c r="S610" i="7" s="1"/>
  <c r="R611" i="7"/>
  <c r="S611" i="7" s="1"/>
  <c r="R612" i="7"/>
  <c r="S612" i="7" s="1"/>
  <c r="R613" i="7"/>
  <c r="S613" i="7" s="1"/>
  <c r="R614" i="7"/>
  <c r="S614" i="7" s="1"/>
  <c r="R615" i="7"/>
  <c r="S615" i="7" s="1"/>
  <c r="R616" i="7"/>
  <c r="S616" i="7" s="1"/>
  <c r="R617" i="7"/>
  <c r="S617" i="7" s="1"/>
  <c r="R618" i="7"/>
  <c r="S618" i="7" s="1"/>
  <c r="R619" i="7"/>
  <c r="S619" i="7" s="1"/>
  <c r="R620" i="7"/>
  <c r="S620" i="7" s="1"/>
  <c r="R621" i="7"/>
  <c r="S621" i="7" s="1"/>
  <c r="R622" i="7"/>
  <c r="S622" i="7" s="1"/>
  <c r="R623" i="7"/>
  <c r="S623" i="7" s="1"/>
  <c r="R624" i="7"/>
  <c r="S624" i="7" s="1"/>
  <c r="R625" i="7"/>
  <c r="S625" i="7" s="1"/>
  <c r="R626" i="7"/>
  <c r="S626" i="7" s="1"/>
  <c r="R627" i="7"/>
  <c r="S627" i="7" s="1"/>
  <c r="R628" i="7"/>
  <c r="S628" i="7" s="1"/>
  <c r="R629" i="7"/>
  <c r="S629" i="7" s="1"/>
  <c r="R630" i="7"/>
  <c r="S630" i="7" s="1"/>
  <c r="R631" i="7"/>
  <c r="S631" i="7" s="1"/>
  <c r="R632" i="7"/>
  <c r="S632" i="7" s="1"/>
  <c r="R633" i="7"/>
  <c r="S633" i="7" s="1"/>
  <c r="R634" i="7"/>
  <c r="S634" i="7" s="1"/>
  <c r="R635" i="7"/>
  <c r="S635" i="7" s="1"/>
  <c r="R636" i="7"/>
  <c r="S636" i="7" s="1"/>
  <c r="R637" i="7"/>
  <c r="S637" i="7" s="1"/>
  <c r="R638" i="7"/>
  <c r="S638" i="7" s="1"/>
  <c r="R639" i="7"/>
  <c r="S639" i="7" s="1"/>
  <c r="R640" i="7"/>
  <c r="S640" i="7" s="1"/>
  <c r="R641" i="7"/>
  <c r="S641" i="7" s="1"/>
  <c r="R642" i="7"/>
  <c r="S642" i="7" s="1"/>
  <c r="R643" i="7"/>
  <c r="S643" i="7" s="1"/>
  <c r="R644" i="7"/>
  <c r="S644" i="7" s="1"/>
  <c r="R645" i="7"/>
  <c r="S645" i="7" s="1"/>
  <c r="R646" i="7"/>
  <c r="S646" i="7" s="1"/>
  <c r="R647" i="7"/>
  <c r="S647" i="7" s="1"/>
  <c r="R648" i="7"/>
  <c r="S648" i="7" s="1"/>
  <c r="R649" i="7"/>
  <c r="S649" i="7" s="1"/>
  <c r="R650" i="7"/>
  <c r="S650" i="7" s="1"/>
  <c r="R651" i="7"/>
  <c r="S651" i="7" s="1"/>
  <c r="R652" i="7"/>
  <c r="S652" i="7" s="1"/>
  <c r="R653" i="7"/>
  <c r="S653" i="7" s="1"/>
  <c r="R654" i="7"/>
  <c r="S654" i="7" s="1"/>
  <c r="R655" i="7"/>
  <c r="S655" i="7" s="1"/>
  <c r="R656" i="7"/>
  <c r="S656" i="7" s="1"/>
  <c r="R657" i="7"/>
  <c r="S657" i="7" s="1"/>
  <c r="R658" i="7"/>
  <c r="S658" i="7" s="1"/>
  <c r="R659" i="7"/>
  <c r="S659" i="7" s="1"/>
  <c r="R660" i="7"/>
  <c r="S660" i="7" s="1"/>
  <c r="R661" i="7"/>
  <c r="S661" i="7" s="1"/>
  <c r="R662" i="7"/>
  <c r="S662" i="7" s="1"/>
  <c r="R663" i="7"/>
  <c r="S663" i="7" s="1"/>
  <c r="R664" i="7"/>
  <c r="S664" i="7" s="1"/>
  <c r="R665" i="7"/>
  <c r="S665" i="7" s="1"/>
  <c r="R666" i="7"/>
  <c r="S666" i="7" s="1"/>
  <c r="R667" i="7"/>
  <c r="S667" i="7" s="1"/>
  <c r="R668" i="7"/>
  <c r="S668" i="7" s="1"/>
  <c r="R669" i="7"/>
  <c r="S669" i="7" s="1"/>
  <c r="R670" i="7"/>
  <c r="S670" i="7" s="1"/>
  <c r="R671" i="7"/>
  <c r="S671" i="7" s="1"/>
  <c r="R672" i="7"/>
  <c r="S672" i="7" s="1"/>
  <c r="R673" i="7"/>
  <c r="S673" i="7" s="1"/>
  <c r="R674" i="7"/>
  <c r="S674" i="7" s="1"/>
  <c r="R675" i="7"/>
  <c r="S675" i="7" s="1"/>
  <c r="R676" i="7"/>
  <c r="S676" i="7" s="1"/>
  <c r="R677" i="7"/>
  <c r="S677" i="7" s="1"/>
  <c r="R678" i="7"/>
  <c r="S678" i="7" s="1"/>
  <c r="R679" i="7"/>
  <c r="S679" i="7" s="1"/>
  <c r="R680" i="7"/>
  <c r="S680" i="7" s="1"/>
  <c r="R681" i="7"/>
  <c r="S681" i="7" s="1"/>
  <c r="R682" i="7"/>
  <c r="S682" i="7" s="1"/>
  <c r="R683" i="7"/>
  <c r="S683" i="7" s="1"/>
  <c r="R684" i="7"/>
  <c r="S684" i="7" s="1"/>
  <c r="R685" i="7"/>
  <c r="S685" i="7" s="1"/>
  <c r="R686" i="7"/>
  <c r="S686" i="7" s="1"/>
  <c r="R687" i="7"/>
  <c r="S687" i="7" s="1"/>
  <c r="R688" i="7"/>
  <c r="S688" i="7" s="1"/>
  <c r="R689" i="7"/>
  <c r="S689" i="7" s="1"/>
  <c r="R690" i="7"/>
  <c r="S690" i="7" s="1"/>
  <c r="R691" i="7"/>
  <c r="S691" i="7" s="1"/>
  <c r="R692" i="7"/>
  <c r="S692" i="7" s="1"/>
  <c r="R693" i="7"/>
  <c r="S693" i="7" s="1"/>
  <c r="R694" i="7"/>
  <c r="S694" i="7" s="1"/>
  <c r="R695" i="7"/>
  <c r="S695" i="7" s="1"/>
  <c r="R696" i="7"/>
  <c r="S696" i="7" s="1"/>
  <c r="R697" i="7"/>
  <c r="S697" i="7" s="1"/>
  <c r="R698" i="7"/>
  <c r="S698" i="7" s="1"/>
  <c r="R699" i="7"/>
  <c r="S699" i="7" s="1"/>
  <c r="R700" i="7"/>
  <c r="S700" i="7" s="1"/>
  <c r="R701" i="7"/>
  <c r="S701" i="7" s="1"/>
  <c r="R702" i="7"/>
  <c r="S702" i="7" s="1"/>
  <c r="R703" i="7"/>
  <c r="S703" i="7" s="1"/>
  <c r="R704" i="7"/>
  <c r="S704" i="7" s="1"/>
  <c r="R705" i="7"/>
  <c r="S705" i="7" s="1"/>
  <c r="R706" i="7"/>
  <c r="S706" i="7" s="1"/>
  <c r="R707" i="7"/>
  <c r="S707" i="7" s="1"/>
  <c r="R708" i="7"/>
  <c r="S708" i="7" s="1"/>
  <c r="R709" i="7"/>
  <c r="S709" i="7" s="1"/>
  <c r="R710" i="7"/>
  <c r="S710" i="7" s="1"/>
  <c r="R711" i="7"/>
  <c r="S711" i="7" s="1"/>
  <c r="R712" i="7"/>
  <c r="S712" i="7" s="1"/>
  <c r="R713" i="7"/>
  <c r="S713" i="7" s="1"/>
  <c r="R714" i="7"/>
  <c r="S714" i="7" s="1"/>
  <c r="R715" i="7"/>
  <c r="S715" i="7" s="1"/>
  <c r="R716" i="7"/>
  <c r="S716" i="7" s="1"/>
  <c r="R717" i="7"/>
  <c r="S717" i="7" s="1"/>
  <c r="R718" i="7"/>
  <c r="S718" i="7" s="1"/>
  <c r="R719" i="7"/>
  <c r="S719" i="7" s="1"/>
  <c r="R720" i="7"/>
  <c r="S720" i="7" s="1"/>
  <c r="R721" i="7"/>
  <c r="S721" i="7" s="1"/>
  <c r="R722" i="7"/>
  <c r="S722" i="7" s="1"/>
  <c r="R723" i="7"/>
  <c r="S723" i="7" s="1"/>
  <c r="R724" i="7"/>
  <c r="S724" i="7" s="1"/>
  <c r="R725" i="7"/>
  <c r="S725" i="7" s="1"/>
  <c r="R726" i="7"/>
  <c r="S726" i="7" s="1"/>
  <c r="R727" i="7"/>
  <c r="S727" i="7" s="1"/>
  <c r="R728" i="7"/>
  <c r="S728" i="7" s="1"/>
  <c r="R729" i="7"/>
  <c r="S729" i="7" s="1"/>
  <c r="R730" i="7"/>
  <c r="S730" i="7" s="1"/>
  <c r="R731" i="7"/>
  <c r="S731" i="7" s="1"/>
  <c r="R732" i="7"/>
  <c r="S732" i="7" s="1"/>
  <c r="R733" i="7"/>
  <c r="S733" i="7" s="1"/>
  <c r="R734" i="7"/>
  <c r="S734" i="7" s="1"/>
  <c r="R735" i="7"/>
  <c r="S735" i="7" s="1"/>
  <c r="R736" i="7"/>
  <c r="S736" i="7" s="1"/>
  <c r="R737" i="7"/>
  <c r="S737" i="7" s="1"/>
  <c r="R738" i="7"/>
  <c r="S738" i="7" s="1"/>
  <c r="R739" i="7"/>
  <c r="S739" i="7" s="1"/>
  <c r="R740" i="7"/>
  <c r="S740" i="7" s="1"/>
  <c r="R741" i="7"/>
  <c r="S741" i="7" s="1"/>
  <c r="R742" i="7"/>
  <c r="S742" i="7" s="1"/>
  <c r="R743" i="7"/>
  <c r="S743" i="7" s="1"/>
  <c r="R744" i="7"/>
  <c r="S744" i="7" s="1"/>
  <c r="R745" i="7"/>
  <c r="S745" i="7" s="1"/>
  <c r="R746" i="7"/>
  <c r="S746" i="7" s="1"/>
  <c r="R747" i="7"/>
  <c r="S747" i="7" s="1"/>
  <c r="R748" i="7"/>
  <c r="S748" i="7" s="1"/>
  <c r="R749" i="7"/>
  <c r="S749" i="7" s="1"/>
  <c r="R750" i="7"/>
  <c r="S750" i="7" s="1"/>
  <c r="R751" i="7"/>
  <c r="S751" i="7" s="1"/>
  <c r="R752" i="7"/>
  <c r="S752" i="7" s="1"/>
  <c r="R753" i="7"/>
  <c r="S753" i="7" s="1"/>
  <c r="R754" i="7"/>
  <c r="S754" i="7" s="1"/>
  <c r="R755" i="7"/>
  <c r="S755" i="7" s="1"/>
  <c r="R756" i="7"/>
  <c r="S756" i="7" s="1"/>
  <c r="R757" i="7"/>
  <c r="S757" i="7" s="1"/>
  <c r="R758" i="7"/>
  <c r="S758" i="7" s="1"/>
  <c r="R759" i="7"/>
  <c r="S759" i="7" s="1"/>
  <c r="R760" i="7"/>
  <c r="S760" i="7" s="1"/>
  <c r="R761" i="7"/>
  <c r="S761" i="7" s="1"/>
  <c r="R762" i="7"/>
  <c r="S762" i="7" s="1"/>
  <c r="R763" i="7"/>
  <c r="S763" i="7" s="1"/>
  <c r="R764" i="7"/>
  <c r="S764" i="7" s="1"/>
  <c r="R765" i="7"/>
  <c r="S765" i="7" s="1"/>
  <c r="R766" i="7"/>
  <c r="S766" i="7" s="1"/>
  <c r="R767" i="7"/>
  <c r="S767" i="7" s="1"/>
  <c r="R768" i="7"/>
  <c r="S768" i="7" s="1"/>
  <c r="R769" i="7"/>
  <c r="S769" i="7" s="1"/>
  <c r="R770" i="7"/>
  <c r="S770" i="7" s="1"/>
  <c r="R771" i="7"/>
  <c r="S771" i="7" s="1"/>
  <c r="R772" i="7"/>
  <c r="S772" i="7" s="1"/>
  <c r="R773" i="7"/>
  <c r="S773" i="7" s="1"/>
  <c r="R774" i="7"/>
  <c r="S774" i="7" s="1"/>
  <c r="R775" i="7"/>
  <c r="S775" i="7" s="1"/>
  <c r="R776" i="7"/>
  <c r="S776" i="7" s="1"/>
  <c r="R777" i="7"/>
  <c r="S777" i="7" s="1"/>
  <c r="R778" i="7"/>
  <c r="S778" i="7" s="1"/>
  <c r="R779" i="7"/>
  <c r="S779" i="7" s="1"/>
  <c r="R780" i="7"/>
  <c r="S780" i="7" s="1"/>
  <c r="R781" i="7"/>
  <c r="S781" i="7" s="1"/>
  <c r="R782" i="7"/>
  <c r="S782" i="7" s="1"/>
  <c r="R783" i="7"/>
  <c r="S783" i="7" s="1"/>
  <c r="R784" i="7"/>
  <c r="S784" i="7" s="1"/>
  <c r="R785" i="7"/>
  <c r="S785" i="7" s="1"/>
  <c r="R786" i="7"/>
  <c r="S786" i="7" s="1"/>
  <c r="R787" i="7"/>
  <c r="S787" i="7" s="1"/>
  <c r="R788" i="7"/>
  <c r="S788" i="7" s="1"/>
  <c r="R789" i="7"/>
  <c r="S789" i="7" s="1"/>
  <c r="R790" i="7"/>
  <c r="S790" i="7" s="1"/>
  <c r="R791" i="7"/>
  <c r="S791" i="7" s="1"/>
  <c r="R792" i="7"/>
  <c r="S792" i="7" s="1"/>
  <c r="R793" i="7"/>
  <c r="S793" i="7" s="1"/>
  <c r="R794" i="7"/>
  <c r="S794" i="7" s="1"/>
  <c r="R795" i="7"/>
  <c r="S795" i="7" s="1"/>
  <c r="R796" i="7"/>
  <c r="S796" i="7" s="1"/>
  <c r="R797" i="7"/>
  <c r="S797" i="7" s="1"/>
  <c r="R798" i="7"/>
  <c r="S798" i="7" s="1"/>
  <c r="R799" i="7"/>
  <c r="S799" i="7" s="1"/>
  <c r="R800" i="7"/>
  <c r="S800" i="7" s="1"/>
  <c r="R801" i="7"/>
  <c r="S801" i="7" s="1"/>
  <c r="R802" i="7"/>
  <c r="S802" i="7" s="1"/>
  <c r="R803" i="7"/>
  <c r="S803" i="7" s="1"/>
  <c r="R804" i="7"/>
  <c r="S804" i="7" s="1"/>
  <c r="R805" i="7"/>
  <c r="S805" i="7" s="1"/>
  <c r="R806" i="7"/>
  <c r="S806" i="7" s="1"/>
  <c r="R807" i="7"/>
  <c r="S807" i="7" s="1"/>
  <c r="R808" i="7"/>
  <c r="S808" i="7" s="1"/>
  <c r="R809" i="7"/>
  <c r="S809" i="7" s="1"/>
  <c r="R810" i="7"/>
  <c r="S810" i="7" s="1"/>
  <c r="R811" i="7"/>
  <c r="S811" i="7" s="1"/>
  <c r="R812" i="7"/>
  <c r="S812" i="7" s="1"/>
  <c r="R813" i="7"/>
  <c r="S813" i="7" s="1"/>
  <c r="R814" i="7"/>
  <c r="S814" i="7" s="1"/>
  <c r="R815" i="7"/>
  <c r="S815" i="7" s="1"/>
  <c r="R816" i="7"/>
  <c r="S816" i="7" s="1"/>
  <c r="R817" i="7"/>
  <c r="S817" i="7" s="1"/>
  <c r="R818" i="7"/>
  <c r="S818" i="7" s="1"/>
  <c r="R819" i="7"/>
  <c r="S819" i="7" s="1"/>
  <c r="R820" i="7"/>
  <c r="S820" i="7" s="1"/>
  <c r="R821" i="7"/>
  <c r="S821" i="7" s="1"/>
  <c r="R822" i="7"/>
  <c r="S822" i="7" s="1"/>
  <c r="R823" i="7"/>
  <c r="S823" i="7" s="1"/>
  <c r="R824" i="7"/>
  <c r="S824" i="7" s="1"/>
  <c r="R825" i="7"/>
  <c r="S825" i="7" s="1"/>
  <c r="R826" i="7"/>
  <c r="S826" i="7" s="1"/>
  <c r="R827" i="7"/>
  <c r="S827" i="7" s="1"/>
  <c r="R828" i="7"/>
  <c r="S828" i="7" s="1"/>
  <c r="R829" i="7"/>
  <c r="S829" i="7" s="1"/>
  <c r="R830" i="7"/>
  <c r="S830" i="7" s="1"/>
  <c r="R831" i="7"/>
  <c r="S831" i="7" s="1"/>
  <c r="R832" i="7"/>
  <c r="S832" i="7" s="1"/>
  <c r="R833" i="7"/>
  <c r="S833" i="7" s="1"/>
  <c r="R834" i="7"/>
  <c r="S834" i="7" s="1"/>
  <c r="R835" i="7"/>
  <c r="S835" i="7" s="1"/>
  <c r="R836" i="7"/>
  <c r="S836" i="7" s="1"/>
  <c r="R837" i="7"/>
  <c r="S837" i="7" s="1"/>
  <c r="R838" i="7"/>
  <c r="S838" i="7" s="1"/>
  <c r="R839" i="7"/>
  <c r="S839" i="7" s="1"/>
  <c r="R840" i="7"/>
  <c r="S840" i="7" s="1"/>
  <c r="R841" i="7"/>
  <c r="S841" i="7" s="1"/>
  <c r="R842" i="7"/>
  <c r="S842" i="7" s="1"/>
  <c r="R843" i="7"/>
  <c r="S843" i="7" s="1"/>
  <c r="R844" i="7"/>
  <c r="S844" i="7" s="1"/>
  <c r="R845" i="7"/>
  <c r="S845" i="7" s="1"/>
  <c r="R846" i="7"/>
  <c r="S846" i="7" s="1"/>
  <c r="R847" i="7"/>
  <c r="S847" i="7" s="1"/>
  <c r="R848" i="7"/>
  <c r="S848" i="7" s="1"/>
  <c r="R849" i="7"/>
  <c r="S849" i="7" s="1"/>
  <c r="R850" i="7"/>
  <c r="S850" i="7" s="1"/>
  <c r="R851" i="7"/>
  <c r="S851" i="7" s="1"/>
  <c r="R852" i="7"/>
  <c r="S852" i="7" s="1"/>
  <c r="R853" i="7"/>
  <c r="S853" i="7" s="1"/>
  <c r="R854" i="7"/>
  <c r="S854" i="7" s="1"/>
  <c r="R855" i="7"/>
  <c r="S855" i="7" s="1"/>
  <c r="R856" i="7"/>
  <c r="S856" i="7" s="1"/>
  <c r="R857" i="7"/>
  <c r="S857" i="7" s="1"/>
  <c r="R858" i="7"/>
  <c r="S858" i="7" s="1"/>
  <c r="R859" i="7"/>
  <c r="S859" i="7" s="1"/>
  <c r="R860" i="7"/>
  <c r="S860" i="7" s="1"/>
  <c r="R861" i="7"/>
  <c r="S861" i="7" s="1"/>
  <c r="R862" i="7"/>
  <c r="S862" i="7" s="1"/>
  <c r="R863" i="7"/>
  <c r="S863" i="7" s="1"/>
  <c r="R864" i="7"/>
  <c r="S864" i="7" s="1"/>
  <c r="R865" i="7"/>
  <c r="S865" i="7" s="1"/>
  <c r="R866" i="7"/>
  <c r="S866" i="7" s="1"/>
  <c r="R867" i="7"/>
  <c r="S867" i="7" s="1"/>
  <c r="R868" i="7"/>
  <c r="S868" i="7" s="1"/>
  <c r="R869" i="7"/>
  <c r="S869" i="7" s="1"/>
  <c r="R870" i="7"/>
  <c r="S870" i="7" s="1"/>
  <c r="R871" i="7"/>
  <c r="S871" i="7" s="1"/>
  <c r="R872" i="7"/>
  <c r="S872" i="7" s="1"/>
  <c r="R873" i="7"/>
  <c r="S873" i="7" s="1"/>
  <c r="R874" i="7"/>
  <c r="S874" i="7" s="1"/>
  <c r="R875" i="7"/>
  <c r="S875" i="7" s="1"/>
  <c r="R876" i="7"/>
  <c r="S876" i="7" s="1"/>
  <c r="R877" i="7"/>
  <c r="S877" i="7" s="1"/>
  <c r="R878" i="7"/>
  <c r="S878" i="7" s="1"/>
  <c r="R879" i="7"/>
  <c r="S879" i="7" s="1"/>
  <c r="R880" i="7"/>
  <c r="S880" i="7" s="1"/>
  <c r="R881" i="7"/>
  <c r="S881" i="7" s="1"/>
  <c r="R882" i="7"/>
  <c r="S882" i="7" s="1"/>
  <c r="R883" i="7"/>
  <c r="S883" i="7" s="1"/>
  <c r="R884" i="7"/>
  <c r="S884" i="7" s="1"/>
  <c r="R885" i="7"/>
  <c r="S885" i="7" s="1"/>
  <c r="R886" i="7"/>
  <c r="S886" i="7" s="1"/>
  <c r="R887" i="7"/>
  <c r="S887" i="7" s="1"/>
  <c r="R888" i="7"/>
  <c r="S888" i="7" s="1"/>
  <c r="R889" i="7"/>
  <c r="S889" i="7" s="1"/>
  <c r="R890" i="7"/>
  <c r="S890" i="7" s="1"/>
  <c r="R891" i="7"/>
  <c r="S891" i="7" s="1"/>
  <c r="R892" i="7"/>
  <c r="S892" i="7" s="1"/>
  <c r="R893" i="7"/>
  <c r="S893" i="7" s="1"/>
  <c r="R894" i="7"/>
  <c r="S894" i="7" s="1"/>
  <c r="R895" i="7"/>
  <c r="S895" i="7" s="1"/>
  <c r="R896" i="7"/>
  <c r="S896" i="7" s="1"/>
  <c r="R897" i="7"/>
  <c r="S897" i="7" s="1"/>
  <c r="R898" i="7"/>
  <c r="S898" i="7" s="1"/>
  <c r="R899" i="7"/>
  <c r="S899" i="7" s="1"/>
  <c r="R900" i="7"/>
  <c r="S900" i="7" s="1"/>
  <c r="R901" i="7"/>
  <c r="S901" i="7" s="1"/>
  <c r="R902" i="7"/>
  <c r="S902" i="7" s="1"/>
  <c r="R903" i="7"/>
  <c r="S903" i="7" s="1"/>
  <c r="R904" i="7"/>
  <c r="S904" i="7" s="1"/>
  <c r="R905" i="7"/>
  <c r="S905" i="7" s="1"/>
  <c r="R906" i="7"/>
  <c r="S906" i="7" s="1"/>
  <c r="R907" i="7"/>
  <c r="S907" i="7" s="1"/>
  <c r="R908" i="7"/>
  <c r="S908" i="7" s="1"/>
  <c r="R909" i="7"/>
  <c r="S909" i="7" s="1"/>
  <c r="R910" i="7"/>
  <c r="S910" i="7" s="1"/>
  <c r="R911" i="7"/>
  <c r="S911" i="7" s="1"/>
  <c r="R912" i="7"/>
  <c r="S912" i="7" s="1"/>
  <c r="R913" i="7"/>
  <c r="S913" i="7" s="1"/>
  <c r="R914" i="7"/>
  <c r="S914" i="7" s="1"/>
  <c r="R915" i="7"/>
  <c r="S915" i="7" s="1"/>
  <c r="R916" i="7"/>
  <c r="S916" i="7" s="1"/>
  <c r="R917" i="7"/>
  <c r="S917" i="7" s="1"/>
  <c r="R918" i="7"/>
  <c r="S918" i="7" s="1"/>
  <c r="R919" i="7"/>
  <c r="S919" i="7" s="1"/>
  <c r="R920" i="7"/>
  <c r="S920" i="7" s="1"/>
  <c r="R921" i="7"/>
  <c r="S921" i="7" s="1"/>
  <c r="R922" i="7"/>
  <c r="S922" i="7" s="1"/>
  <c r="R923" i="7"/>
  <c r="S923" i="7" s="1"/>
  <c r="R924" i="7"/>
  <c r="S924" i="7" s="1"/>
  <c r="R925" i="7"/>
  <c r="S925" i="7" s="1"/>
  <c r="R926" i="7"/>
  <c r="S926" i="7" s="1"/>
  <c r="R927" i="7"/>
  <c r="S927" i="7" s="1"/>
  <c r="R928" i="7"/>
  <c r="S928" i="7" s="1"/>
  <c r="R929" i="7"/>
  <c r="S929" i="7" s="1"/>
  <c r="R930" i="7"/>
  <c r="S930" i="7" s="1"/>
  <c r="R931" i="7"/>
  <c r="S931" i="7" s="1"/>
  <c r="R932" i="7"/>
  <c r="S932" i="7" s="1"/>
  <c r="R933" i="7"/>
  <c r="S933" i="7" s="1"/>
  <c r="R934" i="7"/>
  <c r="S934" i="7" s="1"/>
  <c r="R935" i="7"/>
  <c r="S935" i="7" s="1"/>
  <c r="R936" i="7"/>
  <c r="S936" i="7" s="1"/>
  <c r="R937" i="7"/>
  <c r="S937" i="7" s="1"/>
  <c r="R938" i="7"/>
  <c r="S938" i="7" s="1"/>
  <c r="R939" i="7"/>
  <c r="S939" i="7" s="1"/>
  <c r="R940" i="7"/>
  <c r="S940" i="7" s="1"/>
  <c r="R941" i="7"/>
  <c r="S941" i="7" s="1"/>
  <c r="R942" i="7"/>
  <c r="S942" i="7" s="1"/>
  <c r="R943" i="7"/>
  <c r="S943" i="7" s="1"/>
  <c r="R944" i="7"/>
  <c r="S944" i="7" s="1"/>
  <c r="R945" i="7"/>
  <c r="S945" i="7" s="1"/>
  <c r="R946" i="7"/>
  <c r="S946" i="7" s="1"/>
  <c r="R947" i="7"/>
  <c r="S947" i="7" s="1"/>
  <c r="R948" i="7"/>
  <c r="S948" i="7" s="1"/>
  <c r="R949" i="7"/>
  <c r="S949" i="7" s="1"/>
  <c r="R950" i="7"/>
  <c r="S950" i="7" s="1"/>
  <c r="R951" i="7"/>
  <c r="S951" i="7" s="1"/>
  <c r="R952" i="7"/>
  <c r="S952" i="7" s="1"/>
  <c r="R953" i="7"/>
  <c r="S953" i="7" s="1"/>
  <c r="R954" i="7"/>
  <c r="S954" i="7" s="1"/>
  <c r="R955" i="7"/>
  <c r="S955" i="7" s="1"/>
  <c r="R956" i="7"/>
  <c r="S956" i="7" s="1"/>
  <c r="R957" i="7"/>
  <c r="S957" i="7" s="1"/>
  <c r="R958" i="7"/>
  <c r="S958" i="7" s="1"/>
  <c r="R959" i="7"/>
  <c r="S959" i="7" s="1"/>
  <c r="R960" i="7"/>
  <c r="S960" i="7" s="1"/>
  <c r="R961" i="7"/>
  <c r="S961" i="7" s="1"/>
  <c r="R962" i="7"/>
  <c r="S962" i="7" s="1"/>
  <c r="R963" i="7"/>
  <c r="S963" i="7" s="1"/>
  <c r="R964" i="7"/>
  <c r="S964" i="7" s="1"/>
  <c r="R965" i="7"/>
  <c r="S965" i="7" s="1"/>
  <c r="R966" i="7"/>
  <c r="S966" i="7" s="1"/>
  <c r="R967" i="7"/>
  <c r="S967" i="7" s="1"/>
  <c r="R968" i="7"/>
  <c r="S968" i="7" s="1"/>
  <c r="R969" i="7"/>
  <c r="S969" i="7" s="1"/>
  <c r="R970" i="7"/>
  <c r="S970" i="7" s="1"/>
  <c r="R971" i="7"/>
  <c r="S971" i="7" s="1"/>
  <c r="R972" i="7"/>
  <c r="S972" i="7" s="1"/>
  <c r="R973" i="7"/>
  <c r="S973" i="7" s="1"/>
  <c r="R974" i="7"/>
  <c r="S974" i="7" s="1"/>
  <c r="R975" i="7"/>
  <c r="S975" i="7" s="1"/>
  <c r="R976" i="7"/>
  <c r="S976" i="7" s="1"/>
  <c r="R977" i="7"/>
  <c r="S977" i="7" s="1"/>
  <c r="R978" i="7"/>
  <c r="S978" i="7" s="1"/>
  <c r="R979" i="7"/>
  <c r="S979" i="7" s="1"/>
  <c r="R980" i="7"/>
  <c r="S980" i="7" s="1"/>
  <c r="R981" i="7"/>
  <c r="S981" i="7" s="1"/>
  <c r="R982" i="7"/>
  <c r="S982" i="7" s="1"/>
  <c r="R983" i="7"/>
  <c r="S983" i="7" s="1"/>
  <c r="R984" i="7"/>
  <c r="S984" i="7" s="1"/>
  <c r="R985" i="7"/>
  <c r="S985" i="7" s="1"/>
  <c r="R986" i="7"/>
  <c r="S986" i="7" s="1"/>
  <c r="R987" i="7"/>
  <c r="S987" i="7" s="1"/>
  <c r="R988" i="7"/>
  <c r="S988" i="7" s="1"/>
  <c r="R989" i="7"/>
  <c r="S989" i="7" s="1"/>
  <c r="R990" i="7"/>
  <c r="S990" i="7" s="1"/>
  <c r="R991" i="7"/>
  <c r="S991" i="7" s="1"/>
  <c r="R992" i="7"/>
  <c r="S992" i="7" s="1"/>
  <c r="R993" i="7"/>
  <c r="S993" i="7" s="1"/>
  <c r="R994" i="7"/>
  <c r="S994" i="7" s="1"/>
  <c r="R995" i="7"/>
  <c r="S995" i="7" s="1"/>
  <c r="R996" i="7"/>
  <c r="S996" i="7" s="1"/>
  <c r="R997" i="7"/>
  <c r="S997" i="7" s="1"/>
  <c r="R998" i="7"/>
  <c r="S998" i="7" s="1"/>
  <c r="R999" i="7"/>
  <c r="S999" i="7" s="1"/>
  <c r="R1000" i="7"/>
  <c r="S1000" i="7" s="1"/>
  <c r="R1001" i="7"/>
  <c r="S1001" i="7" s="1"/>
  <c r="R1002" i="7"/>
  <c r="S1002" i="7" s="1"/>
  <c r="R1003" i="7"/>
  <c r="S1003" i="7" s="1"/>
  <c r="R1004" i="7"/>
  <c r="S1004" i="7" s="1"/>
  <c r="R1005" i="7"/>
  <c r="S1005" i="7" s="1"/>
  <c r="R1006" i="7"/>
  <c r="S1006" i="7" s="1"/>
  <c r="R1007" i="7"/>
  <c r="S1007" i="7" s="1"/>
  <c r="R1008" i="7"/>
  <c r="S1008" i="7" s="1"/>
  <c r="R1009" i="7"/>
  <c r="S1009" i="7" s="1"/>
  <c r="R1010" i="7"/>
  <c r="S1010" i="7" s="1"/>
  <c r="R1011" i="7"/>
  <c r="S1011" i="7" s="1"/>
  <c r="R1012" i="7"/>
  <c r="S1012" i="7" s="1"/>
  <c r="R1013" i="7"/>
  <c r="S1013" i="7" s="1"/>
  <c r="R1014" i="7"/>
  <c r="S1014" i="7" s="1"/>
  <c r="R1015" i="7"/>
  <c r="S1015" i="7" s="1"/>
  <c r="R1016" i="7"/>
  <c r="S1016" i="7" s="1"/>
  <c r="R1017" i="7"/>
  <c r="S1017" i="7" s="1"/>
  <c r="R1018" i="7"/>
  <c r="S1018" i="7" s="1"/>
  <c r="R1019" i="7"/>
  <c r="S1019" i="7" s="1"/>
  <c r="R1020" i="7"/>
  <c r="S1020" i="7" s="1"/>
  <c r="R1021" i="7"/>
  <c r="S1021" i="7" s="1"/>
  <c r="R1022" i="7"/>
  <c r="S1022" i="7" s="1"/>
  <c r="R1023" i="7"/>
  <c r="S1023" i="7" s="1"/>
  <c r="R1024" i="7"/>
  <c r="S1024" i="7" s="1"/>
  <c r="R1025" i="7"/>
  <c r="S1025" i="7" s="1"/>
  <c r="R1026" i="7"/>
  <c r="S1026" i="7" s="1"/>
  <c r="R1027" i="7"/>
  <c r="S1027" i="7" s="1"/>
  <c r="R1028" i="7"/>
  <c r="S1028" i="7" s="1"/>
  <c r="R1029" i="7"/>
  <c r="S1029" i="7" s="1"/>
  <c r="R1030" i="7"/>
  <c r="S1030" i="7" s="1"/>
  <c r="R1031" i="7"/>
  <c r="S1031" i="7" s="1"/>
  <c r="R1032" i="7"/>
  <c r="S1032" i="7" s="1"/>
  <c r="R1033" i="7"/>
  <c r="S1033" i="7" s="1"/>
  <c r="R1034" i="7"/>
  <c r="S1034" i="7" s="1"/>
  <c r="R1035" i="7"/>
  <c r="S1035" i="7" s="1"/>
  <c r="R1036" i="7"/>
  <c r="S1036" i="7" s="1"/>
  <c r="R1037" i="7"/>
  <c r="S1037" i="7" s="1"/>
  <c r="R1038" i="7"/>
  <c r="S1038" i="7" s="1"/>
  <c r="R1039" i="7"/>
  <c r="S1039" i="7" s="1"/>
  <c r="R1040" i="7"/>
  <c r="S1040" i="7" s="1"/>
  <c r="R1041" i="7"/>
  <c r="S1041" i="7" s="1"/>
  <c r="R1042" i="7"/>
  <c r="S1042" i="7" s="1"/>
  <c r="R1043" i="7"/>
  <c r="S1043" i="7" s="1"/>
  <c r="R1044" i="7"/>
  <c r="S1044" i="7" s="1"/>
  <c r="R1045" i="7"/>
  <c r="S1045" i="7" s="1"/>
  <c r="R1046" i="7"/>
  <c r="S1046" i="7" s="1"/>
  <c r="R1047" i="7"/>
  <c r="S1047" i="7" s="1"/>
  <c r="R1048" i="7"/>
  <c r="S1048" i="7" s="1"/>
  <c r="R1049" i="7"/>
  <c r="S1049" i="7" s="1"/>
  <c r="R1050" i="7"/>
  <c r="S1050" i="7" s="1"/>
  <c r="R1051" i="7"/>
  <c r="S1051" i="7" s="1"/>
  <c r="R1052" i="7"/>
  <c r="S1052" i="7" s="1"/>
  <c r="R1053" i="7"/>
  <c r="S1053" i="7" s="1"/>
  <c r="R1054" i="7"/>
  <c r="S1054" i="7" s="1"/>
  <c r="R1055" i="7"/>
  <c r="S1055" i="7" s="1"/>
  <c r="R1056" i="7"/>
  <c r="S1056" i="7" s="1"/>
  <c r="R1057" i="7"/>
  <c r="S1057" i="7" s="1"/>
  <c r="R1058" i="7"/>
  <c r="S1058" i="7" s="1"/>
  <c r="R1059" i="7"/>
  <c r="S1059" i="7" s="1"/>
  <c r="R1060" i="7"/>
  <c r="S1060" i="7" s="1"/>
  <c r="R1061" i="7"/>
  <c r="S1061" i="7" s="1"/>
  <c r="R1062" i="7"/>
  <c r="S1062" i="7" s="1"/>
  <c r="R1063" i="7"/>
  <c r="S1063" i="7" s="1"/>
  <c r="R1064" i="7"/>
  <c r="S1064" i="7" s="1"/>
  <c r="R1065" i="7"/>
  <c r="S1065" i="7" s="1"/>
  <c r="R1066" i="7"/>
  <c r="S1066" i="7" s="1"/>
  <c r="R1067" i="7"/>
  <c r="S1067" i="7" s="1"/>
  <c r="R1068" i="7"/>
  <c r="S1068" i="7" s="1"/>
  <c r="R1069" i="7"/>
  <c r="S1069" i="7" s="1"/>
  <c r="R1070" i="7"/>
  <c r="S1070" i="7" s="1"/>
  <c r="R1071" i="7"/>
  <c r="S1071" i="7" s="1"/>
  <c r="R1072" i="7"/>
  <c r="S1072" i="7" s="1"/>
  <c r="R1073" i="7"/>
  <c r="S1073" i="7" s="1"/>
  <c r="R1074" i="7"/>
  <c r="S1074" i="7" s="1"/>
  <c r="R1075" i="7"/>
  <c r="S1075" i="7" s="1"/>
  <c r="R1076" i="7"/>
  <c r="S1076" i="7" s="1"/>
  <c r="R1077" i="7"/>
  <c r="S1077" i="7" s="1"/>
  <c r="R1078" i="7"/>
  <c r="S1078" i="7" s="1"/>
  <c r="R1079" i="7"/>
  <c r="S1079" i="7" s="1"/>
  <c r="R1080" i="7"/>
  <c r="S1080" i="7" s="1"/>
  <c r="R1081" i="7"/>
  <c r="S1081" i="7" s="1"/>
  <c r="R1082" i="7"/>
  <c r="S1082" i="7" s="1"/>
  <c r="R1083" i="7"/>
  <c r="S1083" i="7" s="1"/>
  <c r="R1084" i="7"/>
  <c r="S1084" i="7" s="1"/>
  <c r="R1085" i="7"/>
  <c r="S1085" i="7" s="1"/>
  <c r="R1086" i="7"/>
  <c r="S1086" i="7" s="1"/>
  <c r="R1087" i="7"/>
  <c r="S1087" i="7" s="1"/>
  <c r="R1088" i="7"/>
  <c r="S1088" i="7" s="1"/>
  <c r="R1089" i="7"/>
  <c r="S1089" i="7" s="1"/>
  <c r="R1090" i="7"/>
  <c r="S1090" i="7" s="1"/>
  <c r="R1091" i="7"/>
  <c r="S1091" i="7" s="1"/>
  <c r="R1092" i="7"/>
  <c r="S1092" i="7" s="1"/>
  <c r="R1093" i="7"/>
  <c r="S1093" i="7" s="1"/>
  <c r="R1094" i="7"/>
  <c r="S1094" i="7" s="1"/>
  <c r="R1095" i="7"/>
  <c r="S1095" i="7" s="1"/>
  <c r="R1096" i="7"/>
  <c r="S1096" i="7" s="1"/>
  <c r="R1097" i="7"/>
  <c r="S1097" i="7" s="1"/>
  <c r="R1098" i="7"/>
  <c r="S1098" i="7" s="1"/>
  <c r="R1099" i="7"/>
  <c r="S1099" i="7" s="1"/>
  <c r="R1100" i="7"/>
  <c r="S1100" i="7" s="1"/>
  <c r="R1101" i="7"/>
  <c r="S1101" i="7" s="1"/>
  <c r="R1102" i="7"/>
  <c r="S1102" i="7" s="1"/>
  <c r="R1103" i="7"/>
  <c r="S1103" i="7" s="1"/>
  <c r="R1104" i="7"/>
  <c r="S1104" i="7" s="1"/>
  <c r="R1105" i="7"/>
  <c r="S1105" i="7" s="1"/>
  <c r="R1106" i="7"/>
  <c r="S1106" i="7" s="1"/>
  <c r="R1107" i="7"/>
  <c r="S1107" i="7" s="1"/>
  <c r="R1108" i="7"/>
  <c r="S1108" i="7" s="1"/>
  <c r="R1109" i="7"/>
  <c r="S1109" i="7" s="1"/>
  <c r="R1110" i="7"/>
  <c r="S1110" i="7" s="1"/>
  <c r="R1111" i="7"/>
  <c r="S1111" i="7" s="1"/>
  <c r="R1112" i="7"/>
  <c r="S1112" i="7" s="1"/>
  <c r="R1113" i="7"/>
  <c r="S1113" i="7" s="1"/>
  <c r="R1114" i="7"/>
  <c r="S1114" i="7" s="1"/>
  <c r="R1115" i="7"/>
  <c r="S1115" i="7" s="1"/>
  <c r="R1116" i="7"/>
  <c r="S1116" i="7" s="1"/>
  <c r="R1117" i="7"/>
  <c r="S1117" i="7" s="1"/>
  <c r="R1118" i="7"/>
  <c r="S1118" i="7" s="1"/>
  <c r="R1119" i="7"/>
  <c r="S1119" i="7" s="1"/>
  <c r="R1120" i="7"/>
  <c r="S1120" i="7" s="1"/>
  <c r="R1121" i="7"/>
  <c r="S1121" i="7" s="1"/>
  <c r="R1122" i="7"/>
  <c r="S1122" i="7" s="1"/>
  <c r="R1123" i="7"/>
  <c r="S1123" i="7" s="1"/>
  <c r="R1124" i="7"/>
  <c r="S1124" i="7" s="1"/>
  <c r="R1125" i="7"/>
  <c r="S1125" i="7" s="1"/>
  <c r="R1126" i="7"/>
  <c r="S1126" i="7" s="1"/>
  <c r="R1127" i="7"/>
  <c r="S1127" i="7" s="1"/>
  <c r="R1128" i="7"/>
  <c r="S1128" i="7" s="1"/>
  <c r="R1129" i="7"/>
  <c r="S1129" i="7" s="1"/>
  <c r="R1130" i="7"/>
  <c r="S1130" i="7" s="1"/>
  <c r="R1131" i="7"/>
  <c r="S1131" i="7" s="1"/>
  <c r="R1132" i="7"/>
  <c r="S1132" i="7" s="1"/>
  <c r="R1133" i="7"/>
  <c r="S1133" i="7" s="1"/>
  <c r="R1134" i="7"/>
  <c r="S1134" i="7" s="1"/>
  <c r="R1135" i="7"/>
  <c r="S1135" i="7" s="1"/>
  <c r="R1136" i="7"/>
  <c r="S1136" i="7" s="1"/>
  <c r="R1137" i="7"/>
  <c r="S1137" i="7" s="1"/>
  <c r="R1138" i="7"/>
  <c r="S1138" i="7" s="1"/>
  <c r="R1139" i="7"/>
  <c r="S1139" i="7" s="1"/>
  <c r="R1140" i="7"/>
  <c r="S1140" i="7" s="1"/>
  <c r="R1141" i="7"/>
  <c r="S1141" i="7" s="1"/>
  <c r="R1142" i="7"/>
  <c r="S1142" i="7" s="1"/>
  <c r="R1143" i="7"/>
  <c r="S1143" i="7" s="1"/>
  <c r="R1144" i="7"/>
  <c r="S1144" i="7" s="1"/>
  <c r="R1145" i="7"/>
  <c r="S1145" i="7" s="1"/>
  <c r="R1146" i="7"/>
  <c r="S1146" i="7" s="1"/>
  <c r="R1147" i="7"/>
  <c r="S1147" i="7" s="1"/>
  <c r="R1148" i="7"/>
  <c r="S1148" i="7" s="1"/>
  <c r="R1149" i="7"/>
  <c r="S1149" i="7" s="1"/>
  <c r="R1150" i="7"/>
  <c r="S1150" i="7" s="1"/>
  <c r="R1151" i="7"/>
  <c r="S1151" i="7" s="1"/>
  <c r="R1152" i="7"/>
  <c r="S1152" i="7" s="1"/>
  <c r="R1153" i="7"/>
  <c r="S1153" i="7" s="1"/>
  <c r="R1154" i="7"/>
  <c r="S1154" i="7" s="1"/>
  <c r="R1155" i="7"/>
  <c r="S1155" i="7" s="1"/>
  <c r="R1156" i="7"/>
  <c r="S1156" i="7" s="1"/>
  <c r="R1157" i="7"/>
  <c r="S1157" i="7" s="1"/>
  <c r="R1158" i="7"/>
  <c r="S1158" i="7" s="1"/>
  <c r="R1159" i="7"/>
  <c r="S1159" i="7" s="1"/>
  <c r="R1160" i="7"/>
  <c r="S1160" i="7" s="1"/>
  <c r="R1161" i="7"/>
  <c r="S1161" i="7" s="1"/>
  <c r="R1162" i="7"/>
  <c r="S1162" i="7" s="1"/>
  <c r="R1163" i="7"/>
  <c r="S1163" i="7" s="1"/>
  <c r="R1164" i="7"/>
  <c r="S1164" i="7" s="1"/>
  <c r="R1165" i="7"/>
  <c r="S1165" i="7" s="1"/>
  <c r="R1166" i="7"/>
  <c r="S1166" i="7" s="1"/>
  <c r="R1167" i="7"/>
  <c r="S1167" i="7" s="1"/>
  <c r="R1168" i="7"/>
  <c r="S1168" i="7" s="1"/>
  <c r="R1169" i="7"/>
  <c r="S1169" i="7" s="1"/>
  <c r="R1170" i="7"/>
  <c r="S1170" i="7" s="1"/>
  <c r="R1171" i="7"/>
  <c r="S1171" i="7" s="1"/>
  <c r="R1172" i="7"/>
  <c r="S1172" i="7" s="1"/>
  <c r="R1173" i="7"/>
  <c r="S1173" i="7" s="1"/>
  <c r="R1174" i="7"/>
  <c r="S1174" i="7" s="1"/>
  <c r="R1175" i="7"/>
  <c r="S1175" i="7" s="1"/>
  <c r="R1176" i="7"/>
  <c r="S1176" i="7" s="1"/>
  <c r="R1177" i="7"/>
  <c r="S1177" i="7" s="1"/>
  <c r="R1178" i="7"/>
  <c r="S1178" i="7" s="1"/>
  <c r="R1179" i="7"/>
  <c r="S1179" i="7" s="1"/>
  <c r="R1180" i="7"/>
  <c r="S1180" i="7" s="1"/>
  <c r="R1181" i="7"/>
  <c r="S1181" i="7" s="1"/>
  <c r="R1182" i="7"/>
  <c r="S1182" i="7" s="1"/>
  <c r="R1183" i="7"/>
  <c r="S1183" i="7" s="1"/>
  <c r="R1184" i="7"/>
  <c r="S1184" i="7" s="1"/>
  <c r="R1185" i="7"/>
  <c r="S1185" i="7" s="1"/>
  <c r="R1186" i="7"/>
  <c r="S1186" i="7" s="1"/>
  <c r="R1187" i="7"/>
  <c r="S1187" i="7" s="1"/>
  <c r="R1188" i="7"/>
  <c r="S1188" i="7" s="1"/>
  <c r="R1189" i="7"/>
  <c r="S1189" i="7" s="1"/>
  <c r="R1190" i="7"/>
  <c r="S1190" i="7" s="1"/>
  <c r="R1191" i="7"/>
  <c r="S1191" i="7" s="1"/>
  <c r="R1192" i="7"/>
  <c r="S1192" i="7" s="1"/>
  <c r="R1193" i="7"/>
  <c r="S1193" i="7" s="1"/>
  <c r="R1194" i="7"/>
  <c r="S1194" i="7" s="1"/>
  <c r="R1195" i="7"/>
  <c r="S1195" i="7" s="1"/>
  <c r="R1196" i="7"/>
  <c r="S1196" i="7" s="1"/>
  <c r="R1197" i="7"/>
  <c r="S1197" i="7" s="1"/>
  <c r="R1198" i="7"/>
  <c r="S1198" i="7" s="1"/>
  <c r="R1199" i="7"/>
  <c r="S1199" i="7" s="1"/>
  <c r="R1200" i="7"/>
  <c r="S1200" i="7" s="1"/>
  <c r="R1201" i="7"/>
  <c r="S1201" i="7" s="1"/>
  <c r="R1202" i="7"/>
  <c r="S1202" i="7" s="1"/>
  <c r="R1203" i="7"/>
  <c r="S1203" i="7" s="1"/>
  <c r="R1204" i="7"/>
  <c r="S1204" i="7" s="1"/>
  <c r="R1205" i="7"/>
  <c r="S1205" i="7" s="1"/>
  <c r="R1206" i="7"/>
  <c r="S1206" i="7" s="1"/>
  <c r="R1207" i="7"/>
  <c r="S1207" i="7" s="1"/>
  <c r="R1208" i="7"/>
  <c r="S1208" i="7" s="1"/>
  <c r="R1209" i="7"/>
  <c r="S1209" i="7" s="1"/>
  <c r="R1210" i="7"/>
  <c r="S1210" i="7" s="1"/>
  <c r="R1211" i="7"/>
  <c r="S1211" i="7" s="1"/>
  <c r="R1212" i="7"/>
  <c r="S1212" i="7" s="1"/>
  <c r="R1213" i="7"/>
  <c r="S1213" i="7" s="1"/>
  <c r="R1214" i="7"/>
  <c r="S1214" i="7" s="1"/>
  <c r="R1215" i="7"/>
  <c r="S1215" i="7" s="1"/>
  <c r="R1216" i="7"/>
  <c r="S1216" i="7" s="1"/>
  <c r="R1217" i="7"/>
  <c r="S1217" i="7" s="1"/>
  <c r="R1218" i="7"/>
  <c r="S1218" i="7" s="1"/>
  <c r="R1219" i="7"/>
  <c r="S1219" i="7" s="1"/>
  <c r="R1220" i="7"/>
  <c r="S1220" i="7" s="1"/>
  <c r="R1221" i="7"/>
  <c r="S1221" i="7" s="1"/>
  <c r="R1222" i="7"/>
  <c r="S1222" i="7" s="1"/>
  <c r="R1223" i="7"/>
  <c r="S1223" i="7" s="1"/>
  <c r="R1224" i="7"/>
  <c r="S1224" i="7" s="1"/>
  <c r="R1225" i="7"/>
  <c r="S1225" i="7" s="1"/>
  <c r="R1226" i="7"/>
  <c r="S1226" i="7" s="1"/>
  <c r="R1227" i="7"/>
  <c r="S1227" i="7" s="1"/>
  <c r="R1228" i="7"/>
  <c r="S1228" i="7" s="1"/>
  <c r="R1229" i="7"/>
  <c r="S1229" i="7" s="1"/>
  <c r="R1230" i="7"/>
  <c r="S1230" i="7" s="1"/>
  <c r="R1231" i="7"/>
  <c r="S1231" i="7" s="1"/>
  <c r="R1232" i="7"/>
  <c r="S1232" i="7" s="1"/>
  <c r="R1233" i="7"/>
  <c r="S1233" i="7" s="1"/>
  <c r="R1234" i="7"/>
  <c r="S1234" i="7" s="1"/>
  <c r="R1235" i="7"/>
  <c r="S1235" i="7" s="1"/>
  <c r="R1236" i="7"/>
  <c r="S1236" i="7" s="1"/>
  <c r="R1237" i="7"/>
  <c r="S1237" i="7" s="1"/>
  <c r="R1238" i="7"/>
  <c r="S1238" i="7" s="1"/>
  <c r="R1239" i="7"/>
  <c r="S1239" i="7" s="1"/>
  <c r="R1240" i="7"/>
  <c r="S1240" i="7" s="1"/>
  <c r="R1241" i="7"/>
  <c r="S1241" i="7" s="1"/>
  <c r="R1242" i="7"/>
  <c r="S1242" i="7" s="1"/>
  <c r="R1243" i="7"/>
  <c r="S1243" i="7" s="1"/>
  <c r="R1244" i="7"/>
  <c r="S1244" i="7" s="1"/>
  <c r="R1245" i="7"/>
  <c r="S1245" i="7" s="1"/>
  <c r="R1246" i="7"/>
  <c r="S1246" i="7" s="1"/>
  <c r="R1247" i="7"/>
  <c r="S1247" i="7" s="1"/>
  <c r="R1248" i="7"/>
  <c r="S1248" i="7" s="1"/>
  <c r="R1249" i="7"/>
  <c r="S1249" i="7" s="1"/>
  <c r="R1250" i="7"/>
  <c r="S1250" i="7" s="1"/>
  <c r="R1251" i="7"/>
  <c r="S1251" i="7" s="1"/>
  <c r="R1252" i="7"/>
  <c r="S1252" i="7" s="1"/>
  <c r="R1253" i="7"/>
  <c r="S1253" i="7" s="1"/>
  <c r="R1254" i="7"/>
  <c r="S1254" i="7" s="1"/>
  <c r="R1255" i="7"/>
  <c r="S1255" i="7" s="1"/>
  <c r="R1256" i="7"/>
  <c r="S1256" i="7" s="1"/>
  <c r="R1257" i="7"/>
  <c r="S1257" i="7" s="1"/>
  <c r="R1258" i="7"/>
  <c r="S1258" i="7" s="1"/>
  <c r="R1259" i="7"/>
  <c r="S1259" i="7" s="1"/>
  <c r="R1260" i="7"/>
  <c r="S1260" i="7" s="1"/>
  <c r="R1261" i="7"/>
  <c r="S1261" i="7" s="1"/>
  <c r="R1262" i="7"/>
  <c r="S1262" i="7" s="1"/>
  <c r="R1263" i="7"/>
  <c r="S1263" i="7" s="1"/>
  <c r="R1264" i="7"/>
  <c r="S1264" i="7" s="1"/>
  <c r="R1265" i="7"/>
  <c r="S1265" i="7" s="1"/>
  <c r="R1266" i="7"/>
  <c r="S1266" i="7" s="1"/>
  <c r="R1267" i="7"/>
  <c r="S1267" i="7" s="1"/>
  <c r="R1268" i="7"/>
  <c r="S1268" i="7" s="1"/>
  <c r="R1269" i="7"/>
  <c r="S1269" i="7" s="1"/>
  <c r="R1270" i="7"/>
  <c r="S1270" i="7" s="1"/>
  <c r="R1271" i="7"/>
  <c r="S1271" i="7" s="1"/>
  <c r="R1272" i="7"/>
  <c r="S1272" i="7" s="1"/>
  <c r="R1273" i="7"/>
  <c r="S1273" i="7" s="1"/>
  <c r="R1274" i="7"/>
  <c r="S1274" i="7" s="1"/>
  <c r="R1275" i="7"/>
  <c r="S1275" i="7" s="1"/>
  <c r="R1276" i="7"/>
  <c r="S1276" i="7" s="1"/>
  <c r="R1277" i="7"/>
  <c r="S1277" i="7" s="1"/>
  <c r="R1278" i="7"/>
  <c r="S1278" i="7" s="1"/>
  <c r="R1279" i="7"/>
  <c r="S1279" i="7" s="1"/>
  <c r="R1280" i="7"/>
  <c r="S1280" i="7" s="1"/>
  <c r="R1281" i="7"/>
  <c r="S1281" i="7" s="1"/>
  <c r="R1282" i="7"/>
  <c r="S1282" i="7" s="1"/>
  <c r="R1283" i="7"/>
  <c r="S1283" i="7" s="1"/>
  <c r="R1284" i="7"/>
  <c r="S1284" i="7" s="1"/>
  <c r="R1285" i="7"/>
  <c r="S1285" i="7" s="1"/>
  <c r="R1286" i="7"/>
  <c r="S1286" i="7" s="1"/>
  <c r="R1287" i="7"/>
  <c r="S1287" i="7" s="1"/>
  <c r="R1288" i="7"/>
  <c r="S1288" i="7" s="1"/>
  <c r="R1289" i="7"/>
  <c r="S1289" i="7" s="1"/>
  <c r="R1290" i="7"/>
  <c r="S1290" i="7" s="1"/>
  <c r="R1291" i="7"/>
  <c r="S1291" i="7" s="1"/>
  <c r="R1292" i="7"/>
  <c r="S1292" i="7" s="1"/>
  <c r="R1293" i="7"/>
  <c r="S1293" i="7" s="1"/>
  <c r="R1294" i="7"/>
  <c r="S1294" i="7" s="1"/>
  <c r="R1295" i="7"/>
  <c r="S1295" i="7" s="1"/>
  <c r="R1296" i="7"/>
  <c r="S1296" i="7" s="1"/>
  <c r="R1297" i="7"/>
  <c r="S1297" i="7" s="1"/>
  <c r="R1298" i="7"/>
  <c r="S1298" i="7" s="1"/>
  <c r="R1299" i="7"/>
  <c r="S1299" i="7" s="1"/>
  <c r="R1300" i="7"/>
  <c r="S1300" i="7" s="1"/>
  <c r="R1301" i="7"/>
  <c r="S1301" i="7" s="1"/>
  <c r="R1302" i="7"/>
  <c r="S1302" i="7" s="1"/>
  <c r="R1303" i="7"/>
  <c r="S1303" i="7" s="1"/>
  <c r="R1304" i="7"/>
  <c r="S1304" i="7" s="1"/>
  <c r="R1305" i="7"/>
  <c r="S1305" i="7" s="1"/>
  <c r="R1306" i="7"/>
  <c r="S1306" i="7" s="1"/>
  <c r="R1307" i="7"/>
  <c r="S1307" i="7" s="1"/>
  <c r="R1308" i="7"/>
  <c r="S1308" i="7" s="1"/>
  <c r="R1309" i="7"/>
  <c r="S1309" i="7" s="1"/>
  <c r="R1310" i="7"/>
  <c r="S1310" i="7" s="1"/>
  <c r="R1311" i="7"/>
  <c r="S1311" i="7" s="1"/>
  <c r="R1312" i="7"/>
  <c r="S1312" i="7" s="1"/>
  <c r="R1313" i="7"/>
  <c r="S1313" i="7" s="1"/>
  <c r="R1314" i="7"/>
  <c r="S1314" i="7" s="1"/>
  <c r="R1315" i="7"/>
  <c r="S1315" i="7" s="1"/>
  <c r="R1316" i="7"/>
  <c r="S1316" i="7" s="1"/>
  <c r="R1317" i="7"/>
  <c r="S1317" i="7" s="1"/>
  <c r="R1318" i="7"/>
  <c r="S1318" i="7" s="1"/>
  <c r="R1319" i="7"/>
  <c r="S1319" i="7" s="1"/>
  <c r="R1320" i="7"/>
  <c r="S1320" i="7" s="1"/>
  <c r="R1321" i="7"/>
  <c r="S1321" i="7" s="1"/>
  <c r="R1322" i="7"/>
  <c r="S1322" i="7" s="1"/>
  <c r="R1323" i="7"/>
  <c r="S1323" i="7" s="1"/>
  <c r="R1324" i="7"/>
  <c r="S1324" i="7" s="1"/>
  <c r="R1325" i="7"/>
  <c r="S1325" i="7" s="1"/>
  <c r="R1326" i="7"/>
  <c r="S1326" i="7" s="1"/>
  <c r="R1327" i="7"/>
  <c r="S1327" i="7" s="1"/>
  <c r="R1328" i="7"/>
  <c r="S1328" i="7" s="1"/>
  <c r="R1329" i="7"/>
  <c r="S1329" i="7" s="1"/>
  <c r="R1330" i="7"/>
  <c r="S1330" i="7" s="1"/>
  <c r="R1331" i="7"/>
  <c r="S1331" i="7" s="1"/>
  <c r="R1332" i="7"/>
  <c r="S1332" i="7" s="1"/>
  <c r="R1333" i="7"/>
  <c r="S1333" i="7" s="1"/>
  <c r="R1334" i="7"/>
  <c r="S1334" i="7" s="1"/>
  <c r="R1335" i="7"/>
  <c r="S1335" i="7" s="1"/>
  <c r="R1336" i="7"/>
  <c r="S1336" i="7" s="1"/>
  <c r="R1337" i="7"/>
  <c r="S1337" i="7" s="1"/>
  <c r="R1338" i="7"/>
  <c r="S1338" i="7" s="1"/>
  <c r="R1339" i="7"/>
  <c r="S1339" i="7" s="1"/>
  <c r="R1340" i="7"/>
  <c r="S1340" i="7" s="1"/>
  <c r="R1341" i="7"/>
  <c r="S1341" i="7" s="1"/>
  <c r="R1342" i="7"/>
  <c r="S1342" i="7" s="1"/>
  <c r="R1343" i="7"/>
  <c r="S1343" i="7" s="1"/>
  <c r="R1344" i="7"/>
  <c r="S1344" i="7" s="1"/>
  <c r="R1345" i="7"/>
  <c r="S1345" i="7" s="1"/>
  <c r="R1346" i="7"/>
  <c r="S1346" i="7" s="1"/>
  <c r="R1347" i="7"/>
  <c r="S1347" i="7" s="1"/>
  <c r="R1348" i="7"/>
  <c r="S1348" i="7" s="1"/>
  <c r="R1349" i="7"/>
  <c r="S1349" i="7" s="1"/>
  <c r="R1350" i="7"/>
  <c r="S1350" i="7" s="1"/>
  <c r="R1351" i="7"/>
  <c r="S1351" i="7" s="1"/>
  <c r="R1352" i="7"/>
  <c r="S1352" i="7" s="1"/>
  <c r="R1353" i="7"/>
  <c r="S1353" i="7" s="1"/>
  <c r="R1354" i="7"/>
  <c r="S1354" i="7" s="1"/>
  <c r="R1355" i="7"/>
  <c r="S1355" i="7" s="1"/>
  <c r="R1356" i="7"/>
  <c r="S1356" i="7" s="1"/>
  <c r="R1357" i="7"/>
  <c r="S1357" i="7" s="1"/>
  <c r="R1358" i="7"/>
  <c r="S1358" i="7" s="1"/>
  <c r="R1359" i="7"/>
  <c r="S1359" i="7" s="1"/>
  <c r="R1360" i="7"/>
  <c r="S1360" i="7" s="1"/>
  <c r="R1361" i="7"/>
  <c r="S1361" i="7" s="1"/>
  <c r="R1362" i="7"/>
  <c r="S1362" i="7" s="1"/>
  <c r="R1363" i="7"/>
  <c r="S1363" i="7" s="1"/>
  <c r="R1364" i="7"/>
  <c r="S1364" i="7" s="1"/>
  <c r="R1365" i="7"/>
  <c r="S1365" i="7" s="1"/>
  <c r="R1366" i="7"/>
  <c r="S1366" i="7" s="1"/>
  <c r="R1367" i="7"/>
  <c r="S1367" i="7" s="1"/>
  <c r="R1368" i="7"/>
  <c r="S1368" i="7" s="1"/>
  <c r="R1369" i="7"/>
  <c r="S1369" i="7" s="1"/>
  <c r="R1370" i="7"/>
  <c r="S1370" i="7" s="1"/>
  <c r="R1371" i="7"/>
  <c r="S1371" i="7" s="1"/>
  <c r="R1372" i="7"/>
  <c r="S1372" i="7" s="1"/>
  <c r="R1373" i="7"/>
  <c r="S1373" i="7" s="1"/>
  <c r="R1374" i="7"/>
  <c r="S1374" i="7" s="1"/>
  <c r="R1375" i="7"/>
  <c r="S1375" i="7" s="1"/>
  <c r="R1376" i="7"/>
  <c r="S1376" i="7" s="1"/>
  <c r="R1377" i="7"/>
  <c r="S1377" i="7" s="1"/>
  <c r="R1378" i="7"/>
  <c r="S1378" i="7" s="1"/>
  <c r="R1379" i="7"/>
  <c r="S1379" i="7" s="1"/>
  <c r="R1380" i="7"/>
  <c r="S1380" i="7" s="1"/>
  <c r="R1381" i="7"/>
  <c r="S1381" i="7" s="1"/>
  <c r="R1382" i="7"/>
  <c r="S1382" i="7" s="1"/>
  <c r="R1383" i="7"/>
  <c r="S1383" i="7" s="1"/>
  <c r="R1384" i="7"/>
  <c r="S1384" i="7" s="1"/>
  <c r="R1385" i="7"/>
  <c r="S1385" i="7" s="1"/>
  <c r="R1386" i="7"/>
  <c r="S1386" i="7" s="1"/>
  <c r="R1387" i="7"/>
  <c r="S1387" i="7" s="1"/>
  <c r="R1388" i="7"/>
  <c r="S1388" i="7" s="1"/>
  <c r="R1389" i="7"/>
  <c r="S1389" i="7" s="1"/>
  <c r="R1390" i="7"/>
  <c r="S1390" i="7" s="1"/>
  <c r="R1391" i="7"/>
  <c r="S1391" i="7" s="1"/>
  <c r="R1392" i="7"/>
  <c r="S1392" i="7" s="1"/>
  <c r="R1393" i="7"/>
  <c r="S1393" i="7" s="1"/>
  <c r="R1394" i="7"/>
  <c r="S1394" i="7" s="1"/>
  <c r="R1395" i="7"/>
  <c r="S1395" i="7" s="1"/>
  <c r="R1396" i="7"/>
  <c r="S1396" i="7" s="1"/>
  <c r="R1397" i="7"/>
  <c r="S1397" i="7" s="1"/>
  <c r="R1398" i="7"/>
  <c r="S1398" i="7" s="1"/>
  <c r="R1399" i="7"/>
  <c r="S1399" i="7" s="1"/>
  <c r="R1400" i="7"/>
  <c r="S1400" i="7" s="1"/>
  <c r="R1401" i="7"/>
  <c r="S1401" i="7" s="1"/>
  <c r="R1402" i="7"/>
  <c r="S1402" i="7" s="1"/>
  <c r="R1403" i="7"/>
  <c r="S1403" i="7" s="1"/>
  <c r="R1404" i="7"/>
  <c r="S1404" i="7" s="1"/>
  <c r="R1405" i="7"/>
  <c r="S1405" i="7" s="1"/>
  <c r="R1406" i="7"/>
  <c r="S1406" i="7" s="1"/>
  <c r="R1407" i="7"/>
  <c r="S1407" i="7" s="1"/>
  <c r="R1408" i="7"/>
  <c r="S1408" i="7" s="1"/>
  <c r="R1409" i="7"/>
  <c r="S1409" i="7" s="1"/>
  <c r="R1410" i="7"/>
  <c r="S1410" i="7" s="1"/>
  <c r="R1411" i="7"/>
  <c r="S1411" i="7" s="1"/>
  <c r="R1412" i="7"/>
  <c r="S1412" i="7" s="1"/>
  <c r="R1413" i="7"/>
  <c r="S1413" i="7" s="1"/>
  <c r="R1414" i="7"/>
  <c r="S1414" i="7" s="1"/>
  <c r="R1415" i="7"/>
  <c r="S1415" i="7" s="1"/>
  <c r="R1416" i="7"/>
  <c r="S1416" i="7" s="1"/>
  <c r="R1417" i="7"/>
  <c r="S1417" i="7" s="1"/>
  <c r="R1418" i="7"/>
  <c r="S1418" i="7" s="1"/>
  <c r="R1419" i="7"/>
  <c r="S1419" i="7" s="1"/>
  <c r="R1420" i="7"/>
  <c r="S1420" i="7" s="1"/>
  <c r="R1421" i="7"/>
  <c r="S1421" i="7" s="1"/>
  <c r="R1422" i="7"/>
  <c r="S1422" i="7" s="1"/>
  <c r="R1423" i="7"/>
  <c r="S1423" i="7" s="1"/>
  <c r="R1424" i="7"/>
  <c r="S1424" i="7" s="1"/>
  <c r="R1425" i="7"/>
  <c r="S1425" i="7" s="1"/>
  <c r="R1426" i="7"/>
  <c r="S1426" i="7" s="1"/>
  <c r="R1427" i="7"/>
  <c r="S1427" i="7" s="1"/>
  <c r="R1428" i="7"/>
  <c r="S1428" i="7" s="1"/>
  <c r="R1429" i="7"/>
  <c r="S1429" i="7" s="1"/>
  <c r="R1430" i="7"/>
  <c r="S1430" i="7" s="1"/>
  <c r="R1431" i="7"/>
  <c r="S1431" i="7" s="1"/>
  <c r="R1432" i="7"/>
  <c r="S1432" i="7" s="1"/>
  <c r="R1433" i="7"/>
  <c r="S1433" i="7" s="1"/>
  <c r="R1434" i="7"/>
  <c r="S1434" i="7" s="1"/>
  <c r="R1435" i="7"/>
  <c r="S1435" i="7" s="1"/>
  <c r="R1436" i="7"/>
  <c r="S1436" i="7" s="1"/>
  <c r="R1437" i="7"/>
  <c r="S1437" i="7" s="1"/>
  <c r="R1438" i="7"/>
  <c r="S1438" i="7" s="1"/>
  <c r="R1439" i="7"/>
  <c r="S1439" i="7" s="1"/>
  <c r="R1440" i="7"/>
  <c r="S1440" i="7" s="1"/>
  <c r="R1441" i="7"/>
  <c r="S1441" i="7" s="1"/>
  <c r="R1442" i="7"/>
  <c r="S1442" i="7" s="1"/>
  <c r="R1443" i="7"/>
  <c r="S1443" i="7" s="1"/>
  <c r="R1444" i="7"/>
  <c r="S1444" i="7" s="1"/>
  <c r="R1445" i="7"/>
  <c r="S1445" i="7" s="1"/>
  <c r="R1446" i="7"/>
  <c r="S1446" i="7" s="1"/>
  <c r="R1447" i="7"/>
  <c r="S1447" i="7" s="1"/>
  <c r="R1448" i="7"/>
  <c r="S1448" i="7" s="1"/>
  <c r="R1449" i="7"/>
  <c r="S1449" i="7" s="1"/>
  <c r="R1450" i="7"/>
  <c r="S1450" i="7" s="1"/>
  <c r="R1451" i="7"/>
  <c r="S1451" i="7" s="1"/>
  <c r="R1452" i="7"/>
  <c r="S1452" i="7" s="1"/>
  <c r="R1453" i="7"/>
  <c r="S1453" i="7" s="1"/>
  <c r="R1454" i="7"/>
  <c r="S1454" i="7" s="1"/>
  <c r="R1455" i="7"/>
  <c r="S1455" i="7" s="1"/>
  <c r="R1456" i="7"/>
  <c r="S1456" i="7" s="1"/>
  <c r="R1457" i="7"/>
  <c r="S1457" i="7" s="1"/>
  <c r="R1458" i="7"/>
  <c r="S1458" i="7" s="1"/>
  <c r="R1459" i="7"/>
  <c r="S1459" i="7" s="1"/>
  <c r="R1460" i="7"/>
  <c r="S1460" i="7" s="1"/>
  <c r="R1461" i="7"/>
  <c r="S1461" i="7" s="1"/>
  <c r="R1462" i="7"/>
  <c r="S1462" i="7" s="1"/>
  <c r="R1463" i="7"/>
  <c r="S1463" i="7" s="1"/>
  <c r="R1464" i="7"/>
  <c r="S1464" i="7" s="1"/>
  <c r="R1465" i="7"/>
  <c r="S1465" i="7" s="1"/>
  <c r="R1466" i="7"/>
  <c r="S1466" i="7" s="1"/>
  <c r="R1467" i="7"/>
  <c r="S1467" i="7" s="1"/>
  <c r="R1468" i="7"/>
  <c r="S1468" i="7" s="1"/>
  <c r="R1469" i="7"/>
  <c r="S1469" i="7" s="1"/>
  <c r="R1470" i="7"/>
  <c r="S1470" i="7" s="1"/>
  <c r="R1471" i="7"/>
  <c r="S1471" i="7" s="1"/>
  <c r="R1472" i="7"/>
  <c r="S1472" i="7" s="1"/>
  <c r="R1473" i="7"/>
  <c r="S1473" i="7" s="1"/>
  <c r="R1474" i="7"/>
  <c r="S1474" i="7" s="1"/>
  <c r="R1475" i="7"/>
  <c r="S1475" i="7" s="1"/>
  <c r="R1476" i="7"/>
  <c r="S1476" i="7" s="1"/>
  <c r="R1477" i="7"/>
  <c r="S1477" i="7" s="1"/>
  <c r="R1478" i="7"/>
  <c r="S1478" i="7" s="1"/>
  <c r="R1479" i="7"/>
  <c r="S1479" i="7" s="1"/>
  <c r="R1480" i="7"/>
  <c r="S1480" i="7" s="1"/>
  <c r="R1481" i="7"/>
  <c r="S1481" i="7" s="1"/>
  <c r="R1482" i="7"/>
  <c r="S1482" i="7" s="1"/>
  <c r="R1483" i="7"/>
  <c r="S1483" i="7" s="1"/>
  <c r="R1484" i="7"/>
  <c r="S1484" i="7" s="1"/>
  <c r="R1485" i="7"/>
  <c r="S1485" i="7" s="1"/>
  <c r="R1486" i="7"/>
  <c r="S1486" i="7" s="1"/>
  <c r="R1487" i="7"/>
  <c r="S1487" i="7" s="1"/>
  <c r="R1488" i="7"/>
  <c r="S1488" i="7" s="1"/>
  <c r="R1489" i="7"/>
  <c r="S1489" i="7" s="1"/>
  <c r="R1490" i="7"/>
  <c r="S1490" i="7" s="1"/>
  <c r="R1491" i="7"/>
  <c r="S1491" i="7" s="1"/>
  <c r="R1492" i="7"/>
  <c r="S1492" i="7" s="1"/>
  <c r="R1493" i="7"/>
  <c r="S1493" i="7" s="1"/>
  <c r="R1494" i="7"/>
  <c r="S1494" i="7" s="1"/>
  <c r="R1495" i="7"/>
  <c r="S1495" i="7" s="1"/>
  <c r="R1496" i="7"/>
  <c r="S1496" i="7" s="1"/>
  <c r="R1497" i="7"/>
  <c r="S1497" i="7" s="1"/>
  <c r="R1498" i="7"/>
  <c r="S1498" i="7" s="1"/>
  <c r="R1499" i="7"/>
  <c r="S1499" i="7" s="1"/>
  <c r="R1500" i="7"/>
  <c r="S1500" i="7" s="1"/>
  <c r="R1501" i="7"/>
  <c r="S1501" i="7" s="1"/>
  <c r="R2" i="7"/>
  <c r="S2" i="7" s="1"/>
  <c r="V1145" i="7" l="1"/>
  <c r="W1145" i="7" s="1"/>
  <c r="Y1145" i="7" s="1"/>
  <c r="V1141" i="7"/>
  <c r="W1141" i="7" s="1"/>
  <c r="Y1141" i="7" s="1"/>
  <c r="V1133" i="7"/>
  <c r="W1133" i="7" s="1"/>
  <c r="Y1133" i="7" s="1"/>
  <c r="V1129" i="7"/>
  <c r="W1129" i="7" s="1"/>
  <c r="Y1129" i="7" s="1"/>
  <c r="V1121" i="7"/>
  <c r="W1121" i="7" s="1"/>
  <c r="Y1121" i="7" s="1"/>
  <c r="V1117" i="7"/>
  <c r="W1117" i="7" s="1"/>
  <c r="Y1117" i="7" s="1"/>
  <c r="V1109" i="7"/>
  <c r="W1109" i="7" s="1"/>
  <c r="Y1109" i="7" s="1"/>
  <c r="V1105" i="7"/>
  <c r="W1105" i="7" s="1"/>
  <c r="Y1105" i="7" s="1"/>
  <c r="V1097" i="7"/>
  <c r="W1097" i="7" s="1"/>
  <c r="Y1097" i="7" s="1"/>
  <c r="V1093" i="7"/>
  <c r="W1093" i="7" s="1"/>
  <c r="Y1093" i="7" s="1"/>
  <c r="V1085" i="7"/>
  <c r="W1085" i="7" s="1"/>
  <c r="Y1085" i="7" s="1"/>
  <c r="V1077" i="7"/>
  <c r="W1077" i="7" s="1"/>
  <c r="Y1077" i="7" s="1"/>
  <c r="V1069" i="7"/>
  <c r="W1069" i="7" s="1"/>
  <c r="Y1069" i="7" s="1"/>
  <c r="V1065" i="7"/>
  <c r="W1065" i="7" s="1"/>
  <c r="Y1065" i="7" s="1"/>
  <c r="V1057" i="7"/>
  <c r="W1057" i="7" s="1"/>
  <c r="Y1057" i="7" s="1"/>
  <c r="V1053" i="7"/>
  <c r="W1053" i="7" s="1"/>
  <c r="Y1053" i="7" s="1"/>
  <c r="V1045" i="7"/>
  <c r="W1045" i="7" s="1"/>
  <c r="Y1045" i="7" s="1"/>
  <c r="V1041" i="7"/>
  <c r="W1041" i="7" s="1"/>
  <c r="Y1041" i="7" s="1"/>
  <c r="V1033" i="7"/>
  <c r="W1033" i="7" s="1"/>
  <c r="Y1033" i="7" s="1"/>
  <c r="V1029" i="7"/>
  <c r="W1029" i="7" s="1"/>
  <c r="Y1029" i="7" s="1"/>
  <c r="V1021" i="7"/>
  <c r="W1021" i="7" s="1"/>
  <c r="Y1021" i="7" s="1"/>
  <c r="V1017" i="7"/>
  <c r="W1017" i="7" s="1"/>
  <c r="Y1017" i="7" s="1"/>
  <c r="V1009" i="7"/>
  <c r="W1009" i="7" s="1"/>
  <c r="Y1009" i="7" s="1"/>
  <c r="V1005" i="7"/>
  <c r="W1005" i="7" s="1"/>
  <c r="Y1005" i="7" s="1"/>
  <c r="V1001" i="7"/>
  <c r="W1001" i="7" s="1"/>
  <c r="Y1001" i="7" s="1"/>
  <c r="V993" i="7"/>
  <c r="W993" i="7" s="1"/>
  <c r="Y993" i="7" s="1"/>
  <c r="V989" i="7"/>
  <c r="W989" i="7" s="1"/>
  <c r="Y989" i="7" s="1"/>
  <c r="V985" i="7"/>
  <c r="W985" i="7" s="1"/>
  <c r="Y985" i="7" s="1"/>
  <c r="V977" i="7"/>
  <c r="W977" i="7" s="1"/>
  <c r="Y977" i="7" s="1"/>
  <c r="V973" i="7"/>
  <c r="W973" i="7" s="1"/>
  <c r="Y973" i="7" s="1"/>
  <c r="V969" i="7"/>
  <c r="W969" i="7" s="1"/>
  <c r="Y969" i="7" s="1"/>
  <c r="V961" i="7"/>
  <c r="W961" i="7" s="1"/>
  <c r="Y961" i="7" s="1"/>
  <c r="V957" i="7"/>
  <c r="W957" i="7" s="1"/>
  <c r="Y957" i="7" s="1"/>
  <c r="V949" i="7"/>
  <c r="W949" i="7" s="1"/>
  <c r="Y949" i="7" s="1"/>
  <c r="V945" i="7"/>
  <c r="W945" i="7" s="1"/>
  <c r="Y945" i="7" s="1"/>
  <c r="V937" i="7"/>
  <c r="W937" i="7" s="1"/>
  <c r="Y937" i="7" s="1"/>
  <c r="V933" i="7"/>
  <c r="W933" i="7" s="1"/>
  <c r="Y933" i="7" s="1"/>
  <c r="V925" i="7"/>
  <c r="W925" i="7" s="1"/>
  <c r="Y925" i="7" s="1"/>
  <c r="V921" i="7"/>
  <c r="W921" i="7" s="1"/>
  <c r="Y921" i="7" s="1"/>
  <c r="V913" i="7"/>
  <c r="W913" i="7" s="1"/>
  <c r="Y913" i="7" s="1"/>
  <c r="V905" i="7"/>
  <c r="W905" i="7" s="1"/>
  <c r="Y905" i="7" s="1"/>
  <c r="V901" i="7"/>
  <c r="W901" i="7" s="1"/>
  <c r="Y901" i="7" s="1"/>
  <c r="V893" i="7"/>
  <c r="W893" i="7" s="1"/>
  <c r="Y893" i="7" s="1"/>
  <c r="V889" i="7"/>
  <c r="W889" i="7" s="1"/>
  <c r="Y889" i="7" s="1"/>
  <c r="V881" i="7"/>
  <c r="W881" i="7" s="1"/>
  <c r="Y881" i="7" s="1"/>
  <c r="V877" i="7"/>
  <c r="W877" i="7" s="1"/>
  <c r="Y877" i="7" s="1"/>
  <c r="V869" i="7"/>
  <c r="W869" i="7" s="1"/>
  <c r="Y869" i="7" s="1"/>
  <c r="V865" i="7"/>
  <c r="W865" i="7" s="1"/>
  <c r="Y865" i="7" s="1"/>
  <c r="V861" i="7"/>
  <c r="W861" i="7" s="1"/>
  <c r="Y861" i="7" s="1"/>
  <c r="V853" i="7"/>
  <c r="W853" i="7" s="1"/>
  <c r="Y853" i="7" s="1"/>
  <c r="V849" i="7"/>
  <c r="W849" i="7" s="1"/>
  <c r="Y849" i="7" s="1"/>
  <c r="V845" i="7"/>
  <c r="W845" i="7" s="1"/>
  <c r="Y845" i="7" s="1"/>
  <c r="V837" i="7"/>
  <c r="W837" i="7" s="1"/>
  <c r="Y837" i="7" s="1"/>
  <c r="V833" i="7"/>
  <c r="W833" i="7" s="1"/>
  <c r="Y833" i="7" s="1"/>
  <c r="V829" i="7"/>
  <c r="W829" i="7" s="1"/>
  <c r="Y829" i="7" s="1"/>
  <c r="V821" i="7"/>
  <c r="W821" i="7" s="1"/>
  <c r="Y821" i="7" s="1"/>
  <c r="V817" i="7"/>
  <c r="W817" i="7" s="1"/>
  <c r="Y817" i="7" s="1"/>
  <c r="V813" i="7"/>
  <c r="W813" i="7" s="1"/>
  <c r="Y813" i="7" s="1"/>
  <c r="V805" i="7"/>
  <c r="W805" i="7" s="1"/>
  <c r="Y805" i="7" s="1"/>
  <c r="V801" i="7"/>
  <c r="W801" i="7" s="1"/>
  <c r="Y801" i="7" s="1"/>
  <c r="V793" i="7"/>
  <c r="W793" i="7" s="1"/>
  <c r="Y793" i="7" s="1"/>
  <c r="V789" i="7"/>
  <c r="W789" i="7" s="1"/>
  <c r="Y789" i="7" s="1"/>
  <c r="V781" i="7"/>
  <c r="W781" i="7" s="1"/>
  <c r="Y781" i="7" s="1"/>
  <c r="V777" i="7"/>
  <c r="W777" i="7" s="1"/>
  <c r="Y777" i="7" s="1"/>
  <c r="V769" i="7"/>
  <c r="W769" i="7" s="1"/>
  <c r="Y769" i="7" s="1"/>
  <c r="V761" i="7"/>
  <c r="W761" i="7" s="1"/>
  <c r="Y761" i="7" s="1"/>
  <c r="V757" i="7"/>
  <c r="W757" i="7" s="1"/>
  <c r="Y757" i="7" s="1"/>
  <c r="V749" i="7"/>
  <c r="W749" i="7" s="1"/>
  <c r="Y749" i="7" s="1"/>
  <c r="V745" i="7"/>
  <c r="W745" i="7" s="1"/>
  <c r="Y745" i="7" s="1"/>
  <c r="V741" i="7"/>
  <c r="W741" i="7" s="1"/>
  <c r="Y741" i="7" s="1"/>
  <c r="V733" i="7"/>
  <c r="W733" i="7" s="1"/>
  <c r="Y733" i="7" s="1"/>
  <c r="V729" i="7"/>
  <c r="W729" i="7" s="1"/>
  <c r="Y729" i="7" s="1"/>
  <c r="V721" i="7"/>
  <c r="W721" i="7" s="1"/>
  <c r="Y721" i="7" s="1"/>
  <c r="V717" i="7"/>
  <c r="W717" i="7" s="1"/>
  <c r="Y717" i="7" s="1"/>
  <c r="V713" i="7"/>
  <c r="W713" i="7" s="1"/>
  <c r="Y713" i="7" s="1"/>
  <c r="V705" i="7"/>
  <c r="W705" i="7" s="1"/>
  <c r="Y705" i="7" s="1"/>
  <c r="V701" i="7"/>
  <c r="W701" i="7" s="1"/>
  <c r="Y701" i="7" s="1"/>
  <c r="V697" i="7"/>
  <c r="W697" i="7" s="1"/>
  <c r="Y697" i="7" s="1"/>
  <c r="V689" i="7"/>
  <c r="W689" i="7" s="1"/>
  <c r="Y689" i="7" s="1"/>
  <c r="V681" i="7"/>
  <c r="W681" i="7" s="1"/>
  <c r="Y681" i="7" s="1"/>
  <c r="V677" i="7"/>
  <c r="W677" i="7" s="1"/>
  <c r="Y677" i="7" s="1"/>
  <c r="V669" i="7"/>
  <c r="W669" i="7" s="1"/>
  <c r="Y669" i="7" s="1"/>
  <c r="V665" i="7"/>
  <c r="W665" i="7" s="1"/>
  <c r="Y665" i="7" s="1"/>
  <c r="V661" i="7"/>
  <c r="W661" i="7" s="1"/>
  <c r="Y661" i="7" s="1"/>
  <c r="V653" i="7"/>
  <c r="W653" i="7" s="1"/>
  <c r="Y653" i="7" s="1"/>
  <c r="V649" i="7"/>
  <c r="W649" i="7" s="1"/>
  <c r="Y649" i="7" s="1"/>
  <c r="V641" i="7"/>
  <c r="W641" i="7" s="1"/>
  <c r="Y641" i="7" s="1"/>
  <c r="V633" i="7"/>
  <c r="W633" i="7" s="1"/>
  <c r="Y633" i="7" s="1"/>
  <c r="V629" i="7"/>
  <c r="W629" i="7" s="1"/>
  <c r="Y629" i="7" s="1"/>
  <c r="V621" i="7"/>
  <c r="W621" i="7" s="1"/>
  <c r="Y621" i="7" s="1"/>
  <c r="V613" i="7"/>
  <c r="W613" i="7" s="1"/>
  <c r="Y613" i="7" s="1"/>
  <c r="V601" i="7"/>
  <c r="W601" i="7" s="1"/>
  <c r="Y601" i="7" s="1"/>
  <c r="V533" i="7"/>
  <c r="W533" i="7" s="1"/>
  <c r="Y533" i="7" s="1"/>
  <c r="V529" i="7"/>
  <c r="W529" i="7" s="1"/>
  <c r="Y529" i="7" s="1"/>
  <c r="V521" i="7"/>
  <c r="W521" i="7" s="1"/>
  <c r="Y521" i="7" s="1"/>
  <c r="V517" i="7"/>
  <c r="W517" i="7" s="1"/>
  <c r="Y517" i="7" s="1"/>
  <c r="V513" i="7"/>
  <c r="W513" i="7" s="1"/>
  <c r="Y513" i="7" s="1"/>
  <c r="V505" i="7"/>
  <c r="W505" i="7" s="1"/>
  <c r="Y505" i="7" s="1"/>
  <c r="V501" i="7"/>
  <c r="W501" i="7" s="1"/>
  <c r="Y501" i="7" s="1"/>
  <c r="V493" i="7"/>
  <c r="W493" i="7" s="1"/>
  <c r="Y493" i="7" s="1"/>
  <c r="V489" i="7"/>
  <c r="W489" i="7" s="1"/>
  <c r="Y489" i="7" s="1"/>
  <c r="V481" i="7"/>
  <c r="W481" i="7" s="1"/>
  <c r="Y481" i="7" s="1"/>
  <c r="V477" i="7"/>
  <c r="W477" i="7" s="1"/>
  <c r="Y477" i="7" s="1"/>
  <c r="V473" i="7"/>
  <c r="W473" i="7" s="1"/>
  <c r="Y473" i="7" s="1"/>
  <c r="V465" i="7"/>
  <c r="W465" i="7" s="1"/>
  <c r="Y465" i="7" s="1"/>
  <c r="V461" i="7"/>
  <c r="W461" i="7" s="1"/>
  <c r="Y461" i="7" s="1"/>
  <c r="V457" i="7"/>
  <c r="W457" i="7" s="1"/>
  <c r="Y457" i="7" s="1"/>
  <c r="V449" i="7"/>
  <c r="W449" i="7" s="1"/>
  <c r="Y449" i="7" s="1"/>
  <c r="V445" i="7"/>
  <c r="W445" i="7" s="1"/>
  <c r="Y445" i="7" s="1"/>
  <c r="V437" i="7"/>
  <c r="W437" i="7" s="1"/>
  <c r="Y437" i="7" s="1"/>
  <c r="V433" i="7"/>
  <c r="W433" i="7" s="1"/>
  <c r="Y433" i="7" s="1"/>
  <c r="V425" i="7"/>
  <c r="W425" i="7" s="1"/>
  <c r="Y425" i="7" s="1"/>
  <c r="V421" i="7"/>
  <c r="W421" i="7" s="1"/>
  <c r="Y421" i="7" s="1"/>
  <c r="V413" i="7"/>
  <c r="W413" i="7" s="1"/>
  <c r="Y413" i="7" s="1"/>
  <c r="V409" i="7"/>
  <c r="W409" i="7" s="1"/>
  <c r="Y409" i="7" s="1"/>
  <c r="V401" i="7"/>
  <c r="W401" i="7" s="1"/>
  <c r="Y401" i="7" s="1"/>
  <c r="V397" i="7"/>
  <c r="W397" i="7" s="1"/>
  <c r="Y397" i="7" s="1"/>
  <c r="V389" i="7"/>
  <c r="W389" i="7" s="1"/>
  <c r="Y389" i="7" s="1"/>
  <c r="V385" i="7"/>
  <c r="W385" i="7" s="1"/>
  <c r="Y385" i="7" s="1"/>
  <c r="V377" i="7"/>
  <c r="W377" i="7" s="1"/>
  <c r="Y377" i="7" s="1"/>
  <c r="V373" i="7"/>
  <c r="W373" i="7" s="1"/>
  <c r="Y373" i="7" s="1"/>
  <c r="V365" i="7"/>
  <c r="W365" i="7" s="1"/>
  <c r="Y365" i="7" s="1"/>
  <c r="V357" i="7"/>
  <c r="W357" i="7" s="1"/>
  <c r="Y357" i="7" s="1"/>
  <c r="V353" i="7"/>
  <c r="W353" i="7" s="1"/>
  <c r="Y353" i="7" s="1"/>
  <c r="V345" i="7"/>
  <c r="W345" i="7" s="1"/>
  <c r="Y345" i="7" s="1"/>
  <c r="V341" i="7"/>
  <c r="W341" i="7" s="1"/>
  <c r="Y341" i="7" s="1"/>
  <c r="V337" i="7"/>
  <c r="W337" i="7" s="1"/>
  <c r="Y337" i="7" s="1"/>
  <c r="V329" i="7"/>
  <c r="W329" i="7" s="1"/>
  <c r="Y329" i="7" s="1"/>
  <c r="V325" i="7"/>
  <c r="W325" i="7" s="1"/>
  <c r="Y325" i="7" s="1"/>
  <c r="V317" i="7"/>
  <c r="W317" i="7" s="1"/>
  <c r="Y317" i="7" s="1"/>
  <c r="V313" i="7"/>
  <c r="W313" i="7" s="1"/>
  <c r="Y313" i="7" s="1"/>
  <c r="V305" i="7"/>
  <c r="W305" i="7" s="1"/>
  <c r="Y305" i="7" s="1"/>
  <c r="V301" i="7"/>
  <c r="W301" i="7" s="1"/>
  <c r="Y301" i="7" s="1"/>
  <c r="V293" i="7"/>
  <c r="W293" i="7" s="1"/>
  <c r="Y293" i="7" s="1"/>
  <c r="V289" i="7"/>
  <c r="W289" i="7" s="1"/>
  <c r="Y289" i="7" s="1"/>
  <c r="V281" i="7"/>
  <c r="W281" i="7" s="1"/>
  <c r="Y281" i="7" s="1"/>
  <c r="V273" i="7"/>
  <c r="W273" i="7" s="1"/>
  <c r="Y273" i="7" s="1"/>
  <c r="V269" i="7"/>
  <c r="W269" i="7" s="1"/>
  <c r="Y269" i="7" s="1"/>
  <c r="V265" i="7"/>
  <c r="W265" i="7" s="1"/>
  <c r="Y265" i="7" s="1"/>
  <c r="V257" i="7"/>
  <c r="W257" i="7" s="1"/>
  <c r="Y257" i="7" s="1"/>
  <c r="V253" i="7"/>
  <c r="W253" i="7" s="1"/>
  <c r="Y253" i="7" s="1"/>
  <c r="V245" i="7"/>
  <c r="W245" i="7" s="1"/>
  <c r="Y245" i="7" s="1"/>
  <c r="V241" i="7"/>
  <c r="W241" i="7" s="1"/>
  <c r="Y241" i="7" s="1"/>
  <c r="V237" i="7"/>
  <c r="W237" i="7" s="1"/>
  <c r="Y237" i="7" s="1"/>
  <c r="V229" i="7"/>
  <c r="W229" i="7" s="1"/>
  <c r="Y229" i="7" s="1"/>
  <c r="V225" i="7"/>
  <c r="W225" i="7" s="1"/>
  <c r="Y225" i="7" s="1"/>
  <c r="V217" i="7"/>
  <c r="W217" i="7" s="1"/>
  <c r="Y217" i="7" s="1"/>
  <c r="V213" i="7"/>
  <c r="W213" i="7" s="1"/>
  <c r="Y213" i="7" s="1"/>
  <c r="V209" i="7"/>
  <c r="W209" i="7" s="1"/>
  <c r="Y209" i="7" s="1"/>
  <c r="V201" i="7"/>
  <c r="W201" i="7" s="1"/>
  <c r="Y201" i="7" s="1"/>
  <c r="V197" i="7"/>
  <c r="W197" i="7" s="1"/>
  <c r="Y197" i="7" s="1"/>
  <c r="V189" i="7"/>
  <c r="W189" i="7" s="1"/>
  <c r="Y189" i="7" s="1"/>
  <c r="V185" i="7"/>
  <c r="W185" i="7" s="1"/>
  <c r="Y185" i="7" s="1"/>
  <c r="V177" i="7"/>
  <c r="W177" i="7" s="1"/>
  <c r="Y177" i="7" s="1"/>
  <c r="V169" i="7"/>
  <c r="W169" i="7" s="1"/>
  <c r="Y169" i="7" s="1"/>
  <c r="V165" i="7"/>
  <c r="W165" i="7" s="1"/>
  <c r="Y165" i="7" s="1"/>
  <c r="V157" i="7"/>
  <c r="W157" i="7" s="1"/>
  <c r="Y157" i="7" s="1"/>
  <c r="V153" i="7"/>
  <c r="W153" i="7" s="1"/>
  <c r="Y153" i="7" s="1"/>
  <c r="V149" i="7"/>
  <c r="W149" i="7" s="1"/>
  <c r="Y149" i="7" s="1"/>
  <c r="V141" i="7"/>
  <c r="W141" i="7" s="1"/>
  <c r="Y141" i="7" s="1"/>
  <c r="V137" i="7"/>
  <c r="W137" i="7" s="1"/>
  <c r="Y137" i="7" s="1"/>
  <c r="V129" i="7"/>
  <c r="W129" i="7" s="1"/>
  <c r="Y129" i="7" s="1"/>
  <c r="V125" i="7"/>
  <c r="W125" i="7" s="1"/>
  <c r="Y125" i="7" s="1"/>
  <c r="V117" i="7"/>
  <c r="W117" i="7" s="1"/>
  <c r="Y117" i="7" s="1"/>
  <c r="V109" i="7"/>
  <c r="W109" i="7" s="1"/>
  <c r="Y109" i="7" s="1"/>
  <c r="V105" i="7"/>
  <c r="W105" i="7" s="1"/>
  <c r="Y105" i="7" s="1"/>
  <c r="V101" i="7"/>
  <c r="W101" i="7" s="1"/>
  <c r="Y101" i="7" s="1"/>
  <c r="V93" i="7"/>
  <c r="W93" i="7" s="1"/>
  <c r="Y93" i="7" s="1"/>
  <c r="V89" i="7"/>
  <c r="W89" i="7" s="1"/>
  <c r="Y89" i="7" s="1"/>
  <c r="V81" i="7"/>
  <c r="W81" i="7" s="1"/>
  <c r="Y81" i="7" s="1"/>
  <c r="V77" i="7"/>
  <c r="W77" i="7" s="1"/>
  <c r="Y77" i="7" s="1"/>
  <c r="V69" i="7"/>
  <c r="W69" i="7" s="1"/>
  <c r="Y69" i="7" s="1"/>
  <c r="V65" i="7"/>
  <c r="W65" i="7" s="1"/>
  <c r="Y65" i="7" s="1"/>
  <c r="V57" i="7"/>
  <c r="W57" i="7" s="1"/>
  <c r="Y57" i="7" s="1"/>
  <c r="V53" i="7"/>
  <c r="W53" i="7" s="1"/>
  <c r="Y53" i="7" s="1"/>
  <c r="V45" i="7"/>
  <c r="W45" i="7" s="1"/>
  <c r="Y45" i="7" s="1"/>
  <c r="V41" i="7"/>
  <c r="W41" i="7" s="1"/>
  <c r="Y41" i="7" s="1"/>
  <c r="V37" i="7"/>
  <c r="W37" i="7" s="1"/>
  <c r="Y37" i="7" s="1"/>
  <c r="V29" i="7"/>
  <c r="W29" i="7" s="1"/>
  <c r="Y29" i="7" s="1"/>
  <c r="V25" i="7"/>
  <c r="W25" i="7" s="1"/>
  <c r="Y25" i="7" s="1"/>
  <c r="V21" i="7"/>
  <c r="W21" i="7" s="1"/>
  <c r="Y21" i="7" s="1"/>
  <c r="V17" i="7"/>
  <c r="W17" i="7" s="1"/>
  <c r="Y17" i="7" s="1"/>
  <c r="V9" i="7"/>
  <c r="W9" i="7" s="1"/>
  <c r="Y9" i="7" s="1"/>
  <c r="V5" i="7"/>
  <c r="W5" i="7" s="1"/>
  <c r="Y5" i="7" s="1"/>
  <c r="V1191" i="7"/>
  <c r="W1191" i="7" s="1"/>
  <c r="Y1191" i="7" s="1"/>
  <c r="V1187" i="7"/>
  <c r="W1187" i="7" s="1"/>
  <c r="Y1187" i="7" s="1"/>
  <c r="V1183" i="7"/>
  <c r="W1183" i="7" s="1"/>
  <c r="Y1183" i="7" s="1"/>
  <c r="V1179" i="7"/>
  <c r="W1179" i="7" s="1"/>
  <c r="Y1179" i="7" s="1"/>
  <c r="V1175" i="7"/>
  <c r="W1175" i="7" s="1"/>
  <c r="Y1175" i="7" s="1"/>
  <c r="V1171" i="7"/>
  <c r="W1171" i="7" s="1"/>
  <c r="Y1171" i="7" s="1"/>
  <c r="V1167" i="7"/>
  <c r="W1167" i="7" s="1"/>
  <c r="Y1167" i="7" s="1"/>
  <c r="V1163" i="7"/>
  <c r="W1163" i="7" s="1"/>
  <c r="Y1163" i="7" s="1"/>
  <c r="V1159" i="7"/>
  <c r="W1159" i="7" s="1"/>
  <c r="Y1159" i="7" s="1"/>
  <c r="V1155" i="7"/>
  <c r="W1155" i="7" s="1"/>
  <c r="Y1155" i="7" s="1"/>
  <c r="V1151" i="7"/>
  <c r="W1151" i="7" s="1"/>
  <c r="Y1151" i="7" s="1"/>
  <c r="V1147" i="7"/>
  <c r="W1147" i="7" s="1"/>
  <c r="Y1147" i="7" s="1"/>
  <c r="V1143" i="7"/>
  <c r="W1143" i="7" s="1"/>
  <c r="Y1143" i="7" s="1"/>
  <c r="V1139" i="7"/>
  <c r="W1139" i="7" s="1"/>
  <c r="Y1139" i="7" s="1"/>
  <c r="V1135" i="7"/>
  <c r="W1135" i="7" s="1"/>
  <c r="Y1135" i="7" s="1"/>
  <c r="V1131" i="7"/>
  <c r="W1131" i="7" s="1"/>
  <c r="Y1131" i="7" s="1"/>
  <c r="V1127" i="7"/>
  <c r="W1127" i="7" s="1"/>
  <c r="Y1127" i="7" s="1"/>
  <c r="V1123" i="7"/>
  <c r="W1123" i="7" s="1"/>
  <c r="Y1123" i="7" s="1"/>
  <c r="V1119" i="7"/>
  <c r="W1119" i="7" s="1"/>
  <c r="Y1119" i="7" s="1"/>
  <c r="V1115" i="7"/>
  <c r="W1115" i="7" s="1"/>
  <c r="Y1115" i="7" s="1"/>
  <c r="V1111" i="7"/>
  <c r="W1111" i="7" s="1"/>
  <c r="Y1111" i="7" s="1"/>
  <c r="V1107" i="7"/>
  <c r="W1107" i="7" s="1"/>
  <c r="Y1107" i="7" s="1"/>
  <c r="V1103" i="7"/>
  <c r="W1103" i="7" s="1"/>
  <c r="Y1103" i="7" s="1"/>
  <c r="V1099" i="7"/>
  <c r="W1099" i="7" s="1"/>
  <c r="Y1099" i="7" s="1"/>
  <c r="V1095" i="7"/>
  <c r="W1095" i="7" s="1"/>
  <c r="Y1095" i="7" s="1"/>
  <c r="V1091" i="7"/>
  <c r="W1091" i="7" s="1"/>
  <c r="Y1091" i="7" s="1"/>
  <c r="V1087" i="7"/>
  <c r="W1087" i="7" s="1"/>
  <c r="Y1087" i="7" s="1"/>
  <c r="V1083" i="7"/>
  <c r="W1083" i="7" s="1"/>
  <c r="Y1083" i="7" s="1"/>
  <c r="V1079" i="7"/>
  <c r="W1079" i="7" s="1"/>
  <c r="Y1079" i="7" s="1"/>
  <c r="V1075" i="7"/>
  <c r="W1075" i="7" s="1"/>
  <c r="Y1075" i="7" s="1"/>
  <c r="V1071" i="7"/>
  <c r="W1071" i="7" s="1"/>
  <c r="Y1071" i="7" s="1"/>
  <c r="V1067" i="7"/>
  <c r="W1067" i="7" s="1"/>
  <c r="Y1067" i="7" s="1"/>
  <c r="V1063" i="7"/>
  <c r="W1063" i="7" s="1"/>
  <c r="Y1063" i="7" s="1"/>
  <c r="V1059" i="7"/>
  <c r="W1059" i="7" s="1"/>
  <c r="Y1059" i="7" s="1"/>
  <c r="V1055" i="7"/>
  <c r="W1055" i="7" s="1"/>
  <c r="Y1055" i="7" s="1"/>
  <c r="V1051" i="7"/>
  <c r="W1051" i="7" s="1"/>
  <c r="Y1051" i="7" s="1"/>
  <c r="V1047" i="7"/>
  <c r="W1047" i="7" s="1"/>
  <c r="Y1047" i="7" s="1"/>
  <c r="V1043" i="7"/>
  <c r="W1043" i="7" s="1"/>
  <c r="Y1043" i="7" s="1"/>
  <c r="V1039" i="7"/>
  <c r="W1039" i="7" s="1"/>
  <c r="Y1039" i="7" s="1"/>
  <c r="V1035" i="7"/>
  <c r="W1035" i="7" s="1"/>
  <c r="Y1035" i="7" s="1"/>
  <c r="V1031" i="7"/>
  <c r="W1031" i="7" s="1"/>
  <c r="Y1031" i="7" s="1"/>
  <c r="V1027" i="7"/>
  <c r="W1027" i="7" s="1"/>
  <c r="Y1027" i="7" s="1"/>
  <c r="V1023" i="7"/>
  <c r="W1023" i="7" s="1"/>
  <c r="Y1023" i="7" s="1"/>
  <c r="V1019" i="7"/>
  <c r="W1019" i="7" s="1"/>
  <c r="Y1019" i="7" s="1"/>
  <c r="V1015" i="7"/>
  <c r="W1015" i="7" s="1"/>
  <c r="Y1015" i="7" s="1"/>
  <c r="V1011" i="7"/>
  <c r="W1011" i="7" s="1"/>
  <c r="Y1011" i="7" s="1"/>
  <c r="V1007" i="7"/>
  <c r="W1007" i="7" s="1"/>
  <c r="Y1007" i="7" s="1"/>
  <c r="V1003" i="7"/>
  <c r="W1003" i="7" s="1"/>
  <c r="Y1003" i="7" s="1"/>
  <c r="V999" i="7"/>
  <c r="W999" i="7" s="1"/>
  <c r="Y999" i="7" s="1"/>
  <c r="V995" i="7"/>
  <c r="W995" i="7" s="1"/>
  <c r="Y995" i="7" s="1"/>
  <c r="V991" i="7"/>
  <c r="W991" i="7" s="1"/>
  <c r="Y991" i="7" s="1"/>
  <c r="V987" i="7"/>
  <c r="W987" i="7" s="1"/>
  <c r="Y987" i="7" s="1"/>
  <c r="V983" i="7"/>
  <c r="W983" i="7" s="1"/>
  <c r="Y983" i="7" s="1"/>
  <c r="V979" i="7"/>
  <c r="W979" i="7" s="1"/>
  <c r="Y979" i="7" s="1"/>
  <c r="V975" i="7"/>
  <c r="W975" i="7" s="1"/>
  <c r="Y975" i="7" s="1"/>
  <c r="V971" i="7"/>
  <c r="W971" i="7" s="1"/>
  <c r="Y971" i="7" s="1"/>
  <c r="V967" i="7"/>
  <c r="W967" i="7" s="1"/>
  <c r="Y967" i="7" s="1"/>
  <c r="V963" i="7"/>
  <c r="W963" i="7" s="1"/>
  <c r="Y963" i="7" s="1"/>
  <c r="V959" i="7"/>
  <c r="W959" i="7" s="1"/>
  <c r="Y959" i="7" s="1"/>
  <c r="V955" i="7"/>
  <c r="W955" i="7" s="1"/>
  <c r="Y955" i="7" s="1"/>
  <c r="V951" i="7"/>
  <c r="W951" i="7" s="1"/>
  <c r="Y951" i="7" s="1"/>
  <c r="V947" i="7"/>
  <c r="W947" i="7" s="1"/>
  <c r="Y947" i="7" s="1"/>
  <c r="V943" i="7"/>
  <c r="W943" i="7" s="1"/>
  <c r="Y943" i="7" s="1"/>
  <c r="V939" i="7"/>
  <c r="W939" i="7" s="1"/>
  <c r="Y939" i="7" s="1"/>
  <c r="V935" i="7"/>
  <c r="W935" i="7" s="1"/>
  <c r="Y935" i="7" s="1"/>
  <c r="V931" i="7"/>
  <c r="W931" i="7" s="1"/>
  <c r="Y931" i="7" s="1"/>
  <c r="V927" i="7"/>
  <c r="W927" i="7" s="1"/>
  <c r="Y927" i="7" s="1"/>
  <c r="V923" i="7"/>
  <c r="W923" i="7" s="1"/>
  <c r="Y923" i="7" s="1"/>
  <c r="V919" i="7"/>
  <c r="W919" i="7" s="1"/>
  <c r="Y919" i="7" s="1"/>
  <c r="V915" i="7"/>
  <c r="W915" i="7" s="1"/>
  <c r="Y915" i="7" s="1"/>
  <c r="V911" i="7"/>
  <c r="W911" i="7" s="1"/>
  <c r="Y911" i="7" s="1"/>
  <c r="V907" i="7"/>
  <c r="W907" i="7" s="1"/>
  <c r="Y907" i="7" s="1"/>
  <c r="V903" i="7"/>
  <c r="W903" i="7" s="1"/>
  <c r="Y903" i="7" s="1"/>
  <c r="V899" i="7"/>
  <c r="W899" i="7" s="1"/>
  <c r="Y899" i="7" s="1"/>
  <c r="V895" i="7"/>
  <c r="W895" i="7" s="1"/>
  <c r="Y895" i="7" s="1"/>
  <c r="V891" i="7"/>
  <c r="W891" i="7" s="1"/>
  <c r="Y891" i="7" s="1"/>
  <c r="V887" i="7"/>
  <c r="W887" i="7" s="1"/>
  <c r="Y887" i="7" s="1"/>
  <c r="V883" i="7"/>
  <c r="W883" i="7" s="1"/>
  <c r="Y883" i="7" s="1"/>
  <c r="V879" i="7"/>
  <c r="W879" i="7" s="1"/>
  <c r="Y879" i="7" s="1"/>
  <c r="V875" i="7"/>
  <c r="W875" i="7" s="1"/>
  <c r="Y875" i="7" s="1"/>
  <c r="V871" i="7"/>
  <c r="W871" i="7" s="1"/>
  <c r="Y871" i="7" s="1"/>
  <c r="V867" i="7"/>
  <c r="W867" i="7" s="1"/>
  <c r="Y867" i="7" s="1"/>
  <c r="V863" i="7"/>
  <c r="W863" i="7" s="1"/>
  <c r="Y863" i="7" s="1"/>
  <c r="V859" i="7"/>
  <c r="W859" i="7" s="1"/>
  <c r="Y859" i="7" s="1"/>
  <c r="V855" i="7"/>
  <c r="W855" i="7" s="1"/>
  <c r="Y855" i="7" s="1"/>
  <c r="V851" i="7"/>
  <c r="W851" i="7" s="1"/>
  <c r="Y851" i="7" s="1"/>
  <c r="V847" i="7"/>
  <c r="W847" i="7" s="1"/>
  <c r="Y847" i="7" s="1"/>
  <c r="V843" i="7"/>
  <c r="W843" i="7" s="1"/>
  <c r="Y843" i="7" s="1"/>
  <c r="V839" i="7"/>
  <c r="W839" i="7" s="1"/>
  <c r="Y839" i="7" s="1"/>
  <c r="V835" i="7"/>
  <c r="W835" i="7" s="1"/>
  <c r="Y835" i="7" s="1"/>
  <c r="V831" i="7"/>
  <c r="W831" i="7" s="1"/>
  <c r="Y831" i="7" s="1"/>
  <c r="V827" i="7"/>
  <c r="W827" i="7" s="1"/>
  <c r="Y827" i="7" s="1"/>
  <c r="V823" i="7"/>
  <c r="W823" i="7" s="1"/>
  <c r="Y823" i="7" s="1"/>
  <c r="V819" i="7"/>
  <c r="W819" i="7" s="1"/>
  <c r="Y819" i="7" s="1"/>
  <c r="V815" i="7"/>
  <c r="W815" i="7" s="1"/>
  <c r="Y815" i="7" s="1"/>
  <c r="V811" i="7"/>
  <c r="W811" i="7" s="1"/>
  <c r="Y811" i="7" s="1"/>
  <c r="V807" i="7"/>
  <c r="W807" i="7" s="1"/>
  <c r="Y807" i="7" s="1"/>
  <c r="V803" i="7"/>
  <c r="W803" i="7" s="1"/>
  <c r="Y803" i="7" s="1"/>
  <c r="V799" i="7"/>
  <c r="W799" i="7" s="1"/>
  <c r="Y799" i="7" s="1"/>
  <c r="V795" i="7"/>
  <c r="W795" i="7" s="1"/>
  <c r="Y795" i="7" s="1"/>
  <c r="V791" i="7"/>
  <c r="W791" i="7" s="1"/>
  <c r="Y791" i="7" s="1"/>
  <c r="V787" i="7"/>
  <c r="W787" i="7" s="1"/>
  <c r="Y787" i="7" s="1"/>
  <c r="V783" i="7"/>
  <c r="W783" i="7" s="1"/>
  <c r="Y783" i="7" s="1"/>
  <c r="V779" i="7"/>
  <c r="W779" i="7" s="1"/>
  <c r="Y779" i="7" s="1"/>
  <c r="V775" i="7"/>
  <c r="W775" i="7" s="1"/>
  <c r="Y775" i="7" s="1"/>
  <c r="V771" i="7"/>
  <c r="W771" i="7" s="1"/>
  <c r="Y771" i="7" s="1"/>
  <c r="V767" i="7"/>
  <c r="W767" i="7" s="1"/>
  <c r="Y767" i="7" s="1"/>
  <c r="V763" i="7"/>
  <c r="W763" i="7" s="1"/>
  <c r="Y763" i="7" s="1"/>
  <c r="V759" i="7"/>
  <c r="W759" i="7" s="1"/>
  <c r="Y759" i="7" s="1"/>
  <c r="V755" i="7"/>
  <c r="W755" i="7" s="1"/>
  <c r="Y755" i="7" s="1"/>
  <c r="V751" i="7"/>
  <c r="W751" i="7" s="1"/>
  <c r="Y751" i="7" s="1"/>
  <c r="V747" i="7"/>
  <c r="W747" i="7" s="1"/>
  <c r="Y747" i="7" s="1"/>
  <c r="V743" i="7"/>
  <c r="W743" i="7" s="1"/>
  <c r="Y743" i="7" s="1"/>
  <c r="V739" i="7"/>
  <c r="W739" i="7" s="1"/>
  <c r="Y739" i="7" s="1"/>
  <c r="V735" i="7"/>
  <c r="W735" i="7" s="1"/>
  <c r="Y735" i="7" s="1"/>
  <c r="V731" i="7"/>
  <c r="W731" i="7" s="1"/>
  <c r="Y731" i="7" s="1"/>
  <c r="V727" i="7"/>
  <c r="W727" i="7" s="1"/>
  <c r="Y727" i="7" s="1"/>
  <c r="V723" i="7"/>
  <c r="W723" i="7" s="1"/>
  <c r="Y723" i="7" s="1"/>
  <c r="V719" i="7"/>
  <c r="W719" i="7" s="1"/>
  <c r="Y719" i="7" s="1"/>
  <c r="V715" i="7"/>
  <c r="W715" i="7" s="1"/>
  <c r="Y715" i="7" s="1"/>
  <c r="V711" i="7"/>
  <c r="W711" i="7" s="1"/>
  <c r="Y711" i="7" s="1"/>
  <c r="V707" i="7"/>
  <c r="W707" i="7" s="1"/>
  <c r="Y707" i="7" s="1"/>
  <c r="V703" i="7"/>
  <c r="W703" i="7" s="1"/>
  <c r="Y703" i="7" s="1"/>
  <c r="V699" i="7"/>
  <c r="W699" i="7" s="1"/>
  <c r="Y699" i="7" s="1"/>
  <c r="V695" i="7"/>
  <c r="W695" i="7" s="1"/>
  <c r="Y695" i="7" s="1"/>
  <c r="V691" i="7"/>
  <c r="W691" i="7" s="1"/>
  <c r="Y691" i="7" s="1"/>
  <c r="V687" i="7"/>
  <c r="W687" i="7" s="1"/>
  <c r="Y687" i="7" s="1"/>
  <c r="V683" i="7"/>
  <c r="W683" i="7" s="1"/>
  <c r="Y683" i="7" s="1"/>
  <c r="V679" i="7"/>
  <c r="W679" i="7" s="1"/>
  <c r="Y679" i="7" s="1"/>
  <c r="V675" i="7"/>
  <c r="W675" i="7" s="1"/>
  <c r="Y675" i="7" s="1"/>
  <c r="V671" i="7"/>
  <c r="W671" i="7" s="1"/>
  <c r="Y671" i="7" s="1"/>
  <c r="V667" i="7"/>
  <c r="W667" i="7" s="1"/>
  <c r="Y667" i="7" s="1"/>
  <c r="V663" i="7"/>
  <c r="W663" i="7" s="1"/>
  <c r="Y663" i="7" s="1"/>
  <c r="V659" i="7"/>
  <c r="W659" i="7" s="1"/>
  <c r="Y659" i="7" s="1"/>
  <c r="V655" i="7"/>
  <c r="W655" i="7" s="1"/>
  <c r="Y655" i="7" s="1"/>
  <c r="V651" i="7"/>
  <c r="W651" i="7" s="1"/>
  <c r="Y651" i="7" s="1"/>
  <c r="V647" i="7"/>
  <c r="W647" i="7" s="1"/>
  <c r="Y647" i="7" s="1"/>
  <c r="V643" i="7"/>
  <c r="W643" i="7" s="1"/>
  <c r="Y643" i="7" s="1"/>
  <c r="V639" i="7"/>
  <c r="W639" i="7" s="1"/>
  <c r="Y639" i="7" s="1"/>
  <c r="V635" i="7"/>
  <c r="W635" i="7" s="1"/>
  <c r="Y635" i="7" s="1"/>
  <c r="V631" i="7"/>
  <c r="W631" i="7" s="1"/>
  <c r="Y631" i="7" s="1"/>
  <c r="V627" i="7"/>
  <c r="W627" i="7" s="1"/>
  <c r="Y627" i="7" s="1"/>
  <c r="V623" i="7"/>
  <c r="W623" i="7" s="1"/>
  <c r="Y623" i="7" s="1"/>
  <c r="V619" i="7"/>
  <c r="W619" i="7" s="1"/>
  <c r="Y619" i="7" s="1"/>
  <c r="V615" i="7"/>
  <c r="W615" i="7" s="1"/>
  <c r="Y615" i="7" s="1"/>
  <c r="V611" i="7"/>
  <c r="W611" i="7" s="1"/>
  <c r="Y611" i="7" s="1"/>
  <c r="V607" i="7"/>
  <c r="W607" i="7" s="1"/>
  <c r="Y607" i="7" s="1"/>
  <c r="V603" i="7"/>
  <c r="W603" i="7" s="1"/>
  <c r="Y603" i="7" s="1"/>
  <c r="V599" i="7"/>
  <c r="W599" i="7" s="1"/>
  <c r="Y599" i="7" s="1"/>
  <c r="V595" i="7"/>
  <c r="W595" i="7" s="1"/>
  <c r="Y595" i="7" s="1"/>
  <c r="V591" i="7"/>
  <c r="W591" i="7" s="1"/>
  <c r="Y591" i="7" s="1"/>
  <c r="V587" i="7"/>
  <c r="W587" i="7" s="1"/>
  <c r="Y587" i="7" s="1"/>
  <c r="V583" i="7"/>
  <c r="W583" i="7" s="1"/>
  <c r="Y583" i="7" s="1"/>
  <c r="V579" i="7"/>
  <c r="W579" i="7" s="1"/>
  <c r="Y579" i="7" s="1"/>
  <c r="V575" i="7"/>
  <c r="W575" i="7" s="1"/>
  <c r="Y575" i="7" s="1"/>
  <c r="V571" i="7"/>
  <c r="W571" i="7" s="1"/>
  <c r="Y571" i="7" s="1"/>
  <c r="V567" i="7"/>
  <c r="W567" i="7" s="1"/>
  <c r="Y567" i="7" s="1"/>
  <c r="V563" i="7"/>
  <c r="W563" i="7" s="1"/>
  <c r="Y563" i="7" s="1"/>
  <c r="V559" i="7"/>
  <c r="W559" i="7" s="1"/>
  <c r="Y559" i="7" s="1"/>
  <c r="V555" i="7"/>
  <c r="W555" i="7" s="1"/>
  <c r="Y555" i="7" s="1"/>
  <c r="V551" i="7"/>
  <c r="W551" i="7" s="1"/>
  <c r="Y551" i="7" s="1"/>
  <c r="V547" i="7"/>
  <c r="W547" i="7" s="1"/>
  <c r="Y547" i="7" s="1"/>
  <c r="V543" i="7"/>
  <c r="W543" i="7" s="1"/>
  <c r="Y543" i="7" s="1"/>
  <c r="V539" i="7"/>
  <c r="W539" i="7" s="1"/>
  <c r="Y539" i="7" s="1"/>
  <c r="V535" i="7"/>
  <c r="W535" i="7" s="1"/>
  <c r="Y535" i="7" s="1"/>
  <c r="V531" i="7"/>
  <c r="W531" i="7" s="1"/>
  <c r="Y531" i="7" s="1"/>
  <c r="V527" i="7"/>
  <c r="W527" i="7" s="1"/>
  <c r="Y527" i="7" s="1"/>
  <c r="V523" i="7"/>
  <c r="W523" i="7" s="1"/>
  <c r="Y523" i="7" s="1"/>
  <c r="V519" i="7"/>
  <c r="W519" i="7" s="1"/>
  <c r="Y519" i="7" s="1"/>
  <c r="V515" i="7"/>
  <c r="W515" i="7" s="1"/>
  <c r="Y515" i="7" s="1"/>
  <c r="V511" i="7"/>
  <c r="W511" i="7" s="1"/>
  <c r="Y511" i="7" s="1"/>
  <c r="V507" i="7"/>
  <c r="W507" i="7" s="1"/>
  <c r="Y507" i="7" s="1"/>
  <c r="V503" i="7"/>
  <c r="W503" i="7" s="1"/>
  <c r="Y503" i="7" s="1"/>
  <c r="V499" i="7"/>
  <c r="W499" i="7" s="1"/>
  <c r="Y499" i="7" s="1"/>
  <c r="V495" i="7"/>
  <c r="W495" i="7" s="1"/>
  <c r="Y495" i="7" s="1"/>
  <c r="V491" i="7"/>
  <c r="W491" i="7" s="1"/>
  <c r="Y491" i="7" s="1"/>
  <c r="V487" i="7"/>
  <c r="W487" i="7" s="1"/>
  <c r="Y487" i="7" s="1"/>
  <c r="V483" i="7"/>
  <c r="W483" i="7" s="1"/>
  <c r="Y483" i="7" s="1"/>
  <c r="V479" i="7"/>
  <c r="W479" i="7" s="1"/>
  <c r="Y479" i="7" s="1"/>
  <c r="V475" i="7"/>
  <c r="W475" i="7" s="1"/>
  <c r="Y475" i="7" s="1"/>
  <c r="V471" i="7"/>
  <c r="W471" i="7" s="1"/>
  <c r="Y471" i="7" s="1"/>
  <c r="V467" i="7"/>
  <c r="W467" i="7" s="1"/>
  <c r="Y467" i="7" s="1"/>
  <c r="V463" i="7"/>
  <c r="W463" i="7" s="1"/>
  <c r="Y463" i="7" s="1"/>
  <c r="V459" i="7"/>
  <c r="W459" i="7" s="1"/>
  <c r="Y459" i="7" s="1"/>
  <c r="V455" i="7"/>
  <c r="W455" i="7" s="1"/>
  <c r="Y455" i="7" s="1"/>
  <c r="V451" i="7"/>
  <c r="W451" i="7" s="1"/>
  <c r="Y451" i="7" s="1"/>
  <c r="V447" i="7"/>
  <c r="W447" i="7" s="1"/>
  <c r="Y447" i="7" s="1"/>
  <c r="V443" i="7"/>
  <c r="W443" i="7" s="1"/>
  <c r="Y443" i="7" s="1"/>
  <c r="V439" i="7"/>
  <c r="W439" i="7" s="1"/>
  <c r="Y439" i="7" s="1"/>
  <c r="V435" i="7"/>
  <c r="W435" i="7" s="1"/>
  <c r="Y435" i="7" s="1"/>
  <c r="V431" i="7"/>
  <c r="W431" i="7" s="1"/>
  <c r="Y431" i="7" s="1"/>
  <c r="V427" i="7"/>
  <c r="W427" i="7" s="1"/>
  <c r="Y427" i="7" s="1"/>
  <c r="V423" i="7"/>
  <c r="W423" i="7" s="1"/>
  <c r="Y423" i="7" s="1"/>
  <c r="V419" i="7"/>
  <c r="W419" i="7" s="1"/>
  <c r="Y419" i="7" s="1"/>
  <c r="V415" i="7"/>
  <c r="W415" i="7" s="1"/>
  <c r="Y415" i="7" s="1"/>
  <c r="V411" i="7"/>
  <c r="W411" i="7" s="1"/>
  <c r="Y411" i="7" s="1"/>
  <c r="V407" i="7"/>
  <c r="W407" i="7" s="1"/>
  <c r="Y407" i="7" s="1"/>
  <c r="V403" i="7"/>
  <c r="W403" i="7" s="1"/>
  <c r="Y403" i="7" s="1"/>
  <c r="V399" i="7"/>
  <c r="W399" i="7" s="1"/>
  <c r="Y399" i="7" s="1"/>
  <c r="V395" i="7"/>
  <c r="W395" i="7" s="1"/>
  <c r="Y395" i="7" s="1"/>
  <c r="V391" i="7"/>
  <c r="W391" i="7" s="1"/>
  <c r="Y391" i="7" s="1"/>
  <c r="V387" i="7"/>
  <c r="W387" i="7" s="1"/>
  <c r="Y387" i="7" s="1"/>
  <c r="V383" i="7"/>
  <c r="W383" i="7" s="1"/>
  <c r="Y383" i="7" s="1"/>
  <c r="V379" i="7"/>
  <c r="W379" i="7" s="1"/>
  <c r="Y379" i="7" s="1"/>
  <c r="V375" i="7"/>
  <c r="W375" i="7" s="1"/>
  <c r="Y375" i="7" s="1"/>
  <c r="V371" i="7"/>
  <c r="W371" i="7" s="1"/>
  <c r="Y371" i="7" s="1"/>
  <c r="V367" i="7"/>
  <c r="W367" i="7" s="1"/>
  <c r="Y367" i="7" s="1"/>
  <c r="V363" i="7"/>
  <c r="W363" i="7" s="1"/>
  <c r="Y363" i="7" s="1"/>
  <c r="V359" i="7"/>
  <c r="W359" i="7" s="1"/>
  <c r="Y359" i="7" s="1"/>
  <c r="V355" i="7"/>
  <c r="W355" i="7" s="1"/>
  <c r="Y355" i="7" s="1"/>
  <c r="V351" i="7"/>
  <c r="W351" i="7" s="1"/>
  <c r="Y351" i="7" s="1"/>
  <c r="V347" i="7"/>
  <c r="W347" i="7" s="1"/>
  <c r="Y347" i="7" s="1"/>
  <c r="V343" i="7"/>
  <c r="W343" i="7" s="1"/>
  <c r="Y343" i="7" s="1"/>
  <c r="V339" i="7"/>
  <c r="W339" i="7" s="1"/>
  <c r="Y339" i="7" s="1"/>
  <c r="V335" i="7"/>
  <c r="W335" i="7" s="1"/>
  <c r="Y335" i="7" s="1"/>
  <c r="V331" i="7"/>
  <c r="W331" i="7" s="1"/>
  <c r="Y331" i="7" s="1"/>
  <c r="V327" i="7"/>
  <c r="W327" i="7" s="1"/>
  <c r="Y327" i="7" s="1"/>
  <c r="V323" i="7"/>
  <c r="W323" i="7" s="1"/>
  <c r="Y323" i="7" s="1"/>
  <c r="V319" i="7"/>
  <c r="W319" i="7" s="1"/>
  <c r="Y319" i="7" s="1"/>
  <c r="V315" i="7"/>
  <c r="W315" i="7" s="1"/>
  <c r="Y315" i="7" s="1"/>
  <c r="V311" i="7"/>
  <c r="W311" i="7" s="1"/>
  <c r="Y311" i="7" s="1"/>
  <c r="V307" i="7"/>
  <c r="W307" i="7" s="1"/>
  <c r="Y307" i="7" s="1"/>
  <c r="V303" i="7"/>
  <c r="W303" i="7" s="1"/>
  <c r="Y303" i="7" s="1"/>
  <c r="V299" i="7"/>
  <c r="W299" i="7" s="1"/>
  <c r="Y299" i="7" s="1"/>
  <c r="V295" i="7"/>
  <c r="W295" i="7" s="1"/>
  <c r="Y295" i="7" s="1"/>
  <c r="V291" i="7"/>
  <c r="W291" i="7" s="1"/>
  <c r="Y291" i="7" s="1"/>
  <c r="V287" i="7"/>
  <c r="W287" i="7" s="1"/>
  <c r="Y287" i="7" s="1"/>
  <c r="V283" i="7"/>
  <c r="W283" i="7" s="1"/>
  <c r="Y283" i="7" s="1"/>
  <c r="V279" i="7"/>
  <c r="W279" i="7" s="1"/>
  <c r="Y279" i="7" s="1"/>
  <c r="V275" i="7"/>
  <c r="W275" i="7" s="1"/>
  <c r="Y275" i="7" s="1"/>
  <c r="V271" i="7"/>
  <c r="W271" i="7" s="1"/>
  <c r="Y271" i="7" s="1"/>
  <c r="V267" i="7"/>
  <c r="W267" i="7" s="1"/>
  <c r="Y267" i="7" s="1"/>
  <c r="V263" i="7"/>
  <c r="W263" i="7" s="1"/>
  <c r="Y263" i="7" s="1"/>
  <c r="V259" i="7"/>
  <c r="W259" i="7" s="1"/>
  <c r="Y259" i="7" s="1"/>
  <c r="V255" i="7"/>
  <c r="W255" i="7" s="1"/>
  <c r="Y255" i="7" s="1"/>
  <c r="V251" i="7"/>
  <c r="W251" i="7" s="1"/>
  <c r="Y251" i="7" s="1"/>
  <c r="V247" i="7"/>
  <c r="W247" i="7" s="1"/>
  <c r="Y247" i="7" s="1"/>
  <c r="V243" i="7"/>
  <c r="W243" i="7" s="1"/>
  <c r="Y243" i="7" s="1"/>
  <c r="V239" i="7"/>
  <c r="W239" i="7" s="1"/>
  <c r="Y239" i="7" s="1"/>
  <c r="V235" i="7"/>
  <c r="W235" i="7" s="1"/>
  <c r="Y235" i="7" s="1"/>
  <c r="V231" i="7"/>
  <c r="W231" i="7" s="1"/>
  <c r="Y231" i="7" s="1"/>
  <c r="V227" i="7"/>
  <c r="W227" i="7" s="1"/>
  <c r="Y227" i="7" s="1"/>
  <c r="V223" i="7"/>
  <c r="W223" i="7" s="1"/>
  <c r="Y223" i="7" s="1"/>
  <c r="V219" i="7"/>
  <c r="W219" i="7" s="1"/>
  <c r="Y219" i="7" s="1"/>
  <c r="V215" i="7"/>
  <c r="W215" i="7" s="1"/>
  <c r="Y215" i="7" s="1"/>
  <c r="V211" i="7"/>
  <c r="W211" i="7" s="1"/>
  <c r="Y211" i="7" s="1"/>
  <c r="V207" i="7"/>
  <c r="W207" i="7" s="1"/>
  <c r="Y207" i="7" s="1"/>
  <c r="V203" i="7"/>
  <c r="W203" i="7" s="1"/>
  <c r="Y203" i="7" s="1"/>
  <c r="V199" i="7"/>
  <c r="W199" i="7" s="1"/>
  <c r="Y199" i="7" s="1"/>
  <c r="V195" i="7"/>
  <c r="W195" i="7" s="1"/>
  <c r="Y195" i="7" s="1"/>
  <c r="V191" i="7"/>
  <c r="W191" i="7" s="1"/>
  <c r="Y191" i="7" s="1"/>
  <c r="V187" i="7"/>
  <c r="W187" i="7" s="1"/>
  <c r="Y187" i="7" s="1"/>
  <c r="V183" i="7"/>
  <c r="W183" i="7" s="1"/>
  <c r="Y183" i="7" s="1"/>
  <c r="V179" i="7"/>
  <c r="W179" i="7" s="1"/>
  <c r="Y179" i="7" s="1"/>
  <c r="V175" i="7"/>
  <c r="W175" i="7" s="1"/>
  <c r="Y175" i="7" s="1"/>
  <c r="V171" i="7"/>
  <c r="W171" i="7" s="1"/>
  <c r="Y171" i="7" s="1"/>
  <c r="V167" i="7"/>
  <c r="W167" i="7" s="1"/>
  <c r="Y167" i="7" s="1"/>
  <c r="V163" i="7"/>
  <c r="W163" i="7" s="1"/>
  <c r="Y163" i="7" s="1"/>
  <c r="V159" i="7"/>
  <c r="W159" i="7" s="1"/>
  <c r="Y159" i="7" s="1"/>
  <c r="V155" i="7"/>
  <c r="W155" i="7" s="1"/>
  <c r="Y155" i="7" s="1"/>
  <c r="V151" i="7"/>
  <c r="W151" i="7" s="1"/>
  <c r="Y151" i="7" s="1"/>
  <c r="V147" i="7"/>
  <c r="W147" i="7" s="1"/>
  <c r="Y147" i="7" s="1"/>
  <c r="V143" i="7"/>
  <c r="W143" i="7" s="1"/>
  <c r="Y143" i="7" s="1"/>
  <c r="V139" i="7"/>
  <c r="W139" i="7" s="1"/>
  <c r="Y139" i="7" s="1"/>
  <c r="V135" i="7"/>
  <c r="W135" i="7" s="1"/>
  <c r="Y135" i="7" s="1"/>
  <c r="V131" i="7"/>
  <c r="W131" i="7" s="1"/>
  <c r="Y131" i="7" s="1"/>
  <c r="V127" i="7"/>
  <c r="W127" i="7" s="1"/>
  <c r="Y127" i="7" s="1"/>
  <c r="V123" i="7"/>
  <c r="W123" i="7" s="1"/>
  <c r="Y123" i="7" s="1"/>
  <c r="V119" i="7"/>
  <c r="W119" i="7" s="1"/>
  <c r="Y119" i="7" s="1"/>
  <c r="V115" i="7"/>
  <c r="W115" i="7" s="1"/>
  <c r="Y115" i="7" s="1"/>
  <c r="V111" i="7"/>
  <c r="W111" i="7" s="1"/>
  <c r="Y111" i="7" s="1"/>
  <c r="V107" i="7"/>
  <c r="W107" i="7" s="1"/>
  <c r="Y107" i="7" s="1"/>
  <c r="V103" i="7"/>
  <c r="W103" i="7" s="1"/>
  <c r="Y103" i="7" s="1"/>
  <c r="V99" i="7"/>
  <c r="W99" i="7" s="1"/>
  <c r="Y99" i="7" s="1"/>
  <c r="V95" i="7"/>
  <c r="W95" i="7" s="1"/>
  <c r="Y95" i="7" s="1"/>
  <c r="V91" i="7"/>
  <c r="W91" i="7" s="1"/>
  <c r="Y91" i="7" s="1"/>
  <c r="V87" i="7"/>
  <c r="W87" i="7" s="1"/>
  <c r="Y87" i="7" s="1"/>
  <c r="V83" i="7"/>
  <c r="W83" i="7" s="1"/>
  <c r="Y83" i="7" s="1"/>
  <c r="V79" i="7"/>
  <c r="W79" i="7" s="1"/>
  <c r="Y79" i="7" s="1"/>
  <c r="V75" i="7"/>
  <c r="W75" i="7" s="1"/>
  <c r="Y75" i="7" s="1"/>
  <c r="V71" i="7"/>
  <c r="W71" i="7" s="1"/>
  <c r="Y71" i="7" s="1"/>
  <c r="V67" i="7"/>
  <c r="W67" i="7" s="1"/>
  <c r="Y67" i="7" s="1"/>
  <c r="V63" i="7"/>
  <c r="W63" i="7" s="1"/>
  <c r="Y63" i="7" s="1"/>
  <c r="V59" i="7"/>
  <c r="W59" i="7" s="1"/>
  <c r="Y59" i="7" s="1"/>
  <c r="V55" i="7"/>
  <c r="W55" i="7" s="1"/>
  <c r="Y55" i="7" s="1"/>
  <c r="V51" i="7"/>
  <c r="W51" i="7" s="1"/>
  <c r="Y51" i="7" s="1"/>
  <c r="V47" i="7"/>
  <c r="W47" i="7" s="1"/>
  <c r="Y47" i="7" s="1"/>
  <c r="V43" i="7"/>
  <c r="W43" i="7" s="1"/>
  <c r="Y43" i="7" s="1"/>
  <c r="V39" i="7"/>
  <c r="W39" i="7" s="1"/>
  <c r="Y39" i="7" s="1"/>
  <c r="V35" i="7"/>
  <c r="W35" i="7" s="1"/>
  <c r="Y35" i="7" s="1"/>
  <c r="V31" i="7"/>
  <c r="W31" i="7" s="1"/>
  <c r="Y31" i="7" s="1"/>
  <c r="V27" i="7"/>
  <c r="W27" i="7" s="1"/>
  <c r="Y27" i="7" s="1"/>
  <c r="V23" i="7"/>
  <c r="W23" i="7" s="1"/>
  <c r="Y23" i="7" s="1"/>
  <c r="V19" i="7"/>
  <c r="W19" i="7" s="1"/>
  <c r="Y19" i="7" s="1"/>
  <c r="V15" i="7"/>
  <c r="W15" i="7" s="1"/>
  <c r="Y15" i="7" s="1"/>
  <c r="V11" i="7"/>
  <c r="W11" i="7" s="1"/>
  <c r="Y11" i="7" s="1"/>
  <c r="V7" i="7"/>
  <c r="W7" i="7" s="1"/>
  <c r="Y7" i="7" s="1"/>
  <c r="V3" i="7"/>
  <c r="W3" i="7" s="1"/>
  <c r="V1497" i="7"/>
  <c r="W1497" i="7" s="1"/>
  <c r="Y1497" i="7" s="1"/>
  <c r="V1489" i="7"/>
  <c r="W1489" i="7" s="1"/>
  <c r="Y1489" i="7" s="1"/>
  <c r="V1473" i="7"/>
  <c r="W1473" i="7" s="1"/>
  <c r="Y1473" i="7" s="1"/>
  <c r="V1465" i="7"/>
  <c r="W1465" i="7" s="1"/>
  <c r="Y1465" i="7" s="1"/>
  <c r="V1441" i="7"/>
  <c r="W1441" i="7" s="1"/>
  <c r="Y1441" i="7" s="1"/>
  <c r="V1433" i="7"/>
  <c r="W1433" i="7" s="1"/>
  <c r="Y1433" i="7" s="1"/>
  <c r="V1425" i="7"/>
  <c r="W1425" i="7" s="1"/>
  <c r="Y1425" i="7" s="1"/>
  <c r="V1409" i="7"/>
  <c r="W1409" i="7" s="1"/>
  <c r="Y1409" i="7" s="1"/>
  <c r="V1401" i="7"/>
  <c r="W1401" i="7" s="1"/>
  <c r="Y1401" i="7" s="1"/>
  <c r="V1385" i="7"/>
  <c r="W1385" i="7" s="1"/>
  <c r="Y1385" i="7" s="1"/>
  <c r="V1377" i="7"/>
  <c r="W1377" i="7" s="1"/>
  <c r="Y1377" i="7" s="1"/>
  <c r="V1361" i="7"/>
  <c r="W1361" i="7" s="1"/>
  <c r="Y1361" i="7" s="1"/>
  <c r="V1353" i="7"/>
  <c r="W1353" i="7" s="1"/>
  <c r="Y1353" i="7" s="1"/>
  <c r="V1337" i="7"/>
  <c r="W1337" i="7" s="1"/>
  <c r="Y1337" i="7" s="1"/>
  <c r="V1329" i="7"/>
  <c r="W1329" i="7" s="1"/>
  <c r="Y1329" i="7" s="1"/>
  <c r="V1313" i="7"/>
  <c r="W1313" i="7" s="1"/>
  <c r="Y1313" i="7" s="1"/>
  <c r="V1305" i="7"/>
  <c r="W1305" i="7" s="1"/>
  <c r="Y1305" i="7" s="1"/>
  <c r="V1289" i="7"/>
  <c r="W1289" i="7" s="1"/>
  <c r="Y1289" i="7" s="1"/>
  <c r="V1273" i="7"/>
  <c r="W1273" i="7" s="1"/>
  <c r="Y1273" i="7" s="1"/>
  <c r="V1265" i="7"/>
  <c r="W1265" i="7" s="1"/>
  <c r="Y1265" i="7" s="1"/>
  <c r="V1257" i="7"/>
  <c r="W1257" i="7" s="1"/>
  <c r="Y1257" i="7" s="1"/>
  <c r="V1249" i="7"/>
  <c r="W1249" i="7" s="1"/>
  <c r="Y1249" i="7" s="1"/>
  <c r="V1241" i="7"/>
  <c r="W1241" i="7" s="1"/>
  <c r="Y1241" i="7" s="1"/>
  <c r="V1225" i="7"/>
  <c r="W1225" i="7" s="1"/>
  <c r="Y1225" i="7" s="1"/>
  <c r="V1209" i="7"/>
  <c r="W1209" i="7" s="1"/>
  <c r="Y1209" i="7" s="1"/>
  <c r="V1201" i="7"/>
  <c r="W1201" i="7" s="1"/>
  <c r="Y1201" i="7" s="1"/>
  <c r="V1161" i="7"/>
  <c r="W1161" i="7" s="1"/>
  <c r="Y1161" i="7" s="1"/>
  <c r="V1498" i="7"/>
  <c r="W1498" i="7" s="1"/>
  <c r="Y1498" i="7" s="1"/>
  <c r="V1494" i="7"/>
  <c r="W1494" i="7" s="1"/>
  <c r="Y1494" i="7" s="1"/>
  <c r="V1490" i="7"/>
  <c r="W1490" i="7" s="1"/>
  <c r="Y1490" i="7" s="1"/>
  <c r="V1486" i="7"/>
  <c r="W1486" i="7" s="1"/>
  <c r="Y1486" i="7" s="1"/>
  <c r="V1482" i="7"/>
  <c r="W1482" i="7" s="1"/>
  <c r="Y1482" i="7" s="1"/>
  <c r="V1478" i="7"/>
  <c r="W1478" i="7" s="1"/>
  <c r="Y1478" i="7" s="1"/>
  <c r="V1474" i="7"/>
  <c r="W1474" i="7" s="1"/>
  <c r="Y1474" i="7" s="1"/>
  <c r="V1470" i="7"/>
  <c r="W1470" i="7" s="1"/>
  <c r="Y1470" i="7" s="1"/>
  <c r="V1466" i="7"/>
  <c r="W1466" i="7" s="1"/>
  <c r="Y1466" i="7" s="1"/>
  <c r="V1462" i="7"/>
  <c r="W1462" i="7" s="1"/>
  <c r="Y1462" i="7" s="1"/>
  <c r="V1458" i="7"/>
  <c r="W1458" i="7" s="1"/>
  <c r="Y1458" i="7" s="1"/>
  <c r="V1454" i="7"/>
  <c r="W1454" i="7" s="1"/>
  <c r="Y1454" i="7" s="1"/>
  <c r="V1450" i="7"/>
  <c r="W1450" i="7" s="1"/>
  <c r="Y1450" i="7" s="1"/>
  <c r="V1446" i="7"/>
  <c r="W1446" i="7" s="1"/>
  <c r="Y1446" i="7" s="1"/>
  <c r="V1442" i="7"/>
  <c r="W1442" i="7" s="1"/>
  <c r="Y1442" i="7" s="1"/>
  <c r="V1438" i="7"/>
  <c r="W1438" i="7" s="1"/>
  <c r="Y1438" i="7" s="1"/>
  <c r="V1434" i="7"/>
  <c r="W1434" i="7" s="1"/>
  <c r="Y1434" i="7" s="1"/>
  <c r="V1430" i="7"/>
  <c r="W1430" i="7" s="1"/>
  <c r="Y1430" i="7" s="1"/>
  <c r="V1426" i="7"/>
  <c r="W1426" i="7" s="1"/>
  <c r="Y1426" i="7" s="1"/>
  <c r="V1422" i="7"/>
  <c r="W1422" i="7" s="1"/>
  <c r="Y1422" i="7" s="1"/>
  <c r="V1418" i="7"/>
  <c r="W1418" i="7" s="1"/>
  <c r="Y1418" i="7" s="1"/>
  <c r="V1414" i="7"/>
  <c r="W1414" i="7" s="1"/>
  <c r="Y1414" i="7" s="1"/>
  <c r="V1410" i="7"/>
  <c r="W1410" i="7" s="1"/>
  <c r="Y1410" i="7" s="1"/>
  <c r="V1406" i="7"/>
  <c r="W1406" i="7" s="1"/>
  <c r="Y1406" i="7" s="1"/>
  <c r="V1402" i="7"/>
  <c r="W1402" i="7" s="1"/>
  <c r="Y1402" i="7" s="1"/>
  <c r="V1398" i="7"/>
  <c r="W1398" i="7" s="1"/>
  <c r="Y1398" i="7" s="1"/>
  <c r="V1394" i="7"/>
  <c r="W1394" i="7" s="1"/>
  <c r="Y1394" i="7" s="1"/>
  <c r="V1390" i="7"/>
  <c r="W1390" i="7" s="1"/>
  <c r="Y1390" i="7" s="1"/>
  <c r="V1386" i="7"/>
  <c r="W1386" i="7" s="1"/>
  <c r="Y1386" i="7" s="1"/>
  <c r="V1382" i="7"/>
  <c r="W1382" i="7" s="1"/>
  <c r="Y1382" i="7" s="1"/>
  <c r="V1378" i="7"/>
  <c r="W1378" i="7" s="1"/>
  <c r="Y1378" i="7" s="1"/>
  <c r="V1374" i="7"/>
  <c r="W1374" i="7" s="1"/>
  <c r="Y1374" i="7" s="1"/>
  <c r="V1370" i="7"/>
  <c r="W1370" i="7" s="1"/>
  <c r="Y1370" i="7" s="1"/>
  <c r="V1366" i="7"/>
  <c r="W1366" i="7" s="1"/>
  <c r="Y1366" i="7" s="1"/>
  <c r="V1362" i="7"/>
  <c r="W1362" i="7" s="1"/>
  <c r="Y1362" i="7" s="1"/>
  <c r="V1358" i="7"/>
  <c r="W1358" i="7" s="1"/>
  <c r="Y1358" i="7" s="1"/>
  <c r="V1354" i="7"/>
  <c r="W1354" i="7" s="1"/>
  <c r="Y1354" i="7" s="1"/>
  <c r="V1350" i="7"/>
  <c r="W1350" i="7" s="1"/>
  <c r="Y1350" i="7" s="1"/>
  <c r="V1346" i="7"/>
  <c r="W1346" i="7" s="1"/>
  <c r="Y1346" i="7" s="1"/>
  <c r="V1342" i="7"/>
  <c r="W1342" i="7" s="1"/>
  <c r="Y1342" i="7" s="1"/>
  <c r="V1338" i="7"/>
  <c r="W1338" i="7" s="1"/>
  <c r="Y1338" i="7" s="1"/>
  <c r="V1334" i="7"/>
  <c r="W1334" i="7" s="1"/>
  <c r="Y1334" i="7" s="1"/>
  <c r="V1330" i="7"/>
  <c r="W1330" i="7" s="1"/>
  <c r="Y1330" i="7" s="1"/>
  <c r="V1326" i="7"/>
  <c r="W1326" i="7" s="1"/>
  <c r="Y1326" i="7" s="1"/>
  <c r="V1322" i="7"/>
  <c r="W1322" i="7" s="1"/>
  <c r="Y1322" i="7" s="1"/>
  <c r="V1318" i="7"/>
  <c r="W1318" i="7" s="1"/>
  <c r="Y1318" i="7" s="1"/>
  <c r="V1314" i="7"/>
  <c r="W1314" i="7" s="1"/>
  <c r="Y1314" i="7" s="1"/>
  <c r="V1310" i="7"/>
  <c r="W1310" i="7" s="1"/>
  <c r="Y1310" i="7" s="1"/>
  <c r="V1306" i="7"/>
  <c r="W1306" i="7" s="1"/>
  <c r="Y1306" i="7" s="1"/>
  <c r="V1302" i="7"/>
  <c r="W1302" i="7" s="1"/>
  <c r="Y1302" i="7" s="1"/>
  <c r="V1298" i="7"/>
  <c r="W1298" i="7" s="1"/>
  <c r="Y1298" i="7" s="1"/>
  <c r="V1294" i="7"/>
  <c r="W1294" i="7" s="1"/>
  <c r="Y1294" i="7" s="1"/>
  <c r="V1290" i="7"/>
  <c r="W1290" i="7" s="1"/>
  <c r="Y1290" i="7" s="1"/>
  <c r="V1286" i="7"/>
  <c r="W1286" i="7" s="1"/>
  <c r="Y1286" i="7" s="1"/>
  <c r="V1282" i="7"/>
  <c r="W1282" i="7" s="1"/>
  <c r="Y1282" i="7" s="1"/>
  <c r="V1278" i="7"/>
  <c r="W1278" i="7" s="1"/>
  <c r="Y1278" i="7" s="1"/>
  <c r="V1274" i="7"/>
  <c r="W1274" i="7" s="1"/>
  <c r="Y1274" i="7" s="1"/>
  <c r="V1270" i="7"/>
  <c r="W1270" i="7" s="1"/>
  <c r="Y1270" i="7" s="1"/>
  <c r="V1266" i="7"/>
  <c r="W1266" i="7" s="1"/>
  <c r="Y1266" i="7" s="1"/>
  <c r="V1262" i="7"/>
  <c r="W1262" i="7" s="1"/>
  <c r="Y1262" i="7" s="1"/>
  <c r="V1258" i="7"/>
  <c r="W1258" i="7" s="1"/>
  <c r="Y1258" i="7" s="1"/>
  <c r="V1254" i="7"/>
  <c r="W1254" i="7" s="1"/>
  <c r="Y1254" i="7" s="1"/>
  <c r="V1250" i="7"/>
  <c r="W1250" i="7" s="1"/>
  <c r="Y1250" i="7" s="1"/>
  <c r="V1246" i="7"/>
  <c r="W1246" i="7" s="1"/>
  <c r="Y1246" i="7" s="1"/>
  <c r="V1242" i="7"/>
  <c r="W1242" i="7" s="1"/>
  <c r="Y1242" i="7" s="1"/>
  <c r="V1238" i="7"/>
  <c r="W1238" i="7" s="1"/>
  <c r="Y1238" i="7" s="1"/>
  <c r="V1234" i="7"/>
  <c r="W1234" i="7" s="1"/>
  <c r="Y1234" i="7" s="1"/>
  <c r="V1230" i="7"/>
  <c r="W1230" i="7" s="1"/>
  <c r="Y1230" i="7" s="1"/>
  <c r="V1226" i="7"/>
  <c r="W1226" i="7" s="1"/>
  <c r="Y1226" i="7" s="1"/>
  <c r="V1222" i="7"/>
  <c r="W1222" i="7" s="1"/>
  <c r="Y1222" i="7" s="1"/>
  <c r="V1218" i="7"/>
  <c r="W1218" i="7" s="1"/>
  <c r="Y1218" i="7" s="1"/>
  <c r="V1214" i="7"/>
  <c r="W1214" i="7" s="1"/>
  <c r="Y1214" i="7" s="1"/>
  <c r="V1210" i="7"/>
  <c r="W1210" i="7" s="1"/>
  <c r="Y1210" i="7" s="1"/>
  <c r="V1206" i="7"/>
  <c r="W1206" i="7" s="1"/>
  <c r="Y1206" i="7" s="1"/>
  <c r="V1202" i="7"/>
  <c r="W1202" i="7" s="1"/>
  <c r="Y1202" i="7" s="1"/>
  <c r="V1198" i="7"/>
  <c r="W1198" i="7" s="1"/>
  <c r="Y1198" i="7" s="1"/>
  <c r="V1194" i="7"/>
  <c r="W1194" i="7" s="1"/>
  <c r="Y1194" i="7" s="1"/>
  <c r="V1186" i="7"/>
  <c r="W1186" i="7" s="1"/>
  <c r="Y1186" i="7" s="1"/>
  <c r="V1182" i="7"/>
  <c r="W1182" i="7" s="1"/>
  <c r="Y1182" i="7" s="1"/>
  <c r="V1178" i="7"/>
  <c r="W1178" i="7" s="1"/>
  <c r="Y1178" i="7" s="1"/>
  <c r="V1170" i="7"/>
  <c r="W1170" i="7" s="1"/>
  <c r="Y1170" i="7" s="1"/>
  <c r="V1166" i="7"/>
  <c r="W1166" i="7" s="1"/>
  <c r="Y1166" i="7" s="1"/>
  <c r="V1162" i="7"/>
  <c r="W1162" i="7" s="1"/>
  <c r="Y1162" i="7" s="1"/>
  <c r="V1154" i="7"/>
  <c r="W1154" i="7" s="1"/>
  <c r="Y1154" i="7" s="1"/>
  <c r="V1150" i="7"/>
  <c r="W1150" i="7" s="1"/>
  <c r="Y1150" i="7" s="1"/>
  <c r="V1146" i="7"/>
  <c r="W1146" i="7" s="1"/>
  <c r="Y1146" i="7" s="1"/>
  <c r="V1142" i="7"/>
  <c r="W1142" i="7" s="1"/>
  <c r="Y1142" i="7" s="1"/>
  <c r="V1138" i="7"/>
  <c r="W1138" i="7" s="1"/>
  <c r="Y1138" i="7" s="1"/>
  <c r="V1134" i="7"/>
  <c r="W1134" i="7" s="1"/>
  <c r="Y1134" i="7" s="1"/>
  <c r="V1130" i="7"/>
  <c r="W1130" i="7" s="1"/>
  <c r="Y1130" i="7" s="1"/>
  <c r="V1126" i="7"/>
  <c r="W1126" i="7" s="1"/>
  <c r="Y1126" i="7" s="1"/>
  <c r="V1122" i="7"/>
  <c r="W1122" i="7" s="1"/>
  <c r="Y1122" i="7" s="1"/>
  <c r="V1118" i="7"/>
  <c r="W1118" i="7" s="1"/>
  <c r="Y1118" i="7" s="1"/>
  <c r="V1114" i="7"/>
  <c r="W1114" i="7" s="1"/>
  <c r="Y1114" i="7" s="1"/>
  <c r="V1110" i="7"/>
  <c r="W1110" i="7" s="1"/>
  <c r="Y1110" i="7" s="1"/>
  <c r="V1106" i="7"/>
  <c r="W1106" i="7" s="1"/>
  <c r="Y1106" i="7" s="1"/>
  <c r="V1102" i="7"/>
  <c r="W1102" i="7" s="1"/>
  <c r="Y1102" i="7" s="1"/>
  <c r="V1098" i="7"/>
  <c r="W1098" i="7" s="1"/>
  <c r="Y1098" i="7" s="1"/>
  <c r="V1094" i="7"/>
  <c r="W1094" i="7" s="1"/>
  <c r="Y1094" i="7" s="1"/>
  <c r="V1090" i="7"/>
  <c r="W1090" i="7" s="1"/>
  <c r="Y1090" i="7" s="1"/>
  <c r="V1086" i="7"/>
  <c r="W1086" i="7" s="1"/>
  <c r="Y1086" i="7" s="1"/>
  <c r="V1082" i="7"/>
  <c r="W1082" i="7" s="1"/>
  <c r="Y1082" i="7" s="1"/>
  <c r="V1078" i="7"/>
  <c r="W1078" i="7" s="1"/>
  <c r="Y1078" i="7" s="1"/>
  <c r="V1074" i="7"/>
  <c r="W1074" i="7" s="1"/>
  <c r="Y1074" i="7" s="1"/>
  <c r="V1070" i="7"/>
  <c r="W1070" i="7" s="1"/>
  <c r="Y1070" i="7" s="1"/>
  <c r="V1066" i="7"/>
  <c r="W1066" i="7" s="1"/>
  <c r="Y1066" i="7" s="1"/>
  <c r="V1062" i="7"/>
  <c r="W1062" i="7" s="1"/>
  <c r="Y1062" i="7" s="1"/>
  <c r="V1058" i="7"/>
  <c r="W1058" i="7" s="1"/>
  <c r="Y1058" i="7" s="1"/>
  <c r="V1054" i="7"/>
  <c r="W1054" i="7" s="1"/>
  <c r="Y1054" i="7" s="1"/>
  <c r="V1050" i="7"/>
  <c r="W1050" i="7" s="1"/>
  <c r="Y1050" i="7" s="1"/>
  <c r="V1046" i="7"/>
  <c r="W1046" i="7" s="1"/>
  <c r="Y1046" i="7" s="1"/>
  <c r="V1042" i="7"/>
  <c r="W1042" i="7" s="1"/>
  <c r="Y1042" i="7" s="1"/>
  <c r="V1038" i="7"/>
  <c r="W1038" i="7" s="1"/>
  <c r="Y1038" i="7" s="1"/>
  <c r="V1034" i="7"/>
  <c r="W1034" i="7" s="1"/>
  <c r="Y1034" i="7" s="1"/>
  <c r="V1030" i="7"/>
  <c r="W1030" i="7" s="1"/>
  <c r="Y1030" i="7" s="1"/>
  <c r="V1026" i="7"/>
  <c r="W1026" i="7" s="1"/>
  <c r="Y1026" i="7" s="1"/>
  <c r="V1022" i="7"/>
  <c r="W1022" i="7" s="1"/>
  <c r="Y1022" i="7" s="1"/>
  <c r="V1018" i="7"/>
  <c r="W1018" i="7" s="1"/>
  <c r="Y1018" i="7" s="1"/>
  <c r="V1014" i="7"/>
  <c r="W1014" i="7" s="1"/>
  <c r="Y1014" i="7" s="1"/>
  <c r="V1010" i="7"/>
  <c r="W1010" i="7" s="1"/>
  <c r="Y1010" i="7" s="1"/>
  <c r="V1006" i="7"/>
  <c r="W1006" i="7" s="1"/>
  <c r="Y1006" i="7" s="1"/>
  <c r="V1002" i="7"/>
  <c r="W1002" i="7" s="1"/>
  <c r="Y1002" i="7" s="1"/>
  <c r="V998" i="7"/>
  <c r="W998" i="7" s="1"/>
  <c r="Y998" i="7" s="1"/>
  <c r="V994" i="7"/>
  <c r="W994" i="7" s="1"/>
  <c r="Y994" i="7" s="1"/>
  <c r="V990" i="7"/>
  <c r="W990" i="7" s="1"/>
  <c r="Y990" i="7" s="1"/>
  <c r="V986" i="7"/>
  <c r="W986" i="7" s="1"/>
  <c r="Y986" i="7" s="1"/>
  <c r="V982" i="7"/>
  <c r="W982" i="7" s="1"/>
  <c r="Y982" i="7" s="1"/>
  <c r="V978" i="7"/>
  <c r="W978" i="7" s="1"/>
  <c r="Y978" i="7" s="1"/>
  <c r="V974" i="7"/>
  <c r="W974" i="7" s="1"/>
  <c r="Y974" i="7" s="1"/>
  <c r="V970" i="7"/>
  <c r="W970" i="7" s="1"/>
  <c r="Y970" i="7" s="1"/>
  <c r="V966" i="7"/>
  <c r="W966" i="7" s="1"/>
  <c r="Y966" i="7" s="1"/>
  <c r="V962" i="7"/>
  <c r="W962" i="7" s="1"/>
  <c r="Y962" i="7" s="1"/>
  <c r="V958" i="7"/>
  <c r="W958" i="7" s="1"/>
  <c r="Y958" i="7" s="1"/>
  <c r="V954" i="7"/>
  <c r="W954" i="7" s="1"/>
  <c r="Y954" i="7" s="1"/>
  <c r="V950" i="7"/>
  <c r="W950" i="7" s="1"/>
  <c r="Y950" i="7" s="1"/>
  <c r="V946" i="7"/>
  <c r="W946" i="7" s="1"/>
  <c r="Y946" i="7" s="1"/>
  <c r="V942" i="7"/>
  <c r="W942" i="7" s="1"/>
  <c r="Y942" i="7" s="1"/>
  <c r="V938" i="7"/>
  <c r="W938" i="7" s="1"/>
  <c r="Y938" i="7" s="1"/>
  <c r="V934" i="7"/>
  <c r="W934" i="7" s="1"/>
  <c r="Y934" i="7" s="1"/>
  <c r="V930" i="7"/>
  <c r="W930" i="7" s="1"/>
  <c r="Y930" i="7" s="1"/>
  <c r="V926" i="7"/>
  <c r="W926" i="7" s="1"/>
  <c r="Y926" i="7" s="1"/>
  <c r="V922" i="7"/>
  <c r="W922" i="7" s="1"/>
  <c r="Y922" i="7" s="1"/>
  <c r="V918" i="7"/>
  <c r="W918" i="7" s="1"/>
  <c r="Y918" i="7" s="1"/>
  <c r="V914" i="7"/>
  <c r="W914" i="7" s="1"/>
  <c r="Y914" i="7" s="1"/>
  <c r="V910" i="7"/>
  <c r="W910" i="7" s="1"/>
  <c r="Y910" i="7" s="1"/>
  <c r="V906" i="7"/>
  <c r="W906" i="7" s="1"/>
  <c r="Y906" i="7" s="1"/>
  <c r="V902" i="7"/>
  <c r="W902" i="7" s="1"/>
  <c r="Y902" i="7" s="1"/>
  <c r="V898" i="7"/>
  <c r="W898" i="7" s="1"/>
  <c r="Y898" i="7" s="1"/>
  <c r="V894" i="7"/>
  <c r="W894" i="7" s="1"/>
  <c r="Y894" i="7" s="1"/>
  <c r="V890" i="7"/>
  <c r="W890" i="7" s="1"/>
  <c r="Y890" i="7" s="1"/>
  <c r="V886" i="7"/>
  <c r="W886" i="7" s="1"/>
  <c r="Y886" i="7" s="1"/>
  <c r="V882" i="7"/>
  <c r="W882" i="7" s="1"/>
  <c r="Y882" i="7" s="1"/>
  <c r="V878" i="7"/>
  <c r="W878" i="7" s="1"/>
  <c r="Y878" i="7" s="1"/>
  <c r="V874" i="7"/>
  <c r="W874" i="7" s="1"/>
  <c r="Y874" i="7" s="1"/>
  <c r="V870" i="7"/>
  <c r="W870" i="7" s="1"/>
  <c r="Y870" i="7" s="1"/>
  <c r="V866" i="7"/>
  <c r="W866" i="7" s="1"/>
  <c r="Y866" i="7" s="1"/>
  <c r="V862" i="7"/>
  <c r="W862" i="7" s="1"/>
  <c r="Y862" i="7" s="1"/>
  <c r="V858" i="7"/>
  <c r="W858" i="7" s="1"/>
  <c r="Y858" i="7" s="1"/>
  <c r="V854" i="7"/>
  <c r="W854" i="7" s="1"/>
  <c r="Y854" i="7" s="1"/>
  <c r="V850" i="7"/>
  <c r="W850" i="7" s="1"/>
  <c r="Y850" i="7" s="1"/>
  <c r="V846" i="7"/>
  <c r="W846" i="7" s="1"/>
  <c r="Y846" i="7" s="1"/>
  <c r="V842" i="7"/>
  <c r="W842" i="7" s="1"/>
  <c r="Y842" i="7" s="1"/>
  <c r="V838" i="7"/>
  <c r="W838" i="7" s="1"/>
  <c r="Y838" i="7" s="1"/>
  <c r="V834" i="7"/>
  <c r="W834" i="7" s="1"/>
  <c r="Y834" i="7" s="1"/>
  <c r="V830" i="7"/>
  <c r="W830" i="7" s="1"/>
  <c r="Y830" i="7" s="1"/>
  <c r="V826" i="7"/>
  <c r="W826" i="7" s="1"/>
  <c r="Y826" i="7" s="1"/>
  <c r="V822" i="7"/>
  <c r="W822" i="7" s="1"/>
  <c r="Y822" i="7" s="1"/>
  <c r="V818" i="7"/>
  <c r="W818" i="7" s="1"/>
  <c r="Y818" i="7" s="1"/>
  <c r="V814" i="7"/>
  <c r="W814" i="7" s="1"/>
  <c r="Y814" i="7" s="1"/>
  <c r="V810" i="7"/>
  <c r="W810" i="7" s="1"/>
  <c r="Y810" i="7" s="1"/>
  <c r="V806" i="7"/>
  <c r="W806" i="7" s="1"/>
  <c r="Y806" i="7" s="1"/>
  <c r="V802" i="7"/>
  <c r="W802" i="7" s="1"/>
  <c r="Y802" i="7" s="1"/>
  <c r="V798" i="7"/>
  <c r="W798" i="7" s="1"/>
  <c r="Y798" i="7" s="1"/>
  <c r="V794" i="7"/>
  <c r="W794" i="7" s="1"/>
  <c r="Y794" i="7" s="1"/>
  <c r="V790" i="7"/>
  <c r="W790" i="7" s="1"/>
  <c r="Y790" i="7" s="1"/>
  <c r="V786" i="7"/>
  <c r="W786" i="7" s="1"/>
  <c r="Y786" i="7" s="1"/>
  <c r="V782" i="7"/>
  <c r="W782" i="7" s="1"/>
  <c r="Y782" i="7" s="1"/>
  <c r="V778" i="7"/>
  <c r="W778" i="7" s="1"/>
  <c r="Y778" i="7" s="1"/>
  <c r="V774" i="7"/>
  <c r="W774" i="7" s="1"/>
  <c r="Y774" i="7" s="1"/>
  <c r="V770" i="7"/>
  <c r="W770" i="7" s="1"/>
  <c r="Y770" i="7" s="1"/>
  <c r="V766" i="7"/>
  <c r="W766" i="7" s="1"/>
  <c r="Y766" i="7" s="1"/>
  <c r="V762" i="7"/>
  <c r="W762" i="7" s="1"/>
  <c r="Y762" i="7" s="1"/>
  <c r="V758" i="7"/>
  <c r="W758" i="7" s="1"/>
  <c r="Y758" i="7" s="1"/>
  <c r="V754" i="7"/>
  <c r="W754" i="7" s="1"/>
  <c r="Y754" i="7" s="1"/>
  <c r="V750" i="7"/>
  <c r="W750" i="7" s="1"/>
  <c r="Y750" i="7" s="1"/>
  <c r="V746" i="7"/>
  <c r="W746" i="7" s="1"/>
  <c r="Y746" i="7" s="1"/>
  <c r="V742" i="7"/>
  <c r="W742" i="7" s="1"/>
  <c r="Y742" i="7" s="1"/>
  <c r="V738" i="7"/>
  <c r="W738" i="7" s="1"/>
  <c r="Y738" i="7" s="1"/>
  <c r="V734" i="7"/>
  <c r="W734" i="7" s="1"/>
  <c r="Y734" i="7" s="1"/>
  <c r="V730" i="7"/>
  <c r="W730" i="7" s="1"/>
  <c r="Y730" i="7" s="1"/>
  <c r="V726" i="7"/>
  <c r="W726" i="7" s="1"/>
  <c r="Y726" i="7" s="1"/>
  <c r="V722" i="7"/>
  <c r="W722" i="7" s="1"/>
  <c r="Y722" i="7" s="1"/>
  <c r="V718" i="7"/>
  <c r="W718" i="7" s="1"/>
  <c r="Y718" i="7" s="1"/>
  <c r="V714" i="7"/>
  <c r="W714" i="7" s="1"/>
  <c r="Y714" i="7" s="1"/>
  <c r="V710" i="7"/>
  <c r="W710" i="7" s="1"/>
  <c r="Y710" i="7" s="1"/>
  <c r="V706" i="7"/>
  <c r="W706" i="7" s="1"/>
  <c r="Y706" i="7" s="1"/>
  <c r="V702" i="7"/>
  <c r="W702" i="7" s="1"/>
  <c r="Y702" i="7" s="1"/>
  <c r="V698" i="7"/>
  <c r="W698" i="7" s="1"/>
  <c r="Y698" i="7" s="1"/>
  <c r="V694" i="7"/>
  <c r="W694" i="7" s="1"/>
  <c r="Y694" i="7" s="1"/>
  <c r="V690" i="7"/>
  <c r="W690" i="7" s="1"/>
  <c r="Y690" i="7" s="1"/>
  <c r="V686" i="7"/>
  <c r="W686" i="7" s="1"/>
  <c r="Y686" i="7" s="1"/>
  <c r="V682" i="7"/>
  <c r="W682" i="7" s="1"/>
  <c r="Y682" i="7" s="1"/>
  <c r="V678" i="7"/>
  <c r="W678" i="7" s="1"/>
  <c r="Y678" i="7" s="1"/>
  <c r="V674" i="7"/>
  <c r="W674" i="7" s="1"/>
  <c r="Y674" i="7" s="1"/>
  <c r="V670" i="7"/>
  <c r="W670" i="7" s="1"/>
  <c r="Y670" i="7" s="1"/>
  <c r="V666" i="7"/>
  <c r="W666" i="7" s="1"/>
  <c r="Y666" i="7" s="1"/>
  <c r="V662" i="7"/>
  <c r="W662" i="7" s="1"/>
  <c r="Y662" i="7" s="1"/>
  <c r="V658" i="7"/>
  <c r="W658" i="7" s="1"/>
  <c r="Y658" i="7" s="1"/>
  <c r="V654" i="7"/>
  <c r="W654" i="7" s="1"/>
  <c r="Y654" i="7" s="1"/>
  <c r="V650" i="7"/>
  <c r="W650" i="7" s="1"/>
  <c r="Y650" i="7" s="1"/>
  <c r="V646" i="7"/>
  <c r="W646" i="7" s="1"/>
  <c r="Y646" i="7" s="1"/>
  <c r="V642" i="7"/>
  <c r="W642" i="7" s="1"/>
  <c r="Y642" i="7" s="1"/>
  <c r="V638" i="7"/>
  <c r="W638" i="7" s="1"/>
  <c r="Y638" i="7" s="1"/>
  <c r="V634" i="7"/>
  <c r="W634" i="7" s="1"/>
  <c r="Y634" i="7" s="1"/>
  <c r="V630" i="7"/>
  <c r="W630" i="7" s="1"/>
  <c r="Y630" i="7" s="1"/>
  <c r="V626" i="7"/>
  <c r="W626" i="7" s="1"/>
  <c r="Y626" i="7" s="1"/>
  <c r="V622" i="7"/>
  <c r="W622" i="7" s="1"/>
  <c r="Y622" i="7" s="1"/>
  <c r="V618" i="7"/>
  <c r="W618" i="7" s="1"/>
  <c r="Y618" i="7" s="1"/>
  <c r="V614" i="7"/>
  <c r="W614" i="7" s="1"/>
  <c r="Y614" i="7" s="1"/>
  <c r="V610" i="7"/>
  <c r="W610" i="7" s="1"/>
  <c r="Y610" i="7" s="1"/>
  <c r="V606" i="7"/>
  <c r="W606" i="7" s="1"/>
  <c r="Y606" i="7" s="1"/>
  <c r="V602" i="7"/>
  <c r="W602" i="7" s="1"/>
  <c r="Y602" i="7" s="1"/>
  <c r="V598" i="7"/>
  <c r="W598" i="7" s="1"/>
  <c r="Y598" i="7" s="1"/>
  <c r="V594" i="7"/>
  <c r="W594" i="7" s="1"/>
  <c r="Y594" i="7" s="1"/>
  <c r="V590" i="7"/>
  <c r="W590" i="7" s="1"/>
  <c r="Y590" i="7" s="1"/>
  <c r="V586" i="7"/>
  <c r="W586" i="7" s="1"/>
  <c r="Y586" i="7" s="1"/>
  <c r="V582" i="7"/>
  <c r="W582" i="7" s="1"/>
  <c r="Y582" i="7" s="1"/>
  <c r="V578" i="7"/>
  <c r="W578" i="7" s="1"/>
  <c r="Y578" i="7" s="1"/>
  <c r="V574" i="7"/>
  <c r="W574" i="7" s="1"/>
  <c r="Y574" i="7" s="1"/>
  <c r="V570" i="7"/>
  <c r="W570" i="7" s="1"/>
  <c r="Y570" i="7" s="1"/>
  <c r="V566" i="7"/>
  <c r="W566" i="7" s="1"/>
  <c r="Y566" i="7" s="1"/>
  <c r="V562" i="7"/>
  <c r="W562" i="7" s="1"/>
  <c r="Y562" i="7" s="1"/>
  <c r="V558" i="7"/>
  <c r="W558" i="7" s="1"/>
  <c r="Y558" i="7" s="1"/>
  <c r="V554" i="7"/>
  <c r="W554" i="7" s="1"/>
  <c r="Y554" i="7" s="1"/>
  <c r="V550" i="7"/>
  <c r="W550" i="7" s="1"/>
  <c r="Y550" i="7" s="1"/>
  <c r="V546" i="7"/>
  <c r="W546" i="7" s="1"/>
  <c r="Y546" i="7" s="1"/>
  <c r="V542" i="7"/>
  <c r="W542" i="7" s="1"/>
  <c r="Y542" i="7" s="1"/>
  <c r="V538" i="7"/>
  <c r="W538" i="7" s="1"/>
  <c r="Y538" i="7" s="1"/>
  <c r="V534" i="7"/>
  <c r="W534" i="7" s="1"/>
  <c r="Y534" i="7" s="1"/>
  <c r="V530" i="7"/>
  <c r="W530" i="7" s="1"/>
  <c r="Y530" i="7" s="1"/>
  <c r="V526" i="7"/>
  <c r="W526" i="7" s="1"/>
  <c r="Y526" i="7" s="1"/>
  <c r="V522" i="7"/>
  <c r="W522" i="7" s="1"/>
  <c r="Y522" i="7" s="1"/>
  <c r="V518" i="7"/>
  <c r="W518" i="7" s="1"/>
  <c r="Y518" i="7" s="1"/>
  <c r="V514" i="7"/>
  <c r="W514" i="7" s="1"/>
  <c r="Y514" i="7" s="1"/>
  <c r="V510" i="7"/>
  <c r="W510" i="7" s="1"/>
  <c r="Y510" i="7" s="1"/>
  <c r="V506" i="7"/>
  <c r="W506" i="7" s="1"/>
  <c r="Y506" i="7" s="1"/>
  <c r="V502" i="7"/>
  <c r="W502" i="7" s="1"/>
  <c r="Y502" i="7" s="1"/>
  <c r="V498" i="7"/>
  <c r="W498" i="7" s="1"/>
  <c r="Y498" i="7" s="1"/>
  <c r="V494" i="7"/>
  <c r="W494" i="7" s="1"/>
  <c r="Y494" i="7" s="1"/>
  <c r="V490" i="7"/>
  <c r="W490" i="7" s="1"/>
  <c r="Y490" i="7" s="1"/>
  <c r="V486" i="7"/>
  <c r="W486" i="7" s="1"/>
  <c r="Y486" i="7" s="1"/>
  <c r="V482" i="7"/>
  <c r="W482" i="7" s="1"/>
  <c r="Y482" i="7" s="1"/>
  <c r="V478" i="7"/>
  <c r="W478" i="7" s="1"/>
  <c r="Y478" i="7" s="1"/>
  <c r="V474" i="7"/>
  <c r="W474" i="7" s="1"/>
  <c r="Y474" i="7" s="1"/>
  <c r="V470" i="7"/>
  <c r="W470" i="7" s="1"/>
  <c r="Y470" i="7" s="1"/>
  <c r="V466" i="7"/>
  <c r="W466" i="7" s="1"/>
  <c r="Y466" i="7" s="1"/>
  <c r="V462" i="7"/>
  <c r="W462" i="7" s="1"/>
  <c r="Y462" i="7" s="1"/>
  <c r="V458" i="7"/>
  <c r="W458" i="7" s="1"/>
  <c r="Y458" i="7" s="1"/>
  <c r="V454" i="7"/>
  <c r="W454" i="7" s="1"/>
  <c r="Y454" i="7" s="1"/>
  <c r="V450" i="7"/>
  <c r="W450" i="7" s="1"/>
  <c r="Y450" i="7" s="1"/>
  <c r="V446" i="7"/>
  <c r="W446" i="7" s="1"/>
  <c r="Y446" i="7" s="1"/>
  <c r="V442" i="7"/>
  <c r="W442" i="7" s="1"/>
  <c r="Y442" i="7" s="1"/>
  <c r="V438" i="7"/>
  <c r="W438" i="7" s="1"/>
  <c r="Y438" i="7" s="1"/>
  <c r="V434" i="7"/>
  <c r="W434" i="7" s="1"/>
  <c r="Y434" i="7" s="1"/>
  <c r="V430" i="7"/>
  <c r="W430" i="7" s="1"/>
  <c r="Y430" i="7" s="1"/>
  <c r="V426" i="7"/>
  <c r="W426" i="7" s="1"/>
  <c r="Y426" i="7" s="1"/>
  <c r="V422" i="7"/>
  <c r="W422" i="7" s="1"/>
  <c r="Y422" i="7" s="1"/>
  <c r="V418" i="7"/>
  <c r="W418" i="7" s="1"/>
  <c r="Y418" i="7" s="1"/>
  <c r="V414" i="7"/>
  <c r="W414" i="7" s="1"/>
  <c r="Y414" i="7" s="1"/>
  <c r="V410" i="7"/>
  <c r="W410" i="7" s="1"/>
  <c r="Y410" i="7" s="1"/>
  <c r="V406" i="7"/>
  <c r="W406" i="7" s="1"/>
  <c r="Y406" i="7" s="1"/>
  <c r="V402" i="7"/>
  <c r="W402" i="7" s="1"/>
  <c r="Y402" i="7" s="1"/>
  <c r="V398" i="7"/>
  <c r="W398" i="7" s="1"/>
  <c r="Y398" i="7" s="1"/>
  <c r="V394" i="7"/>
  <c r="W394" i="7" s="1"/>
  <c r="Y394" i="7" s="1"/>
  <c r="V390" i="7"/>
  <c r="W390" i="7" s="1"/>
  <c r="Y390" i="7" s="1"/>
  <c r="V386" i="7"/>
  <c r="W386" i="7" s="1"/>
  <c r="Y386" i="7" s="1"/>
  <c r="V382" i="7"/>
  <c r="W382" i="7" s="1"/>
  <c r="Y382" i="7" s="1"/>
  <c r="V378" i="7"/>
  <c r="W378" i="7" s="1"/>
  <c r="Y378" i="7" s="1"/>
  <c r="V374" i="7"/>
  <c r="W374" i="7" s="1"/>
  <c r="Y374" i="7" s="1"/>
  <c r="V370" i="7"/>
  <c r="W370" i="7" s="1"/>
  <c r="Y370" i="7" s="1"/>
  <c r="V366" i="7"/>
  <c r="W366" i="7" s="1"/>
  <c r="Y366" i="7" s="1"/>
  <c r="V362" i="7"/>
  <c r="W362" i="7" s="1"/>
  <c r="Y362" i="7" s="1"/>
  <c r="V358" i="7"/>
  <c r="W358" i="7" s="1"/>
  <c r="Y358" i="7" s="1"/>
  <c r="V354" i="7"/>
  <c r="W354" i="7" s="1"/>
  <c r="Y354" i="7" s="1"/>
  <c r="V350" i="7"/>
  <c r="W350" i="7" s="1"/>
  <c r="Y350" i="7" s="1"/>
  <c r="V346" i="7"/>
  <c r="W346" i="7" s="1"/>
  <c r="Y346" i="7" s="1"/>
  <c r="V342" i="7"/>
  <c r="W342" i="7" s="1"/>
  <c r="Y342" i="7" s="1"/>
  <c r="V334" i="7"/>
  <c r="W334" i="7" s="1"/>
  <c r="Y334" i="7" s="1"/>
  <c r="V330" i="7"/>
  <c r="W330" i="7" s="1"/>
  <c r="Y330" i="7" s="1"/>
  <c r="V326" i="7"/>
  <c r="W326" i="7" s="1"/>
  <c r="Y326" i="7" s="1"/>
  <c r="V322" i="7"/>
  <c r="W322" i="7" s="1"/>
  <c r="Y322" i="7" s="1"/>
  <c r="V318" i="7"/>
  <c r="W318" i="7" s="1"/>
  <c r="Y318" i="7" s="1"/>
  <c r="V314" i="7"/>
  <c r="W314" i="7" s="1"/>
  <c r="Y314" i="7" s="1"/>
  <c r="V310" i="7"/>
  <c r="W310" i="7" s="1"/>
  <c r="Y310" i="7" s="1"/>
  <c r="V302" i="7"/>
  <c r="W302" i="7" s="1"/>
  <c r="Y302" i="7" s="1"/>
  <c r="V298" i="7"/>
  <c r="W298" i="7" s="1"/>
  <c r="Y298" i="7" s="1"/>
  <c r="V294" i="7"/>
  <c r="W294" i="7" s="1"/>
  <c r="Y294" i="7" s="1"/>
  <c r="V290" i="7"/>
  <c r="W290" i="7" s="1"/>
  <c r="Y290" i="7" s="1"/>
  <c r="V286" i="7"/>
  <c r="W286" i="7" s="1"/>
  <c r="Y286" i="7" s="1"/>
  <c r="V282" i="7"/>
  <c r="W282" i="7" s="1"/>
  <c r="Y282" i="7" s="1"/>
  <c r="V278" i="7"/>
  <c r="W278" i="7" s="1"/>
  <c r="Y278" i="7" s="1"/>
  <c r="V270" i="7"/>
  <c r="W270" i="7" s="1"/>
  <c r="Y270" i="7" s="1"/>
  <c r="V266" i="7"/>
  <c r="W266" i="7" s="1"/>
  <c r="Y266" i="7" s="1"/>
  <c r="V262" i="7"/>
  <c r="W262" i="7" s="1"/>
  <c r="Y262" i="7" s="1"/>
  <c r="V258" i="7"/>
  <c r="W258" i="7" s="1"/>
  <c r="Y258" i="7" s="1"/>
  <c r="V254" i="7"/>
  <c r="W254" i="7" s="1"/>
  <c r="Y254" i="7" s="1"/>
  <c r="V250" i="7"/>
  <c r="W250" i="7" s="1"/>
  <c r="Y250" i="7" s="1"/>
  <c r="V246" i="7"/>
  <c r="W246" i="7" s="1"/>
  <c r="Y246" i="7" s="1"/>
  <c r="V238" i="7"/>
  <c r="W238" i="7" s="1"/>
  <c r="Y238" i="7" s="1"/>
  <c r="V234" i="7"/>
  <c r="W234" i="7" s="1"/>
  <c r="Y234" i="7" s="1"/>
  <c r="V230" i="7"/>
  <c r="W230" i="7" s="1"/>
  <c r="Y230" i="7" s="1"/>
  <c r="V226" i="7"/>
  <c r="W226" i="7" s="1"/>
  <c r="Y226" i="7" s="1"/>
  <c r="V222" i="7"/>
  <c r="W222" i="7" s="1"/>
  <c r="Y222" i="7" s="1"/>
  <c r="V218" i="7"/>
  <c r="W218" i="7" s="1"/>
  <c r="Y218" i="7" s="1"/>
  <c r="V214" i="7"/>
  <c r="W214" i="7" s="1"/>
  <c r="Y214" i="7" s="1"/>
  <c r="V206" i="7"/>
  <c r="W206" i="7" s="1"/>
  <c r="Y206" i="7" s="1"/>
  <c r="V202" i="7"/>
  <c r="W202" i="7" s="1"/>
  <c r="Y202" i="7" s="1"/>
  <c r="V198" i="7"/>
  <c r="W198" i="7" s="1"/>
  <c r="Y198" i="7" s="1"/>
  <c r="V194" i="7"/>
  <c r="W194" i="7" s="1"/>
  <c r="Y194" i="7" s="1"/>
  <c r="V190" i="7"/>
  <c r="W190" i="7" s="1"/>
  <c r="Y190" i="7" s="1"/>
  <c r="V186" i="7"/>
  <c r="W186" i="7" s="1"/>
  <c r="Y186" i="7" s="1"/>
  <c r="V182" i="7"/>
  <c r="W182" i="7" s="1"/>
  <c r="Y182" i="7" s="1"/>
  <c r="V174" i="7"/>
  <c r="W174" i="7" s="1"/>
  <c r="Y174" i="7" s="1"/>
  <c r="V170" i="7"/>
  <c r="W170" i="7" s="1"/>
  <c r="Y170" i="7" s="1"/>
  <c r="V166" i="7"/>
  <c r="W166" i="7" s="1"/>
  <c r="Y166" i="7" s="1"/>
  <c r="V162" i="7"/>
  <c r="W162" i="7" s="1"/>
  <c r="Y162" i="7" s="1"/>
  <c r="V158" i="7"/>
  <c r="W158" i="7" s="1"/>
  <c r="Y158" i="7" s="1"/>
  <c r="V154" i="7"/>
  <c r="W154" i="7" s="1"/>
  <c r="Y154" i="7" s="1"/>
  <c r="V150" i="7"/>
  <c r="W150" i="7" s="1"/>
  <c r="Y150" i="7" s="1"/>
  <c r="V142" i="7"/>
  <c r="W142" i="7" s="1"/>
  <c r="Y142" i="7" s="1"/>
  <c r="V138" i="7"/>
  <c r="W138" i="7" s="1"/>
  <c r="Y138" i="7" s="1"/>
  <c r="V134" i="7"/>
  <c r="W134" i="7" s="1"/>
  <c r="Y134" i="7" s="1"/>
  <c r="V130" i="7"/>
  <c r="W130" i="7" s="1"/>
  <c r="Y130" i="7" s="1"/>
  <c r="V126" i="7"/>
  <c r="W126" i="7" s="1"/>
  <c r="Y126" i="7" s="1"/>
  <c r="V122" i="7"/>
  <c r="W122" i="7" s="1"/>
  <c r="Y122" i="7" s="1"/>
  <c r="V118" i="7"/>
  <c r="W118" i="7" s="1"/>
  <c r="Y118" i="7" s="1"/>
  <c r="V110" i="7"/>
  <c r="W110" i="7" s="1"/>
  <c r="Y110" i="7" s="1"/>
  <c r="V106" i="7"/>
  <c r="W106" i="7" s="1"/>
  <c r="Y106" i="7" s="1"/>
  <c r="V102" i="7"/>
  <c r="W102" i="7" s="1"/>
  <c r="Y102" i="7" s="1"/>
  <c r="V98" i="7"/>
  <c r="W98" i="7" s="1"/>
  <c r="Y98" i="7" s="1"/>
  <c r="V94" i="7"/>
  <c r="W94" i="7" s="1"/>
  <c r="Y94" i="7" s="1"/>
  <c r="V90" i="7"/>
  <c r="W90" i="7" s="1"/>
  <c r="Y90" i="7" s="1"/>
  <c r="V86" i="7"/>
  <c r="W86" i="7" s="1"/>
  <c r="Y86" i="7" s="1"/>
  <c r="V78" i="7"/>
  <c r="W78" i="7" s="1"/>
  <c r="Y78" i="7" s="1"/>
  <c r="V74" i="7"/>
  <c r="W74" i="7" s="1"/>
  <c r="Y74" i="7" s="1"/>
  <c r="V70" i="7"/>
  <c r="W70" i="7" s="1"/>
  <c r="Y70" i="7" s="1"/>
  <c r="V66" i="7"/>
  <c r="W66" i="7" s="1"/>
  <c r="Y66" i="7" s="1"/>
  <c r="V62" i="7"/>
  <c r="W62" i="7" s="1"/>
  <c r="Y62" i="7" s="1"/>
  <c r="V58" i="7"/>
  <c r="W58" i="7" s="1"/>
  <c r="Y58" i="7" s="1"/>
  <c r="V54" i="7"/>
  <c r="W54" i="7" s="1"/>
  <c r="Y54" i="7" s="1"/>
  <c r="V46" i="7"/>
  <c r="W46" i="7" s="1"/>
  <c r="Y46" i="7" s="1"/>
  <c r="V42" i="7"/>
  <c r="W42" i="7" s="1"/>
  <c r="Y42" i="7" s="1"/>
  <c r="V38" i="7"/>
  <c r="W38" i="7" s="1"/>
  <c r="Y38" i="7" s="1"/>
  <c r="V34" i="7"/>
  <c r="W34" i="7" s="1"/>
  <c r="Y34" i="7" s="1"/>
  <c r="V30" i="7"/>
  <c r="W30" i="7" s="1"/>
  <c r="Y30" i="7" s="1"/>
  <c r="V26" i="7"/>
  <c r="W26" i="7" s="1"/>
  <c r="Y26" i="7" s="1"/>
  <c r="V22" i="7"/>
  <c r="W22" i="7" s="1"/>
  <c r="Y22" i="7" s="1"/>
  <c r="V14" i="7"/>
  <c r="W14" i="7" s="1"/>
  <c r="Y14" i="7" s="1"/>
  <c r="V10" i="7"/>
  <c r="W10" i="7" s="1"/>
  <c r="Y10" i="7" s="1"/>
  <c r="V6" i="7"/>
  <c r="W6" i="7" s="1"/>
  <c r="Y6" i="7" s="1"/>
  <c r="V1495" i="7"/>
  <c r="W1495" i="7" s="1"/>
  <c r="Y1495" i="7" s="1"/>
  <c r="V1487" i="7"/>
  <c r="W1487" i="7" s="1"/>
  <c r="Y1487" i="7" s="1"/>
  <c r="V1479" i="7"/>
  <c r="W1479" i="7" s="1"/>
  <c r="Y1479" i="7" s="1"/>
  <c r="V1471" i="7"/>
  <c r="W1471" i="7" s="1"/>
  <c r="Y1471" i="7" s="1"/>
  <c r="V1463" i="7"/>
  <c r="W1463" i="7" s="1"/>
  <c r="Y1463" i="7" s="1"/>
  <c r="V1455" i="7"/>
  <c r="W1455" i="7" s="1"/>
  <c r="Y1455" i="7" s="1"/>
  <c r="V1447" i="7"/>
  <c r="W1447" i="7" s="1"/>
  <c r="Y1447" i="7" s="1"/>
  <c r="V1439" i="7"/>
  <c r="W1439" i="7" s="1"/>
  <c r="Y1439" i="7" s="1"/>
  <c r="V1431" i="7"/>
  <c r="W1431" i="7" s="1"/>
  <c r="Y1431" i="7" s="1"/>
  <c r="V1423" i="7"/>
  <c r="W1423" i="7" s="1"/>
  <c r="Y1423" i="7" s="1"/>
  <c r="V1415" i="7"/>
  <c r="W1415" i="7" s="1"/>
  <c r="Y1415" i="7" s="1"/>
  <c r="V1407" i="7"/>
  <c r="W1407" i="7" s="1"/>
  <c r="Y1407" i="7" s="1"/>
  <c r="V1399" i="7"/>
  <c r="W1399" i="7" s="1"/>
  <c r="Y1399" i="7" s="1"/>
  <c r="V1391" i="7"/>
  <c r="W1391" i="7" s="1"/>
  <c r="Y1391" i="7" s="1"/>
  <c r="V1383" i="7"/>
  <c r="W1383" i="7" s="1"/>
  <c r="Y1383" i="7" s="1"/>
  <c r="V1375" i="7"/>
  <c r="W1375" i="7" s="1"/>
  <c r="Y1375" i="7" s="1"/>
  <c r="V1367" i="7"/>
  <c r="W1367" i="7" s="1"/>
  <c r="Y1367" i="7" s="1"/>
  <c r="V1359" i="7"/>
  <c r="W1359" i="7" s="1"/>
  <c r="Y1359" i="7" s="1"/>
  <c r="V1351" i="7"/>
  <c r="W1351" i="7" s="1"/>
  <c r="Y1351" i="7" s="1"/>
  <c r="V1343" i="7"/>
  <c r="W1343" i="7" s="1"/>
  <c r="Y1343" i="7" s="1"/>
  <c r="V1335" i="7"/>
  <c r="W1335" i="7" s="1"/>
  <c r="Y1335" i="7" s="1"/>
  <c r="V1327" i="7"/>
  <c r="W1327" i="7" s="1"/>
  <c r="Y1327" i="7" s="1"/>
  <c r="V1319" i="7"/>
  <c r="W1319" i="7" s="1"/>
  <c r="Y1319" i="7" s="1"/>
  <c r="V1311" i="7"/>
  <c r="W1311" i="7" s="1"/>
  <c r="Y1311" i="7" s="1"/>
  <c r="V1303" i="7"/>
  <c r="W1303" i="7" s="1"/>
  <c r="Y1303" i="7" s="1"/>
  <c r="V1295" i="7"/>
  <c r="W1295" i="7" s="1"/>
  <c r="Y1295" i="7" s="1"/>
  <c r="V1287" i="7"/>
  <c r="W1287" i="7" s="1"/>
  <c r="Y1287" i="7" s="1"/>
  <c r="V1279" i="7"/>
  <c r="W1279" i="7" s="1"/>
  <c r="Y1279" i="7" s="1"/>
  <c r="V1271" i="7"/>
  <c r="W1271" i="7" s="1"/>
  <c r="Y1271" i="7" s="1"/>
  <c r="V1263" i="7"/>
  <c r="W1263" i="7" s="1"/>
  <c r="Y1263" i="7" s="1"/>
  <c r="V1255" i="7"/>
  <c r="W1255" i="7" s="1"/>
  <c r="Y1255" i="7" s="1"/>
  <c r="V1247" i="7"/>
  <c r="W1247" i="7" s="1"/>
  <c r="Y1247" i="7" s="1"/>
  <c r="V1239" i="7"/>
  <c r="W1239" i="7" s="1"/>
  <c r="Y1239" i="7" s="1"/>
  <c r="V1231" i="7"/>
  <c r="W1231" i="7" s="1"/>
  <c r="Y1231" i="7" s="1"/>
  <c r="V1223" i="7"/>
  <c r="W1223" i="7" s="1"/>
  <c r="Y1223" i="7" s="1"/>
  <c r="V1215" i="7"/>
  <c r="W1215" i="7" s="1"/>
  <c r="Y1215" i="7" s="1"/>
  <c r="V1207" i="7"/>
  <c r="W1207" i="7" s="1"/>
  <c r="Y1207" i="7" s="1"/>
  <c r="V1199" i="7"/>
  <c r="W1199" i="7" s="1"/>
  <c r="Y1199" i="7" s="1"/>
  <c r="V1190" i="7"/>
  <c r="W1190" i="7" s="1"/>
  <c r="Y1190" i="7" s="1"/>
  <c r="V1169" i="7"/>
  <c r="W1169" i="7" s="1"/>
  <c r="Y1169" i="7" s="1"/>
  <c r="V1158" i="7"/>
  <c r="W1158" i="7" s="1"/>
  <c r="Y1158" i="7" s="1"/>
  <c r="V306" i="7"/>
  <c r="W306" i="7" s="1"/>
  <c r="Y306" i="7" s="1"/>
  <c r="V242" i="7"/>
  <c r="W242" i="7" s="1"/>
  <c r="Y242" i="7" s="1"/>
  <c r="V178" i="7"/>
  <c r="W178" i="7" s="1"/>
  <c r="Y178" i="7" s="1"/>
  <c r="V114" i="7"/>
  <c r="W114" i="7" s="1"/>
  <c r="Y114" i="7" s="1"/>
  <c r="V50" i="7"/>
  <c r="W50" i="7" s="1"/>
  <c r="Y50" i="7" s="1"/>
  <c r="V1481" i="7"/>
  <c r="W1481" i="7" s="1"/>
  <c r="Y1481" i="7" s="1"/>
  <c r="V1457" i="7"/>
  <c r="W1457" i="7" s="1"/>
  <c r="Y1457" i="7" s="1"/>
  <c r="V1449" i="7"/>
  <c r="W1449" i="7" s="1"/>
  <c r="Y1449" i="7" s="1"/>
  <c r="V1417" i="7"/>
  <c r="W1417" i="7" s="1"/>
  <c r="Y1417" i="7" s="1"/>
  <c r="V1393" i="7"/>
  <c r="W1393" i="7" s="1"/>
  <c r="Y1393" i="7" s="1"/>
  <c r="V1369" i="7"/>
  <c r="W1369" i="7" s="1"/>
  <c r="Y1369" i="7" s="1"/>
  <c r="V1345" i="7"/>
  <c r="W1345" i="7" s="1"/>
  <c r="Y1345" i="7" s="1"/>
  <c r="V1321" i="7"/>
  <c r="W1321" i="7" s="1"/>
  <c r="Y1321" i="7" s="1"/>
  <c r="V1297" i="7"/>
  <c r="W1297" i="7" s="1"/>
  <c r="Y1297" i="7" s="1"/>
  <c r="V1281" i="7"/>
  <c r="W1281" i="7" s="1"/>
  <c r="Y1281" i="7" s="1"/>
  <c r="V1233" i="7"/>
  <c r="W1233" i="7" s="1"/>
  <c r="Y1233" i="7" s="1"/>
  <c r="V1217" i="7"/>
  <c r="W1217" i="7" s="1"/>
  <c r="Y1217" i="7" s="1"/>
  <c r="V1193" i="7"/>
  <c r="W1193" i="7" s="1"/>
  <c r="Y1193" i="7" s="1"/>
  <c r="V1189" i="7"/>
  <c r="W1189" i="7" s="1"/>
  <c r="Y1189" i="7" s="1"/>
  <c r="V1181" i="7"/>
  <c r="W1181" i="7" s="1"/>
  <c r="Y1181" i="7" s="1"/>
  <c r="V1173" i="7"/>
  <c r="W1173" i="7" s="1"/>
  <c r="Y1173" i="7" s="1"/>
  <c r="V1165" i="7"/>
  <c r="W1165" i="7" s="1"/>
  <c r="Y1165" i="7" s="1"/>
  <c r="V1157" i="7"/>
  <c r="W1157" i="7" s="1"/>
  <c r="Y1157" i="7" s="1"/>
  <c r="V1149" i="7"/>
  <c r="W1149" i="7" s="1"/>
  <c r="Y1149" i="7" s="1"/>
  <c r="V1137" i="7"/>
  <c r="W1137" i="7" s="1"/>
  <c r="Y1137" i="7" s="1"/>
  <c r="V1125" i="7"/>
  <c r="W1125" i="7" s="1"/>
  <c r="Y1125" i="7" s="1"/>
  <c r="V1113" i="7"/>
  <c r="W1113" i="7" s="1"/>
  <c r="Y1113" i="7" s="1"/>
  <c r="V1101" i="7"/>
  <c r="W1101" i="7" s="1"/>
  <c r="Y1101" i="7" s="1"/>
  <c r="V1089" i="7"/>
  <c r="W1089" i="7" s="1"/>
  <c r="Y1089" i="7" s="1"/>
  <c r="V1081" i="7"/>
  <c r="W1081" i="7" s="1"/>
  <c r="Y1081" i="7" s="1"/>
  <c r="V1073" i="7"/>
  <c r="W1073" i="7" s="1"/>
  <c r="Y1073" i="7" s="1"/>
  <c r="V1061" i="7"/>
  <c r="W1061" i="7" s="1"/>
  <c r="Y1061" i="7" s="1"/>
  <c r="V1049" i="7"/>
  <c r="W1049" i="7" s="1"/>
  <c r="Y1049" i="7" s="1"/>
  <c r="V1037" i="7"/>
  <c r="W1037" i="7" s="1"/>
  <c r="Y1037" i="7" s="1"/>
  <c r="V1025" i="7"/>
  <c r="W1025" i="7" s="1"/>
  <c r="Y1025" i="7" s="1"/>
  <c r="V1013" i="7"/>
  <c r="W1013" i="7" s="1"/>
  <c r="Y1013" i="7" s="1"/>
  <c r="V997" i="7"/>
  <c r="W997" i="7" s="1"/>
  <c r="Y997" i="7" s="1"/>
  <c r="V981" i="7"/>
  <c r="W981" i="7" s="1"/>
  <c r="Y981" i="7" s="1"/>
  <c r="V965" i="7"/>
  <c r="W965" i="7" s="1"/>
  <c r="Y965" i="7" s="1"/>
  <c r="V953" i="7"/>
  <c r="W953" i="7" s="1"/>
  <c r="Y953" i="7" s="1"/>
  <c r="V941" i="7"/>
  <c r="W941" i="7" s="1"/>
  <c r="Y941" i="7" s="1"/>
  <c r="V929" i="7"/>
  <c r="W929" i="7" s="1"/>
  <c r="Y929" i="7" s="1"/>
  <c r="V917" i="7"/>
  <c r="W917" i="7" s="1"/>
  <c r="Y917" i="7" s="1"/>
  <c r="V909" i="7"/>
  <c r="W909" i="7" s="1"/>
  <c r="Y909" i="7" s="1"/>
  <c r="V897" i="7"/>
  <c r="W897" i="7" s="1"/>
  <c r="Y897" i="7" s="1"/>
  <c r="V885" i="7"/>
  <c r="W885" i="7" s="1"/>
  <c r="Y885" i="7" s="1"/>
  <c r="V873" i="7"/>
  <c r="W873" i="7" s="1"/>
  <c r="Y873" i="7" s="1"/>
  <c r="V857" i="7"/>
  <c r="W857" i="7" s="1"/>
  <c r="Y857" i="7" s="1"/>
  <c r="V841" i="7"/>
  <c r="W841" i="7" s="1"/>
  <c r="Y841" i="7" s="1"/>
  <c r="V825" i="7"/>
  <c r="W825" i="7" s="1"/>
  <c r="Y825" i="7" s="1"/>
  <c r="V809" i="7"/>
  <c r="W809" i="7" s="1"/>
  <c r="Y809" i="7" s="1"/>
  <c r="V797" i="7"/>
  <c r="W797" i="7" s="1"/>
  <c r="Y797" i="7" s="1"/>
  <c r="V785" i="7"/>
  <c r="W785" i="7" s="1"/>
  <c r="Y785" i="7" s="1"/>
  <c r="V773" i="7"/>
  <c r="W773" i="7" s="1"/>
  <c r="Y773" i="7" s="1"/>
  <c r="V765" i="7"/>
  <c r="W765" i="7" s="1"/>
  <c r="Y765" i="7" s="1"/>
  <c r="V753" i="7"/>
  <c r="W753" i="7" s="1"/>
  <c r="Y753" i="7" s="1"/>
  <c r="V737" i="7"/>
  <c r="W737" i="7" s="1"/>
  <c r="Y737" i="7" s="1"/>
  <c r="V725" i="7"/>
  <c r="W725" i="7" s="1"/>
  <c r="Y725" i="7" s="1"/>
  <c r="V709" i="7"/>
  <c r="W709" i="7" s="1"/>
  <c r="Y709" i="7" s="1"/>
  <c r="V693" i="7"/>
  <c r="W693" i="7" s="1"/>
  <c r="Y693" i="7" s="1"/>
  <c r="V685" i="7"/>
  <c r="W685" i="7" s="1"/>
  <c r="Y685" i="7" s="1"/>
  <c r="V673" i="7"/>
  <c r="W673" i="7" s="1"/>
  <c r="Y673" i="7" s="1"/>
  <c r="V657" i="7"/>
  <c r="W657" i="7" s="1"/>
  <c r="Y657" i="7" s="1"/>
  <c r="V645" i="7"/>
  <c r="W645" i="7" s="1"/>
  <c r="Y645" i="7" s="1"/>
  <c r="V637" i="7"/>
  <c r="W637" i="7" s="1"/>
  <c r="Y637" i="7" s="1"/>
  <c r="V625" i="7"/>
  <c r="W625" i="7" s="1"/>
  <c r="Y625" i="7" s="1"/>
  <c r="V617" i="7"/>
  <c r="W617" i="7" s="1"/>
  <c r="Y617" i="7" s="1"/>
  <c r="V609" i="7"/>
  <c r="W609" i="7" s="1"/>
  <c r="Y609" i="7" s="1"/>
  <c r="V605" i="7"/>
  <c r="W605" i="7" s="1"/>
  <c r="Y605" i="7" s="1"/>
  <c r="V597" i="7"/>
  <c r="W597" i="7" s="1"/>
  <c r="Y597" i="7" s="1"/>
  <c r="V593" i="7"/>
  <c r="W593" i="7" s="1"/>
  <c r="Y593" i="7" s="1"/>
  <c r="V589" i="7"/>
  <c r="W589" i="7" s="1"/>
  <c r="Y589" i="7" s="1"/>
  <c r="V585" i="7"/>
  <c r="W585" i="7" s="1"/>
  <c r="Y585" i="7" s="1"/>
  <c r="V581" i="7"/>
  <c r="W581" i="7" s="1"/>
  <c r="Y581" i="7" s="1"/>
  <c r="V577" i="7"/>
  <c r="W577" i="7" s="1"/>
  <c r="Y577" i="7" s="1"/>
  <c r="V573" i="7"/>
  <c r="W573" i="7" s="1"/>
  <c r="Y573" i="7" s="1"/>
  <c r="V569" i="7"/>
  <c r="W569" i="7" s="1"/>
  <c r="Y569" i="7" s="1"/>
  <c r="V565" i="7"/>
  <c r="W565" i="7" s="1"/>
  <c r="Y565" i="7" s="1"/>
  <c r="V561" i="7"/>
  <c r="W561" i="7" s="1"/>
  <c r="Y561" i="7" s="1"/>
  <c r="V557" i="7"/>
  <c r="W557" i="7" s="1"/>
  <c r="Y557" i="7" s="1"/>
  <c r="V553" i="7"/>
  <c r="W553" i="7" s="1"/>
  <c r="Y553" i="7" s="1"/>
  <c r="V549" i="7"/>
  <c r="W549" i="7" s="1"/>
  <c r="Y549" i="7" s="1"/>
  <c r="V545" i="7"/>
  <c r="W545" i="7" s="1"/>
  <c r="Y545" i="7" s="1"/>
  <c r="V541" i="7"/>
  <c r="W541" i="7" s="1"/>
  <c r="Y541" i="7" s="1"/>
  <c r="V537" i="7"/>
  <c r="W537" i="7" s="1"/>
  <c r="Y537" i="7" s="1"/>
  <c r="V525" i="7"/>
  <c r="W525" i="7" s="1"/>
  <c r="Y525" i="7" s="1"/>
  <c r="V509" i="7"/>
  <c r="W509" i="7" s="1"/>
  <c r="Y509" i="7" s="1"/>
  <c r="V497" i="7"/>
  <c r="W497" i="7" s="1"/>
  <c r="Y497" i="7" s="1"/>
  <c r="V485" i="7"/>
  <c r="W485" i="7" s="1"/>
  <c r="Y485" i="7" s="1"/>
  <c r="V469" i="7"/>
  <c r="W469" i="7" s="1"/>
  <c r="Y469" i="7" s="1"/>
  <c r="V453" i="7"/>
  <c r="W453" i="7" s="1"/>
  <c r="Y453" i="7" s="1"/>
  <c r="V441" i="7"/>
  <c r="W441" i="7" s="1"/>
  <c r="Y441" i="7" s="1"/>
  <c r="V429" i="7"/>
  <c r="W429" i="7" s="1"/>
  <c r="Y429" i="7" s="1"/>
  <c r="V417" i="7"/>
  <c r="W417" i="7" s="1"/>
  <c r="Y417" i="7" s="1"/>
  <c r="V405" i="7"/>
  <c r="W405" i="7" s="1"/>
  <c r="Y405" i="7" s="1"/>
  <c r="V393" i="7"/>
  <c r="W393" i="7" s="1"/>
  <c r="Y393" i="7" s="1"/>
  <c r="V381" i="7"/>
  <c r="W381" i="7" s="1"/>
  <c r="Y381" i="7" s="1"/>
  <c r="V369" i="7"/>
  <c r="W369" i="7" s="1"/>
  <c r="Y369" i="7" s="1"/>
  <c r="V361" i="7"/>
  <c r="W361" i="7" s="1"/>
  <c r="Y361" i="7" s="1"/>
  <c r="V349" i="7"/>
  <c r="W349" i="7" s="1"/>
  <c r="Y349" i="7" s="1"/>
  <c r="V333" i="7"/>
  <c r="W333" i="7" s="1"/>
  <c r="Y333" i="7" s="1"/>
  <c r="V321" i="7"/>
  <c r="W321" i="7" s="1"/>
  <c r="Y321" i="7" s="1"/>
  <c r="V309" i="7"/>
  <c r="W309" i="7" s="1"/>
  <c r="Y309" i="7" s="1"/>
  <c r="V297" i="7"/>
  <c r="W297" i="7" s="1"/>
  <c r="Y297" i="7" s="1"/>
  <c r="V285" i="7"/>
  <c r="W285" i="7" s="1"/>
  <c r="Y285" i="7" s="1"/>
  <c r="V277" i="7"/>
  <c r="W277" i="7" s="1"/>
  <c r="Y277" i="7" s="1"/>
  <c r="V261" i="7"/>
  <c r="W261" i="7" s="1"/>
  <c r="Y261" i="7" s="1"/>
  <c r="V249" i="7"/>
  <c r="W249" i="7" s="1"/>
  <c r="Y249" i="7" s="1"/>
  <c r="V233" i="7"/>
  <c r="W233" i="7" s="1"/>
  <c r="Y233" i="7" s="1"/>
  <c r="V221" i="7"/>
  <c r="W221" i="7" s="1"/>
  <c r="Y221" i="7" s="1"/>
  <c r="V205" i="7"/>
  <c r="W205" i="7" s="1"/>
  <c r="Y205" i="7" s="1"/>
  <c r="V193" i="7"/>
  <c r="W193" i="7" s="1"/>
  <c r="Y193" i="7" s="1"/>
  <c r="V181" i="7"/>
  <c r="W181" i="7" s="1"/>
  <c r="Y181" i="7" s="1"/>
  <c r="V173" i="7"/>
  <c r="W173" i="7" s="1"/>
  <c r="Y173" i="7" s="1"/>
  <c r="V161" i="7"/>
  <c r="W161" i="7" s="1"/>
  <c r="Y161" i="7" s="1"/>
  <c r="V145" i="7"/>
  <c r="W145" i="7" s="1"/>
  <c r="Y145" i="7" s="1"/>
  <c r="V133" i="7"/>
  <c r="W133" i="7" s="1"/>
  <c r="Y133" i="7" s="1"/>
  <c r="V121" i="7"/>
  <c r="W121" i="7" s="1"/>
  <c r="Y121" i="7" s="1"/>
  <c r="V113" i="7"/>
  <c r="W113" i="7" s="1"/>
  <c r="Y113" i="7" s="1"/>
  <c r="V97" i="7"/>
  <c r="W97" i="7" s="1"/>
  <c r="Y97" i="7" s="1"/>
  <c r="V85" i="7"/>
  <c r="W85" i="7" s="1"/>
  <c r="Y85" i="7" s="1"/>
  <c r="V73" i="7"/>
  <c r="W73" i="7" s="1"/>
  <c r="Y73" i="7" s="1"/>
  <c r="V61" i="7"/>
  <c r="W61" i="7" s="1"/>
  <c r="Y61" i="7" s="1"/>
  <c r="V49" i="7"/>
  <c r="W49" i="7" s="1"/>
  <c r="Y49" i="7" s="1"/>
  <c r="V33" i="7"/>
  <c r="W33" i="7" s="1"/>
  <c r="Y33" i="7" s="1"/>
  <c r="V13" i="7"/>
  <c r="W13" i="7" s="1"/>
  <c r="Y13" i="7" s="1"/>
  <c r="V1501" i="7"/>
  <c r="W1501" i="7" s="1"/>
  <c r="Y1501" i="7" s="1"/>
  <c r="V1493" i="7"/>
  <c r="W1493" i="7" s="1"/>
  <c r="Y1493" i="7" s="1"/>
  <c r="V1485" i="7"/>
  <c r="W1485" i="7" s="1"/>
  <c r="Y1485" i="7" s="1"/>
  <c r="V1477" i="7"/>
  <c r="W1477" i="7" s="1"/>
  <c r="Y1477" i="7" s="1"/>
  <c r="V1469" i="7"/>
  <c r="W1469" i="7" s="1"/>
  <c r="Y1469" i="7" s="1"/>
  <c r="V1461" i="7"/>
  <c r="W1461" i="7" s="1"/>
  <c r="Y1461" i="7" s="1"/>
  <c r="V1453" i="7"/>
  <c r="W1453" i="7" s="1"/>
  <c r="Y1453" i="7" s="1"/>
  <c r="V1445" i="7"/>
  <c r="W1445" i="7" s="1"/>
  <c r="Y1445" i="7" s="1"/>
  <c r="V1437" i="7"/>
  <c r="W1437" i="7" s="1"/>
  <c r="Y1437" i="7" s="1"/>
  <c r="V1429" i="7"/>
  <c r="W1429" i="7" s="1"/>
  <c r="Y1429" i="7" s="1"/>
  <c r="V1421" i="7"/>
  <c r="W1421" i="7" s="1"/>
  <c r="Y1421" i="7" s="1"/>
  <c r="V1413" i="7"/>
  <c r="W1413" i="7" s="1"/>
  <c r="Y1413" i="7" s="1"/>
  <c r="V1405" i="7"/>
  <c r="W1405" i="7" s="1"/>
  <c r="Y1405" i="7" s="1"/>
  <c r="V1397" i="7"/>
  <c r="W1397" i="7" s="1"/>
  <c r="Y1397" i="7" s="1"/>
  <c r="V1389" i="7"/>
  <c r="W1389" i="7" s="1"/>
  <c r="Y1389" i="7" s="1"/>
  <c r="V1381" i="7"/>
  <c r="W1381" i="7" s="1"/>
  <c r="Y1381" i="7" s="1"/>
  <c r="V1373" i="7"/>
  <c r="W1373" i="7" s="1"/>
  <c r="Y1373" i="7" s="1"/>
  <c r="V1365" i="7"/>
  <c r="W1365" i="7" s="1"/>
  <c r="Y1365" i="7" s="1"/>
  <c r="V1357" i="7"/>
  <c r="W1357" i="7" s="1"/>
  <c r="Y1357" i="7" s="1"/>
  <c r="V1349" i="7"/>
  <c r="W1349" i="7" s="1"/>
  <c r="Y1349" i="7" s="1"/>
  <c r="V1341" i="7"/>
  <c r="W1341" i="7" s="1"/>
  <c r="Y1341" i="7" s="1"/>
  <c r="V1333" i="7"/>
  <c r="W1333" i="7" s="1"/>
  <c r="Y1333" i="7" s="1"/>
  <c r="V1325" i="7"/>
  <c r="W1325" i="7" s="1"/>
  <c r="Y1325" i="7" s="1"/>
  <c r="V1317" i="7"/>
  <c r="W1317" i="7" s="1"/>
  <c r="Y1317" i="7" s="1"/>
  <c r="V1309" i="7"/>
  <c r="W1309" i="7" s="1"/>
  <c r="Y1309" i="7" s="1"/>
  <c r="V1301" i="7"/>
  <c r="W1301" i="7" s="1"/>
  <c r="Y1301" i="7" s="1"/>
  <c r="V1293" i="7"/>
  <c r="W1293" i="7" s="1"/>
  <c r="Y1293" i="7" s="1"/>
  <c r="V1285" i="7"/>
  <c r="W1285" i="7" s="1"/>
  <c r="Y1285" i="7" s="1"/>
  <c r="V1277" i="7"/>
  <c r="W1277" i="7" s="1"/>
  <c r="Y1277" i="7" s="1"/>
  <c r="V1269" i="7"/>
  <c r="W1269" i="7" s="1"/>
  <c r="Y1269" i="7" s="1"/>
  <c r="V1261" i="7"/>
  <c r="W1261" i="7" s="1"/>
  <c r="Y1261" i="7" s="1"/>
  <c r="V1253" i="7"/>
  <c r="W1253" i="7" s="1"/>
  <c r="Y1253" i="7" s="1"/>
  <c r="V1245" i="7"/>
  <c r="W1245" i="7" s="1"/>
  <c r="Y1245" i="7" s="1"/>
  <c r="V1237" i="7"/>
  <c r="W1237" i="7" s="1"/>
  <c r="Y1237" i="7" s="1"/>
  <c r="V1229" i="7"/>
  <c r="W1229" i="7" s="1"/>
  <c r="Y1229" i="7" s="1"/>
  <c r="V1221" i="7"/>
  <c r="W1221" i="7" s="1"/>
  <c r="Y1221" i="7" s="1"/>
  <c r="V1213" i="7"/>
  <c r="W1213" i="7" s="1"/>
  <c r="Y1213" i="7" s="1"/>
  <c r="V1205" i="7"/>
  <c r="W1205" i="7" s="1"/>
  <c r="Y1205" i="7" s="1"/>
  <c r="V1197" i="7"/>
  <c r="W1197" i="7" s="1"/>
  <c r="Y1197" i="7" s="1"/>
  <c r="V1177" i="7"/>
  <c r="W1177" i="7" s="1"/>
  <c r="Y1177" i="7" s="1"/>
  <c r="V1500" i="7"/>
  <c r="W1500" i="7" s="1"/>
  <c r="Y1500" i="7" s="1"/>
  <c r="V1496" i="7"/>
  <c r="W1496" i="7" s="1"/>
  <c r="Y1496" i="7" s="1"/>
  <c r="V1492" i="7"/>
  <c r="W1492" i="7" s="1"/>
  <c r="Y1492" i="7" s="1"/>
  <c r="V1488" i="7"/>
  <c r="W1488" i="7" s="1"/>
  <c r="Y1488" i="7" s="1"/>
  <c r="V1484" i="7"/>
  <c r="W1484" i="7" s="1"/>
  <c r="Y1484" i="7" s="1"/>
  <c r="V1480" i="7"/>
  <c r="W1480" i="7" s="1"/>
  <c r="Y1480" i="7" s="1"/>
  <c r="V1476" i="7"/>
  <c r="W1476" i="7" s="1"/>
  <c r="Y1476" i="7" s="1"/>
  <c r="V1472" i="7"/>
  <c r="W1472" i="7" s="1"/>
  <c r="Y1472" i="7" s="1"/>
  <c r="V1468" i="7"/>
  <c r="W1468" i="7" s="1"/>
  <c r="Y1468" i="7" s="1"/>
  <c r="V1464" i="7"/>
  <c r="W1464" i="7" s="1"/>
  <c r="Y1464" i="7" s="1"/>
  <c r="V1460" i="7"/>
  <c r="W1460" i="7" s="1"/>
  <c r="Y1460" i="7" s="1"/>
  <c r="V1456" i="7"/>
  <c r="W1456" i="7" s="1"/>
  <c r="Y1456" i="7" s="1"/>
  <c r="V1452" i="7"/>
  <c r="W1452" i="7" s="1"/>
  <c r="Y1452" i="7" s="1"/>
  <c r="V1448" i="7"/>
  <c r="W1448" i="7" s="1"/>
  <c r="Y1448" i="7" s="1"/>
  <c r="V1444" i="7"/>
  <c r="W1444" i="7" s="1"/>
  <c r="Y1444" i="7" s="1"/>
  <c r="V1440" i="7"/>
  <c r="W1440" i="7" s="1"/>
  <c r="Y1440" i="7" s="1"/>
  <c r="V1436" i="7"/>
  <c r="W1436" i="7" s="1"/>
  <c r="Y1436" i="7" s="1"/>
  <c r="V1432" i="7"/>
  <c r="W1432" i="7" s="1"/>
  <c r="Y1432" i="7" s="1"/>
  <c r="V1428" i="7"/>
  <c r="W1428" i="7" s="1"/>
  <c r="Y1428" i="7" s="1"/>
  <c r="V1424" i="7"/>
  <c r="W1424" i="7" s="1"/>
  <c r="Y1424" i="7" s="1"/>
  <c r="V1420" i="7"/>
  <c r="W1420" i="7" s="1"/>
  <c r="Y1420" i="7" s="1"/>
  <c r="V1416" i="7"/>
  <c r="W1416" i="7" s="1"/>
  <c r="Y1416" i="7" s="1"/>
  <c r="V1412" i="7"/>
  <c r="W1412" i="7" s="1"/>
  <c r="Y1412" i="7" s="1"/>
  <c r="V1408" i="7"/>
  <c r="W1408" i="7" s="1"/>
  <c r="Y1408" i="7" s="1"/>
  <c r="V1404" i="7"/>
  <c r="W1404" i="7" s="1"/>
  <c r="Y1404" i="7" s="1"/>
  <c r="V1400" i="7"/>
  <c r="W1400" i="7" s="1"/>
  <c r="Y1400" i="7" s="1"/>
  <c r="V1396" i="7"/>
  <c r="W1396" i="7" s="1"/>
  <c r="Y1396" i="7" s="1"/>
  <c r="V1392" i="7"/>
  <c r="W1392" i="7" s="1"/>
  <c r="Y1392" i="7" s="1"/>
  <c r="V1388" i="7"/>
  <c r="W1388" i="7" s="1"/>
  <c r="Y1388" i="7" s="1"/>
  <c r="V1384" i="7"/>
  <c r="W1384" i="7" s="1"/>
  <c r="Y1384" i="7" s="1"/>
  <c r="V1380" i="7"/>
  <c r="W1380" i="7" s="1"/>
  <c r="Y1380" i="7" s="1"/>
  <c r="V1376" i="7"/>
  <c r="W1376" i="7" s="1"/>
  <c r="Y1376" i="7" s="1"/>
  <c r="V1372" i="7"/>
  <c r="W1372" i="7" s="1"/>
  <c r="Y1372" i="7" s="1"/>
  <c r="V1368" i="7"/>
  <c r="W1368" i="7" s="1"/>
  <c r="Y1368" i="7" s="1"/>
  <c r="V1364" i="7"/>
  <c r="W1364" i="7" s="1"/>
  <c r="Y1364" i="7" s="1"/>
  <c r="V1360" i="7"/>
  <c r="W1360" i="7" s="1"/>
  <c r="Y1360" i="7" s="1"/>
  <c r="V1356" i="7"/>
  <c r="W1356" i="7" s="1"/>
  <c r="Y1356" i="7" s="1"/>
  <c r="V1352" i="7"/>
  <c r="W1352" i="7" s="1"/>
  <c r="Y1352" i="7" s="1"/>
  <c r="V1348" i="7"/>
  <c r="W1348" i="7" s="1"/>
  <c r="Y1348" i="7" s="1"/>
  <c r="V1344" i="7"/>
  <c r="W1344" i="7" s="1"/>
  <c r="Y1344" i="7" s="1"/>
  <c r="V1340" i="7"/>
  <c r="W1340" i="7" s="1"/>
  <c r="Y1340" i="7" s="1"/>
  <c r="V1336" i="7"/>
  <c r="W1336" i="7" s="1"/>
  <c r="Y1336" i="7" s="1"/>
  <c r="V1332" i="7"/>
  <c r="W1332" i="7" s="1"/>
  <c r="Y1332" i="7" s="1"/>
  <c r="V1328" i="7"/>
  <c r="W1328" i="7" s="1"/>
  <c r="Y1328" i="7" s="1"/>
  <c r="V1324" i="7"/>
  <c r="W1324" i="7" s="1"/>
  <c r="Y1324" i="7" s="1"/>
  <c r="V1320" i="7"/>
  <c r="W1320" i="7" s="1"/>
  <c r="Y1320" i="7" s="1"/>
  <c r="V1316" i="7"/>
  <c r="W1316" i="7" s="1"/>
  <c r="Y1316" i="7" s="1"/>
  <c r="V1312" i="7"/>
  <c r="W1312" i="7" s="1"/>
  <c r="Y1312" i="7" s="1"/>
  <c r="V1308" i="7"/>
  <c r="W1308" i="7" s="1"/>
  <c r="Y1308" i="7" s="1"/>
  <c r="V1304" i="7"/>
  <c r="W1304" i="7" s="1"/>
  <c r="Y1304" i="7" s="1"/>
  <c r="V1300" i="7"/>
  <c r="W1300" i="7" s="1"/>
  <c r="Y1300" i="7" s="1"/>
  <c r="V1296" i="7"/>
  <c r="W1296" i="7" s="1"/>
  <c r="Y1296" i="7" s="1"/>
  <c r="V1292" i="7"/>
  <c r="W1292" i="7" s="1"/>
  <c r="Y1292" i="7" s="1"/>
  <c r="V1288" i="7"/>
  <c r="W1288" i="7" s="1"/>
  <c r="Y1288" i="7" s="1"/>
  <c r="V1284" i="7"/>
  <c r="W1284" i="7" s="1"/>
  <c r="Y1284" i="7" s="1"/>
  <c r="V1280" i="7"/>
  <c r="W1280" i="7" s="1"/>
  <c r="Y1280" i="7" s="1"/>
  <c r="V1276" i="7"/>
  <c r="W1276" i="7" s="1"/>
  <c r="Y1276" i="7" s="1"/>
  <c r="V1272" i="7"/>
  <c r="W1272" i="7" s="1"/>
  <c r="Y1272" i="7" s="1"/>
  <c r="V1268" i="7"/>
  <c r="W1268" i="7" s="1"/>
  <c r="Y1268" i="7" s="1"/>
  <c r="V1264" i="7"/>
  <c r="W1264" i="7" s="1"/>
  <c r="Y1264" i="7" s="1"/>
  <c r="V1260" i="7"/>
  <c r="W1260" i="7" s="1"/>
  <c r="Y1260" i="7" s="1"/>
  <c r="V1256" i="7"/>
  <c r="W1256" i="7" s="1"/>
  <c r="Y1256" i="7" s="1"/>
  <c r="V1252" i="7"/>
  <c r="W1252" i="7" s="1"/>
  <c r="Y1252" i="7" s="1"/>
  <c r="V1248" i="7"/>
  <c r="W1248" i="7" s="1"/>
  <c r="Y1248" i="7" s="1"/>
  <c r="V1244" i="7"/>
  <c r="W1244" i="7" s="1"/>
  <c r="Y1244" i="7" s="1"/>
  <c r="V1240" i="7"/>
  <c r="W1240" i="7" s="1"/>
  <c r="Y1240" i="7" s="1"/>
  <c r="V1236" i="7"/>
  <c r="W1236" i="7" s="1"/>
  <c r="Y1236" i="7" s="1"/>
  <c r="V1232" i="7"/>
  <c r="W1232" i="7" s="1"/>
  <c r="Y1232" i="7" s="1"/>
  <c r="V1228" i="7"/>
  <c r="W1228" i="7" s="1"/>
  <c r="Y1228" i="7" s="1"/>
  <c r="V1224" i="7"/>
  <c r="W1224" i="7" s="1"/>
  <c r="Y1224" i="7" s="1"/>
  <c r="V1220" i="7"/>
  <c r="W1220" i="7" s="1"/>
  <c r="Y1220" i="7" s="1"/>
  <c r="V1216" i="7"/>
  <c r="W1216" i="7" s="1"/>
  <c r="Y1216" i="7" s="1"/>
  <c r="V1212" i="7"/>
  <c r="W1212" i="7" s="1"/>
  <c r="Y1212" i="7" s="1"/>
  <c r="V1208" i="7"/>
  <c r="W1208" i="7" s="1"/>
  <c r="Y1208" i="7" s="1"/>
  <c r="V1204" i="7"/>
  <c r="W1204" i="7" s="1"/>
  <c r="Y1204" i="7" s="1"/>
  <c r="V1200" i="7"/>
  <c r="W1200" i="7" s="1"/>
  <c r="Y1200" i="7" s="1"/>
  <c r="V1196" i="7"/>
  <c r="W1196" i="7" s="1"/>
  <c r="Y1196" i="7" s="1"/>
  <c r="V1192" i="7"/>
  <c r="W1192" i="7" s="1"/>
  <c r="Y1192" i="7" s="1"/>
  <c r="V1188" i="7"/>
  <c r="W1188" i="7" s="1"/>
  <c r="Y1188" i="7" s="1"/>
  <c r="V1184" i="7"/>
  <c r="W1184" i="7" s="1"/>
  <c r="Y1184" i="7" s="1"/>
  <c r="V1180" i="7"/>
  <c r="W1180" i="7" s="1"/>
  <c r="Y1180" i="7" s="1"/>
  <c r="V1176" i="7"/>
  <c r="W1176" i="7" s="1"/>
  <c r="Y1176" i="7" s="1"/>
  <c r="V1172" i="7"/>
  <c r="W1172" i="7" s="1"/>
  <c r="Y1172" i="7" s="1"/>
  <c r="V1168" i="7"/>
  <c r="W1168" i="7" s="1"/>
  <c r="Y1168" i="7" s="1"/>
  <c r="V1160" i="7"/>
  <c r="W1160" i="7" s="1"/>
  <c r="Y1160" i="7" s="1"/>
  <c r="V1156" i="7"/>
  <c r="W1156" i="7" s="1"/>
  <c r="Y1156" i="7" s="1"/>
  <c r="V1152" i="7"/>
  <c r="W1152" i="7" s="1"/>
  <c r="Y1152" i="7" s="1"/>
  <c r="V1148" i="7"/>
  <c r="W1148" i="7" s="1"/>
  <c r="Y1148" i="7" s="1"/>
  <c r="V1144" i="7"/>
  <c r="W1144" i="7" s="1"/>
  <c r="Y1144" i="7" s="1"/>
  <c r="V1136" i="7"/>
  <c r="W1136" i="7" s="1"/>
  <c r="Y1136" i="7" s="1"/>
  <c r="V1132" i="7"/>
  <c r="W1132" i="7" s="1"/>
  <c r="Y1132" i="7" s="1"/>
  <c r="V1128" i="7"/>
  <c r="W1128" i="7" s="1"/>
  <c r="Y1128" i="7" s="1"/>
  <c r="V1120" i="7"/>
  <c r="W1120" i="7" s="1"/>
  <c r="Y1120" i="7" s="1"/>
  <c r="V1116" i="7"/>
  <c r="W1116" i="7" s="1"/>
  <c r="Y1116" i="7" s="1"/>
  <c r="V1112" i="7"/>
  <c r="W1112" i="7" s="1"/>
  <c r="Y1112" i="7" s="1"/>
  <c r="V1104" i="7"/>
  <c r="W1104" i="7" s="1"/>
  <c r="Y1104" i="7" s="1"/>
  <c r="V1100" i="7"/>
  <c r="W1100" i="7" s="1"/>
  <c r="Y1100" i="7" s="1"/>
  <c r="V1096" i="7"/>
  <c r="W1096" i="7" s="1"/>
  <c r="Y1096" i="7" s="1"/>
  <c r="V1088" i="7"/>
  <c r="W1088" i="7" s="1"/>
  <c r="Y1088" i="7" s="1"/>
  <c r="V1084" i="7"/>
  <c r="W1084" i="7" s="1"/>
  <c r="Y1084" i="7" s="1"/>
  <c r="V1080" i="7"/>
  <c r="W1080" i="7" s="1"/>
  <c r="Y1080" i="7" s="1"/>
  <c r="V1072" i="7"/>
  <c r="W1072" i="7" s="1"/>
  <c r="Y1072" i="7" s="1"/>
  <c r="V1068" i="7"/>
  <c r="W1068" i="7" s="1"/>
  <c r="Y1068" i="7" s="1"/>
  <c r="V1064" i="7"/>
  <c r="W1064" i="7" s="1"/>
  <c r="Y1064" i="7" s="1"/>
  <c r="V1056" i="7"/>
  <c r="W1056" i="7" s="1"/>
  <c r="Y1056" i="7" s="1"/>
  <c r="V1052" i="7"/>
  <c r="W1052" i="7" s="1"/>
  <c r="Y1052" i="7" s="1"/>
  <c r="V1048" i="7"/>
  <c r="W1048" i="7" s="1"/>
  <c r="Y1048" i="7" s="1"/>
  <c r="V1040" i="7"/>
  <c r="W1040" i="7" s="1"/>
  <c r="Y1040" i="7" s="1"/>
  <c r="V1036" i="7"/>
  <c r="W1036" i="7" s="1"/>
  <c r="Y1036" i="7" s="1"/>
  <c r="V1032" i="7"/>
  <c r="W1032" i="7" s="1"/>
  <c r="Y1032" i="7" s="1"/>
  <c r="V1024" i="7"/>
  <c r="W1024" i="7" s="1"/>
  <c r="Y1024" i="7" s="1"/>
  <c r="V1020" i="7"/>
  <c r="W1020" i="7" s="1"/>
  <c r="Y1020" i="7" s="1"/>
  <c r="V1016" i="7"/>
  <c r="W1016" i="7" s="1"/>
  <c r="Y1016" i="7" s="1"/>
  <c r="V1008" i="7"/>
  <c r="W1008" i="7" s="1"/>
  <c r="Y1008" i="7" s="1"/>
  <c r="V1004" i="7"/>
  <c r="W1004" i="7" s="1"/>
  <c r="Y1004" i="7" s="1"/>
  <c r="V1000" i="7"/>
  <c r="W1000" i="7" s="1"/>
  <c r="Y1000" i="7" s="1"/>
  <c r="V992" i="7"/>
  <c r="W992" i="7" s="1"/>
  <c r="Y992" i="7" s="1"/>
  <c r="V988" i="7"/>
  <c r="W988" i="7" s="1"/>
  <c r="Y988" i="7" s="1"/>
  <c r="V984" i="7"/>
  <c r="W984" i="7" s="1"/>
  <c r="Y984" i="7" s="1"/>
  <c r="V976" i="7"/>
  <c r="W976" i="7" s="1"/>
  <c r="Y976" i="7" s="1"/>
  <c r="V972" i="7"/>
  <c r="W972" i="7" s="1"/>
  <c r="Y972" i="7" s="1"/>
  <c r="V968" i="7"/>
  <c r="W968" i="7" s="1"/>
  <c r="Y968" i="7" s="1"/>
  <c r="V960" i="7"/>
  <c r="W960" i="7" s="1"/>
  <c r="Y960" i="7" s="1"/>
  <c r="V956" i="7"/>
  <c r="W956" i="7" s="1"/>
  <c r="Y956" i="7" s="1"/>
  <c r="V952" i="7"/>
  <c r="W952" i="7" s="1"/>
  <c r="Y952" i="7" s="1"/>
  <c r="V944" i="7"/>
  <c r="W944" i="7" s="1"/>
  <c r="Y944" i="7" s="1"/>
  <c r="V940" i="7"/>
  <c r="W940" i="7" s="1"/>
  <c r="Y940" i="7" s="1"/>
  <c r="V936" i="7"/>
  <c r="W936" i="7" s="1"/>
  <c r="Y936" i="7" s="1"/>
  <c r="V1499" i="7"/>
  <c r="W1499" i="7" s="1"/>
  <c r="Y1499" i="7" s="1"/>
  <c r="V1491" i="7"/>
  <c r="W1491" i="7" s="1"/>
  <c r="Y1491" i="7" s="1"/>
  <c r="V1483" i="7"/>
  <c r="W1483" i="7" s="1"/>
  <c r="Y1483" i="7" s="1"/>
  <c r="V1475" i="7"/>
  <c r="W1475" i="7" s="1"/>
  <c r="Y1475" i="7" s="1"/>
  <c r="V1467" i="7"/>
  <c r="W1467" i="7" s="1"/>
  <c r="Y1467" i="7" s="1"/>
  <c r="V1459" i="7"/>
  <c r="W1459" i="7" s="1"/>
  <c r="Y1459" i="7" s="1"/>
  <c r="V1451" i="7"/>
  <c r="W1451" i="7" s="1"/>
  <c r="Y1451" i="7" s="1"/>
  <c r="V1443" i="7"/>
  <c r="W1443" i="7" s="1"/>
  <c r="Y1443" i="7" s="1"/>
  <c r="V1435" i="7"/>
  <c r="W1435" i="7" s="1"/>
  <c r="Y1435" i="7" s="1"/>
  <c r="V1427" i="7"/>
  <c r="W1427" i="7" s="1"/>
  <c r="Y1427" i="7" s="1"/>
  <c r="V1419" i="7"/>
  <c r="W1419" i="7" s="1"/>
  <c r="Y1419" i="7" s="1"/>
  <c r="V1411" i="7"/>
  <c r="W1411" i="7" s="1"/>
  <c r="Y1411" i="7" s="1"/>
  <c r="V1403" i="7"/>
  <c r="W1403" i="7" s="1"/>
  <c r="Y1403" i="7" s="1"/>
  <c r="V1395" i="7"/>
  <c r="W1395" i="7" s="1"/>
  <c r="Y1395" i="7" s="1"/>
  <c r="V1387" i="7"/>
  <c r="W1387" i="7" s="1"/>
  <c r="Y1387" i="7" s="1"/>
  <c r="V1379" i="7"/>
  <c r="W1379" i="7" s="1"/>
  <c r="Y1379" i="7" s="1"/>
  <c r="V1371" i="7"/>
  <c r="W1371" i="7" s="1"/>
  <c r="Y1371" i="7" s="1"/>
  <c r="V1363" i="7"/>
  <c r="W1363" i="7" s="1"/>
  <c r="Y1363" i="7" s="1"/>
  <c r="V1355" i="7"/>
  <c r="W1355" i="7" s="1"/>
  <c r="Y1355" i="7" s="1"/>
  <c r="V1347" i="7"/>
  <c r="W1347" i="7" s="1"/>
  <c r="Y1347" i="7" s="1"/>
  <c r="V1339" i="7"/>
  <c r="W1339" i="7" s="1"/>
  <c r="Y1339" i="7" s="1"/>
  <c r="V1331" i="7"/>
  <c r="W1331" i="7" s="1"/>
  <c r="Y1331" i="7" s="1"/>
  <c r="V1323" i="7"/>
  <c r="W1323" i="7" s="1"/>
  <c r="Y1323" i="7" s="1"/>
  <c r="V1315" i="7"/>
  <c r="W1315" i="7" s="1"/>
  <c r="Y1315" i="7" s="1"/>
  <c r="V1307" i="7"/>
  <c r="W1307" i="7" s="1"/>
  <c r="Y1307" i="7" s="1"/>
  <c r="V1299" i="7"/>
  <c r="W1299" i="7" s="1"/>
  <c r="Y1299" i="7" s="1"/>
  <c r="V1291" i="7"/>
  <c r="W1291" i="7" s="1"/>
  <c r="Y1291" i="7" s="1"/>
  <c r="V1283" i="7"/>
  <c r="W1283" i="7" s="1"/>
  <c r="Y1283" i="7" s="1"/>
  <c r="V1275" i="7"/>
  <c r="W1275" i="7" s="1"/>
  <c r="Y1275" i="7" s="1"/>
  <c r="V1267" i="7"/>
  <c r="W1267" i="7" s="1"/>
  <c r="Y1267" i="7" s="1"/>
  <c r="V1259" i="7"/>
  <c r="W1259" i="7" s="1"/>
  <c r="Y1259" i="7" s="1"/>
  <c r="V1251" i="7"/>
  <c r="W1251" i="7" s="1"/>
  <c r="Y1251" i="7" s="1"/>
  <c r="V1243" i="7"/>
  <c r="W1243" i="7" s="1"/>
  <c r="Y1243" i="7" s="1"/>
  <c r="V1235" i="7"/>
  <c r="W1235" i="7" s="1"/>
  <c r="Y1235" i="7" s="1"/>
  <c r="V1227" i="7"/>
  <c r="W1227" i="7" s="1"/>
  <c r="Y1227" i="7" s="1"/>
  <c r="V1219" i="7"/>
  <c r="W1219" i="7" s="1"/>
  <c r="Y1219" i="7" s="1"/>
  <c r="V1211" i="7"/>
  <c r="W1211" i="7" s="1"/>
  <c r="Y1211" i="7" s="1"/>
  <c r="V1203" i="7"/>
  <c r="W1203" i="7" s="1"/>
  <c r="Y1203" i="7" s="1"/>
  <c r="V1195" i="7"/>
  <c r="W1195" i="7" s="1"/>
  <c r="Y1195" i="7" s="1"/>
  <c r="V1185" i="7"/>
  <c r="W1185" i="7" s="1"/>
  <c r="Y1185" i="7" s="1"/>
  <c r="V1174" i="7"/>
  <c r="W1174" i="7" s="1"/>
  <c r="Y1174" i="7" s="1"/>
  <c r="V1164" i="7"/>
  <c r="W1164" i="7" s="1"/>
  <c r="Y1164" i="7" s="1"/>
  <c r="V1153" i="7"/>
  <c r="W1153" i="7" s="1"/>
  <c r="Y1153" i="7" s="1"/>
  <c r="V1140" i="7"/>
  <c r="W1140" i="7" s="1"/>
  <c r="Y1140" i="7" s="1"/>
  <c r="V1124" i="7"/>
  <c r="W1124" i="7" s="1"/>
  <c r="Y1124" i="7" s="1"/>
  <c r="V1108" i="7"/>
  <c r="W1108" i="7" s="1"/>
  <c r="Y1108" i="7" s="1"/>
  <c r="V1092" i="7"/>
  <c r="W1092" i="7" s="1"/>
  <c r="Y1092" i="7" s="1"/>
  <c r="V1076" i="7"/>
  <c r="W1076" i="7" s="1"/>
  <c r="Y1076" i="7" s="1"/>
  <c r="V1060" i="7"/>
  <c r="W1060" i="7" s="1"/>
  <c r="Y1060" i="7" s="1"/>
  <c r="V1044" i="7"/>
  <c r="W1044" i="7" s="1"/>
  <c r="Y1044" i="7" s="1"/>
  <c r="V1028" i="7"/>
  <c r="W1028" i="7" s="1"/>
  <c r="Y1028" i="7" s="1"/>
  <c r="V1012" i="7"/>
  <c r="W1012" i="7" s="1"/>
  <c r="Y1012" i="7" s="1"/>
  <c r="V996" i="7"/>
  <c r="W996" i="7" s="1"/>
  <c r="Y996" i="7" s="1"/>
  <c r="V980" i="7"/>
  <c r="W980" i="7" s="1"/>
  <c r="Y980" i="7" s="1"/>
  <c r="V964" i="7"/>
  <c r="W964" i="7" s="1"/>
  <c r="Y964" i="7" s="1"/>
  <c r="V948" i="7"/>
  <c r="W948" i="7" s="1"/>
  <c r="Y948" i="7" s="1"/>
  <c r="V338" i="7"/>
  <c r="W338" i="7" s="1"/>
  <c r="Y338" i="7" s="1"/>
  <c r="V274" i="7"/>
  <c r="W274" i="7" s="1"/>
  <c r="Y274" i="7" s="1"/>
  <c r="V210" i="7"/>
  <c r="W210" i="7" s="1"/>
  <c r="Y210" i="7" s="1"/>
  <c r="V146" i="7"/>
  <c r="W146" i="7" s="1"/>
  <c r="Y146" i="7" s="1"/>
  <c r="V82" i="7"/>
  <c r="W82" i="7" s="1"/>
  <c r="Y82" i="7" s="1"/>
  <c r="V18" i="7"/>
  <c r="W18" i="7" s="1"/>
  <c r="Y18" i="7" s="1"/>
  <c r="V932" i="7"/>
  <c r="W932" i="7" s="1"/>
  <c r="Y932" i="7" s="1"/>
  <c r="V928" i="7"/>
  <c r="W928" i="7" s="1"/>
  <c r="Y928" i="7" s="1"/>
  <c r="V924" i="7"/>
  <c r="W924" i="7" s="1"/>
  <c r="Y924" i="7" s="1"/>
  <c r="V920" i="7"/>
  <c r="W920" i="7" s="1"/>
  <c r="Y920" i="7" s="1"/>
  <c r="V916" i="7"/>
  <c r="W916" i="7" s="1"/>
  <c r="Y916" i="7" s="1"/>
  <c r="V912" i="7"/>
  <c r="W912" i="7" s="1"/>
  <c r="Y912" i="7" s="1"/>
  <c r="V908" i="7"/>
  <c r="W908" i="7" s="1"/>
  <c r="Y908" i="7" s="1"/>
  <c r="V904" i="7"/>
  <c r="W904" i="7" s="1"/>
  <c r="Y904" i="7" s="1"/>
  <c r="V900" i="7"/>
  <c r="W900" i="7" s="1"/>
  <c r="Y900" i="7" s="1"/>
  <c r="V896" i="7"/>
  <c r="W896" i="7" s="1"/>
  <c r="Y896" i="7" s="1"/>
  <c r="V892" i="7"/>
  <c r="W892" i="7" s="1"/>
  <c r="Y892" i="7" s="1"/>
  <c r="V888" i="7"/>
  <c r="W888" i="7" s="1"/>
  <c r="Y888" i="7" s="1"/>
  <c r="V884" i="7"/>
  <c r="W884" i="7" s="1"/>
  <c r="Y884" i="7" s="1"/>
  <c r="V880" i="7"/>
  <c r="W880" i="7" s="1"/>
  <c r="Y880" i="7" s="1"/>
  <c r="V876" i="7"/>
  <c r="W876" i="7" s="1"/>
  <c r="Y876" i="7" s="1"/>
  <c r="V872" i="7"/>
  <c r="W872" i="7" s="1"/>
  <c r="Y872" i="7" s="1"/>
  <c r="V868" i="7"/>
  <c r="W868" i="7" s="1"/>
  <c r="Y868" i="7" s="1"/>
  <c r="V864" i="7"/>
  <c r="W864" i="7" s="1"/>
  <c r="Y864" i="7" s="1"/>
  <c r="V860" i="7"/>
  <c r="W860" i="7" s="1"/>
  <c r="Y860" i="7" s="1"/>
  <c r="V856" i="7"/>
  <c r="W856" i="7" s="1"/>
  <c r="Y856" i="7" s="1"/>
  <c r="V852" i="7"/>
  <c r="W852" i="7" s="1"/>
  <c r="Y852" i="7" s="1"/>
  <c r="V844" i="7"/>
  <c r="W844" i="7" s="1"/>
  <c r="Y844" i="7" s="1"/>
  <c r="V836" i="7"/>
  <c r="W836" i="7" s="1"/>
  <c r="Y836" i="7" s="1"/>
  <c r="V828" i="7"/>
  <c r="W828" i="7" s="1"/>
  <c r="Y828" i="7" s="1"/>
  <c r="V820" i="7"/>
  <c r="W820" i="7" s="1"/>
  <c r="Y820" i="7" s="1"/>
  <c r="V812" i="7"/>
  <c r="W812" i="7" s="1"/>
  <c r="Y812" i="7" s="1"/>
  <c r="V804" i="7"/>
  <c r="W804" i="7" s="1"/>
  <c r="Y804" i="7" s="1"/>
  <c r="V796" i="7"/>
  <c r="W796" i="7" s="1"/>
  <c r="Y796" i="7" s="1"/>
  <c r="V788" i="7"/>
  <c r="W788" i="7" s="1"/>
  <c r="Y788" i="7" s="1"/>
  <c r="V780" i="7"/>
  <c r="W780" i="7" s="1"/>
  <c r="Y780" i="7" s="1"/>
  <c r="V772" i="7"/>
  <c r="W772" i="7" s="1"/>
  <c r="Y772" i="7" s="1"/>
  <c r="V764" i="7"/>
  <c r="W764" i="7" s="1"/>
  <c r="Y764" i="7" s="1"/>
  <c r="V756" i="7"/>
  <c r="W756" i="7" s="1"/>
  <c r="Y756" i="7" s="1"/>
  <c r="V748" i="7"/>
  <c r="W748" i="7" s="1"/>
  <c r="Y748" i="7" s="1"/>
  <c r="V740" i="7"/>
  <c r="W740" i="7" s="1"/>
  <c r="Y740" i="7" s="1"/>
  <c r="V732" i="7"/>
  <c r="W732" i="7" s="1"/>
  <c r="Y732" i="7" s="1"/>
  <c r="V724" i="7"/>
  <c r="W724" i="7" s="1"/>
  <c r="Y724" i="7" s="1"/>
  <c r="V716" i="7"/>
  <c r="W716" i="7" s="1"/>
  <c r="Y716" i="7" s="1"/>
  <c r="V708" i="7"/>
  <c r="W708" i="7" s="1"/>
  <c r="Y708" i="7" s="1"/>
  <c r="V700" i="7"/>
  <c r="W700" i="7" s="1"/>
  <c r="Y700" i="7" s="1"/>
  <c r="V692" i="7"/>
  <c r="W692" i="7" s="1"/>
  <c r="Y692" i="7" s="1"/>
  <c r="V684" i="7"/>
  <c r="W684" i="7" s="1"/>
  <c r="Y684" i="7" s="1"/>
  <c r="V676" i="7"/>
  <c r="W676" i="7" s="1"/>
  <c r="Y676" i="7" s="1"/>
  <c r="V668" i="7"/>
  <c r="W668" i="7" s="1"/>
  <c r="Y668" i="7" s="1"/>
  <c r="V660" i="7"/>
  <c r="W660" i="7" s="1"/>
  <c r="Y660" i="7" s="1"/>
  <c r="V652" i="7"/>
  <c r="W652" i="7" s="1"/>
  <c r="Y652" i="7" s="1"/>
  <c r="V644" i="7"/>
  <c r="W644" i="7" s="1"/>
  <c r="Y644" i="7" s="1"/>
  <c r="V636" i="7"/>
  <c r="W636" i="7" s="1"/>
  <c r="Y636" i="7" s="1"/>
  <c r="V628" i="7"/>
  <c r="W628" i="7" s="1"/>
  <c r="Y628" i="7" s="1"/>
  <c r="V620" i="7"/>
  <c r="W620" i="7" s="1"/>
  <c r="Y620" i="7" s="1"/>
  <c r="V612" i="7"/>
  <c r="W612" i="7" s="1"/>
  <c r="Y612" i="7" s="1"/>
  <c r="V604" i="7"/>
  <c r="W604" i="7" s="1"/>
  <c r="Y604" i="7" s="1"/>
  <c r="V596" i="7"/>
  <c r="W596" i="7" s="1"/>
  <c r="Y596" i="7" s="1"/>
  <c r="V588" i="7"/>
  <c r="W588" i="7" s="1"/>
  <c r="Y588" i="7" s="1"/>
  <c r="V580" i="7"/>
  <c r="W580" i="7" s="1"/>
  <c r="Y580" i="7" s="1"/>
  <c r="V572" i="7"/>
  <c r="W572" i="7" s="1"/>
  <c r="Y572" i="7" s="1"/>
  <c r="V564" i="7"/>
  <c r="W564" i="7" s="1"/>
  <c r="Y564" i="7" s="1"/>
  <c r="V556" i="7"/>
  <c r="W556" i="7" s="1"/>
  <c r="Y556" i="7" s="1"/>
  <c r="V548" i="7"/>
  <c r="W548" i="7" s="1"/>
  <c r="Y548" i="7" s="1"/>
  <c r="V540" i="7"/>
  <c r="W540" i="7" s="1"/>
  <c r="Y540" i="7" s="1"/>
  <c r="V532" i="7"/>
  <c r="W532" i="7" s="1"/>
  <c r="Y532" i="7" s="1"/>
  <c r="V524" i="7"/>
  <c r="W524" i="7" s="1"/>
  <c r="Y524" i="7" s="1"/>
  <c r="V516" i="7"/>
  <c r="W516" i="7" s="1"/>
  <c r="Y516" i="7" s="1"/>
  <c r="V508" i="7"/>
  <c r="W508" i="7" s="1"/>
  <c r="Y508" i="7" s="1"/>
  <c r="V500" i="7"/>
  <c r="W500" i="7" s="1"/>
  <c r="Y500" i="7" s="1"/>
  <c r="V492" i="7"/>
  <c r="W492" i="7" s="1"/>
  <c r="Y492" i="7" s="1"/>
  <c r="V484" i="7"/>
  <c r="W484" i="7" s="1"/>
  <c r="Y484" i="7" s="1"/>
  <c r="V476" i="7"/>
  <c r="W476" i="7" s="1"/>
  <c r="Y476" i="7" s="1"/>
  <c r="V468" i="7"/>
  <c r="W468" i="7" s="1"/>
  <c r="Y468" i="7" s="1"/>
  <c r="V460" i="7"/>
  <c r="W460" i="7" s="1"/>
  <c r="Y460" i="7" s="1"/>
  <c r="V452" i="7"/>
  <c r="W452" i="7" s="1"/>
  <c r="Y452" i="7" s="1"/>
  <c r="V444" i="7"/>
  <c r="W444" i="7" s="1"/>
  <c r="Y444" i="7" s="1"/>
  <c r="V436" i="7"/>
  <c r="W436" i="7" s="1"/>
  <c r="Y436" i="7" s="1"/>
  <c r="V428" i="7"/>
  <c r="W428" i="7" s="1"/>
  <c r="Y428" i="7" s="1"/>
  <c r="V420" i="7"/>
  <c r="W420" i="7" s="1"/>
  <c r="Y420" i="7" s="1"/>
  <c r="V412" i="7"/>
  <c r="W412" i="7" s="1"/>
  <c r="Y412" i="7" s="1"/>
  <c r="V404" i="7"/>
  <c r="W404" i="7" s="1"/>
  <c r="Y404" i="7" s="1"/>
  <c r="V396" i="7"/>
  <c r="W396" i="7" s="1"/>
  <c r="Y396" i="7" s="1"/>
  <c r="V388" i="7"/>
  <c r="W388" i="7" s="1"/>
  <c r="Y388" i="7" s="1"/>
  <c r="V380" i="7"/>
  <c r="W380" i="7" s="1"/>
  <c r="Y380" i="7" s="1"/>
  <c r="V372" i="7"/>
  <c r="W372" i="7" s="1"/>
  <c r="Y372" i="7" s="1"/>
  <c r="V364" i="7"/>
  <c r="W364" i="7" s="1"/>
  <c r="Y364" i="7" s="1"/>
  <c r="V356" i="7"/>
  <c r="W356" i="7" s="1"/>
  <c r="Y356" i="7" s="1"/>
  <c r="V348" i="7"/>
  <c r="W348" i="7" s="1"/>
  <c r="Y348" i="7" s="1"/>
  <c r="V340" i="7"/>
  <c r="W340" i="7" s="1"/>
  <c r="Y340" i="7" s="1"/>
  <c r="V336" i="7"/>
  <c r="W336" i="7" s="1"/>
  <c r="Y336" i="7" s="1"/>
  <c r="V332" i="7"/>
  <c r="W332" i="7" s="1"/>
  <c r="Y332" i="7" s="1"/>
  <c r="V328" i="7"/>
  <c r="W328" i="7" s="1"/>
  <c r="Y328" i="7" s="1"/>
  <c r="V324" i="7"/>
  <c r="W324" i="7" s="1"/>
  <c r="Y324" i="7" s="1"/>
  <c r="V320" i="7"/>
  <c r="W320" i="7" s="1"/>
  <c r="Y320" i="7" s="1"/>
  <c r="V316" i="7"/>
  <c r="W316" i="7" s="1"/>
  <c r="Y316" i="7" s="1"/>
  <c r="V312" i="7"/>
  <c r="W312" i="7" s="1"/>
  <c r="Y312" i="7" s="1"/>
  <c r="V308" i="7"/>
  <c r="W308" i="7" s="1"/>
  <c r="Y308" i="7" s="1"/>
  <c r="V304" i="7"/>
  <c r="W304" i="7" s="1"/>
  <c r="Y304" i="7" s="1"/>
  <c r="V300" i="7"/>
  <c r="W300" i="7" s="1"/>
  <c r="Y300" i="7" s="1"/>
  <c r="V296" i="7"/>
  <c r="W296" i="7" s="1"/>
  <c r="Y296" i="7" s="1"/>
  <c r="V292" i="7"/>
  <c r="W292" i="7" s="1"/>
  <c r="Y292" i="7" s="1"/>
  <c r="V288" i="7"/>
  <c r="W288" i="7" s="1"/>
  <c r="Y288" i="7" s="1"/>
  <c r="V284" i="7"/>
  <c r="W284" i="7" s="1"/>
  <c r="Y284" i="7" s="1"/>
  <c r="V280" i="7"/>
  <c r="W280" i="7" s="1"/>
  <c r="Y280" i="7" s="1"/>
  <c r="V276" i="7"/>
  <c r="W276" i="7" s="1"/>
  <c r="Y276" i="7" s="1"/>
  <c r="V272" i="7"/>
  <c r="W272" i="7" s="1"/>
  <c r="Y272" i="7" s="1"/>
  <c r="V268" i="7"/>
  <c r="W268" i="7" s="1"/>
  <c r="Y268" i="7" s="1"/>
  <c r="V264" i="7"/>
  <c r="W264" i="7" s="1"/>
  <c r="Y264" i="7" s="1"/>
  <c r="V260" i="7"/>
  <c r="W260" i="7" s="1"/>
  <c r="Y260" i="7" s="1"/>
  <c r="V256" i="7"/>
  <c r="W256" i="7" s="1"/>
  <c r="Y256" i="7" s="1"/>
  <c r="V252" i="7"/>
  <c r="W252" i="7" s="1"/>
  <c r="Y252" i="7" s="1"/>
  <c r="V248" i="7"/>
  <c r="W248" i="7" s="1"/>
  <c r="Y248" i="7" s="1"/>
  <c r="V244" i="7"/>
  <c r="W244" i="7" s="1"/>
  <c r="Y244" i="7" s="1"/>
  <c r="V240" i="7"/>
  <c r="W240" i="7" s="1"/>
  <c r="Y240" i="7" s="1"/>
  <c r="V236" i="7"/>
  <c r="W236" i="7" s="1"/>
  <c r="Y236" i="7" s="1"/>
  <c r="V232" i="7"/>
  <c r="W232" i="7" s="1"/>
  <c r="Y232" i="7" s="1"/>
  <c r="V228" i="7"/>
  <c r="W228" i="7" s="1"/>
  <c r="Y228" i="7" s="1"/>
  <c r="V224" i="7"/>
  <c r="W224" i="7" s="1"/>
  <c r="Y224" i="7" s="1"/>
  <c r="V220" i="7"/>
  <c r="W220" i="7" s="1"/>
  <c r="Y220" i="7" s="1"/>
  <c r="V216" i="7"/>
  <c r="W216" i="7" s="1"/>
  <c r="Y216" i="7" s="1"/>
  <c r="V212" i="7"/>
  <c r="W212" i="7" s="1"/>
  <c r="Y212" i="7" s="1"/>
  <c r="V208" i="7"/>
  <c r="W208" i="7" s="1"/>
  <c r="Y208" i="7" s="1"/>
  <c r="V204" i="7"/>
  <c r="W204" i="7" s="1"/>
  <c r="Y204" i="7" s="1"/>
  <c r="V200" i="7"/>
  <c r="W200" i="7" s="1"/>
  <c r="Y200" i="7" s="1"/>
  <c r="V196" i="7"/>
  <c r="W196" i="7" s="1"/>
  <c r="Y196" i="7" s="1"/>
  <c r="V192" i="7"/>
  <c r="W192" i="7" s="1"/>
  <c r="Y192" i="7" s="1"/>
  <c r="V188" i="7"/>
  <c r="W188" i="7" s="1"/>
  <c r="Y188" i="7" s="1"/>
  <c r="V184" i="7"/>
  <c r="W184" i="7" s="1"/>
  <c r="Y184" i="7" s="1"/>
  <c r="V180" i="7"/>
  <c r="W180" i="7" s="1"/>
  <c r="Y180" i="7" s="1"/>
  <c r="V176" i="7"/>
  <c r="W176" i="7" s="1"/>
  <c r="Y176" i="7" s="1"/>
  <c r="V172" i="7"/>
  <c r="W172" i="7" s="1"/>
  <c r="Y172" i="7" s="1"/>
  <c r="V168" i="7"/>
  <c r="W168" i="7" s="1"/>
  <c r="Y168" i="7" s="1"/>
  <c r="V164" i="7"/>
  <c r="W164" i="7" s="1"/>
  <c r="Y164" i="7" s="1"/>
  <c r="V160" i="7"/>
  <c r="W160" i="7" s="1"/>
  <c r="Y160" i="7" s="1"/>
  <c r="V156" i="7"/>
  <c r="W156" i="7" s="1"/>
  <c r="Y156" i="7" s="1"/>
  <c r="V152" i="7"/>
  <c r="W152" i="7" s="1"/>
  <c r="Y152" i="7" s="1"/>
  <c r="V148" i="7"/>
  <c r="W148" i="7" s="1"/>
  <c r="Y148" i="7" s="1"/>
  <c r="V144" i="7"/>
  <c r="W144" i="7" s="1"/>
  <c r="Y144" i="7" s="1"/>
  <c r="V140" i="7"/>
  <c r="W140" i="7" s="1"/>
  <c r="Y140" i="7" s="1"/>
  <c r="V136" i="7"/>
  <c r="W136" i="7" s="1"/>
  <c r="Y136" i="7" s="1"/>
  <c r="V132" i="7"/>
  <c r="W132" i="7" s="1"/>
  <c r="Y132" i="7" s="1"/>
  <c r="V128" i="7"/>
  <c r="W128" i="7" s="1"/>
  <c r="Y128" i="7" s="1"/>
  <c r="V124" i="7"/>
  <c r="W124" i="7" s="1"/>
  <c r="Y124" i="7" s="1"/>
  <c r="V120" i="7"/>
  <c r="W120" i="7" s="1"/>
  <c r="Y120" i="7" s="1"/>
  <c r="V116" i="7"/>
  <c r="W116" i="7" s="1"/>
  <c r="Y116" i="7" s="1"/>
  <c r="V112" i="7"/>
  <c r="W112" i="7" s="1"/>
  <c r="Y112" i="7" s="1"/>
  <c r="V108" i="7"/>
  <c r="W108" i="7" s="1"/>
  <c r="Y108" i="7" s="1"/>
  <c r="V104" i="7"/>
  <c r="W104" i="7" s="1"/>
  <c r="Y104" i="7" s="1"/>
  <c r="V100" i="7"/>
  <c r="W100" i="7" s="1"/>
  <c r="Y100" i="7" s="1"/>
  <c r="V96" i="7"/>
  <c r="W96" i="7" s="1"/>
  <c r="Y96" i="7" s="1"/>
  <c r="V92" i="7"/>
  <c r="W92" i="7" s="1"/>
  <c r="Y92" i="7" s="1"/>
  <c r="V88" i="7"/>
  <c r="W88" i="7" s="1"/>
  <c r="Y88" i="7" s="1"/>
  <c r="V84" i="7"/>
  <c r="W84" i="7" s="1"/>
  <c r="Y84" i="7" s="1"/>
  <c r="V80" i="7"/>
  <c r="W80" i="7" s="1"/>
  <c r="Y80" i="7" s="1"/>
  <c r="V76" i="7"/>
  <c r="W76" i="7" s="1"/>
  <c r="Y76" i="7" s="1"/>
  <c r="V72" i="7"/>
  <c r="W72" i="7" s="1"/>
  <c r="Y72" i="7" s="1"/>
  <c r="V68" i="7"/>
  <c r="W68" i="7" s="1"/>
  <c r="Y68" i="7" s="1"/>
  <c r="V64" i="7"/>
  <c r="W64" i="7" s="1"/>
  <c r="Y64" i="7" s="1"/>
  <c r="V60" i="7"/>
  <c r="W60" i="7" s="1"/>
  <c r="Y60" i="7" s="1"/>
  <c r="V56" i="7"/>
  <c r="W56" i="7" s="1"/>
  <c r="Y56" i="7" s="1"/>
  <c r="V52" i="7"/>
  <c r="W52" i="7" s="1"/>
  <c r="Y52" i="7" s="1"/>
  <c r="V48" i="7"/>
  <c r="W48" i="7" s="1"/>
  <c r="Y48" i="7" s="1"/>
  <c r="V44" i="7"/>
  <c r="W44" i="7" s="1"/>
  <c r="Y44" i="7" s="1"/>
  <c r="V40" i="7"/>
  <c r="W40" i="7" s="1"/>
  <c r="Y40" i="7" s="1"/>
  <c r="V36" i="7"/>
  <c r="W36" i="7" s="1"/>
  <c r="Y36" i="7" s="1"/>
  <c r="V32" i="7"/>
  <c r="W32" i="7" s="1"/>
  <c r="Y32" i="7" s="1"/>
  <c r="V28" i="7"/>
  <c r="W28" i="7" s="1"/>
  <c r="Y28" i="7" s="1"/>
  <c r="V24" i="7"/>
  <c r="W24" i="7" s="1"/>
  <c r="Y24" i="7" s="1"/>
  <c r="V20" i="7"/>
  <c r="W20" i="7" s="1"/>
  <c r="Y20" i="7" s="1"/>
  <c r="V16" i="7"/>
  <c r="W16" i="7" s="1"/>
  <c r="Y16" i="7" s="1"/>
  <c r="V12" i="7"/>
  <c r="W12" i="7" s="1"/>
  <c r="Y12" i="7" s="1"/>
  <c r="V8" i="7"/>
  <c r="W8" i="7" s="1"/>
  <c r="Y8" i="7" s="1"/>
  <c r="V4" i="7"/>
  <c r="W4" i="7" s="1"/>
  <c r="Y4" i="7" s="1"/>
  <c r="V840" i="7"/>
  <c r="W840" i="7" s="1"/>
  <c r="Y840" i="7" s="1"/>
  <c r="V824" i="7"/>
  <c r="W824" i="7" s="1"/>
  <c r="Y824" i="7" s="1"/>
  <c r="V808" i="7"/>
  <c r="W808" i="7" s="1"/>
  <c r="Y808" i="7" s="1"/>
  <c r="V792" i="7"/>
  <c r="W792" i="7" s="1"/>
  <c r="Y792" i="7" s="1"/>
  <c r="V776" i="7"/>
  <c r="W776" i="7" s="1"/>
  <c r="Y776" i="7" s="1"/>
  <c r="V760" i="7"/>
  <c r="W760" i="7" s="1"/>
  <c r="Y760" i="7" s="1"/>
  <c r="V744" i="7"/>
  <c r="W744" i="7" s="1"/>
  <c r="Y744" i="7" s="1"/>
  <c r="V728" i="7"/>
  <c r="W728" i="7" s="1"/>
  <c r="Y728" i="7" s="1"/>
  <c r="V712" i="7"/>
  <c r="W712" i="7" s="1"/>
  <c r="Y712" i="7" s="1"/>
  <c r="V696" i="7"/>
  <c r="W696" i="7" s="1"/>
  <c r="Y696" i="7" s="1"/>
  <c r="V680" i="7"/>
  <c r="W680" i="7" s="1"/>
  <c r="Y680" i="7" s="1"/>
  <c r="V664" i="7"/>
  <c r="W664" i="7" s="1"/>
  <c r="Y664" i="7" s="1"/>
  <c r="V648" i="7"/>
  <c r="W648" i="7" s="1"/>
  <c r="Y648" i="7" s="1"/>
  <c r="V632" i="7"/>
  <c r="W632" i="7" s="1"/>
  <c r="Y632" i="7" s="1"/>
  <c r="V616" i="7"/>
  <c r="W616" i="7" s="1"/>
  <c r="Y616" i="7" s="1"/>
  <c r="V600" i="7"/>
  <c r="W600" i="7" s="1"/>
  <c r="Y600" i="7" s="1"/>
  <c r="V584" i="7"/>
  <c r="W584" i="7" s="1"/>
  <c r="Y584" i="7" s="1"/>
  <c r="V568" i="7"/>
  <c r="W568" i="7" s="1"/>
  <c r="Y568" i="7" s="1"/>
  <c r="V552" i="7"/>
  <c r="W552" i="7" s="1"/>
  <c r="Y552" i="7" s="1"/>
  <c r="V536" i="7"/>
  <c r="W536" i="7" s="1"/>
  <c r="Y536" i="7" s="1"/>
  <c r="V520" i="7"/>
  <c r="W520" i="7" s="1"/>
  <c r="Y520" i="7" s="1"/>
  <c r="V504" i="7"/>
  <c r="W504" i="7" s="1"/>
  <c r="Y504" i="7" s="1"/>
  <c r="V488" i="7"/>
  <c r="W488" i="7" s="1"/>
  <c r="Y488" i="7" s="1"/>
  <c r="V472" i="7"/>
  <c r="W472" i="7" s="1"/>
  <c r="Y472" i="7" s="1"/>
  <c r="V456" i="7"/>
  <c r="W456" i="7" s="1"/>
  <c r="Y456" i="7" s="1"/>
  <c r="V440" i="7"/>
  <c r="W440" i="7" s="1"/>
  <c r="Y440" i="7" s="1"/>
  <c r="V424" i="7"/>
  <c r="W424" i="7" s="1"/>
  <c r="Y424" i="7" s="1"/>
  <c r="V408" i="7"/>
  <c r="W408" i="7" s="1"/>
  <c r="Y408" i="7" s="1"/>
  <c r="V392" i="7"/>
  <c r="W392" i="7" s="1"/>
  <c r="Y392" i="7" s="1"/>
  <c r="V376" i="7"/>
  <c r="W376" i="7" s="1"/>
  <c r="Y376" i="7" s="1"/>
  <c r="V360" i="7"/>
  <c r="W360" i="7" s="1"/>
  <c r="Y360" i="7" s="1"/>
  <c r="V344" i="7"/>
  <c r="W344" i="7" s="1"/>
  <c r="Y344" i="7" s="1"/>
  <c r="V848" i="7"/>
  <c r="W848" i="7" s="1"/>
  <c r="Y848" i="7" s="1"/>
  <c r="V832" i="7"/>
  <c r="W832" i="7" s="1"/>
  <c r="Y832" i="7" s="1"/>
  <c r="V816" i="7"/>
  <c r="W816" i="7" s="1"/>
  <c r="Y816" i="7" s="1"/>
  <c r="V800" i="7"/>
  <c r="W800" i="7" s="1"/>
  <c r="Y800" i="7" s="1"/>
  <c r="V784" i="7"/>
  <c r="W784" i="7" s="1"/>
  <c r="Y784" i="7" s="1"/>
  <c r="V768" i="7"/>
  <c r="W768" i="7" s="1"/>
  <c r="Y768" i="7" s="1"/>
  <c r="V752" i="7"/>
  <c r="W752" i="7" s="1"/>
  <c r="Y752" i="7" s="1"/>
  <c r="V736" i="7"/>
  <c r="W736" i="7" s="1"/>
  <c r="Y736" i="7" s="1"/>
  <c r="V720" i="7"/>
  <c r="W720" i="7" s="1"/>
  <c r="Y720" i="7" s="1"/>
  <c r="V704" i="7"/>
  <c r="W704" i="7" s="1"/>
  <c r="Y704" i="7" s="1"/>
  <c r="V688" i="7"/>
  <c r="W688" i="7" s="1"/>
  <c r="Y688" i="7" s="1"/>
  <c r="V672" i="7"/>
  <c r="W672" i="7" s="1"/>
  <c r="Y672" i="7" s="1"/>
  <c r="V656" i="7"/>
  <c r="W656" i="7" s="1"/>
  <c r="Y656" i="7" s="1"/>
  <c r="V640" i="7"/>
  <c r="W640" i="7" s="1"/>
  <c r="Y640" i="7" s="1"/>
  <c r="V624" i="7"/>
  <c r="W624" i="7" s="1"/>
  <c r="Y624" i="7" s="1"/>
  <c r="V608" i="7"/>
  <c r="W608" i="7" s="1"/>
  <c r="Y608" i="7" s="1"/>
  <c r="V592" i="7"/>
  <c r="W592" i="7" s="1"/>
  <c r="Y592" i="7" s="1"/>
  <c r="V576" i="7"/>
  <c r="W576" i="7" s="1"/>
  <c r="Y576" i="7" s="1"/>
  <c r="V560" i="7"/>
  <c r="W560" i="7" s="1"/>
  <c r="Y560" i="7" s="1"/>
  <c r="V544" i="7"/>
  <c r="W544" i="7" s="1"/>
  <c r="Y544" i="7" s="1"/>
  <c r="V528" i="7"/>
  <c r="W528" i="7" s="1"/>
  <c r="Y528" i="7" s="1"/>
  <c r="V512" i="7"/>
  <c r="W512" i="7" s="1"/>
  <c r="Y512" i="7" s="1"/>
  <c r="V496" i="7"/>
  <c r="W496" i="7" s="1"/>
  <c r="Y496" i="7" s="1"/>
  <c r="V480" i="7"/>
  <c r="W480" i="7" s="1"/>
  <c r="Y480" i="7" s="1"/>
  <c r="V464" i="7"/>
  <c r="W464" i="7" s="1"/>
  <c r="Y464" i="7" s="1"/>
  <c r="V448" i="7"/>
  <c r="W448" i="7" s="1"/>
  <c r="Y448" i="7" s="1"/>
  <c r="V432" i="7"/>
  <c r="W432" i="7" s="1"/>
  <c r="Y432" i="7" s="1"/>
  <c r="V416" i="7"/>
  <c r="W416" i="7" s="1"/>
  <c r="Y416" i="7" s="1"/>
  <c r="V400" i="7"/>
  <c r="W400" i="7" s="1"/>
  <c r="Y400" i="7" s="1"/>
  <c r="V384" i="7"/>
  <c r="W384" i="7" s="1"/>
  <c r="Y384" i="7" s="1"/>
  <c r="V368" i="7"/>
  <c r="W368" i="7" s="1"/>
  <c r="Y368" i="7" s="1"/>
  <c r="V352" i="7"/>
  <c r="W352" i="7" s="1"/>
  <c r="Y352" i="7" s="1"/>
  <c r="V2" i="7"/>
  <c r="W2" i="7" s="1"/>
  <c r="Y2" i="7" s="1"/>
  <c r="C2" i="5"/>
  <c r="C3" i="5"/>
  <c r="C4" i="5"/>
  <c r="C5" i="5"/>
  <c r="C6" i="5"/>
  <c r="C7" i="5"/>
  <c r="Y3" i="7"/>
  <c r="AB3" i="7" l="1"/>
  <c r="AB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Hernke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Months of Fulltime Employment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Non-mortgage Debt to Income Ratio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in 1000's</t>
        </r>
      </text>
    </comment>
    <comment ref="Q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See Rates Worksheet</t>
        </r>
      </text>
    </comment>
    <comment ref="S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A Binomially distributed variable with Mean = the P(Perform) for each applicantion.</t>
        </r>
      </text>
    </comment>
    <comment ref="U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We'll impute from this number the number of payments received before default.</t>
        </r>
      </text>
    </comment>
    <comment ref="V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If Default, rounds variable to integer, with max of 7 payments.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Hernke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Estimated probability that a loan will perform rather than default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Nomial interest rate</t>
        </r>
      </text>
    </comment>
  </commentList>
</comments>
</file>

<file path=xl/sharedStrings.xml><?xml version="1.0" encoding="utf-8"?>
<sst xmlns="http://schemas.openxmlformats.org/spreadsheetml/2006/main" count="43" uniqueCount="33">
  <si>
    <t>AnnualInc</t>
  </si>
  <si>
    <t>Int Rate</t>
  </si>
  <si>
    <t>DTI</t>
  </si>
  <si>
    <t>Employment</t>
  </si>
  <si>
    <t/>
  </si>
  <si>
    <t>Variables in the Equation</t>
  </si>
  <si>
    <t>B</t>
  </si>
  <si>
    <t>S.E.</t>
  </si>
  <si>
    <t>Wald</t>
  </si>
  <si>
    <t>df</t>
  </si>
  <si>
    <t>Sig.</t>
  </si>
  <si>
    <t>Exp(B)</t>
  </si>
  <si>
    <t>Constant</t>
  </si>
  <si>
    <t>a. Variable(s) entered on step 1: Employment, DTI, AnnualInc.</t>
  </si>
  <si>
    <r>
      <t>Step 1</t>
    </r>
    <r>
      <rPr>
        <vertAlign val="superscript"/>
        <sz val="9"/>
        <color indexed="8"/>
        <rFont val="Arial"/>
        <family val="2"/>
      </rPr>
      <t>a</t>
    </r>
  </si>
  <si>
    <t>InterestRate</t>
  </si>
  <si>
    <t>Perform/Default</t>
  </si>
  <si>
    <t>P(Perform)</t>
  </si>
  <si>
    <t>Logit</t>
  </si>
  <si>
    <t>Odds</t>
  </si>
  <si>
    <t>Monthly-Payment</t>
  </si>
  <si>
    <t>Number of Payments</t>
  </si>
  <si>
    <t>Payment Periods in a Year</t>
  </si>
  <si>
    <t>Loan Amount</t>
  </si>
  <si>
    <t>Estimated-Profit</t>
  </si>
  <si>
    <t>RAND</t>
  </si>
  <si>
    <t>GAMMA.INV</t>
  </si>
  <si>
    <t>PaymentsReceived</t>
  </si>
  <si>
    <t>Approve</t>
  </si>
  <si>
    <t>Profit-on-Approved</t>
  </si>
  <si>
    <t>Cutoff</t>
  </si>
  <si>
    <t>Total Profit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</si>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</sst>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164" formatCode="####.000"/>
    <numFmt numFmtId="165" formatCode="###0.000"/>
    <numFmt numFmtId="166" formatCode="###0"/>
    <numFmt numFmtId="167" formatCode="0.0000"/>
    <numFmt numFmtId="168" formatCode="0.00000000"/>
    <numFmt numFmtId="169" formatCode="0.000000"/>
    <numFmt numFmtId="170" formatCode="&quot;$&quot;#,##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rgb="FF0070C0"/>
      <name val="Calibri"/>
      <family val="2"/>
      <scheme val="minor"/>
    </font>
    <font>
      <b/>
      <sz val="9"/>
      <color indexed="8"/>
      <name val="Arial"/>
      <family val="2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9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3">
    <xf numFmtId="0" fontId="0" fillId="0" borderId="0" xfId="0"/>
    <xf numFmtId="10" fontId="0" fillId="0" borderId="0" xfId="0" applyNumberFormat="1"/>
    <xf numFmtId="2" fontId="0" fillId="0" borderId="0" xfId="0" applyNumberFormat="1"/>
    <xf numFmtId="0" fontId="16" fillId="0" borderId="0" xfId="0" applyFont="1" applyAlignment="1">
      <alignment horizontal="center"/>
    </xf>
    <xf numFmtId="0" fontId="21" fillId="0" borderId="12" xfId="42" applyFont="1" applyBorder="1" applyAlignment="1">
      <alignment horizontal="center" wrapText="1"/>
    </xf>
    <xf numFmtId="0" fontId="21" fillId="0" borderId="13" xfId="42" applyFont="1" applyBorder="1" applyAlignment="1">
      <alignment horizontal="center" wrapText="1"/>
    </xf>
    <xf numFmtId="0" fontId="21" fillId="0" borderId="14" xfId="42" applyFont="1" applyBorder="1" applyAlignment="1">
      <alignment horizontal="center" wrapText="1"/>
    </xf>
    <xf numFmtId="0" fontId="21" fillId="0" borderId="16" xfId="42" applyFont="1" applyBorder="1" applyAlignment="1">
      <alignment horizontal="left" vertical="top" wrapText="1"/>
    </xf>
    <xf numFmtId="164" fontId="21" fillId="0" borderId="17" xfId="42" applyNumberFormat="1" applyFont="1" applyBorder="1" applyAlignment="1">
      <alignment horizontal="right" vertical="center"/>
    </xf>
    <xf numFmtId="164" fontId="21" fillId="0" borderId="18" xfId="42" applyNumberFormat="1" applyFont="1" applyBorder="1" applyAlignment="1">
      <alignment horizontal="right" vertical="center"/>
    </xf>
    <xf numFmtId="165" fontId="21" fillId="0" borderId="18" xfId="42" applyNumberFormat="1" applyFont="1" applyBorder="1" applyAlignment="1">
      <alignment horizontal="right" vertical="center"/>
    </xf>
    <xf numFmtId="166" fontId="21" fillId="0" borderId="18" xfId="42" applyNumberFormat="1" applyFont="1" applyBorder="1" applyAlignment="1">
      <alignment horizontal="right" vertical="center"/>
    </xf>
    <xf numFmtId="165" fontId="21" fillId="0" borderId="19" xfId="42" applyNumberFormat="1" applyFont="1" applyBorder="1" applyAlignment="1">
      <alignment horizontal="right" vertical="center"/>
    </xf>
    <xf numFmtId="0" fontId="21" fillId="0" borderId="21" xfId="42" applyFont="1" applyBorder="1" applyAlignment="1">
      <alignment horizontal="left" vertical="top" wrapText="1"/>
    </xf>
    <xf numFmtId="165" fontId="21" fillId="0" borderId="22" xfId="42" applyNumberFormat="1" applyFont="1" applyBorder="1" applyAlignment="1">
      <alignment horizontal="right" vertical="center"/>
    </xf>
    <xf numFmtId="164" fontId="21" fillId="0" borderId="23" xfId="42" applyNumberFormat="1" applyFont="1" applyBorder="1" applyAlignment="1">
      <alignment horizontal="right" vertical="center"/>
    </xf>
    <xf numFmtId="165" fontId="21" fillId="0" borderId="23" xfId="42" applyNumberFormat="1" applyFont="1" applyBorder="1" applyAlignment="1">
      <alignment horizontal="right" vertical="center"/>
    </xf>
    <xf numFmtId="166" fontId="21" fillId="0" borderId="23" xfId="42" applyNumberFormat="1" applyFont="1" applyBorder="1" applyAlignment="1">
      <alignment horizontal="right" vertical="center"/>
    </xf>
    <xf numFmtId="164" fontId="21" fillId="0" borderId="24" xfId="42" applyNumberFormat="1" applyFont="1" applyBorder="1" applyAlignment="1">
      <alignment horizontal="right" vertical="center"/>
    </xf>
    <xf numFmtId="164" fontId="21" fillId="0" borderId="22" xfId="42" applyNumberFormat="1" applyFont="1" applyBorder="1" applyAlignment="1">
      <alignment horizontal="right" vertical="center"/>
    </xf>
    <xf numFmtId="165" fontId="21" fillId="0" borderId="24" xfId="42" applyNumberFormat="1" applyFont="1" applyBorder="1" applyAlignment="1">
      <alignment horizontal="right" vertical="center"/>
    </xf>
    <xf numFmtId="0" fontId="21" fillId="0" borderId="26" xfId="42" applyFont="1" applyBorder="1" applyAlignment="1">
      <alignment horizontal="left" vertical="top" wrapText="1"/>
    </xf>
    <xf numFmtId="165" fontId="21" fillId="0" borderId="27" xfId="42" applyNumberFormat="1" applyFont="1" applyBorder="1" applyAlignment="1">
      <alignment horizontal="right" vertical="center"/>
    </xf>
    <xf numFmtId="165" fontId="21" fillId="0" borderId="28" xfId="42" applyNumberFormat="1" applyFont="1" applyBorder="1" applyAlignment="1">
      <alignment horizontal="right" vertical="center"/>
    </xf>
    <xf numFmtId="166" fontId="21" fillId="0" borderId="28" xfId="42" applyNumberFormat="1" applyFont="1" applyBorder="1" applyAlignment="1">
      <alignment horizontal="right" vertical="center"/>
    </xf>
    <xf numFmtId="164" fontId="21" fillId="0" borderId="28" xfId="42" applyNumberFormat="1" applyFont="1" applyBorder="1" applyAlignment="1">
      <alignment horizontal="right" vertical="center"/>
    </xf>
    <xf numFmtId="164" fontId="21" fillId="0" borderId="29" xfId="42" applyNumberFormat="1" applyFont="1" applyBorder="1" applyAlignment="1">
      <alignment horizontal="right" vertical="center"/>
    </xf>
    <xf numFmtId="1" fontId="23" fillId="0" borderId="0" xfId="0" applyNumberFormat="1" applyFont="1" applyFill="1"/>
    <xf numFmtId="0" fontId="23" fillId="0" borderId="0" xfId="0" applyFont="1"/>
    <xf numFmtId="1" fontId="23" fillId="0" borderId="0" xfId="0" applyNumberFormat="1" applyFont="1" applyFill="1" applyAlignment="1">
      <alignment horizontal="center"/>
    </xf>
    <xf numFmtId="0" fontId="20" fillId="0" borderId="0" xfId="42" applyFont="1" applyBorder="1" applyAlignment="1">
      <alignment horizontal="center" vertical="center" wrapText="1"/>
    </xf>
    <xf numFmtId="0" fontId="21" fillId="0" borderId="0" xfId="42" applyFont="1" applyBorder="1" applyAlignment="1">
      <alignment horizontal="left" vertical="top" wrapText="1"/>
    </xf>
    <xf numFmtId="8" fontId="0" fillId="0" borderId="0" xfId="0" applyNumberFormat="1"/>
    <xf numFmtId="164" fontId="21" fillId="0" borderId="0" xfId="42" applyNumberFormat="1" applyFont="1" applyBorder="1" applyAlignment="1">
      <alignment horizontal="right" vertical="center"/>
    </xf>
    <xf numFmtId="165" fontId="21" fillId="0" borderId="0" xfId="42" applyNumberFormat="1" applyFont="1" applyBorder="1" applyAlignment="1">
      <alignment horizontal="right" vertical="center"/>
    </xf>
    <xf numFmtId="0" fontId="24" fillId="0" borderId="0" xfId="42" applyFont="1" applyBorder="1" applyAlignment="1">
      <alignment horizontal="center" vertical="top" wrapText="1"/>
    </xf>
    <xf numFmtId="0" fontId="21" fillId="0" borderId="0" xfId="42" applyFont="1" applyBorder="1" applyAlignment="1">
      <alignment horizontal="center" wrapText="1"/>
    </xf>
    <xf numFmtId="167" fontId="0" fillId="0" borderId="0" xfId="0" applyNumberFormat="1"/>
    <xf numFmtId="168" fontId="0" fillId="0" borderId="0" xfId="0" applyNumberFormat="1"/>
    <xf numFmtId="0" fontId="23" fillId="0" borderId="0" xfId="0" applyFont="1" applyAlignment="1">
      <alignment horizontal="center"/>
    </xf>
    <xf numFmtId="0" fontId="16" fillId="0" borderId="0" xfId="0" applyFont="1"/>
    <xf numFmtId="40" fontId="0" fillId="0" borderId="0" xfId="0" applyNumberFormat="1"/>
    <xf numFmtId="0" fontId="0" fillId="33" borderId="0" xfId="0" applyFill="1"/>
    <xf numFmtId="170" fontId="0" fillId="0" borderId="0" xfId="0" applyNumberFormat="1"/>
    <xf numFmtId="6" fontId="0" fillId="0" borderId="0" xfId="0" applyNumberFormat="1"/>
    <xf numFmtId="6" fontId="0" fillId="34" borderId="0" xfId="0" applyNumberFormat="1" applyFill="1"/>
    <xf numFmtId="38" fontId="0" fillId="0" borderId="0" xfId="0" applyNumberFormat="1"/>
    <xf numFmtId="0" fontId="25" fillId="0" borderId="0" xfId="0" applyFont="1"/>
    <xf numFmtId="2" fontId="25" fillId="0" borderId="0" xfId="0" applyNumberFormat="1" applyFont="1"/>
    <xf numFmtId="1" fontId="25" fillId="0" borderId="0" xfId="0" applyNumberFormat="1" applyFont="1"/>
    <xf numFmtId="1" fontId="26" fillId="0" borderId="0" xfId="0" applyNumberFormat="1" applyFont="1" applyFill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/>
    <xf numFmtId="0" fontId="0" fillId="0" borderId="0" xfId="0" applyFont="1"/>
    <xf numFmtId="169" fontId="0" fillId="0" borderId="0" xfId="0" applyNumberFormat="1" applyFont="1"/>
    <xf numFmtId="0" fontId="20" fillId="0" borderId="0" xfId="42" applyFont="1" applyBorder="1" applyAlignment="1">
      <alignment horizontal="center" vertical="center" wrapText="1"/>
    </xf>
    <xf numFmtId="0" fontId="21" fillId="0" borderId="10" xfId="42" applyFont="1" applyBorder="1" applyAlignment="1">
      <alignment horizontal="left" wrapText="1"/>
    </xf>
    <xf numFmtId="0" fontId="21" fillId="0" borderId="11" xfId="42" applyFont="1" applyBorder="1" applyAlignment="1">
      <alignment horizontal="left" wrapText="1"/>
    </xf>
    <xf numFmtId="0" fontId="21" fillId="0" borderId="15" xfId="42" applyFont="1" applyBorder="1" applyAlignment="1">
      <alignment horizontal="left" vertical="top" wrapText="1"/>
    </xf>
    <xf numFmtId="0" fontId="21" fillId="0" borderId="20" xfId="42" applyFont="1" applyBorder="1" applyAlignment="1">
      <alignment horizontal="left" vertical="top" wrapText="1"/>
    </xf>
    <xf numFmtId="0" fontId="21" fillId="0" borderId="25" xfId="42" applyFont="1" applyBorder="1" applyAlignment="1">
      <alignment horizontal="left" vertical="top" wrapText="1"/>
    </xf>
    <xf numFmtId="0" fontId="21" fillId="0" borderId="0" xfId="42" applyFont="1" applyBorder="1" applyAlignment="1">
      <alignment horizontal="left" vertical="top" wrapText="1"/>
    </xf>
    <xf numFmtId="0" fontId="23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01"/>
  <sheetViews>
    <sheetView tabSelected="1" topLeftCell="L1" workbookViewId="0">
      <selection activeCell="AB6" sqref="AB6"/>
    </sheetView>
  </sheetViews>
  <sheetFormatPr baseColWidth="10" defaultColWidth="8.83203125" defaultRowHeight="15"/>
  <cols>
    <col min="1" max="1" width="13.5" customWidth="1"/>
    <col min="2" max="2" width="12.83203125" customWidth="1"/>
    <col min="7" max="8" width="15.83203125" customWidth="1"/>
    <col min="9" max="9" width="6.33203125" customWidth="1"/>
    <col min="10" max="10" width="14.83203125" customWidth="1"/>
    <col min="11" max="11" width="8.1640625" customWidth="1"/>
    <col min="12" max="12" width="12.33203125" customWidth="1"/>
    <col min="14" max="14" width="8.83203125" customWidth="1"/>
    <col min="15" max="16" width="12.33203125" customWidth="1"/>
    <col min="17" max="18" width="13" customWidth="1"/>
    <col min="19" max="19" width="16.1640625" customWidth="1"/>
    <col min="20" max="20" width="12.1640625" customWidth="1"/>
    <col min="21" max="21" width="15.1640625" customWidth="1"/>
    <col min="22" max="22" width="18.6640625" customWidth="1"/>
    <col min="23" max="23" width="16" customWidth="1"/>
    <col min="24" max="24" width="10.6640625" customWidth="1"/>
    <col min="25" max="25" width="18.33203125" customWidth="1"/>
    <col min="27" max="27" width="14.6640625" bestFit="1" customWidth="1"/>
    <col min="28" max="28" width="13.6640625" customWidth="1"/>
  </cols>
  <sheetData>
    <row r="1" spans="1:28" ht="15.75" customHeight="1" thickBot="1">
      <c r="A1" s="55" t="s">
        <v>5</v>
      </c>
      <c r="B1" s="55"/>
      <c r="C1" s="55"/>
      <c r="D1" s="55"/>
      <c r="E1" s="55"/>
      <c r="F1" s="55"/>
      <c r="G1" s="55"/>
      <c r="H1" s="55"/>
      <c r="I1" s="30"/>
      <c r="J1" s="50" t="s">
        <v>3</v>
      </c>
      <c r="K1" s="51" t="s">
        <v>2</v>
      </c>
      <c r="L1" s="50" t="s">
        <v>0</v>
      </c>
      <c r="M1" s="52" t="s">
        <v>12</v>
      </c>
      <c r="N1" s="29" t="s">
        <v>18</v>
      </c>
      <c r="O1" s="29" t="s">
        <v>19</v>
      </c>
      <c r="P1" s="29" t="s">
        <v>17</v>
      </c>
      <c r="Q1" s="27" t="s">
        <v>15</v>
      </c>
      <c r="R1" s="29" t="s">
        <v>25</v>
      </c>
      <c r="S1" s="28" t="s">
        <v>16</v>
      </c>
      <c r="T1" s="39" t="s">
        <v>25</v>
      </c>
      <c r="U1" s="39" t="s">
        <v>26</v>
      </c>
      <c r="V1" s="40" t="s">
        <v>27</v>
      </c>
      <c r="W1" s="39" t="s">
        <v>24</v>
      </c>
      <c r="X1" s="39" t="s">
        <v>28</v>
      </c>
      <c r="Y1" s="39" t="s">
        <v>29</v>
      </c>
      <c r="AA1" s="43"/>
    </row>
    <row r="2" spans="1:28" ht="17" thickTop="1" thickBot="1">
      <c r="A2" s="56" t="s">
        <v>4</v>
      </c>
      <c r="B2" s="57"/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6" t="s">
        <v>11</v>
      </c>
      <c r="I2" s="36"/>
      <c r="J2" s="47">
        <v>24</v>
      </c>
      <c r="K2" s="48">
        <v>1.4710000000000001</v>
      </c>
      <c r="L2" s="49">
        <v>48</v>
      </c>
      <c r="M2" s="47">
        <v>1</v>
      </c>
      <c r="N2" s="37">
        <f>SUMPRODUCT($A$10:$D$10,J2:M2)</f>
        <v>-3.5197913750137886</v>
      </c>
      <c r="O2" s="37">
        <f>EXP(N2)</f>
        <v>2.9605610993839168E-2</v>
      </c>
      <c r="P2" s="37">
        <f>O2/(1+O2)</f>
        <v>2.8754321730300205E-2</v>
      </c>
      <c r="Q2" s="1">
        <f>VLOOKUP(P2,Rates!$A$2:$B$7,2,TRUE)</f>
        <v>0.35</v>
      </c>
      <c r="R2" s="38">
        <f ca="1">RAND()</f>
        <v>0.57629972388106432</v>
      </c>
      <c r="S2" s="53">
        <f ca="1">_xlfn.BINOM.INV(1,P2,R2)</f>
        <v>0</v>
      </c>
      <c r="T2" s="38">
        <f ca="1">RAND()</f>
        <v>0.21490608016224066</v>
      </c>
      <c r="U2" s="54">
        <f ca="1">_xlfn.GAMMA.INV(T2,1,2)</f>
        <v>0.48390385050193641</v>
      </c>
      <c r="V2">
        <f ca="1">IF(S2=1,8,MIN(FLOOR(U2,1),7))</f>
        <v>0</v>
      </c>
      <c r="W2" s="41">
        <f ca="1">VLOOKUP(LoanApplications!Q2,Rates!$B$2:$C$7,2,FALSE)*V2-800</f>
        <v>-800</v>
      </c>
      <c r="X2">
        <f>IF(P2&gt;$AB$2,1,0)</f>
        <v>0</v>
      </c>
      <c r="Y2" s="41">
        <f ca="1">X2*W2</f>
        <v>0</v>
      </c>
      <c r="AA2" s="28" t="s">
        <v>30</v>
      </c>
      <c r="AB2" s="42">
        <v>0.3</v>
      </c>
    </row>
    <row r="3" spans="1:28" ht="16.5" customHeight="1" thickTop="1">
      <c r="A3" s="58" t="s">
        <v>14</v>
      </c>
      <c r="B3" s="7" t="s">
        <v>3</v>
      </c>
      <c r="C3" s="8">
        <v>0.33704407140778575</v>
      </c>
      <c r="D3" s="9">
        <v>1.6698072545112134E-2</v>
      </c>
      <c r="E3" s="10">
        <v>407.41845506356253</v>
      </c>
      <c r="F3" s="11">
        <v>1</v>
      </c>
      <c r="G3" s="9">
        <v>1.3368010541714102E-90</v>
      </c>
      <c r="H3" s="12">
        <v>1.4008007976413548</v>
      </c>
      <c r="I3" s="34"/>
      <c r="J3" s="47">
        <v>24</v>
      </c>
      <c r="K3" s="48">
        <v>0.60199999999999998</v>
      </c>
      <c r="L3" s="49">
        <v>46</v>
      </c>
      <c r="M3" s="47">
        <v>1</v>
      </c>
      <c r="N3" s="37">
        <f t="shared" ref="N3:N66" si="0">SUMPRODUCT($A$10:$D$10,J3:M3)</f>
        <v>0.12247151851722293</v>
      </c>
      <c r="O3" s="37">
        <f t="shared" ref="O3:O66" si="1">EXP(N3)</f>
        <v>1.1302869273679101</v>
      </c>
      <c r="P3" s="37">
        <f t="shared" ref="P3:P66" si="2">O3/(1+O3)</f>
        <v>0.5305796664510557</v>
      </c>
      <c r="Q3" s="1">
        <f>VLOOKUP(P3,Rates!$A$2:$B$7,2,TRUE)</f>
        <v>0.28000000000000003</v>
      </c>
      <c r="R3" s="38">
        <f t="shared" ref="R3:R66" ca="1" si="3">RAND()</f>
        <v>0.70882492297703836</v>
      </c>
      <c r="S3" s="53">
        <f t="shared" ref="S3:S66" ca="1" si="4">_xlfn.BINOM.INV(1,P3,R3)</f>
        <v>1</v>
      </c>
      <c r="T3" s="38">
        <f t="shared" ref="T3:T66" ca="1" si="5">RAND()</f>
        <v>0.63543245876591137</v>
      </c>
      <c r="U3" s="54">
        <f t="shared" ref="U3:U66" ca="1" si="6">_xlfn.GAMMA.INV(T3,1,2)</f>
        <v>2.0180868927775575</v>
      </c>
      <c r="V3">
        <f t="shared" ref="V3:V66" ca="1" si="7">IF(S3=1,8,MIN(FLOOR(U3,1),7))</f>
        <v>8</v>
      </c>
      <c r="W3" s="41">
        <f ca="1">VLOOKUP(LoanApplications!Q3,Rates!$B$2:$C$7,2,FALSE)*V3-800</f>
        <v>86.259095044028413</v>
      </c>
      <c r="X3">
        <f t="shared" ref="X3:X66" si="8">IF(P3&gt;$AB$2,1,0)</f>
        <v>1</v>
      </c>
      <c r="Y3" s="41">
        <f t="shared" ref="Y3:Y66" ca="1" si="9">X3*W3</f>
        <v>86.259095044028413</v>
      </c>
      <c r="AA3" s="28" t="s">
        <v>31</v>
      </c>
      <c r="AB3" s="44">
        <f ca="1">SUM(Y2:Y1501)</f>
        <v>-82990.837435460606</v>
      </c>
    </row>
    <row r="4" spans="1:28">
      <c r="A4" s="59"/>
      <c r="B4" s="13" t="s">
        <v>2</v>
      </c>
      <c r="C4" s="14">
        <v>-5.285718812690515</v>
      </c>
      <c r="D4" s="15">
        <v>0.23821045433123611</v>
      </c>
      <c r="E4" s="16">
        <v>492.3642107461115</v>
      </c>
      <c r="F4" s="17">
        <v>1</v>
      </c>
      <c r="G4" s="15">
        <v>4.3590243106143874E-109</v>
      </c>
      <c r="H4" s="18">
        <v>5.0633912498537822E-3</v>
      </c>
      <c r="I4" s="33"/>
      <c r="J4" s="47">
        <v>16</v>
      </c>
      <c r="K4" s="48">
        <v>1.6920000000000002</v>
      </c>
      <c r="L4" s="49">
        <v>69</v>
      </c>
      <c r="M4" s="47">
        <v>1</v>
      </c>
      <c r="N4" s="37">
        <f t="shared" si="0"/>
        <v>2.6014931204383096</v>
      </c>
      <c r="O4" s="37">
        <f t="shared" si="1"/>
        <v>13.483856032997187</v>
      </c>
      <c r="P4" s="37">
        <f t="shared" si="2"/>
        <v>0.93095761255001463</v>
      </c>
      <c r="Q4" s="1">
        <f>VLOOKUP(P4,Rates!$A$2:$B$7,2,TRUE)</f>
        <v>0.22</v>
      </c>
      <c r="R4" s="38">
        <f t="shared" ca="1" si="3"/>
        <v>0.87970693775408071</v>
      </c>
      <c r="S4" s="53">
        <f t="shared" ca="1" si="4"/>
        <v>1</v>
      </c>
      <c r="T4" s="38">
        <f t="shared" ca="1" si="5"/>
        <v>0.77767214912026172</v>
      </c>
      <c r="U4" s="54">
        <f t="shared" ca="1" si="6"/>
        <v>3.0072043615009516</v>
      </c>
      <c r="V4">
        <f t="shared" ca="1" si="7"/>
        <v>8</v>
      </c>
      <c r="W4" s="41">
        <f ca="1">VLOOKUP(LoanApplications!Q4,Rates!$B$2:$C$7,2,FALSE)*V4-800</f>
        <v>67.398382478407598</v>
      </c>
      <c r="X4">
        <f t="shared" si="8"/>
        <v>1</v>
      </c>
      <c r="Y4" s="41">
        <f t="shared" ca="1" si="9"/>
        <v>67.398382478407598</v>
      </c>
    </row>
    <row r="5" spans="1:28">
      <c r="A5" s="59"/>
      <c r="B5" s="13" t="s">
        <v>0</v>
      </c>
      <c r="C5" s="19">
        <v>0.47551337734852345</v>
      </c>
      <c r="D5" s="15">
        <v>1.9587243684984847E-2</v>
      </c>
      <c r="E5" s="16">
        <v>589.35751487817333</v>
      </c>
      <c r="F5" s="17">
        <v>1</v>
      </c>
      <c r="G5" s="15">
        <v>3.4566751219831247E-130</v>
      </c>
      <c r="H5" s="20">
        <v>1.6088399274882803</v>
      </c>
      <c r="I5" s="34"/>
      <c r="J5" s="47">
        <v>16</v>
      </c>
      <c r="K5" s="48">
        <v>1.0580000000000001</v>
      </c>
      <c r="L5" s="49">
        <v>60</v>
      </c>
      <c r="M5" s="47">
        <v>1</v>
      </c>
      <c r="N5" s="37">
        <f t="shared" si="0"/>
        <v>1.6730184515473852</v>
      </c>
      <c r="O5" s="37">
        <f t="shared" si="1"/>
        <v>5.3282265423680002</v>
      </c>
      <c r="P5" s="37">
        <f t="shared" si="2"/>
        <v>0.84197784429730549</v>
      </c>
      <c r="Q5" s="1">
        <f>VLOOKUP(P5,Rates!$A$2:$B$7,2,TRUE)</f>
        <v>0.25</v>
      </c>
      <c r="R5" s="38">
        <f t="shared" ca="1" si="3"/>
        <v>0.37129715411538511</v>
      </c>
      <c r="S5" s="53">
        <f t="shared" ca="1" si="4"/>
        <v>1</v>
      </c>
      <c r="T5" s="38">
        <f t="shared" ca="1" si="5"/>
        <v>0.14414553299972943</v>
      </c>
      <c r="U5" s="54">
        <f t="shared" ca="1" si="6"/>
        <v>0.31130986496242985</v>
      </c>
      <c r="V5">
        <f t="shared" ca="1" si="7"/>
        <v>8</v>
      </c>
      <c r="W5" s="41">
        <f ca="1">VLOOKUP(LoanApplications!Q5,Rates!$B$2:$C$7,2,FALSE)*V5-800</f>
        <v>76.803357187340907</v>
      </c>
      <c r="X5">
        <f t="shared" si="8"/>
        <v>1</v>
      </c>
      <c r="Y5" s="41">
        <f t="shared" ca="1" si="9"/>
        <v>76.803357187340907</v>
      </c>
      <c r="AA5" s="62" t="s">
        <v>32</v>
      </c>
      <c r="AB5" s="62"/>
    </row>
    <row r="6" spans="1:28" ht="16" thickBot="1">
      <c r="A6" s="60"/>
      <c r="B6" s="21" t="s">
        <v>12</v>
      </c>
      <c r="C6" s="22">
        <v>-26.658198828062027</v>
      </c>
      <c r="D6" s="23">
        <v>1.1056022315916678</v>
      </c>
      <c r="E6" s="23">
        <v>581.38495948671277</v>
      </c>
      <c r="F6" s="24">
        <v>1</v>
      </c>
      <c r="G6" s="25">
        <v>1.8742368282033546E-128</v>
      </c>
      <c r="H6" s="26">
        <v>2.6454000139061053E-12</v>
      </c>
      <c r="I6" s="33"/>
      <c r="J6" s="47">
        <v>18</v>
      </c>
      <c r="K6" s="48">
        <v>1.448</v>
      </c>
      <c r="L6" s="49">
        <v>69</v>
      </c>
      <c r="M6" s="47">
        <v>1</v>
      </c>
      <c r="N6" s="37">
        <f t="shared" si="0"/>
        <v>4.5652966535503694</v>
      </c>
      <c r="O6" s="37">
        <f t="shared" si="1"/>
        <v>96.091095553433362</v>
      </c>
      <c r="P6" s="37">
        <f t="shared" si="2"/>
        <v>0.98970039431216783</v>
      </c>
      <c r="Q6" s="1">
        <f>VLOOKUP(P6,Rates!$A$2:$B$7,2,TRUE)</f>
        <v>0.15</v>
      </c>
      <c r="R6" s="38">
        <f t="shared" ca="1" si="3"/>
        <v>0.40380428114773326</v>
      </c>
      <c r="S6" s="53">
        <f t="shared" ca="1" si="4"/>
        <v>1</v>
      </c>
      <c r="T6" s="38">
        <f t="shared" ca="1" si="5"/>
        <v>0.56634138662434808</v>
      </c>
      <c r="U6" s="54">
        <f t="shared" ca="1" si="6"/>
        <v>1.6709953190862044</v>
      </c>
      <c r="V6">
        <f t="shared" ca="1" si="7"/>
        <v>8</v>
      </c>
      <c r="W6" s="41">
        <f ca="1">VLOOKUP(LoanApplications!Q6,Rates!$B$2:$C$7,2,FALSE)*V6-800</f>
        <v>45.652073294430465</v>
      </c>
      <c r="X6">
        <f t="shared" si="8"/>
        <v>1</v>
      </c>
      <c r="Y6" s="41">
        <f t="shared" ca="1" si="9"/>
        <v>45.652073294430465</v>
      </c>
      <c r="AB6" s="45">
        <f ca="1">AB3</f>
        <v>-82990.837435460606</v>
      </c>
    </row>
    <row r="7" spans="1:28" ht="15.75" customHeight="1" thickTop="1">
      <c r="A7" s="61" t="s">
        <v>13</v>
      </c>
      <c r="B7" s="61"/>
      <c r="C7" s="61"/>
      <c r="D7" s="61"/>
      <c r="E7" s="61"/>
      <c r="F7" s="61"/>
      <c r="G7" s="61"/>
      <c r="H7" s="61"/>
      <c r="I7" s="31"/>
      <c r="J7" s="47">
        <v>6</v>
      </c>
      <c r="K7" s="48">
        <v>0.54699999999999993</v>
      </c>
      <c r="L7" s="49">
        <v>54</v>
      </c>
      <c r="M7" s="47">
        <v>1</v>
      </c>
      <c r="N7" s="37">
        <f t="shared" si="0"/>
        <v>-1.8495002133367571</v>
      </c>
      <c r="O7" s="37">
        <f t="shared" si="1"/>
        <v>0.15731577099346641</v>
      </c>
      <c r="P7" s="37">
        <f t="shared" si="2"/>
        <v>0.13593158836712554</v>
      </c>
      <c r="Q7" s="1">
        <f>VLOOKUP(P7,Rates!$A$2:$B$7,2,TRUE)</f>
        <v>0.35</v>
      </c>
      <c r="R7" s="38">
        <f t="shared" ca="1" si="3"/>
        <v>0.86687548471967379</v>
      </c>
      <c r="S7" s="53">
        <f t="shared" ca="1" si="4"/>
        <v>1</v>
      </c>
      <c r="T7" s="38">
        <f t="shared" ca="1" si="5"/>
        <v>0.52901120398304835</v>
      </c>
      <c r="U7" s="54">
        <f t="shared" ca="1" si="6"/>
        <v>1.5058419457968681</v>
      </c>
      <c r="V7">
        <f t="shared" ca="1" si="7"/>
        <v>8</v>
      </c>
      <c r="W7" s="41">
        <f ca="1">VLOOKUP(LoanApplications!Q7,Rates!$B$2:$C$7,2,FALSE)*V7-800</f>
        <v>108.51865365069818</v>
      </c>
      <c r="X7">
        <f t="shared" si="8"/>
        <v>0</v>
      </c>
      <c r="Y7" s="41">
        <f t="shared" ca="1" si="9"/>
        <v>0</v>
      </c>
      <c r="AA7" s="2">
        <v>0.05</v>
      </c>
      <c r="AB7" s="46">
        <f t="dataTable" ref="AB7:AB26" dt2D="0" dtr="0" r1="AB2" ca="1"/>
        <v>-302586.39564164251</v>
      </c>
    </row>
    <row r="8" spans="1:28">
      <c r="J8" s="47">
        <v>19</v>
      </c>
      <c r="K8" s="48">
        <v>1.6489999999999998</v>
      </c>
      <c r="L8" s="49">
        <v>59</v>
      </c>
      <c r="M8" s="47">
        <v>1</v>
      </c>
      <c r="N8" s="37">
        <f t="shared" si="0"/>
        <v>-0.91522252987787311</v>
      </c>
      <c r="O8" s="37">
        <f t="shared" si="1"/>
        <v>0.40042750909089397</v>
      </c>
      <c r="P8" s="37">
        <f t="shared" si="2"/>
        <v>0.28593233601276286</v>
      </c>
      <c r="Q8" s="1">
        <f>VLOOKUP(P8,Rates!$A$2:$B$7,2,TRUE)</f>
        <v>0.3</v>
      </c>
      <c r="R8" s="38">
        <f t="shared" ca="1" si="3"/>
        <v>0.15685433531783954</v>
      </c>
      <c r="S8" s="53">
        <f t="shared" ca="1" si="4"/>
        <v>0</v>
      </c>
      <c r="T8" s="38">
        <f t="shared" ca="1" si="5"/>
        <v>0.71877475732396579</v>
      </c>
      <c r="U8" s="54">
        <f t="shared" ca="1" si="6"/>
        <v>2.5371987107575875</v>
      </c>
      <c r="V8">
        <f t="shared" ca="1" si="7"/>
        <v>2</v>
      </c>
      <c r="W8" s="41">
        <f ca="1">VLOOKUP(LoanApplications!Q8,Rates!$B$2:$C$7,2,FALSE)*V8-800</f>
        <v>-576.85224666864372</v>
      </c>
      <c r="X8">
        <f t="shared" si="8"/>
        <v>0</v>
      </c>
      <c r="Y8" s="41">
        <f t="shared" ca="1" si="9"/>
        <v>0</v>
      </c>
      <c r="AA8" s="2">
        <v>0.1</v>
      </c>
      <c r="AB8" s="46">
        <v>-235837.08654501743</v>
      </c>
    </row>
    <row r="9" spans="1:28" ht="18.75" customHeight="1">
      <c r="A9" s="35" t="s">
        <v>3</v>
      </c>
      <c r="B9" s="35" t="s">
        <v>2</v>
      </c>
      <c r="C9" s="35" t="s">
        <v>0</v>
      </c>
      <c r="D9" s="35" t="s">
        <v>12</v>
      </c>
      <c r="J9" s="47">
        <v>24</v>
      </c>
      <c r="K9" s="48">
        <v>2.4539999999999997</v>
      </c>
      <c r="L9" s="49">
        <v>73</v>
      </c>
      <c r="M9" s="47">
        <v>1</v>
      </c>
      <c r="N9" s="37">
        <f t="shared" si="0"/>
        <v>3.1721814658245222</v>
      </c>
      <c r="O9" s="37">
        <f t="shared" si="1"/>
        <v>23.859476258580692</v>
      </c>
      <c r="P9" s="37">
        <f t="shared" si="2"/>
        <v>0.95977389106679867</v>
      </c>
      <c r="Q9" s="1">
        <f>VLOOKUP(P9,Rates!$A$2:$B$7,2,TRUE)</f>
        <v>0.15</v>
      </c>
      <c r="R9" s="38">
        <f t="shared" ca="1" si="3"/>
        <v>0.50227800899333663</v>
      </c>
      <c r="S9" s="53">
        <f t="shared" ca="1" si="4"/>
        <v>1</v>
      </c>
      <c r="T9" s="38">
        <f t="shared" ca="1" si="5"/>
        <v>0.44260323711751259</v>
      </c>
      <c r="U9" s="54">
        <f t="shared" ca="1" si="6"/>
        <v>1.1689559429633487</v>
      </c>
      <c r="V9">
        <f t="shared" ca="1" si="7"/>
        <v>8</v>
      </c>
      <c r="W9" s="41">
        <f ca="1">VLOOKUP(LoanApplications!Q9,Rates!$B$2:$C$7,2,FALSE)*V9-800</f>
        <v>45.652073294430465</v>
      </c>
      <c r="X9">
        <f t="shared" si="8"/>
        <v>1</v>
      </c>
      <c r="Y9" s="41">
        <f t="shared" ca="1" si="9"/>
        <v>45.652073294430465</v>
      </c>
      <c r="AA9" s="2">
        <v>0.15</v>
      </c>
      <c r="AB9" s="46">
        <v>-176663.6842188091</v>
      </c>
    </row>
    <row r="10" spans="1:28">
      <c r="A10" s="33">
        <v>0.33704407140778575</v>
      </c>
      <c r="B10" s="34">
        <v>-5.285718812690515</v>
      </c>
      <c r="C10" s="33">
        <v>0.47551337734852345</v>
      </c>
      <c r="D10" s="34">
        <v>-26.658198828062027</v>
      </c>
      <c r="J10" s="47">
        <v>20</v>
      </c>
      <c r="K10" s="48">
        <v>0.55999999999999994</v>
      </c>
      <c r="L10" s="49">
        <v>46</v>
      </c>
      <c r="M10" s="47">
        <v>1</v>
      </c>
      <c r="N10" s="37">
        <f t="shared" si="0"/>
        <v>-1.003704576980919</v>
      </c>
      <c r="O10" s="37">
        <f t="shared" si="1"/>
        <v>0.36651912471617454</v>
      </c>
      <c r="P10" s="37">
        <f t="shared" si="2"/>
        <v>0.26821368108719329</v>
      </c>
      <c r="Q10" s="1">
        <f>VLOOKUP(P10,Rates!$A$2:$B$7,2,TRUE)</f>
        <v>0.3</v>
      </c>
      <c r="R10" s="38">
        <f t="shared" ca="1" si="3"/>
        <v>0.96327386784847102</v>
      </c>
      <c r="S10" s="53">
        <f t="shared" ca="1" si="4"/>
        <v>1</v>
      </c>
      <c r="T10" s="38">
        <f t="shared" ca="1" si="5"/>
        <v>0.59963043735160848</v>
      </c>
      <c r="U10" s="54">
        <f t="shared" ca="1" si="6"/>
        <v>1.8307345035843943</v>
      </c>
      <c r="V10">
        <f t="shared" ca="1" si="7"/>
        <v>8</v>
      </c>
      <c r="W10" s="41">
        <f ca="1">VLOOKUP(LoanApplications!Q10,Rates!$B$2:$C$7,2,FALSE)*V10-800</f>
        <v>92.591013325425138</v>
      </c>
      <c r="X10">
        <f t="shared" si="8"/>
        <v>0</v>
      </c>
      <c r="Y10" s="41">
        <f t="shared" ca="1" si="9"/>
        <v>0</v>
      </c>
      <c r="AA10" s="2">
        <v>0.2</v>
      </c>
      <c r="AB10" s="46">
        <v>-127849.81921374817</v>
      </c>
    </row>
    <row r="11" spans="1:28">
      <c r="J11" s="47">
        <v>24</v>
      </c>
      <c r="K11" s="48">
        <v>1.875</v>
      </c>
      <c r="L11" s="49">
        <v>61</v>
      </c>
      <c r="M11" s="47">
        <v>1</v>
      </c>
      <c r="N11" s="37">
        <f t="shared" si="0"/>
        <v>0.52645213019004444</v>
      </c>
      <c r="O11" s="37">
        <f t="shared" si="1"/>
        <v>1.6929153978910316</v>
      </c>
      <c r="P11" s="37">
        <f t="shared" si="2"/>
        <v>0.62865524821791496</v>
      </c>
      <c r="Q11" s="1">
        <f>VLOOKUP(P11,Rates!$A$2:$B$7,2,TRUE)</f>
        <v>0.28000000000000003</v>
      </c>
      <c r="R11" s="38">
        <f t="shared" ca="1" si="3"/>
        <v>0.2307238087637159</v>
      </c>
      <c r="S11" s="53">
        <f t="shared" ca="1" si="4"/>
        <v>0</v>
      </c>
      <c r="T11" s="38">
        <f t="shared" ca="1" si="5"/>
        <v>0.51218029611343974</v>
      </c>
      <c r="U11" s="54">
        <f t="shared" ca="1" si="6"/>
        <v>1.4356188012894502</v>
      </c>
      <c r="V11">
        <f t="shared" ca="1" si="7"/>
        <v>1</v>
      </c>
      <c r="W11" s="41">
        <f ca="1">VLOOKUP(LoanApplications!Q11,Rates!$B$2:$C$7,2,FALSE)*V11-800</f>
        <v>-689.21761311949649</v>
      </c>
      <c r="X11">
        <f t="shared" si="8"/>
        <v>1</v>
      </c>
      <c r="Y11" s="41">
        <f t="shared" ca="1" si="9"/>
        <v>-689.21761311949649</v>
      </c>
      <c r="AA11" s="2">
        <v>0.25</v>
      </c>
      <c r="AB11" s="46">
        <v>-110981.11268773398</v>
      </c>
    </row>
    <row r="12" spans="1:28">
      <c r="J12" s="47">
        <v>9</v>
      </c>
      <c r="K12" s="48">
        <v>1.734</v>
      </c>
      <c r="L12" s="49">
        <v>69</v>
      </c>
      <c r="M12" s="47">
        <v>1</v>
      </c>
      <c r="N12" s="37">
        <f t="shared" si="0"/>
        <v>2.0184430450811419E-2</v>
      </c>
      <c r="O12" s="37">
        <f t="shared" si="1"/>
        <v>1.0203895135717478</v>
      </c>
      <c r="P12" s="37">
        <f t="shared" si="2"/>
        <v>0.50504593629960548</v>
      </c>
      <c r="Q12" s="1">
        <f>VLOOKUP(P12,Rates!$A$2:$B$7,2,TRUE)</f>
        <v>0.28000000000000003</v>
      </c>
      <c r="R12" s="38">
        <f t="shared" ca="1" si="3"/>
        <v>0.32854743229161631</v>
      </c>
      <c r="S12" s="53">
        <f t="shared" ca="1" si="4"/>
        <v>0</v>
      </c>
      <c r="T12" s="38">
        <f t="shared" ca="1" si="5"/>
        <v>0.78953559324823175</v>
      </c>
      <c r="U12" s="54">
        <f t="shared" ca="1" si="6"/>
        <v>3.1168774584442049</v>
      </c>
      <c r="V12">
        <f t="shared" ca="1" si="7"/>
        <v>3</v>
      </c>
      <c r="W12" s="41">
        <f ca="1">VLOOKUP(LoanApplications!Q12,Rates!$B$2:$C$7,2,FALSE)*V12-800</f>
        <v>-467.65283935848936</v>
      </c>
      <c r="X12">
        <f t="shared" si="8"/>
        <v>1</v>
      </c>
      <c r="Y12" s="41">
        <f t="shared" ca="1" si="9"/>
        <v>-467.65283935848936</v>
      </c>
      <c r="AA12" s="2">
        <v>0.3</v>
      </c>
      <c r="AB12" s="46">
        <v>-92404.931683451025</v>
      </c>
    </row>
    <row r="13" spans="1:28">
      <c r="J13" s="47">
        <v>24</v>
      </c>
      <c r="K13" s="48">
        <v>2.004</v>
      </c>
      <c r="L13" s="49">
        <v>60</v>
      </c>
      <c r="M13" s="47">
        <v>1</v>
      </c>
      <c r="N13" s="37">
        <f t="shared" si="0"/>
        <v>-0.63091897399555563</v>
      </c>
      <c r="O13" s="37">
        <f t="shared" si="1"/>
        <v>0.5321025878130563</v>
      </c>
      <c r="P13" s="37">
        <f t="shared" si="2"/>
        <v>0.3473021924547407</v>
      </c>
      <c r="Q13" s="1">
        <f>VLOOKUP(P13,Rates!$A$2:$B$7,2,TRUE)</f>
        <v>0.3</v>
      </c>
      <c r="R13" s="38">
        <f t="shared" ca="1" si="3"/>
        <v>0.3829966433028239</v>
      </c>
      <c r="S13" s="53">
        <f t="shared" ca="1" si="4"/>
        <v>0</v>
      </c>
      <c r="T13" s="38">
        <f t="shared" ca="1" si="5"/>
        <v>0.61111877237786494</v>
      </c>
      <c r="U13" s="54">
        <f t="shared" ca="1" si="6"/>
        <v>1.888962618870262</v>
      </c>
      <c r="V13">
        <f t="shared" ca="1" si="7"/>
        <v>1</v>
      </c>
      <c r="W13" s="41">
        <f ca="1">VLOOKUP(LoanApplications!Q13,Rates!$B$2:$C$7,2,FALSE)*V13-800</f>
        <v>-688.4261233343218</v>
      </c>
      <c r="X13">
        <f t="shared" si="8"/>
        <v>1</v>
      </c>
      <c r="Y13" s="41">
        <f t="shared" ca="1" si="9"/>
        <v>-688.4261233343218</v>
      </c>
      <c r="AA13" s="2">
        <v>0.35</v>
      </c>
      <c r="AB13" s="46">
        <v>-65516.802173126736</v>
      </c>
    </row>
    <row r="14" spans="1:28">
      <c r="J14" s="47">
        <v>10</v>
      </c>
      <c r="K14" s="48">
        <v>0.215</v>
      </c>
      <c r="L14" s="49">
        <v>52</v>
      </c>
      <c r="M14" s="47">
        <v>1</v>
      </c>
      <c r="N14" s="37">
        <f t="shared" si="0"/>
        <v>0.30250796341059072</v>
      </c>
      <c r="O14" s="37">
        <f t="shared" si="1"/>
        <v>1.3532484528513249</v>
      </c>
      <c r="P14" s="37">
        <f t="shared" si="2"/>
        <v>0.57505549454910077</v>
      </c>
      <c r="Q14" s="1">
        <f>VLOOKUP(P14,Rates!$A$2:$B$7,2,TRUE)</f>
        <v>0.28000000000000003</v>
      </c>
      <c r="R14" s="38">
        <f t="shared" ca="1" si="3"/>
        <v>0.67040704682336627</v>
      </c>
      <c r="S14" s="53">
        <f t="shared" ca="1" si="4"/>
        <v>1</v>
      </c>
      <c r="T14" s="38">
        <f t="shared" ca="1" si="5"/>
        <v>0.22693374088194906</v>
      </c>
      <c r="U14" s="54">
        <f t="shared" ca="1" si="6"/>
        <v>0.51478103445449597</v>
      </c>
      <c r="V14">
        <f t="shared" ca="1" si="7"/>
        <v>8</v>
      </c>
      <c r="W14" s="41">
        <f ca="1">VLOOKUP(LoanApplications!Q14,Rates!$B$2:$C$7,2,FALSE)*V14-800</f>
        <v>86.259095044028413</v>
      </c>
      <c r="X14">
        <f t="shared" si="8"/>
        <v>1</v>
      </c>
      <c r="Y14" s="41">
        <f t="shared" ca="1" si="9"/>
        <v>86.259095044028413</v>
      </c>
      <c r="AA14" s="2">
        <v>0.4</v>
      </c>
      <c r="AB14" s="46">
        <v>-57204.505223508058</v>
      </c>
    </row>
    <row r="15" spans="1:28">
      <c r="J15" s="47">
        <v>15</v>
      </c>
      <c r="K15" s="48">
        <v>8.3999999999999991E-2</v>
      </c>
      <c r="L15" s="49">
        <v>43</v>
      </c>
      <c r="M15" s="47">
        <v>1</v>
      </c>
      <c r="N15" s="37">
        <f t="shared" si="0"/>
        <v>-1.5994629112247338</v>
      </c>
      <c r="O15" s="37">
        <f t="shared" si="1"/>
        <v>0.20200498347342388</v>
      </c>
      <c r="P15" s="37">
        <f t="shared" si="2"/>
        <v>0.1680566938164364</v>
      </c>
      <c r="Q15" s="1">
        <f>VLOOKUP(P15,Rates!$A$2:$B$7,2,TRUE)</f>
        <v>0.35</v>
      </c>
      <c r="R15" s="38">
        <f t="shared" ca="1" si="3"/>
        <v>0.41910899917496913</v>
      </c>
      <c r="S15" s="53">
        <f t="shared" ca="1" si="4"/>
        <v>0</v>
      </c>
      <c r="T15" s="38">
        <f t="shared" ca="1" si="5"/>
        <v>0.46982213010339569</v>
      </c>
      <c r="U15" s="54">
        <f t="shared" ca="1" si="6"/>
        <v>1.2690854503195106</v>
      </c>
      <c r="V15">
        <f t="shared" ca="1" si="7"/>
        <v>1</v>
      </c>
      <c r="W15" s="41">
        <f ca="1">VLOOKUP(LoanApplications!Q15,Rates!$B$2:$C$7,2,FALSE)*V15-800</f>
        <v>-686.43516829366274</v>
      </c>
      <c r="X15">
        <f t="shared" si="8"/>
        <v>0</v>
      </c>
      <c r="Y15" s="41">
        <f t="shared" ca="1" si="9"/>
        <v>0</v>
      </c>
      <c r="AA15" s="2">
        <v>0.45</v>
      </c>
      <c r="AB15" s="46">
        <v>-39851.377438941992</v>
      </c>
    </row>
    <row r="16" spans="1:28">
      <c r="J16" s="47">
        <v>20</v>
      </c>
      <c r="K16" s="48">
        <v>1.6760000000000002</v>
      </c>
      <c r="L16" s="49">
        <v>56</v>
      </c>
      <c r="M16" s="47">
        <v>1</v>
      </c>
      <c r="N16" s="37">
        <f t="shared" si="0"/>
        <v>-2.1474329984582994</v>
      </c>
      <c r="O16" s="37">
        <f t="shared" si="1"/>
        <v>0.11678355690068831</v>
      </c>
      <c r="P16" s="37">
        <f t="shared" si="2"/>
        <v>0.10457134346138432</v>
      </c>
      <c r="Q16" s="1">
        <f>VLOOKUP(P16,Rates!$A$2:$B$7,2,TRUE)</f>
        <v>0.35</v>
      </c>
      <c r="R16" s="38">
        <f t="shared" ca="1" si="3"/>
        <v>0.19720457289626203</v>
      </c>
      <c r="S16" s="53">
        <f t="shared" ca="1" si="4"/>
        <v>0</v>
      </c>
      <c r="T16" s="38">
        <f t="shared" ca="1" si="5"/>
        <v>0.60548055549495317</v>
      </c>
      <c r="U16" s="54">
        <f t="shared" ca="1" si="6"/>
        <v>1.8601737018493865</v>
      </c>
      <c r="V16">
        <f t="shared" ca="1" si="7"/>
        <v>1</v>
      </c>
      <c r="W16" s="41">
        <f ca="1">VLOOKUP(LoanApplications!Q16,Rates!$B$2:$C$7,2,FALSE)*V16-800</f>
        <v>-686.43516829366274</v>
      </c>
      <c r="X16">
        <f t="shared" si="8"/>
        <v>0</v>
      </c>
      <c r="Y16" s="41">
        <f t="shared" ca="1" si="9"/>
        <v>0</v>
      </c>
      <c r="AA16" s="2">
        <v>0.5</v>
      </c>
      <c r="AB16" s="46">
        <v>-46597.629821248636</v>
      </c>
    </row>
    <row r="17" spans="10:28">
      <c r="J17" s="47">
        <v>12</v>
      </c>
      <c r="K17" s="48">
        <v>0.61</v>
      </c>
      <c r="L17" s="49">
        <v>61</v>
      </c>
      <c r="M17" s="47">
        <v>1</v>
      </c>
      <c r="N17" s="37">
        <f t="shared" si="0"/>
        <v>3.1683575713501178</v>
      </c>
      <c r="O17" s="37">
        <f t="shared" si="1"/>
        <v>23.768414355667193</v>
      </c>
      <c r="P17" s="37">
        <f t="shared" si="2"/>
        <v>0.95962599843331542</v>
      </c>
      <c r="Q17" s="1">
        <f>VLOOKUP(P17,Rates!$A$2:$B$7,2,TRUE)</f>
        <v>0.15</v>
      </c>
      <c r="R17" s="38">
        <f t="shared" ca="1" si="3"/>
        <v>0.66312527196243654</v>
      </c>
      <c r="S17" s="53">
        <f t="shared" ca="1" si="4"/>
        <v>1</v>
      </c>
      <c r="T17" s="38">
        <f t="shared" ca="1" si="5"/>
        <v>0.27999407486488936</v>
      </c>
      <c r="U17" s="54">
        <f t="shared" ca="1" si="6"/>
        <v>0.65699167530315328</v>
      </c>
      <c r="V17">
        <f t="shared" ca="1" si="7"/>
        <v>8</v>
      </c>
      <c r="W17" s="41">
        <f ca="1">VLOOKUP(LoanApplications!Q17,Rates!$B$2:$C$7,2,FALSE)*V17-800</f>
        <v>45.652073294430465</v>
      </c>
      <c r="X17">
        <f t="shared" si="8"/>
        <v>1</v>
      </c>
      <c r="Y17" s="41">
        <f t="shared" ca="1" si="9"/>
        <v>45.652073294430465</v>
      </c>
      <c r="AA17" s="2">
        <v>0.55000000000000004</v>
      </c>
      <c r="AB17" s="46">
        <v>-19858.066741075698</v>
      </c>
    </row>
    <row r="18" spans="10:28">
      <c r="J18" s="47">
        <v>20</v>
      </c>
      <c r="K18" s="48">
        <v>0.17899999999999999</v>
      </c>
      <c r="L18" s="49">
        <v>45</v>
      </c>
      <c r="M18" s="47">
        <v>1</v>
      </c>
      <c r="N18" s="37">
        <f t="shared" si="0"/>
        <v>0.53464091330564401</v>
      </c>
      <c r="O18" s="37">
        <f t="shared" si="1"/>
        <v>1.7068352303779077</v>
      </c>
      <c r="P18" s="37">
        <f t="shared" si="2"/>
        <v>0.63056487931835159</v>
      </c>
      <c r="Q18" s="1">
        <f>VLOOKUP(P18,Rates!$A$2:$B$7,2,TRUE)</f>
        <v>0.28000000000000003</v>
      </c>
      <c r="R18" s="38">
        <f t="shared" ca="1" si="3"/>
        <v>0.39060422759218327</v>
      </c>
      <c r="S18" s="53">
        <f t="shared" ca="1" si="4"/>
        <v>1</v>
      </c>
      <c r="T18" s="38">
        <f t="shared" ca="1" si="5"/>
        <v>0.34722902091493468</v>
      </c>
      <c r="U18" s="54">
        <f t="shared" ca="1" si="6"/>
        <v>0.8530578647577135</v>
      </c>
      <c r="V18">
        <f t="shared" ca="1" si="7"/>
        <v>8</v>
      </c>
      <c r="W18" s="41">
        <f ca="1">VLOOKUP(LoanApplications!Q18,Rates!$B$2:$C$7,2,FALSE)*V18-800</f>
        <v>86.259095044028413</v>
      </c>
      <c r="X18">
        <f t="shared" si="8"/>
        <v>1</v>
      </c>
      <c r="Y18" s="41">
        <f t="shared" ca="1" si="9"/>
        <v>86.259095044028413</v>
      </c>
      <c r="AA18" s="2">
        <v>0.6</v>
      </c>
      <c r="AB18" s="46">
        <v>-21328.710257842518</v>
      </c>
    </row>
    <row r="19" spans="10:28">
      <c r="J19" s="47">
        <v>16</v>
      </c>
      <c r="K19" s="48">
        <v>1.6629999999999998</v>
      </c>
      <c r="L19" s="49">
        <v>66</v>
      </c>
      <c r="M19" s="47">
        <v>1</v>
      </c>
      <c r="N19" s="37">
        <f t="shared" si="0"/>
        <v>1.3282388339607678</v>
      </c>
      <c r="O19" s="37">
        <f t="shared" si="1"/>
        <v>3.7743902027629828</v>
      </c>
      <c r="P19" s="37">
        <f t="shared" si="2"/>
        <v>0.79054916805474107</v>
      </c>
      <c r="Q19" s="1">
        <f>VLOOKUP(P19,Rates!$A$2:$B$7,2,TRUE)</f>
        <v>0.25</v>
      </c>
      <c r="R19" s="38">
        <f t="shared" ca="1" si="3"/>
        <v>0.9626147191940353</v>
      </c>
      <c r="S19" s="53">
        <f t="shared" ca="1" si="4"/>
        <v>1</v>
      </c>
      <c r="T19" s="38">
        <f t="shared" ca="1" si="5"/>
        <v>0.1087596722398958</v>
      </c>
      <c r="U19" s="54">
        <f t="shared" ca="1" si="6"/>
        <v>0.23028231951120076</v>
      </c>
      <c r="V19">
        <f t="shared" ca="1" si="7"/>
        <v>8</v>
      </c>
      <c r="W19" s="41">
        <f ca="1">VLOOKUP(LoanApplications!Q19,Rates!$B$2:$C$7,2,FALSE)*V19-800</f>
        <v>76.803357187340907</v>
      </c>
      <c r="X19">
        <f t="shared" si="8"/>
        <v>1</v>
      </c>
      <c r="Y19" s="41">
        <f t="shared" ca="1" si="9"/>
        <v>76.803357187340907</v>
      </c>
      <c r="AA19" s="2">
        <v>0.65</v>
      </c>
      <c r="AB19" s="46">
        <v>-2531.5974204016688</v>
      </c>
    </row>
    <row r="20" spans="10:28">
      <c r="J20" s="47">
        <v>5</v>
      </c>
      <c r="K20" s="48">
        <v>0.8859999999999999</v>
      </c>
      <c r="L20" s="49">
        <v>67</v>
      </c>
      <c r="M20" s="47">
        <v>1</v>
      </c>
      <c r="N20" s="37">
        <f t="shared" si="0"/>
        <v>2.2032709432841777</v>
      </c>
      <c r="O20" s="37">
        <f t="shared" si="1"/>
        <v>9.0545821390382013</v>
      </c>
      <c r="P20" s="37">
        <f t="shared" si="2"/>
        <v>0.90054285835336989</v>
      </c>
      <c r="Q20" s="1">
        <f>VLOOKUP(P20,Rates!$A$2:$B$7,2,TRUE)</f>
        <v>0.22</v>
      </c>
      <c r="R20" s="38">
        <f t="shared" ca="1" si="3"/>
        <v>1.8936978184887265E-2</v>
      </c>
      <c r="S20" s="53">
        <f t="shared" ca="1" si="4"/>
        <v>0</v>
      </c>
      <c r="T20" s="38">
        <f t="shared" ca="1" si="5"/>
        <v>0.41771612530002589</v>
      </c>
      <c r="U20" s="54">
        <f t="shared" ca="1" si="6"/>
        <v>1.0815943858982675</v>
      </c>
      <c r="V20">
        <f t="shared" ca="1" si="7"/>
        <v>1</v>
      </c>
      <c r="W20" s="41">
        <f ca="1">VLOOKUP(LoanApplications!Q20,Rates!$B$2:$C$7,2,FALSE)*V20-800</f>
        <v>-691.57520219019909</v>
      </c>
      <c r="X20">
        <f t="shared" si="8"/>
        <v>1</v>
      </c>
      <c r="Y20" s="41">
        <f t="shared" ca="1" si="9"/>
        <v>-691.57520219019909</v>
      </c>
      <c r="AA20" s="2">
        <v>0.7</v>
      </c>
      <c r="AB20" s="46">
        <v>-5594.5471467696025</v>
      </c>
    </row>
    <row r="21" spans="10:28">
      <c r="J21" s="47">
        <v>5</v>
      </c>
      <c r="K21" s="48">
        <v>0.91300000000000003</v>
      </c>
      <c r="L21" s="49">
        <v>61</v>
      </c>
      <c r="M21" s="47">
        <v>1</v>
      </c>
      <c r="N21" s="37">
        <f t="shared" si="0"/>
        <v>-0.79252372874960741</v>
      </c>
      <c r="O21" s="37">
        <f t="shared" si="1"/>
        <v>0.45270085822522571</v>
      </c>
      <c r="P21" s="37">
        <f t="shared" si="2"/>
        <v>0.31162703295865973</v>
      </c>
      <c r="Q21" s="1">
        <f>VLOOKUP(P21,Rates!$A$2:$B$7,2,TRUE)</f>
        <v>0.3</v>
      </c>
      <c r="R21" s="38">
        <f t="shared" ca="1" si="3"/>
        <v>0.51688106718235161</v>
      </c>
      <c r="S21" s="53">
        <f t="shared" ca="1" si="4"/>
        <v>0</v>
      </c>
      <c r="T21" s="38">
        <f t="shared" ca="1" si="5"/>
        <v>0.89997871372917371</v>
      </c>
      <c r="U21" s="54">
        <f t="shared" ca="1" si="6"/>
        <v>4.6047445058756695</v>
      </c>
      <c r="V21">
        <f t="shared" ca="1" si="7"/>
        <v>4</v>
      </c>
      <c r="W21" s="41">
        <f ca="1">VLOOKUP(LoanApplications!Q21,Rates!$B$2:$C$7,2,FALSE)*V21-800</f>
        <v>-353.70449333728743</v>
      </c>
      <c r="X21">
        <f t="shared" si="8"/>
        <v>1</v>
      </c>
      <c r="Y21" s="41">
        <f t="shared" ca="1" si="9"/>
        <v>-353.70449333728743</v>
      </c>
      <c r="AA21" s="2">
        <v>0.75</v>
      </c>
      <c r="AB21" s="46">
        <v>-2674.423447855665</v>
      </c>
    </row>
    <row r="22" spans="10:28">
      <c r="J22" s="47">
        <v>20</v>
      </c>
      <c r="K22" s="48">
        <v>1.2650000000000001</v>
      </c>
      <c r="L22" s="49">
        <v>53</v>
      </c>
      <c r="M22" s="47">
        <v>1</v>
      </c>
      <c r="N22" s="37">
        <f t="shared" si="0"/>
        <v>-1.4015426984880719</v>
      </c>
      <c r="O22" s="37">
        <f t="shared" si="1"/>
        <v>0.24621683246768586</v>
      </c>
      <c r="P22" s="37">
        <f t="shared" si="2"/>
        <v>0.19757142260720523</v>
      </c>
      <c r="Q22" s="1">
        <f>VLOOKUP(P22,Rates!$A$2:$B$7,2,TRUE)</f>
        <v>0.35</v>
      </c>
      <c r="R22" s="38">
        <f t="shared" ca="1" si="3"/>
        <v>0.84580576708267885</v>
      </c>
      <c r="S22" s="53">
        <f t="shared" ca="1" si="4"/>
        <v>1</v>
      </c>
      <c r="T22" s="38">
        <f t="shared" ca="1" si="5"/>
        <v>0.5204015773585241</v>
      </c>
      <c r="U22" s="54">
        <f t="shared" ca="1" si="6"/>
        <v>1.4696122894770636</v>
      </c>
      <c r="V22">
        <f t="shared" ca="1" si="7"/>
        <v>8</v>
      </c>
      <c r="W22" s="41">
        <f ca="1">VLOOKUP(LoanApplications!Q22,Rates!$B$2:$C$7,2,FALSE)*V22-800</f>
        <v>108.51865365069818</v>
      </c>
      <c r="X22">
        <f t="shared" si="8"/>
        <v>0</v>
      </c>
      <c r="Y22" s="41">
        <f t="shared" ca="1" si="9"/>
        <v>0</v>
      </c>
      <c r="AA22" s="2">
        <v>0.8</v>
      </c>
      <c r="AB22" s="46">
        <v>5519.2819078184475</v>
      </c>
    </row>
    <row r="23" spans="10:28">
      <c r="J23" s="47">
        <v>7</v>
      </c>
      <c r="K23" s="48">
        <v>0.76200000000000001</v>
      </c>
      <c r="L23" s="49">
        <v>54</v>
      </c>
      <c r="M23" s="47">
        <v>1</v>
      </c>
      <c r="N23" s="37">
        <f t="shared" si="0"/>
        <v>-2.6488856866574331</v>
      </c>
      <c r="O23" s="37">
        <f t="shared" si="1"/>
        <v>7.0729984529710133E-2</v>
      </c>
      <c r="P23" s="37">
        <f t="shared" si="2"/>
        <v>6.6057722816809328E-2</v>
      </c>
      <c r="Q23" s="1">
        <f>VLOOKUP(P23,Rates!$A$2:$B$7,2,TRUE)</f>
        <v>0.35</v>
      </c>
      <c r="R23" s="38">
        <f t="shared" ca="1" si="3"/>
        <v>0.35690891838977445</v>
      </c>
      <c r="S23" s="53">
        <f t="shared" ca="1" si="4"/>
        <v>0</v>
      </c>
      <c r="T23" s="38">
        <f t="shared" ca="1" si="5"/>
        <v>0.78053283320582556</v>
      </c>
      <c r="U23" s="54">
        <f t="shared" ca="1" si="6"/>
        <v>3.0331052789173802</v>
      </c>
      <c r="V23">
        <f t="shared" ca="1" si="7"/>
        <v>3</v>
      </c>
      <c r="W23" s="41">
        <f ca="1">VLOOKUP(LoanApplications!Q23,Rates!$B$2:$C$7,2,FALSE)*V23-800</f>
        <v>-459.30550488098817</v>
      </c>
      <c r="X23">
        <f t="shared" si="8"/>
        <v>0</v>
      </c>
      <c r="Y23" s="41">
        <f t="shared" ca="1" si="9"/>
        <v>0</v>
      </c>
      <c r="AA23" s="2">
        <v>0.85</v>
      </c>
      <c r="AB23" s="46">
        <v>10527.458263301458</v>
      </c>
    </row>
    <row r="24" spans="10:28">
      <c r="J24" s="47">
        <v>22</v>
      </c>
      <c r="K24" s="48">
        <v>0.75800000000000001</v>
      </c>
      <c r="L24" s="49">
        <v>45</v>
      </c>
      <c r="M24" s="47">
        <v>1</v>
      </c>
      <c r="N24" s="37">
        <f t="shared" si="0"/>
        <v>-1.8517021364265958</v>
      </c>
      <c r="O24" s="37">
        <f t="shared" si="1"/>
        <v>0.15696975485518622</v>
      </c>
      <c r="P24" s="37">
        <f t="shared" si="2"/>
        <v>0.13567317053576181</v>
      </c>
      <c r="Q24" s="1">
        <f>VLOOKUP(P24,Rates!$A$2:$B$7,2,TRUE)</f>
        <v>0.35</v>
      </c>
      <c r="R24" s="38">
        <f t="shared" ca="1" si="3"/>
        <v>0.62026909779181938</v>
      </c>
      <c r="S24" s="53">
        <f t="shared" ca="1" si="4"/>
        <v>0</v>
      </c>
      <c r="T24" s="38">
        <f t="shared" ca="1" si="5"/>
        <v>0.74057286906434816</v>
      </c>
      <c r="U24" s="54">
        <f t="shared" ca="1" si="6"/>
        <v>2.6985588429048812</v>
      </c>
      <c r="V24">
        <f t="shared" ca="1" si="7"/>
        <v>2</v>
      </c>
      <c r="W24" s="41">
        <f ca="1">VLOOKUP(LoanApplications!Q24,Rates!$B$2:$C$7,2,FALSE)*V24-800</f>
        <v>-572.87033658732548</v>
      </c>
      <c r="X24">
        <f t="shared" si="8"/>
        <v>0</v>
      </c>
      <c r="Y24" s="41">
        <f t="shared" ca="1" si="9"/>
        <v>0</v>
      </c>
      <c r="AA24" s="2">
        <v>0.9</v>
      </c>
      <c r="AB24" s="46">
        <v>14351.510283325864</v>
      </c>
    </row>
    <row r="25" spans="10:28">
      <c r="J25" s="47">
        <v>6</v>
      </c>
      <c r="K25" s="48">
        <v>1.798</v>
      </c>
      <c r="L25" s="49">
        <v>67</v>
      </c>
      <c r="M25" s="47">
        <v>1</v>
      </c>
      <c r="N25" s="37">
        <f t="shared" si="0"/>
        <v>-2.2802605424817877</v>
      </c>
      <c r="O25" s="37">
        <f t="shared" si="1"/>
        <v>0.10225756080581858</v>
      </c>
      <c r="P25" s="37">
        <f t="shared" si="2"/>
        <v>9.2771022347138146E-2</v>
      </c>
      <c r="Q25" s="1">
        <f>VLOOKUP(P25,Rates!$A$2:$B$7,2,TRUE)</f>
        <v>0.35</v>
      </c>
      <c r="R25" s="38">
        <f t="shared" ca="1" si="3"/>
        <v>0.15237259660348146</v>
      </c>
      <c r="S25" s="53">
        <f t="shared" ca="1" si="4"/>
        <v>0</v>
      </c>
      <c r="T25" s="38">
        <f t="shared" ca="1" si="5"/>
        <v>0.50717313840334388</v>
      </c>
      <c r="U25" s="54">
        <f t="shared" ca="1" si="6"/>
        <v>1.415194720276485</v>
      </c>
      <c r="V25">
        <f t="shared" ca="1" si="7"/>
        <v>1</v>
      </c>
      <c r="W25" s="41">
        <f ca="1">VLOOKUP(LoanApplications!Q25,Rates!$B$2:$C$7,2,FALSE)*V25-800</f>
        <v>-686.43516829366274</v>
      </c>
      <c r="X25">
        <f t="shared" si="8"/>
        <v>0</v>
      </c>
      <c r="Y25" s="41">
        <f t="shared" ca="1" si="9"/>
        <v>0</v>
      </c>
      <c r="AA25" s="2">
        <v>0.95</v>
      </c>
      <c r="AB25" s="46">
        <v>6608.1283524563732</v>
      </c>
    </row>
    <row r="26" spans="10:28">
      <c r="J26" s="47">
        <v>17</v>
      </c>
      <c r="K26" s="48">
        <v>1.0150000000000001</v>
      </c>
      <c r="L26" s="49">
        <v>50</v>
      </c>
      <c r="M26" s="47">
        <v>1</v>
      </c>
      <c r="N26" s="37">
        <f t="shared" si="0"/>
        <v>-2.5177853415843678</v>
      </c>
      <c r="O26" s="37">
        <f t="shared" si="1"/>
        <v>8.06379947560769E-2</v>
      </c>
      <c r="P26" s="37">
        <f t="shared" si="2"/>
        <v>7.4620728817034257E-2</v>
      </c>
      <c r="Q26" s="1">
        <f>VLOOKUP(P26,Rates!$A$2:$B$7,2,TRUE)</f>
        <v>0.35</v>
      </c>
      <c r="R26" s="38">
        <f t="shared" ca="1" si="3"/>
        <v>0.90004765539509768</v>
      </c>
      <c r="S26" s="53">
        <f t="shared" ca="1" si="4"/>
        <v>0</v>
      </c>
      <c r="T26" s="38">
        <f t="shared" ca="1" si="5"/>
        <v>2.2161167364984857E-2</v>
      </c>
      <c r="U26" s="54">
        <f t="shared" ca="1" si="6"/>
        <v>4.4820830667758403E-2</v>
      </c>
      <c r="V26">
        <f t="shared" ca="1" si="7"/>
        <v>0</v>
      </c>
      <c r="W26" s="41">
        <f ca="1">VLOOKUP(LoanApplications!Q26,Rates!$B$2:$C$7,2,FALSE)*V26-800</f>
        <v>-800</v>
      </c>
      <c r="X26">
        <f t="shared" si="8"/>
        <v>0</v>
      </c>
      <c r="Y26" s="41">
        <f t="shared" ca="1" si="9"/>
        <v>0</v>
      </c>
      <c r="AA26" s="2">
        <v>1</v>
      </c>
      <c r="AB26" s="46">
        <v>0</v>
      </c>
    </row>
    <row r="27" spans="10:28">
      <c r="J27" s="47">
        <v>23</v>
      </c>
      <c r="K27" s="48">
        <v>1.236</v>
      </c>
      <c r="L27" s="49">
        <v>62</v>
      </c>
      <c r="M27" s="47">
        <v>1</v>
      </c>
      <c r="N27" s="37">
        <f t="shared" si="0"/>
        <v>4.0424957574400224</v>
      </c>
      <c r="O27" s="37">
        <f t="shared" si="1"/>
        <v>56.968344700749853</v>
      </c>
      <c r="P27" s="37">
        <f t="shared" si="2"/>
        <v>0.98274920553342859</v>
      </c>
      <c r="Q27" s="1">
        <f>VLOOKUP(P27,Rates!$A$2:$B$7,2,TRUE)</f>
        <v>0.15</v>
      </c>
      <c r="R27" s="38">
        <f t="shared" ca="1" si="3"/>
        <v>0.3083205337837861</v>
      </c>
      <c r="S27" s="53">
        <f t="shared" ca="1" si="4"/>
        <v>1</v>
      </c>
      <c r="T27" s="38">
        <f t="shared" ca="1" si="5"/>
        <v>0.69252106084526988</v>
      </c>
      <c r="U27" s="54">
        <f t="shared" ca="1" si="6"/>
        <v>2.3586973692697453</v>
      </c>
      <c r="V27">
        <f t="shared" ca="1" si="7"/>
        <v>8</v>
      </c>
      <c r="W27" s="41">
        <f ca="1">VLOOKUP(LoanApplications!Q27,Rates!$B$2:$C$7,2,FALSE)*V27-800</f>
        <v>45.652073294430465</v>
      </c>
      <c r="X27">
        <f t="shared" si="8"/>
        <v>1</v>
      </c>
      <c r="Y27" s="41">
        <f t="shared" ca="1" si="9"/>
        <v>45.652073294430465</v>
      </c>
    </row>
    <row r="28" spans="10:28">
      <c r="J28" s="47">
        <v>17</v>
      </c>
      <c r="K28" s="48">
        <v>0.81899999999999995</v>
      </c>
      <c r="L28" s="49">
        <v>52</v>
      </c>
      <c r="M28" s="47">
        <v>1</v>
      </c>
      <c r="N28" s="37">
        <f t="shared" si="0"/>
        <v>-0.53075769959998098</v>
      </c>
      <c r="O28" s="37">
        <f t="shared" si="1"/>
        <v>0.58815915284722931</v>
      </c>
      <c r="P28" s="37">
        <f t="shared" si="2"/>
        <v>0.37034018397512991</v>
      </c>
      <c r="Q28" s="1">
        <f>VLOOKUP(P28,Rates!$A$2:$B$7,2,TRUE)</f>
        <v>0.3</v>
      </c>
      <c r="R28" s="38">
        <f t="shared" ca="1" si="3"/>
        <v>0.96183042478316183</v>
      </c>
      <c r="S28" s="53">
        <f t="shared" ca="1" si="4"/>
        <v>1</v>
      </c>
      <c r="T28" s="38">
        <f t="shared" ca="1" si="5"/>
        <v>0.2654634263282355</v>
      </c>
      <c r="U28" s="54">
        <f t="shared" ca="1" si="6"/>
        <v>0.61703098127359035</v>
      </c>
      <c r="V28">
        <f t="shared" ca="1" si="7"/>
        <v>8</v>
      </c>
      <c r="W28" s="41">
        <f ca="1">VLOOKUP(LoanApplications!Q28,Rates!$B$2:$C$7,2,FALSE)*V28-800</f>
        <v>92.591013325425138</v>
      </c>
      <c r="X28">
        <f t="shared" si="8"/>
        <v>1</v>
      </c>
      <c r="Y28" s="41">
        <f t="shared" ca="1" si="9"/>
        <v>92.591013325425138</v>
      </c>
    </row>
    <row r="29" spans="10:28">
      <c r="J29" s="47">
        <v>7</v>
      </c>
      <c r="K29" s="48">
        <v>2.2039999999999997</v>
      </c>
      <c r="L29" s="49">
        <v>72</v>
      </c>
      <c r="M29" s="47">
        <v>1</v>
      </c>
      <c r="N29" s="37">
        <f t="shared" si="0"/>
        <v>-1.7116514222837296</v>
      </c>
      <c r="O29" s="37">
        <f t="shared" si="1"/>
        <v>0.18056735330931659</v>
      </c>
      <c r="P29" s="37">
        <f t="shared" si="2"/>
        <v>0.15294964137637534</v>
      </c>
      <c r="Q29" s="1">
        <f>VLOOKUP(P29,Rates!$A$2:$B$7,2,TRUE)</f>
        <v>0.35</v>
      </c>
      <c r="R29" s="38">
        <f t="shared" ca="1" si="3"/>
        <v>0.91536446462347476</v>
      </c>
      <c r="S29" s="53">
        <f t="shared" ca="1" si="4"/>
        <v>1</v>
      </c>
      <c r="T29" s="38">
        <f t="shared" ca="1" si="5"/>
        <v>0.71868490470708823</v>
      </c>
      <c r="U29" s="54">
        <f t="shared" ca="1" si="6"/>
        <v>2.5365598046271143</v>
      </c>
      <c r="V29">
        <f t="shared" ca="1" si="7"/>
        <v>8</v>
      </c>
      <c r="W29" s="41">
        <f ca="1">VLOOKUP(LoanApplications!Q29,Rates!$B$2:$C$7,2,FALSE)*V29-800</f>
        <v>108.51865365069818</v>
      </c>
      <c r="X29">
        <f t="shared" si="8"/>
        <v>0</v>
      </c>
      <c r="Y29" s="41">
        <f t="shared" ca="1" si="9"/>
        <v>0</v>
      </c>
    </row>
    <row r="30" spans="10:28">
      <c r="J30" s="47">
        <v>8</v>
      </c>
      <c r="K30" s="48">
        <v>0.91600000000000004</v>
      </c>
      <c r="L30" s="49">
        <v>70</v>
      </c>
      <c r="M30" s="47">
        <v>1</v>
      </c>
      <c r="N30" s="37">
        <f t="shared" si="0"/>
        <v>4.482371725172392</v>
      </c>
      <c r="O30" s="37">
        <f t="shared" si="1"/>
        <v>88.44418942978163</v>
      </c>
      <c r="P30" s="37">
        <f t="shared" si="2"/>
        <v>0.98881984390070354</v>
      </c>
      <c r="Q30" s="1">
        <f>VLOOKUP(P30,Rates!$A$2:$B$7,2,TRUE)</f>
        <v>0.15</v>
      </c>
      <c r="R30" s="38">
        <f t="shared" ca="1" si="3"/>
        <v>0.92041287838480335</v>
      </c>
      <c r="S30" s="53">
        <f t="shared" ca="1" si="4"/>
        <v>1</v>
      </c>
      <c r="T30" s="38">
        <f t="shared" ca="1" si="5"/>
        <v>0.37080919151274028</v>
      </c>
      <c r="U30" s="54">
        <f t="shared" ca="1" si="6"/>
        <v>0.92664143231528129</v>
      </c>
      <c r="V30">
        <f t="shared" ca="1" si="7"/>
        <v>8</v>
      </c>
      <c r="W30" s="41">
        <f ca="1">VLOOKUP(LoanApplications!Q30,Rates!$B$2:$C$7,2,FALSE)*V30-800</f>
        <v>45.652073294430465</v>
      </c>
      <c r="X30">
        <f t="shared" si="8"/>
        <v>1</v>
      </c>
      <c r="Y30" s="41">
        <f t="shared" ca="1" si="9"/>
        <v>45.652073294430465</v>
      </c>
    </row>
    <row r="31" spans="10:28">
      <c r="J31" s="47">
        <v>8</v>
      </c>
      <c r="K31" s="48">
        <v>0.749</v>
      </c>
      <c r="L31" s="49">
        <v>51</v>
      </c>
      <c r="M31" s="47">
        <v>1</v>
      </c>
      <c r="N31" s="37">
        <f t="shared" si="0"/>
        <v>-3.6696674027302407</v>
      </c>
      <c r="O31" s="37">
        <f t="shared" si="1"/>
        <v>2.5484944760300197E-2</v>
      </c>
      <c r="P31" s="37">
        <f t="shared" si="2"/>
        <v>2.4851603029878825E-2</v>
      </c>
      <c r="Q31" s="1">
        <f>VLOOKUP(P31,Rates!$A$2:$B$7,2,TRUE)</f>
        <v>0.35</v>
      </c>
      <c r="R31" s="38">
        <f t="shared" ca="1" si="3"/>
        <v>0.81219521611778622</v>
      </c>
      <c r="S31" s="53">
        <f t="shared" ca="1" si="4"/>
        <v>0</v>
      </c>
      <c r="T31" s="38">
        <f t="shared" ca="1" si="5"/>
        <v>0.74635775001424776</v>
      </c>
      <c r="U31" s="54">
        <f t="shared" ca="1" si="6"/>
        <v>2.743660938810526</v>
      </c>
      <c r="V31">
        <f t="shared" ca="1" si="7"/>
        <v>2</v>
      </c>
      <c r="W31" s="41">
        <f ca="1">VLOOKUP(LoanApplications!Q31,Rates!$B$2:$C$7,2,FALSE)*V31-800</f>
        <v>-572.87033658732548</v>
      </c>
      <c r="X31">
        <f t="shared" si="8"/>
        <v>0</v>
      </c>
      <c r="Y31" s="41">
        <f t="shared" ca="1" si="9"/>
        <v>0</v>
      </c>
    </row>
    <row r="32" spans="10:28">
      <c r="J32" s="47">
        <v>22</v>
      </c>
      <c r="K32" s="48">
        <v>0.58600000000000008</v>
      </c>
      <c r="L32" s="49">
        <v>43</v>
      </c>
      <c r="M32" s="47">
        <v>1</v>
      </c>
      <c r="N32" s="37">
        <f t="shared" si="0"/>
        <v>-1.8935852553408736</v>
      </c>
      <c r="O32" s="37">
        <f t="shared" si="1"/>
        <v>0.15053114761029968</v>
      </c>
      <c r="P32" s="37">
        <f t="shared" si="2"/>
        <v>0.13083622109923668</v>
      </c>
      <c r="Q32" s="1">
        <f>VLOOKUP(P32,Rates!$A$2:$B$7,2,TRUE)</f>
        <v>0.35</v>
      </c>
      <c r="R32" s="38">
        <f t="shared" ca="1" si="3"/>
        <v>0.7676077145348662</v>
      </c>
      <c r="S32" s="53">
        <f t="shared" ca="1" si="4"/>
        <v>0</v>
      </c>
      <c r="T32" s="38">
        <f t="shared" ca="1" si="5"/>
        <v>3.3215888259393367E-2</v>
      </c>
      <c r="U32" s="54">
        <f t="shared" ca="1" si="6"/>
        <v>6.7560128303027267E-2</v>
      </c>
      <c r="V32">
        <f t="shared" ca="1" si="7"/>
        <v>0</v>
      </c>
      <c r="W32" s="41">
        <f ca="1">VLOOKUP(LoanApplications!Q32,Rates!$B$2:$C$7,2,FALSE)*V32-800</f>
        <v>-800</v>
      </c>
      <c r="X32">
        <f t="shared" si="8"/>
        <v>0</v>
      </c>
      <c r="Y32" s="41">
        <f t="shared" ca="1" si="9"/>
        <v>0</v>
      </c>
    </row>
    <row r="33" spans="10:25">
      <c r="J33" s="47">
        <v>10</v>
      </c>
      <c r="K33" s="48">
        <v>1.556</v>
      </c>
      <c r="L33" s="49">
        <v>72</v>
      </c>
      <c r="M33" s="47">
        <v>1</v>
      </c>
      <c r="N33" s="37">
        <f t="shared" si="0"/>
        <v>2.7246265825630793</v>
      </c>
      <c r="O33" s="37">
        <f t="shared" si="1"/>
        <v>15.250717979423221</v>
      </c>
      <c r="P33" s="37">
        <f t="shared" si="2"/>
        <v>0.93846425731674088</v>
      </c>
      <c r="Q33" s="1">
        <f>VLOOKUP(P33,Rates!$A$2:$B$7,2,TRUE)</f>
        <v>0.22</v>
      </c>
      <c r="R33" s="38">
        <f t="shared" ca="1" si="3"/>
        <v>0.73368871736216001</v>
      </c>
      <c r="S33" s="53">
        <f t="shared" ca="1" si="4"/>
        <v>1</v>
      </c>
      <c r="T33" s="38">
        <f t="shared" ca="1" si="5"/>
        <v>3.7636244589330792E-3</v>
      </c>
      <c r="U33" s="54">
        <f t="shared" ca="1" si="6"/>
        <v>7.5414494283905925E-3</v>
      </c>
      <c r="V33">
        <f t="shared" ca="1" si="7"/>
        <v>8</v>
      </c>
      <c r="W33" s="41">
        <f ca="1">VLOOKUP(LoanApplications!Q33,Rates!$B$2:$C$7,2,FALSE)*V33-800</f>
        <v>67.398382478407598</v>
      </c>
      <c r="X33">
        <f t="shared" si="8"/>
        <v>1</v>
      </c>
      <c r="Y33" s="41">
        <f t="shared" ca="1" si="9"/>
        <v>67.398382478407598</v>
      </c>
    </row>
    <row r="34" spans="10:25">
      <c r="J34" s="47">
        <v>7</v>
      </c>
      <c r="K34" s="48">
        <v>1.3160000000000001</v>
      </c>
      <c r="L34" s="49">
        <v>75</v>
      </c>
      <c r="M34" s="47">
        <v>1</v>
      </c>
      <c r="N34" s="37">
        <f t="shared" si="0"/>
        <v>4.4086070154310129</v>
      </c>
      <c r="O34" s="37">
        <f t="shared" si="1"/>
        <v>82.154943192073276</v>
      </c>
      <c r="P34" s="37">
        <f t="shared" si="2"/>
        <v>0.98797425671147199</v>
      </c>
      <c r="Q34" s="1">
        <f>VLOOKUP(P34,Rates!$A$2:$B$7,2,TRUE)</f>
        <v>0.15</v>
      </c>
      <c r="R34" s="38">
        <f t="shared" ca="1" si="3"/>
        <v>0.69541929513069423</v>
      </c>
      <c r="S34" s="53">
        <f t="shared" ca="1" si="4"/>
        <v>1</v>
      </c>
      <c r="T34" s="38">
        <f t="shared" ca="1" si="5"/>
        <v>0.5394141543329023</v>
      </c>
      <c r="U34" s="54">
        <f t="shared" ca="1" si="6"/>
        <v>1.5505120445475506</v>
      </c>
      <c r="V34">
        <f t="shared" ca="1" si="7"/>
        <v>8</v>
      </c>
      <c r="W34" s="41">
        <f ca="1">VLOOKUP(LoanApplications!Q34,Rates!$B$2:$C$7,2,FALSE)*V34-800</f>
        <v>45.652073294430465</v>
      </c>
      <c r="X34">
        <f t="shared" si="8"/>
        <v>1</v>
      </c>
      <c r="Y34" s="41">
        <f t="shared" ca="1" si="9"/>
        <v>45.652073294430465</v>
      </c>
    </row>
    <row r="35" spans="10:25">
      <c r="J35" s="47">
        <v>20</v>
      </c>
      <c r="K35" s="48">
        <v>1.0050000000000001</v>
      </c>
      <c r="L35" s="49">
        <v>53</v>
      </c>
      <c r="M35" s="47">
        <v>1</v>
      </c>
      <c r="N35" s="37">
        <f t="shared" si="0"/>
        <v>-2.7255807188534931E-2</v>
      </c>
      <c r="O35" s="37">
        <f t="shared" si="1"/>
        <v>0.97311228056607257</v>
      </c>
      <c r="P35" s="37">
        <f t="shared" si="2"/>
        <v>0.49318647000002108</v>
      </c>
      <c r="Q35" s="1">
        <f>VLOOKUP(P35,Rates!$A$2:$B$7,2,TRUE)</f>
        <v>0.28000000000000003</v>
      </c>
      <c r="R35" s="38">
        <f t="shared" ca="1" si="3"/>
        <v>0.37717379975208154</v>
      </c>
      <c r="S35" s="53">
        <f t="shared" ca="1" si="4"/>
        <v>0</v>
      </c>
      <c r="T35" s="38">
        <f t="shared" ca="1" si="5"/>
        <v>0.11494589646345232</v>
      </c>
      <c r="U35" s="54">
        <f t="shared" ca="1" si="6"/>
        <v>0.24421300380641756</v>
      </c>
      <c r="V35">
        <f t="shared" ca="1" si="7"/>
        <v>0</v>
      </c>
      <c r="W35" s="41">
        <f ca="1">VLOOKUP(LoanApplications!Q35,Rates!$B$2:$C$7,2,FALSE)*V35-800</f>
        <v>-800</v>
      </c>
      <c r="X35">
        <f t="shared" si="8"/>
        <v>1</v>
      </c>
      <c r="Y35" s="41">
        <f t="shared" ca="1" si="9"/>
        <v>-800</v>
      </c>
    </row>
    <row r="36" spans="10:25">
      <c r="J36" s="47">
        <v>12</v>
      </c>
      <c r="K36" s="48">
        <v>0.11299999999999999</v>
      </c>
      <c r="L36" s="49">
        <v>48</v>
      </c>
      <c r="M36" s="47">
        <v>1</v>
      </c>
      <c r="N36" s="37">
        <f t="shared" si="0"/>
        <v>-0.38631408427350067</v>
      </c>
      <c r="O36" s="37">
        <f t="shared" si="1"/>
        <v>0.67955705397442334</v>
      </c>
      <c r="P36" s="37">
        <f t="shared" si="2"/>
        <v>0.40460492387939551</v>
      </c>
      <c r="Q36" s="1">
        <f>VLOOKUP(P36,Rates!$A$2:$B$7,2,TRUE)</f>
        <v>0.3</v>
      </c>
      <c r="R36" s="38">
        <f t="shared" ca="1" si="3"/>
        <v>0.11915990745287774</v>
      </c>
      <c r="S36" s="53">
        <f t="shared" ca="1" si="4"/>
        <v>0</v>
      </c>
      <c r="T36" s="38">
        <f t="shared" ca="1" si="5"/>
        <v>0.37981507274658854</v>
      </c>
      <c r="U36" s="54">
        <f t="shared" ca="1" si="6"/>
        <v>0.95547515130603133</v>
      </c>
      <c r="V36">
        <f t="shared" ca="1" si="7"/>
        <v>0</v>
      </c>
      <c r="W36" s="41">
        <f ca="1">VLOOKUP(LoanApplications!Q36,Rates!$B$2:$C$7,2,FALSE)*V36-800</f>
        <v>-800</v>
      </c>
      <c r="X36">
        <f t="shared" si="8"/>
        <v>1</v>
      </c>
      <c r="Y36" s="41">
        <f t="shared" ca="1" si="9"/>
        <v>-800</v>
      </c>
    </row>
    <row r="37" spans="10:25">
      <c r="J37" s="47">
        <v>11</v>
      </c>
      <c r="K37" s="48">
        <v>1.716</v>
      </c>
      <c r="L37" s="49">
        <v>61</v>
      </c>
      <c r="M37" s="47">
        <v>1</v>
      </c>
      <c r="N37" s="37">
        <f t="shared" si="0"/>
        <v>-3.0146915068933779</v>
      </c>
      <c r="O37" s="37">
        <f t="shared" si="1"/>
        <v>4.9060968123209966E-2</v>
      </c>
      <c r="P37" s="37">
        <f t="shared" si="2"/>
        <v>4.6766555628297728E-2</v>
      </c>
      <c r="Q37" s="1">
        <f>VLOOKUP(P37,Rates!$A$2:$B$7,2,TRUE)</f>
        <v>0.35</v>
      </c>
      <c r="R37" s="38">
        <f t="shared" ca="1" si="3"/>
        <v>6.7584070383409522E-2</v>
      </c>
      <c r="S37" s="53">
        <f t="shared" ca="1" si="4"/>
        <v>0</v>
      </c>
      <c r="T37" s="38">
        <f t="shared" ca="1" si="5"/>
        <v>6.064942509067428E-2</v>
      </c>
      <c r="U37" s="54">
        <f t="shared" ca="1" si="6"/>
        <v>0.12513304048027851</v>
      </c>
      <c r="V37">
        <f t="shared" ca="1" si="7"/>
        <v>0</v>
      </c>
      <c r="W37" s="41">
        <f ca="1">VLOOKUP(LoanApplications!Q37,Rates!$B$2:$C$7,2,FALSE)*V37-800</f>
        <v>-800</v>
      </c>
      <c r="X37">
        <f t="shared" si="8"/>
        <v>0</v>
      </c>
      <c r="Y37" s="41">
        <f t="shared" ca="1" si="9"/>
        <v>0</v>
      </c>
    </row>
    <row r="38" spans="10:25">
      <c r="J38" s="47">
        <v>23</v>
      </c>
      <c r="K38" s="48">
        <v>1.347</v>
      </c>
      <c r="L38" s="49">
        <v>60</v>
      </c>
      <c r="M38" s="47">
        <v>1</v>
      </c>
      <c r="N38" s="37">
        <f t="shared" si="0"/>
        <v>2.50475421453433</v>
      </c>
      <c r="O38" s="37">
        <f t="shared" si="1"/>
        <v>12.240550046748591</v>
      </c>
      <c r="P38" s="37">
        <f t="shared" si="2"/>
        <v>0.92447443675154839</v>
      </c>
      <c r="Q38" s="1">
        <f>VLOOKUP(P38,Rates!$A$2:$B$7,2,TRUE)</f>
        <v>0.22</v>
      </c>
      <c r="R38" s="38">
        <f t="shared" ca="1" si="3"/>
        <v>0.50168451567034222</v>
      </c>
      <c r="S38" s="53">
        <f t="shared" ca="1" si="4"/>
        <v>1</v>
      </c>
      <c r="T38" s="38">
        <f t="shared" ca="1" si="5"/>
        <v>5.9022741144147961E-3</v>
      </c>
      <c r="U38" s="54">
        <f t="shared" ca="1" si="6"/>
        <v>1.1839522755951572E-2</v>
      </c>
      <c r="V38">
        <f t="shared" ca="1" si="7"/>
        <v>8</v>
      </c>
      <c r="W38" s="41">
        <f ca="1">VLOOKUP(LoanApplications!Q38,Rates!$B$2:$C$7,2,FALSE)*V38-800</f>
        <v>67.398382478407598</v>
      </c>
      <c r="X38">
        <f t="shared" si="8"/>
        <v>1</v>
      </c>
      <c r="Y38" s="41">
        <f t="shared" ca="1" si="9"/>
        <v>67.398382478407598</v>
      </c>
    </row>
    <row r="39" spans="10:25">
      <c r="J39" s="47">
        <v>19</v>
      </c>
      <c r="K39" s="48">
        <v>0.41299999999999998</v>
      </c>
      <c r="L39" s="49">
        <v>53.4</v>
      </c>
      <c r="M39" s="47">
        <v>1</v>
      </c>
      <c r="N39" s="37">
        <f t="shared" si="0"/>
        <v>2.9550510094558717</v>
      </c>
      <c r="O39" s="37">
        <f t="shared" si="1"/>
        <v>19.202702214242425</v>
      </c>
      <c r="P39" s="37">
        <f t="shared" si="2"/>
        <v>0.95050167104403371</v>
      </c>
      <c r="Q39" s="1">
        <f>VLOOKUP(P39,Rates!$A$2:$B$7,2,TRUE)</f>
        <v>0.15</v>
      </c>
      <c r="R39" s="38">
        <f t="shared" ca="1" si="3"/>
        <v>6.5041264016426625E-3</v>
      </c>
      <c r="S39" s="53">
        <f t="shared" ca="1" si="4"/>
        <v>0</v>
      </c>
      <c r="T39" s="38">
        <f t="shared" ca="1" si="5"/>
        <v>0.18446020279669573</v>
      </c>
      <c r="U39" s="54">
        <f t="shared" ca="1" si="6"/>
        <v>0.40781011425350544</v>
      </c>
      <c r="V39">
        <f t="shared" ca="1" si="7"/>
        <v>0</v>
      </c>
      <c r="W39" s="41">
        <f ca="1">VLOOKUP(LoanApplications!Q39,Rates!$B$2:$C$7,2,FALSE)*V39-800</f>
        <v>-800</v>
      </c>
      <c r="X39">
        <f t="shared" si="8"/>
        <v>1</v>
      </c>
      <c r="Y39" s="41">
        <f t="shared" ca="1" si="9"/>
        <v>-800</v>
      </c>
    </row>
    <row r="40" spans="10:25">
      <c r="J40" s="47">
        <v>4</v>
      </c>
      <c r="K40" s="48">
        <v>0.78099999999999992</v>
      </c>
      <c r="L40" s="49">
        <v>68</v>
      </c>
      <c r="M40" s="47">
        <v>1</v>
      </c>
      <c r="N40" s="37">
        <f t="shared" si="0"/>
        <v>2.8967407245574215</v>
      </c>
      <c r="O40" s="37">
        <f t="shared" si="1"/>
        <v>18.1150072498125</v>
      </c>
      <c r="P40" s="37">
        <f t="shared" si="2"/>
        <v>0.94768508392745654</v>
      </c>
      <c r="Q40" s="1">
        <f>VLOOKUP(P40,Rates!$A$2:$B$7,2,TRUE)</f>
        <v>0.22</v>
      </c>
      <c r="R40" s="38">
        <f t="shared" ca="1" si="3"/>
        <v>0.93276660366252462</v>
      </c>
      <c r="S40" s="53">
        <f t="shared" ca="1" si="4"/>
        <v>1</v>
      </c>
      <c r="T40" s="38">
        <f t="shared" ca="1" si="5"/>
        <v>0.82001860266993332</v>
      </c>
      <c r="U40" s="54">
        <f t="shared" ca="1" si="6"/>
        <v>3.4298035631980253</v>
      </c>
      <c r="V40">
        <f t="shared" ca="1" si="7"/>
        <v>8</v>
      </c>
      <c r="W40" s="41">
        <f ca="1">VLOOKUP(LoanApplications!Q40,Rates!$B$2:$C$7,2,FALSE)*V40-800</f>
        <v>67.398382478407598</v>
      </c>
      <c r="X40">
        <f t="shared" si="8"/>
        <v>1</v>
      </c>
      <c r="Y40" s="41">
        <f t="shared" ca="1" si="9"/>
        <v>67.398382478407598</v>
      </c>
    </row>
    <row r="41" spans="10:25">
      <c r="J41" s="47">
        <v>8</v>
      </c>
      <c r="K41" s="48">
        <v>1.4550000000000001</v>
      </c>
      <c r="L41" s="49">
        <v>69</v>
      </c>
      <c r="M41" s="47">
        <v>1</v>
      </c>
      <c r="N41" s="37">
        <f t="shared" si="0"/>
        <v>1.1578559077836772</v>
      </c>
      <c r="O41" s="37">
        <f t="shared" si="1"/>
        <v>3.1831010920419924</v>
      </c>
      <c r="P41" s="37">
        <f t="shared" si="2"/>
        <v>0.76094290384174124</v>
      </c>
      <c r="Q41" s="1">
        <f>VLOOKUP(P41,Rates!$A$2:$B$7,2,TRUE)</f>
        <v>0.25</v>
      </c>
      <c r="R41" s="38">
        <f t="shared" ca="1" si="3"/>
        <v>0.10272997066270151</v>
      </c>
      <c r="S41" s="53">
        <f t="shared" ca="1" si="4"/>
        <v>0</v>
      </c>
      <c r="T41" s="38">
        <f t="shared" ca="1" si="5"/>
        <v>0.26941105867809756</v>
      </c>
      <c r="U41" s="54">
        <f t="shared" ca="1" si="6"/>
        <v>0.6278086023374283</v>
      </c>
      <c r="V41">
        <f t="shared" ca="1" si="7"/>
        <v>0</v>
      </c>
      <c r="W41" s="41">
        <f ca="1">VLOOKUP(LoanApplications!Q41,Rates!$B$2:$C$7,2,FALSE)*V41-800</f>
        <v>-800</v>
      </c>
      <c r="X41">
        <f t="shared" si="8"/>
        <v>1</v>
      </c>
      <c r="Y41" s="41">
        <f t="shared" ca="1" si="9"/>
        <v>-800</v>
      </c>
    </row>
    <row r="42" spans="10:25">
      <c r="J42" s="47">
        <v>12</v>
      </c>
      <c r="K42" s="48">
        <v>1.8879999999999999</v>
      </c>
      <c r="L42" s="49">
        <v>78</v>
      </c>
      <c r="M42" s="47">
        <v>1</v>
      </c>
      <c r="N42" s="37">
        <f t="shared" si="0"/>
        <v>4.496936343656543</v>
      </c>
      <c r="O42" s="37">
        <f t="shared" si="1"/>
        <v>89.741771764065263</v>
      </c>
      <c r="P42" s="37">
        <f t="shared" si="2"/>
        <v>0.98897971705247212</v>
      </c>
      <c r="Q42" s="1">
        <f>VLOOKUP(P42,Rates!$A$2:$B$7,2,TRUE)</f>
        <v>0.15</v>
      </c>
      <c r="R42" s="38">
        <f t="shared" ca="1" si="3"/>
        <v>0.42989103901762926</v>
      </c>
      <c r="S42" s="53">
        <f t="shared" ca="1" si="4"/>
        <v>1</v>
      </c>
      <c r="T42" s="38">
        <f t="shared" ca="1" si="5"/>
        <v>0.87901630465906722</v>
      </c>
      <c r="U42" s="54">
        <f t="shared" ca="1" si="6"/>
        <v>4.2241989834267617</v>
      </c>
      <c r="V42">
        <f t="shared" ca="1" si="7"/>
        <v>8</v>
      </c>
      <c r="W42" s="41">
        <f ca="1">VLOOKUP(LoanApplications!Q42,Rates!$B$2:$C$7,2,FALSE)*V42-800</f>
        <v>45.652073294430465</v>
      </c>
      <c r="X42">
        <f t="shared" si="8"/>
        <v>1</v>
      </c>
      <c r="Y42" s="41">
        <f t="shared" ca="1" si="9"/>
        <v>45.652073294430465</v>
      </c>
    </row>
    <row r="43" spans="10:25">
      <c r="J43" s="47">
        <v>23</v>
      </c>
      <c r="K43" s="48">
        <v>2.5219999999999998</v>
      </c>
      <c r="L43" s="49">
        <v>76</v>
      </c>
      <c r="M43" s="47">
        <v>1</v>
      </c>
      <c r="N43" s="37">
        <f t="shared" si="0"/>
        <v>3.9022486471993503</v>
      </c>
      <c r="O43" s="37">
        <f t="shared" si="1"/>
        <v>49.513662777646672</v>
      </c>
      <c r="P43" s="37">
        <f t="shared" si="2"/>
        <v>0.98020337577970051</v>
      </c>
      <c r="Q43" s="1">
        <f>VLOOKUP(P43,Rates!$A$2:$B$7,2,TRUE)</f>
        <v>0.15</v>
      </c>
      <c r="R43" s="38">
        <f t="shared" ca="1" si="3"/>
        <v>0.11965445376381834</v>
      </c>
      <c r="S43" s="53">
        <f t="shared" ca="1" si="4"/>
        <v>1</v>
      </c>
      <c r="T43" s="38">
        <f t="shared" ca="1" si="5"/>
        <v>0.49478477746791472</v>
      </c>
      <c r="U43" s="54">
        <f t="shared" ca="1" si="6"/>
        <v>1.3655415145304082</v>
      </c>
      <c r="V43">
        <f t="shared" ca="1" si="7"/>
        <v>8</v>
      </c>
      <c r="W43" s="41">
        <f ca="1">VLOOKUP(LoanApplications!Q43,Rates!$B$2:$C$7,2,FALSE)*V43-800</f>
        <v>45.652073294430465</v>
      </c>
      <c r="X43">
        <f t="shared" si="8"/>
        <v>1</v>
      </c>
      <c r="Y43" s="41">
        <f t="shared" ca="1" si="9"/>
        <v>45.652073294430465</v>
      </c>
    </row>
    <row r="44" spans="10:25">
      <c r="J44" s="47">
        <v>5</v>
      </c>
      <c r="K44" s="48">
        <v>1.264</v>
      </c>
      <c r="L44" s="49">
        <v>75</v>
      </c>
      <c r="M44" s="47">
        <v>1</v>
      </c>
      <c r="N44" s="37">
        <f t="shared" si="0"/>
        <v>4.0093762508753485</v>
      </c>
      <c r="O44" s="37">
        <f t="shared" si="1"/>
        <v>55.112483476795084</v>
      </c>
      <c r="P44" s="37">
        <f t="shared" si="2"/>
        <v>0.98217865369631085</v>
      </c>
      <c r="Q44" s="1">
        <f>VLOOKUP(P44,Rates!$A$2:$B$7,2,TRUE)</f>
        <v>0.15</v>
      </c>
      <c r="R44" s="38">
        <f t="shared" ca="1" si="3"/>
        <v>0.92155390363273348</v>
      </c>
      <c r="S44" s="53">
        <f t="shared" ca="1" si="4"/>
        <v>1</v>
      </c>
      <c r="T44" s="38">
        <f t="shared" ca="1" si="5"/>
        <v>0.80719116466548491</v>
      </c>
      <c r="U44" s="54">
        <f t="shared" ca="1" si="6"/>
        <v>3.2921121428637137</v>
      </c>
      <c r="V44">
        <f t="shared" ca="1" si="7"/>
        <v>8</v>
      </c>
      <c r="W44" s="41">
        <f ca="1">VLOOKUP(LoanApplications!Q44,Rates!$B$2:$C$7,2,FALSE)*V44-800</f>
        <v>45.652073294430465</v>
      </c>
      <c r="X44">
        <f t="shared" si="8"/>
        <v>1</v>
      </c>
      <c r="Y44" s="41">
        <f t="shared" ca="1" si="9"/>
        <v>45.652073294430465</v>
      </c>
    </row>
    <row r="45" spans="10:25">
      <c r="J45" s="47">
        <v>12</v>
      </c>
      <c r="K45" s="48">
        <v>1.8190000000000002</v>
      </c>
      <c r="L45" s="49">
        <v>65</v>
      </c>
      <c r="M45" s="47">
        <v>1</v>
      </c>
      <c r="N45" s="37">
        <f t="shared" si="0"/>
        <v>-1.3200229637986212</v>
      </c>
      <c r="O45" s="37">
        <f t="shared" si="1"/>
        <v>0.26712916759500593</v>
      </c>
      <c r="P45" s="37">
        <f t="shared" si="2"/>
        <v>0.21081447292545041</v>
      </c>
      <c r="Q45" s="1">
        <f>VLOOKUP(P45,Rates!$A$2:$B$7,2,TRUE)</f>
        <v>0.35</v>
      </c>
      <c r="R45" s="38">
        <f t="shared" ca="1" si="3"/>
        <v>0.14047622179352193</v>
      </c>
      <c r="S45" s="53">
        <f t="shared" ca="1" si="4"/>
        <v>0</v>
      </c>
      <c r="T45" s="38">
        <f t="shared" ca="1" si="5"/>
        <v>0.39724349025347849</v>
      </c>
      <c r="U45" s="54">
        <f t="shared" ca="1" si="6"/>
        <v>1.0124839238039898</v>
      </c>
      <c r="V45">
        <f t="shared" ca="1" si="7"/>
        <v>1</v>
      </c>
      <c r="W45" s="41">
        <f ca="1">VLOOKUP(LoanApplications!Q45,Rates!$B$2:$C$7,2,FALSE)*V45-800</f>
        <v>-686.43516829366274</v>
      </c>
      <c r="X45">
        <f t="shared" si="8"/>
        <v>0</v>
      </c>
      <c r="Y45" s="41">
        <f t="shared" ca="1" si="9"/>
        <v>0</v>
      </c>
    </row>
    <row r="46" spans="10:25">
      <c r="J46" s="47">
        <v>21</v>
      </c>
      <c r="K46" s="48">
        <v>2.351</v>
      </c>
      <c r="L46" s="49">
        <v>72</v>
      </c>
      <c r="M46" s="47">
        <v>1</v>
      </c>
      <c r="N46" s="37">
        <f t="shared" si="0"/>
        <v>2.2299649119597618</v>
      </c>
      <c r="O46" s="37">
        <f t="shared" si="1"/>
        <v>9.2995397711331726</v>
      </c>
      <c r="P46" s="37">
        <f t="shared" si="2"/>
        <v>0.90290828306690651</v>
      </c>
      <c r="Q46" s="1">
        <f>VLOOKUP(P46,Rates!$A$2:$B$7,2,TRUE)</f>
        <v>0.22</v>
      </c>
      <c r="R46" s="38">
        <f t="shared" ca="1" si="3"/>
        <v>0.63597845131153041</v>
      </c>
      <c r="S46" s="53">
        <f t="shared" ca="1" si="4"/>
        <v>1</v>
      </c>
      <c r="T46" s="38">
        <f t="shared" ca="1" si="5"/>
        <v>0.5061828836240797</v>
      </c>
      <c r="U46" s="54">
        <f t="shared" ca="1" si="6"/>
        <v>1.4111800802082219</v>
      </c>
      <c r="V46">
        <f t="shared" ca="1" si="7"/>
        <v>8</v>
      </c>
      <c r="W46" s="41">
        <f ca="1">VLOOKUP(LoanApplications!Q46,Rates!$B$2:$C$7,2,FALSE)*V46-800</f>
        <v>67.398382478407598</v>
      </c>
      <c r="X46">
        <f t="shared" si="8"/>
        <v>1</v>
      </c>
      <c r="Y46" s="41">
        <f t="shared" ca="1" si="9"/>
        <v>67.398382478407598</v>
      </c>
    </row>
    <row r="47" spans="10:25">
      <c r="J47" s="47">
        <v>3</v>
      </c>
      <c r="K47" s="48">
        <v>0.13700000000000001</v>
      </c>
      <c r="L47" s="49">
        <v>51</v>
      </c>
      <c r="M47" s="47">
        <v>1</v>
      </c>
      <c r="N47" s="37">
        <f t="shared" si="0"/>
        <v>-2.120027846402575</v>
      </c>
      <c r="O47" s="37">
        <f t="shared" si="1"/>
        <v>0.12002828610894463</v>
      </c>
      <c r="P47" s="37">
        <f t="shared" si="2"/>
        <v>0.10716540608624374</v>
      </c>
      <c r="Q47" s="1">
        <f>VLOOKUP(P47,Rates!$A$2:$B$7,2,TRUE)</f>
        <v>0.35</v>
      </c>
      <c r="R47" s="38">
        <f t="shared" ca="1" si="3"/>
        <v>0.88554211588950016</v>
      </c>
      <c r="S47" s="53">
        <f t="shared" ca="1" si="4"/>
        <v>0</v>
      </c>
      <c r="T47" s="38">
        <f t="shared" ca="1" si="5"/>
        <v>0.48304307205019525</v>
      </c>
      <c r="U47" s="54">
        <f t="shared" ca="1" si="6"/>
        <v>1.3195914389067724</v>
      </c>
      <c r="V47">
        <f t="shared" ca="1" si="7"/>
        <v>1</v>
      </c>
      <c r="W47" s="41">
        <f ca="1">VLOOKUP(LoanApplications!Q47,Rates!$B$2:$C$7,2,FALSE)*V47-800</f>
        <v>-686.43516829366274</v>
      </c>
      <c r="X47">
        <f t="shared" si="8"/>
        <v>0</v>
      </c>
      <c r="Y47" s="41">
        <f t="shared" ca="1" si="9"/>
        <v>0</v>
      </c>
    </row>
    <row r="48" spans="10:25">
      <c r="J48" s="47">
        <v>1</v>
      </c>
      <c r="K48" s="48">
        <v>2.238</v>
      </c>
      <c r="L48" s="49">
        <v>76</v>
      </c>
      <c r="M48" s="47">
        <v>1</v>
      </c>
      <c r="N48" s="37">
        <f t="shared" si="0"/>
        <v>-2.0115767809678289</v>
      </c>
      <c r="O48" s="37">
        <f t="shared" si="1"/>
        <v>0.13377757035305421</v>
      </c>
      <c r="P48" s="37">
        <f t="shared" si="2"/>
        <v>0.11799278258026957</v>
      </c>
      <c r="Q48" s="1">
        <f>VLOOKUP(P48,Rates!$A$2:$B$7,2,TRUE)</f>
        <v>0.35</v>
      </c>
      <c r="R48" s="38">
        <f t="shared" ca="1" si="3"/>
        <v>0.91425388580739186</v>
      </c>
      <c r="S48" s="53">
        <f t="shared" ca="1" si="4"/>
        <v>1</v>
      </c>
      <c r="T48" s="38">
        <f t="shared" ca="1" si="5"/>
        <v>0.62948432864929449</v>
      </c>
      <c r="U48" s="54">
        <f t="shared" ca="1" si="6"/>
        <v>1.9857190745957281</v>
      </c>
      <c r="V48">
        <f t="shared" ca="1" si="7"/>
        <v>8</v>
      </c>
      <c r="W48" s="41">
        <f ca="1">VLOOKUP(LoanApplications!Q48,Rates!$B$2:$C$7,2,FALSE)*V48-800</f>
        <v>108.51865365069818</v>
      </c>
      <c r="X48">
        <f t="shared" si="8"/>
        <v>0</v>
      </c>
      <c r="Y48" s="41">
        <f t="shared" ca="1" si="9"/>
        <v>0</v>
      </c>
    </row>
    <row r="49" spans="10:25">
      <c r="J49" s="47">
        <v>4</v>
      </c>
      <c r="K49" s="48">
        <v>1.099</v>
      </c>
      <c r="L49" s="49">
        <v>60</v>
      </c>
      <c r="M49" s="47">
        <v>1</v>
      </c>
      <c r="N49" s="37">
        <f t="shared" si="0"/>
        <v>-2.5882248766663523</v>
      </c>
      <c r="O49" s="37">
        <f t="shared" si="1"/>
        <v>7.5153328175373055E-2</v>
      </c>
      <c r="P49" s="37">
        <f t="shared" si="2"/>
        <v>6.9900102809442685E-2</v>
      </c>
      <c r="Q49" s="1">
        <f>VLOOKUP(P49,Rates!$A$2:$B$7,2,TRUE)</f>
        <v>0.35</v>
      </c>
      <c r="R49" s="38">
        <f t="shared" ca="1" si="3"/>
        <v>5.7194325641508947E-2</v>
      </c>
      <c r="S49" s="53">
        <f t="shared" ca="1" si="4"/>
        <v>0</v>
      </c>
      <c r="T49" s="38">
        <f t="shared" ca="1" si="5"/>
        <v>0.47613441559351133</v>
      </c>
      <c r="U49" s="54">
        <f t="shared" ca="1" si="6"/>
        <v>1.2930402917515427</v>
      </c>
      <c r="V49">
        <f t="shared" ca="1" si="7"/>
        <v>1</v>
      </c>
      <c r="W49" s="41">
        <f ca="1">VLOOKUP(LoanApplications!Q49,Rates!$B$2:$C$7,2,FALSE)*V49-800</f>
        <v>-686.43516829366274</v>
      </c>
      <c r="X49">
        <f t="shared" si="8"/>
        <v>0</v>
      </c>
      <c r="Y49" s="41">
        <f t="shared" ca="1" si="9"/>
        <v>0</v>
      </c>
    </row>
    <row r="50" spans="10:25">
      <c r="J50" s="47">
        <v>17</v>
      </c>
      <c r="K50" s="48">
        <v>0.65</v>
      </c>
      <c r="L50" s="49">
        <v>50</v>
      </c>
      <c r="M50" s="47">
        <v>1</v>
      </c>
      <c r="N50" s="37">
        <f t="shared" si="0"/>
        <v>-0.58849797495232892</v>
      </c>
      <c r="O50" s="37">
        <f t="shared" si="1"/>
        <v>0.55516052381711767</v>
      </c>
      <c r="P50" s="37">
        <f t="shared" si="2"/>
        <v>0.35697956276210296</v>
      </c>
      <c r="Q50" s="1">
        <f>VLOOKUP(P50,Rates!$A$2:$B$7,2,TRUE)</f>
        <v>0.3</v>
      </c>
      <c r="R50" s="38">
        <f t="shared" ca="1" si="3"/>
        <v>0.79180258012810967</v>
      </c>
      <c r="S50" s="53">
        <f t="shared" ca="1" si="4"/>
        <v>1</v>
      </c>
      <c r="T50" s="38">
        <f t="shared" ca="1" si="5"/>
        <v>0.12106591410544931</v>
      </c>
      <c r="U50" s="54">
        <f t="shared" ca="1" si="6"/>
        <v>0.25809074342883104</v>
      </c>
      <c r="V50">
        <f t="shared" ca="1" si="7"/>
        <v>8</v>
      </c>
      <c r="W50" s="41">
        <f ca="1">VLOOKUP(LoanApplications!Q50,Rates!$B$2:$C$7,2,FALSE)*V50-800</f>
        <v>92.591013325425138</v>
      </c>
      <c r="X50">
        <f t="shared" si="8"/>
        <v>1</v>
      </c>
      <c r="Y50" s="41">
        <f t="shared" ca="1" si="9"/>
        <v>92.591013325425138</v>
      </c>
    </row>
    <row r="51" spans="10:25">
      <c r="J51" s="47">
        <v>17</v>
      </c>
      <c r="K51" s="48">
        <v>1.7170000000000001</v>
      </c>
      <c r="L51" s="49">
        <v>57.96</v>
      </c>
      <c r="M51" s="47">
        <v>1</v>
      </c>
      <c r="N51" s="37">
        <f t="shared" si="0"/>
        <v>-2.4432734643988638</v>
      </c>
      <c r="O51" s="37">
        <f t="shared" si="1"/>
        <v>8.6875999997671621E-2</v>
      </c>
      <c r="P51" s="37">
        <f t="shared" si="2"/>
        <v>7.9931841348836241E-2</v>
      </c>
      <c r="Q51" s="1">
        <f>VLOOKUP(P51,Rates!$A$2:$B$7,2,TRUE)</f>
        <v>0.35</v>
      </c>
      <c r="R51" s="38">
        <f t="shared" ca="1" si="3"/>
        <v>0.64273582227244486</v>
      </c>
      <c r="S51" s="53">
        <f t="shared" ca="1" si="4"/>
        <v>0</v>
      </c>
      <c r="T51" s="38">
        <f t="shared" ca="1" si="5"/>
        <v>0.16281299746310485</v>
      </c>
      <c r="U51" s="54">
        <f t="shared" ca="1" si="6"/>
        <v>0.35541562690180351</v>
      </c>
      <c r="V51">
        <f t="shared" ca="1" si="7"/>
        <v>0</v>
      </c>
      <c r="W51" s="41">
        <f ca="1">VLOOKUP(LoanApplications!Q51,Rates!$B$2:$C$7,2,FALSE)*V51-800</f>
        <v>-800</v>
      </c>
      <c r="X51">
        <f t="shared" si="8"/>
        <v>0</v>
      </c>
      <c r="Y51" s="41">
        <f t="shared" ca="1" si="9"/>
        <v>0</v>
      </c>
    </row>
    <row r="52" spans="10:25">
      <c r="J52" s="47">
        <v>13</v>
      </c>
      <c r="K52" s="48">
        <v>0.46600000000000003</v>
      </c>
      <c r="L52" s="49">
        <v>47</v>
      </c>
      <c r="M52" s="47">
        <v>1</v>
      </c>
      <c r="N52" s="37">
        <f t="shared" si="0"/>
        <v>-2.3906421310939905</v>
      </c>
      <c r="O52" s="37">
        <f t="shared" si="1"/>
        <v>9.1570864495252813E-2</v>
      </c>
      <c r="P52" s="37">
        <f t="shared" si="2"/>
        <v>8.3889069847604969E-2</v>
      </c>
      <c r="Q52" s="1">
        <f>VLOOKUP(P52,Rates!$A$2:$B$7,2,TRUE)</f>
        <v>0.35</v>
      </c>
      <c r="R52" s="38">
        <f t="shared" ca="1" si="3"/>
        <v>0.23487899405218549</v>
      </c>
      <c r="S52" s="53">
        <f t="shared" ca="1" si="4"/>
        <v>0</v>
      </c>
      <c r="T52" s="38">
        <f t="shared" ca="1" si="5"/>
        <v>0.92269276585459858</v>
      </c>
      <c r="U52" s="54">
        <f t="shared" ca="1" si="6"/>
        <v>5.1199354848909078</v>
      </c>
      <c r="V52">
        <f t="shared" ca="1" si="7"/>
        <v>5</v>
      </c>
      <c r="W52" s="41">
        <f ca="1">VLOOKUP(LoanApplications!Q52,Rates!$B$2:$C$7,2,FALSE)*V52-800</f>
        <v>-232.17584146831359</v>
      </c>
      <c r="X52">
        <f t="shared" si="8"/>
        <v>0</v>
      </c>
      <c r="Y52" s="41">
        <f t="shared" ca="1" si="9"/>
        <v>0</v>
      </c>
    </row>
    <row r="53" spans="10:25">
      <c r="J53" s="47">
        <v>19</v>
      </c>
      <c r="K53" s="48">
        <v>1.27</v>
      </c>
      <c r="L53" s="49">
        <v>58</v>
      </c>
      <c r="M53" s="47">
        <v>1</v>
      </c>
      <c r="N53" s="37">
        <f t="shared" si="0"/>
        <v>0.61255152278330982</v>
      </c>
      <c r="O53" s="37">
        <f t="shared" si="1"/>
        <v>1.8451332973765575</v>
      </c>
      <c r="P53" s="37">
        <f t="shared" si="2"/>
        <v>0.64852261898516994</v>
      </c>
      <c r="Q53" s="1">
        <f>VLOOKUP(P53,Rates!$A$2:$B$7,2,TRUE)</f>
        <v>0.28000000000000003</v>
      </c>
      <c r="R53" s="38">
        <f t="shared" ca="1" si="3"/>
        <v>0.71986782763463619</v>
      </c>
      <c r="S53" s="53">
        <f t="shared" ca="1" si="4"/>
        <v>1</v>
      </c>
      <c r="T53" s="38">
        <f t="shared" ca="1" si="5"/>
        <v>0.47461255590085727</v>
      </c>
      <c r="U53" s="54">
        <f t="shared" ca="1" si="6"/>
        <v>1.2872385996200888</v>
      </c>
      <c r="V53">
        <f t="shared" ca="1" si="7"/>
        <v>8</v>
      </c>
      <c r="W53" s="41">
        <f ca="1">VLOOKUP(LoanApplications!Q53,Rates!$B$2:$C$7,2,FALSE)*V53-800</f>
        <v>86.259095044028413</v>
      </c>
      <c r="X53">
        <f t="shared" si="8"/>
        <v>1</v>
      </c>
      <c r="Y53" s="41">
        <f t="shared" ca="1" si="9"/>
        <v>86.259095044028413</v>
      </c>
    </row>
    <row r="54" spans="10:25">
      <c r="J54" s="47">
        <v>7</v>
      </c>
      <c r="K54" s="48">
        <v>0.88900000000000001</v>
      </c>
      <c r="L54" s="49">
        <v>59</v>
      </c>
      <c r="M54" s="47">
        <v>1</v>
      </c>
      <c r="N54" s="37">
        <f t="shared" si="0"/>
        <v>-0.9426050891265092</v>
      </c>
      <c r="O54" s="37">
        <f t="shared" si="1"/>
        <v>0.38961153937767806</v>
      </c>
      <c r="P54" s="37">
        <f t="shared" si="2"/>
        <v>0.28037442719579114</v>
      </c>
      <c r="Q54" s="1">
        <f>VLOOKUP(P54,Rates!$A$2:$B$7,2,TRUE)</f>
        <v>0.3</v>
      </c>
      <c r="R54" s="38">
        <f t="shared" ca="1" si="3"/>
        <v>0.81747520138547791</v>
      </c>
      <c r="S54" s="53">
        <f t="shared" ca="1" si="4"/>
        <v>1</v>
      </c>
      <c r="T54" s="38">
        <f t="shared" ca="1" si="5"/>
        <v>0.41958879321260756</v>
      </c>
      <c r="U54" s="54">
        <f t="shared" ca="1" si="6"/>
        <v>1.0880368988553064</v>
      </c>
      <c r="V54">
        <f t="shared" ca="1" si="7"/>
        <v>8</v>
      </c>
      <c r="W54" s="41">
        <f ca="1">VLOOKUP(LoanApplications!Q54,Rates!$B$2:$C$7,2,FALSE)*V54-800</f>
        <v>92.591013325425138</v>
      </c>
      <c r="X54">
        <f t="shared" si="8"/>
        <v>0</v>
      </c>
      <c r="Y54" s="41">
        <f t="shared" ca="1" si="9"/>
        <v>0</v>
      </c>
    </row>
    <row r="55" spans="10:25">
      <c r="J55" s="47">
        <v>9</v>
      </c>
      <c r="K55" s="48">
        <v>3.4999999999999996E-2</v>
      </c>
      <c r="L55" s="49">
        <v>51</v>
      </c>
      <c r="M55" s="47">
        <v>1</v>
      </c>
      <c r="N55" s="37">
        <f t="shared" si="0"/>
        <v>0.44137990093857482</v>
      </c>
      <c r="O55" s="37">
        <f t="shared" si="1"/>
        <v>1.5548512796152429</v>
      </c>
      <c r="P55" s="37">
        <f t="shared" si="2"/>
        <v>0.60858778435408623</v>
      </c>
      <c r="Q55" s="1">
        <f>VLOOKUP(P55,Rates!$A$2:$B$7,2,TRUE)</f>
        <v>0.28000000000000003</v>
      </c>
      <c r="R55" s="38">
        <f t="shared" ca="1" si="3"/>
        <v>0.67329031406473139</v>
      </c>
      <c r="S55" s="53">
        <f t="shared" ca="1" si="4"/>
        <v>1</v>
      </c>
      <c r="T55" s="38">
        <f t="shared" ca="1" si="5"/>
        <v>9.2122831054702536E-2</v>
      </c>
      <c r="U55" s="54">
        <f t="shared" ca="1" si="6"/>
        <v>0.19329237204699362</v>
      </c>
      <c r="V55">
        <f t="shared" ca="1" si="7"/>
        <v>8</v>
      </c>
      <c r="W55" s="41">
        <f ca="1">VLOOKUP(LoanApplications!Q55,Rates!$B$2:$C$7,2,FALSE)*V55-800</f>
        <v>86.259095044028413</v>
      </c>
      <c r="X55">
        <f t="shared" si="8"/>
        <v>1</v>
      </c>
      <c r="Y55" s="41">
        <f t="shared" ca="1" si="9"/>
        <v>86.259095044028413</v>
      </c>
    </row>
    <row r="56" spans="10:25">
      <c r="J56" s="47">
        <v>3</v>
      </c>
      <c r="K56" s="48">
        <v>1.2070000000000001</v>
      </c>
      <c r="L56" s="49">
        <v>77</v>
      </c>
      <c r="M56" s="47">
        <v>1</v>
      </c>
      <c r="N56" s="37">
        <f t="shared" si="0"/>
        <v>4.5876008350801811</v>
      </c>
      <c r="O56" s="37">
        <f t="shared" si="1"/>
        <v>98.258409020337183</v>
      </c>
      <c r="P56" s="37">
        <f t="shared" si="2"/>
        <v>0.98992528683594849</v>
      </c>
      <c r="Q56" s="1">
        <f>VLOOKUP(P56,Rates!$A$2:$B$7,2,TRUE)</f>
        <v>0.15</v>
      </c>
      <c r="R56" s="38">
        <f t="shared" ca="1" si="3"/>
        <v>0.8086008380870674</v>
      </c>
      <c r="S56" s="53">
        <f t="shared" ca="1" si="4"/>
        <v>1</v>
      </c>
      <c r="T56" s="38">
        <f t="shared" ca="1" si="5"/>
        <v>0.57821697117622184</v>
      </c>
      <c r="U56" s="54">
        <f t="shared" ca="1" si="6"/>
        <v>1.7265284937461902</v>
      </c>
      <c r="V56">
        <f t="shared" ca="1" si="7"/>
        <v>8</v>
      </c>
      <c r="W56" s="41">
        <f ca="1">VLOOKUP(LoanApplications!Q56,Rates!$B$2:$C$7,2,FALSE)*V56-800</f>
        <v>45.652073294430465</v>
      </c>
      <c r="X56">
        <f t="shared" si="8"/>
        <v>1</v>
      </c>
      <c r="Y56" s="41">
        <f t="shared" ca="1" si="9"/>
        <v>45.652073294430465</v>
      </c>
    </row>
    <row r="57" spans="10:25">
      <c r="J57" s="47">
        <v>23</v>
      </c>
      <c r="K57" s="48">
        <v>1.2550000000000001</v>
      </c>
      <c r="L57" s="49">
        <v>46</v>
      </c>
      <c r="M57" s="47">
        <v>1</v>
      </c>
      <c r="N57" s="37">
        <f t="shared" si="0"/>
        <v>-3.6661469375774729</v>
      </c>
      <c r="O57" s="37">
        <f t="shared" si="1"/>
        <v>2.5574821731796663E-2</v>
      </c>
      <c r="P57" s="37">
        <f t="shared" si="2"/>
        <v>2.4937060846141626E-2</v>
      </c>
      <c r="Q57" s="1">
        <f>VLOOKUP(P57,Rates!$A$2:$B$7,2,TRUE)</f>
        <v>0.35</v>
      </c>
      <c r="R57" s="38">
        <f t="shared" ca="1" si="3"/>
        <v>0.80129008173253791</v>
      </c>
      <c r="S57" s="53">
        <f t="shared" ca="1" si="4"/>
        <v>0</v>
      </c>
      <c r="T57" s="38">
        <f t="shared" ca="1" si="5"/>
        <v>0.63600482074256803</v>
      </c>
      <c r="U57" s="54">
        <f t="shared" ca="1" si="6"/>
        <v>2.0212293104627204</v>
      </c>
      <c r="V57">
        <f t="shared" ca="1" si="7"/>
        <v>2</v>
      </c>
      <c r="W57" s="41">
        <f ca="1">VLOOKUP(LoanApplications!Q57,Rates!$B$2:$C$7,2,FALSE)*V57-800</f>
        <v>-572.87033658732548</v>
      </c>
      <c r="X57">
        <f t="shared" si="8"/>
        <v>0</v>
      </c>
      <c r="Y57" s="41">
        <f t="shared" ca="1" si="9"/>
        <v>0</v>
      </c>
    </row>
    <row r="58" spans="10:25">
      <c r="J58" s="47">
        <v>17</v>
      </c>
      <c r="K58" s="48">
        <v>0.8859999999999999</v>
      </c>
      <c r="L58" s="49">
        <v>60</v>
      </c>
      <c r="M58" s="47">
        <v>1</v>
      </c>
      <c r="N58" s="37">
        <f t="shared" si="0"/>
        <v>2.9192061587379428</v>
      </c>
      <c r="O58" s="37">
        <f t="shared" si="1"/>
        <v>18.526574461374913</v>
      </c>
      <c r="P58" s="37">
        <f t="shared" si="2"/>
        <v>0.94878774042123581</v>
      </c>
      <c r="Q58" s="1">
        <f>VLOOKUP(P58,Rates!$A$2:$B$7,2,TRUE)</f>
        <v>0.22</v>
      </c>
      <c r="R58" s="38">
        <f t="shared" ca="1" si="3"/>
        <v>0.14219072834040891</v>
      </c>
      <c r="S58" s="53">
        <f t="shared" ca="1" si="4"/>
        <v>1</v>
      </c>
      <c r="T58" s="38">
        <f t="shared" ca="1" si="5"/>
        <v>1.8822064839912445E-2</v>
      </c>
      <c r="U58" s="54">
        <f t="shared" ca="1" si="6"/>
        <v>3.8002908915150853E-2</v>
      </c>
      <c r="V58">
        <f t="shared" ca="1" si="7"/>
        <v>8</v>
      </c>
      <c r="W58" s="41">
        <f ca="1">VLOOKUP(LoanApplications!Q58,Rates!$B$2:$C$7,2,FALSE)*V58-800</f>
        <v>67.398382478407598</v>
      </c>
      <c r="X58">
        <f t="shared" si="8"/>
        <v>1</v>
      </c>
      <c r="Y58" s="41">
        <f t="shared" ca="1" si="9"/>
        <v>67.398382478407598</v>
      </c>
    </row>
    <row r="59" spans="10:25">
      <c r="J59" s="47">
        <v>7</v>
      </c>
      <c r="K59" s="48">
        <v>0.74199999999999999</v>
      </c>
      <c r="L59" s="49">
        <v>58.033000000000001</v>
      </c>
      <c r="M59" s="47">
        <v>1</v>
      </c>
      <c r="N59" s="37">
        <f t="shared" si="0"/>
        <v>-0.62542585955702634</v>
      </c>
      <c r="O59" s="37">
        <f t="shared" si="1"/>
        <v>0.53503353085379146</v>
      </c>
      <c r="P59" s="37">
        <f t="shared" si="2"/>
        <v>0.34854843239561273</v>
      </c>
      <c r="Q59" s="1">
        <f>VLOOKUP(P59,Rates!$A$2:$B$7,2,TRUE)</f>
        <v>0.3</v>
      </c>
      <c r="R59" s="38">
        <f t="shared" ca="1" si="3"/>
        <v>0.55084435119882402</v>
      </c>
      <c r="S59" s="53">
        <f t="shared" ca="1" si="4"/>
        <v>0</v>
      </c>
      <c r="T59" s="38">
        <f t="shared" ca="1" si="5"/>
        <v>0.79369871242598922</v>
      </c>
      <c r="U59" s="54">
        <f t="shared" ca="1" si="6"/>
        <v>3.1568352353087201</v>
      </c>
      <c r="V59">
        <f t="shared" ca="1" si="7"/>
        <v>3</v>
      </c>
      <c r="W59" s="41">
        <f ca="1">VLOOKUP(LoanApplications!Q59,Rates!$B$2:$C$7,2,FALSE)*V59-800</f>
        <v>-465.27837000296557</v>
      </c>
      <c r="X59">
        <f t="shared" si="8"/>
        <v>1</v>
      </c>
      <c r="Y59" s="41">
        <f t="shared" ca="1" si="9"/>
        <v>-465.27837000296557</v>
      </c>
    </row>
    <row r="60" spans="10:25">
      <c r="J60" s="47">
        <v>6</v>
      </c>
      <c r="K60" s="48">
        <v>0.86</v>
      </c>
      <c r="L60" s="49">
        <v>62</v>
      </c>
      <c r="M60" s="47">
        <v>1</v>
      </c>
      <c r="N60" s="37">
        <f t="shared" si="0"/>
        <v>0.30017681707929711</v>
      </c>
      <c r="O60" s="37">
        <f t="shared" si="1"/>
        <v>1.3500975067702474</v>
      </c>
      <c r="P60" s="37">
        <f t="shared" si="2"/>
        <v>0.57448574064728664</v>
      </c>
      <c r="Q60" s="1">
        <f>VLOOKUP(P60,Rates!$A$2:$B$7,2,TRUE)</f>
        <v>0.28000000000000003</v>
      </c>
      <c r="R60" s="38">
        <f t="shared" ca="1" si="3"/>
        <v>0.18404651756609303</v>
      </c>
      <c r="S60" s="53">
        <f t="shared" ca="1" si="4"/>
        <v>0</v>
      </c>
      <c r="T60" s="38">
        <f t="shared" ca="1" si="5"/>
        <v>0.86247058525481357</v>
      </c>
      <c r="U60" s="54">
        <f t="shared" ca="1" si="6"/>
        <v>3.9678349186695061</v>
      </c>
      <c r="V60">
        <f t="shared" ca="1" si="7"/>
        <v>3</v>
      </c>
      <c r="W60" s="41">
        <f ca="1">VLOOKUP(LoanApplications!Q60,Rates!$B$2:$C$7,2,FALSE)*V60-800</f>
        <v>-467.65283935848936</v>
      </c>
      <c r="X60">
        <f t="shared" si="8"/>
        <v>1</v>
      </c>
      <c r="Y60" s="41">
        <f t="shared" ca="1" si="9"/>
        <v>-467.65283935848936</v>
      </c>
    </row>
    <row r="61" spans="10:25">
      <c r="J61" s="47">
        <v>9</v>
      </c>
      <c r="K61" s="48">
        <v>1.022</v>
      </c>
      <c r="L61" s="49">
        <v>55</v>
      </c>
      <c r="M61" s="47">
        <v>1</v>
      </c>
      <c r="N61" s="37">
        <f t="shared" si="0"/>
        <v>-2.8735710577928728</v>
      </c>
      <c r="O61" s="37">
        <f t="shared" si="1"/>
        <v>5.6496812531497589E-2</v>
      </c>
      <c r="P61" s="37">
        <f t="shared" si="2"/>
        <v>5.3475610963864828E-2</v>
      </c>
      <c r="Q61" s="1">
        <f>VLOOKUP(P61,Rates!$A$2:$B$7,2,TRUE)</f>
        <v>0.35</v>
      </c>
      <c r="R61" s="38">
        <f t="shared" ca="1" si="3"/>
        <v>0.60762353199514774</v>
      </c>
      <c r="S61" s="53">
        <f t="shared" ca="1" si="4"/>
        <v>0</v>
      </c>
      <c r="T61" s="38">
        <f t="shared" ca="1" si="5"/>
        <v>6.8063799369271094E-2</v>
      </c>
      <c r="U61" s="54">
        <f t="shared" ca="1" si="6"/>
        <v>0.14098184179704029</v>
      </c>
      <c r="V61">
        <f t="shared" ca="1" si="7"/>
        <v>0</v>
      </c>
      <c r="W61" s="41">
        <f ca="1">VLOOKUP(LoanApplications!Q61,Rates!$B$2:$C$7,2,FALSE)*V61-800</f>
        <v>-800</v>
      </c>
      <c r="X61">
        <f t="shared" si="8"/>
        <v>0</v>
      </c>
      <c r="Y61" s="41">
        <f t="shared" ca="1" si="9"/>
        <v>0</v>
      </c>
    </row>
    <row r="62" spans="10:25">
      <c r="J62" s="47">
        <v>14</v>
      </c>
      <c r="K62" s="48">
        <v>0.19900000000000001</v>
      </c>
      <c r="L62" s="49">
        <v>49</v>
      </c>
      <c r="M62" s="47">
        <v>1</v>
      </c>
      <c r="N62" s="37">
        <f t="shared" si="0"/>
        <v>0.3087156179992121</v>
      </c>
      <c r="O62" s="37">
        <f t="shared" si="1"/>
        <v>1.361675079553198</v>
      </c>
      <c r="P62" s="37">
        <f t="shared" si="2"/>
        <v>0.57657172713649141</v>
      </c>
      <c r="Q62" s="1">
        <f>VLOOKUP(P62,Rates!$A$2:$B$7,2,TRUE)</f>
        <v>0.28000000000000003</v>
      </c>
      <c r="R62" s="38">
        <f t="shared" ca="1" si="3"/>
        <v>0.75667221917617244</v>
      </c>
      <c r="S62" s="53">
        <f t="shared" ca="1" si="4"/>
        <v>1</v>
      </c>
      <c r="T62" s="38">
        <f t="shared" ca="1" si="5"/>
        <v>0.44459275147148436</v>
      </c>
      <c r="U62" s="54">
        <f t="shared" ca="1" si="6"/>
        <v>1.1761073063779837</v>
      </c>
      <c r="V62">
        <f t="shared" ca="1" si="7"/>
        <v>8</v>
      </c>
      <c r="W62" s="41">
        <f ca="1">VLOOKUP(LoanApplications!Q62,Rates!$B$2:$C$7,2,FALSE)*V62-800</f>
        <v>86.259095044028413</v>
      </c>
      <c r="X62">
        <f t="shared" si="8"/>
        <v>1</v>
      </c>
      <c r="Y62" s="41">
        <f t="shared" ca="1" si="9"/>
        <v>86.259095044028413</v>
      </c>
    </row>
    <row r="63" spans="10:25">
      <c r="J63" s="47">
        <v>8</v>
      </c>
      <c r="K63" s="48">
        <v>0.33300000000000002</v>
      </c>
      <c r="L63" s="49">
        <v>46</v>
      </c>
      <c r="M63" s="47">
        <v>1</v>
      </c>
      <c r="N63" s="37">
        <f t="shared" si="0"/>
        <v>-3.8483752633936028</v>
      </c>
      <c r="O63" s="37">
        <f t="shared" si="1"/>
        <v>2.1314338507155195E-2</v>
      </c>
      <c r="P63" s="37">
        <f t="shared" si="2"/>
        <v>2.0869518524835505E-2</v>
      </c>
      <c r="Q63" s="1">
        <f>VLOOKUP(P63,Rates!$A$2:$B$7,2,TRUE)</f>
        <v>0.35</v>
      </c>
      <c r="R63" s="38">
        <f t="shared" ca="1" si="3"/>
        <v>0.27270380504755753</v>
      </c>
      <c r="S63" s="53">
        <f t="shared" ca="1" si="4"/>
        <v>0</v>
      </c>
      <c r="T63" s="38">
        <f t="shared" ca="1" si="5"/>
        <v>0.68086816100181768</v>
      </c>
      <c r="U63" s="54">
        <f t="shared" ca="1" si="6"/>
        <v>2.284301946363724</v>
      </c>
      <c r="V63">
        <f t="shared" ca="1" si="7"/>
        <v>2</v>
      </c>
      <c r="W63" s="41">
        <f ca="1">VLOOKUP(LoanApplications!Q63,Rates!$B$2:$C$7,2,FALSE)*V63-800</f>
        <v>-572.87033658732548</v>
      </c>
      <c r="X63">
        <f t="shared" si="8"/>
        <v>0</v>
      </c>
      <c r="Y63" s="41">
        <f t="shared" ca="1" si="9"/>
        <v>0</v>
      </c>
    </row>
    <row r="64" spans="10:25">
      <c r="J64" s="47">
        <v>17</v>
      </c>
      <c r="K64" s="48">
        <v>1.9739999999999998</v>
      </c>
      <c r="L64" s="49">
        <v>65</v>
      </c>
      <c r="M64" s="47">
        <v>1</v>
      </c>
      <c r="N64" s="37">
        <f t="shared" si="0"/>
        <v>-0.4540890227267198</v>
      </c>
      <c r="O64" s="37">
        <f t="shared" si="1"/>
        <v>0.63502619896577717</v>
      </c>
      <c r="P64" s="37">
        <f t="shared" si="2"/>
        <v>0.38838900524496672</v>
      </c>
      <c r="Q64" s="1">
        <f>VLOOKUP(P64,Rates!$A$2:$B$7,2,TRUE)</f>
        <v>0.3</v>
      </c>
      <c r="R64" s="38">
        <f t="shared" ca="1" si="3"/>
        <v>5.3876897889797548E-2</v>
      </c>
      <c r="S64" s="53">
        <f t="shared" ca="1" si="4"/>
        <v>0</v>
      </c>
      <c r="T64" s="38">
        <f t="shared" ca="1" si="5"/>
        <v>0.97601918791241127</v>
      </c>
      <c r="U64" s="54">
        <f t="shared" ca="1" si="6"/>
        <v>7.4610025295046301</v>
      </c>
      <c r="V64">
        <f t="shared" ca="1" si="7"/>
        <v>7</v>
      </c>
      <c r="W64" s="41">
        <f ca="1">VLOOKUP(LoanApplications!Q64,Rates!$B$2:$C$7,2,FALSE)*V64-800</f>
        <v>-18.982863340253061</v>
      </c>
      <c r="X64">
        <f t="shared" si="8"/>
        <v>1</v>
      </c>
      <c r="Y64" s="41">
        <f t="shared" ca="1" si="9"/>
        <v>-18.982863340253061</v>
      </c>
    </row>
    <row r="65" spans="10:25">
      <c r="J65" s="47">
        <v>20</v>
      </c>
      <c r="K65" s="48">
        <v>2.3739999999999997</v>
      </c>
      <c r="L65" s="49">
        <v>65</v>
      </c>
      <c r="M65" s="47">
        <v>1</v>
      </c>
      <c r="N65" s="37">
        <f t="shared" si="0"/>
        <v>-1.5572443335795683</v>
      </c>
      <c r="O65" s="37">
        <f t="shared" si="1"/>
        <v>0.21071593470414421</v>
      </c>
      <c r="P65" s="37">
        <f t="shared" si="2"/>
        <v>0.17404242288727756</v>
      </c>
      <c r="Q65" s="1">
        <f>VLOOKUP(P65,Rates!$A$2:$B$7,2,TRUE)</f>
        <v>0.35</v>
      </c>
      <c r="R65" s="38">
        <f t="shared" ca="1" si="3"/>
        <v>0.82657153800010075</v>
      </c>
      <c r="S65" s="53">
        <f t="shared" ca="1" si="4"/>
        <v>1</v>
      </c>
      <c r="T65" s="38">
        <f t="shared" ca="1" si="5"/>
        <v>0.16579241024490854</v>
      </c>
      <c r="U65" s="54">
        <f t="shared" ca="1" si="6"/>
        <v>0.36254599803348975</v>
      </c>
      <c r="V65">
        <f t="shared" ca="1" si="7"/>
        <v>8</v>
      </c>
      <c r="W65" s="41">
        <f ca="1">VLOOKUP(LoanApplications!Q65,Rates!$B$2:$C$7,2,FALSE)*V65-800</f>
        <v>108.51865365069818</v>
      </c>
      <c r="X65">
        <f t="shared" si="8"/>
        <v>0</v>
      </c>
      <c r="Y65" s="41">
        <f t="shared" ca="1" si="9"/>
        <v>0</v>
      </c>
    </row>
    <row r="66" spans="10:25">
      <c r="J66" s="47">
        <v>22</v>
      </c>
      <c r="K66" s="48">
        <v>2.0379999999999998</v>
      </c>
      <c r="L66" s="49">
        <v>60</v>
      </c>
      <c r="M66" s="47">
        <v>1</v>
      </c>
      <c r="N66" s="37">
        <f t="shared" si="0"/>
        <v>-1.4847215564426008</v>
      </c>
      <c r="O66" s="37">
        <f t="shared" si="1"/>
        <v>0.22656541757523646</v>
      </c>
      <c r="P66" s="37">
        <f t="shared" si="2"/>
        <v>0.18471531508130029</v>
      </c>
      <c r="Q66" s="1">
        <f>VLOOKUP(P66,Rates!$A$2:$B$7,2,TRUE)</f>
        <v>0.35</v>
      </c>
      <c r="R66" s="38">
        <f t="shared" ca="1" si="3"/>
        <v>0.66338099337761613</v>
      </c>
      <c r="S66" s="53">
        <f t="shared" ca="1" si="4"/>
        <v>0</v>
      </c>
      <c r="T66" s="38">
        <f t="shared" ca="1" si="5"/>
        <v>1.6612464754832801E-2</v>
      </c>
      <c r="U66" s="54">
        <f t="shared" ca="1" si="6"/>
        <v>3.3503998494318822E-2</v>
      </c>
      <c r="V66">
        <f t="shared" ca="1" si="7"/>
        <v>0</v>
      </c>
      <c r="W66" s="41">
        <f ca="1">VLOOKUP(LoanApplications!Q66,Rates!$B$2:$C$7,2,FALSE)*V66-800</f>
        <v>-800</v>
      </c>
      <c r="X66">
        <f t="shared" si="8"/>
        <v>0</v>
      </c>
      <c r="Y66" s="41">
        <f t="shared" ca="1" si="9"/>
        <v>0</v>
      </c>
    </row>
    <row r="67" spans="10:25">
      <c r="J67" s="47">
        <v>18</v>
      </c>
      <c r="K67" s="48">
        <v>0.42599999999999999</v>
      </c>
      <c r="L67" s="49">
        <v>51</v>
      </c>
      <c r="M67" s="47">
        <v>1</v>
      </c>
      <c r="N67" s="37">
        <f t="shared" ref="N67:N130" si="10">SUMPRODUCT($A$10:$D$10,J67:M67)</f>
        <v>1.4080604878466545</v>
      </c>
      <c r="O67" s="37">
        <f t="shared" ref="O67:O130" si="11">EXP(N67)</f>
        <v>4.0880189477000979</v>
      </c>
      <c r="P67" s="37">
        <f t="shared" ref="P67:P130" si="12">O67/(1+O67)</f>
        <v>0.8034598514119089</v>
      </c>
      <c r="Q67" s="1">
        <f>VLOOKUP(P67,Rates!$A$2:$B$7,2,TRUE)</f>
        <v>0.25</v>
      </c>
      <c r="R67" s="38">
        <f t="shared" ref="R67:R130" ca="1" si="13">RAND()</f>
        <v>0.27931509407568578</v>
      </c>
      <c r="S67" s="53">
        <f t="shared" ref="S67:S130" ca="1" si="14">_xlfn.BINOM.INV(1,P67,R67)</f>
        <v>1</v>
      </c>
      <c r="T67" s="38">
        <f t="shared" ref="T67:T130" ca="1" si="15">RAND()</f>
        <v>0.21403908680806694</v>
      </c>
      <c r="U67" s="54">
        <f t="shared" ref="U67:U130" ca="1" si="16">_xlfn.GAMMA.INV(T67,1,2)</f>
        <v>0.48169643310578081</v>
      </c>
      <c r="V67">
        <f t="shared" ref="V67:V130" ca="1" si="17">IF(S67=1,8,MIN(FLOOR(U67,1),7))</f>
        <v>8</v>
      </c>
      <c r="W67" s="41">
        <f ca="1">VLOOKUP(LoanApplications!Q67,Rates!$B$2:$C$7,2,FALSE)*V67-800</f>
        <v>76.803357187340907</v>
      </c>
      <c r="X67">
        <f t="shared" ref="X67:X130" si="18">IF(P67&gt;$AB$2,1,0)</f>
        <v>1</v>
      </c>
      <c r="Y67" s="41">
        <f t="shared" ref="Y67:Y130" ca="1" si="19">X67*W67</f>
        <v>76.803357187340907</v>
      </c>
    </row>
    <row r="68" spans="10:25">
      <c r="J68" s="47">
        <v>8</v>
      </c>
      <c r="K68" s="48">
        <v>1.887</v>
      </c>
      <c r="L68" s="49">
        <v>77</v>
      </c>
      <c r="M68" s="47">
        <v>1</v>
      </c>
      <c r="N68" s="37">
        <f t="shared" si="10"/>
        <v>2.678532399489562</v>
      </c>
      <c r="O68" s="37">
        <f t="shared" si="11"/>
        <v>14.563703904894664</v>
      </c>
      <c r="P68" s="37">
        <f t="shared" si="12"/>
        <v>0.93574794238500592</v>
      </c>
      <c r="Q68" s="1">
        <f>VLOOKUP(P68,Rates!$A$2:$B$7,2,TRUE)</f>
        <v>0.22</v>
      </c>
      <c r="R68" s="38">
        <f t="shared" ca="1" si="13"/>
        <v>0.56015538535399034</v>
      </c>
      <c r="S68" s="53">
        <f t="shared" ca="1" si="14"/>
        <v>1</v>
      </c>
      <c r="T68" s="38">
        <f t="shared" ca="1" si="15"/>
        <v>0.62543169523572262</v>
      </c>
      <c r="U68" s="54">
        <f t="shared" ca="1" si="16"/>
        <v>1.9639622068641012</v>
      </c>
      <c r="V68">
        <f t="shared" ca="1" si="17"/>
        <v>8</v>
      </c>
      <c r="W68" s="41">
        <f ca="1">VLOOKUP(LoanApplications!Q68,Rates!$B$2:$C$7,2,FALSE)*V68-800</f>
        <v>67.398382478407598</v>
      </c>
      <c r="X68">
        <f t="shared" si="18"/>
        <v>1</v>
      </c>
      <c r="Y68" s="41">
        <f t="shared" ca="1" si="19"/>
        <v>67.398382478407598</v>
      </c>
    </row>
    <row r="69" spans="10:25">
      <c r="J69" s="47">
        <v>22</v>
      </c>
      <c r="K69" s="48">
        <v>1.6420000000000001</v>
      </c>
      <c r="L69" s="49">
        <v>60</v>
      </c>
      <c r="M69" s="47">
        <v>1</v>
      </c>
      <c r="N69" s="37">
        <f t="shared" si="10"/>
        <v>0.6084230933828394</v>
      </c>
      <c r="O69" s="37">
        <f t="shared" si="11"/>
        <v>1.8375314973682486</v>
      </c>
      <c r="P69" s="37">
        <f t="shared" si="12"/>
        <v>0.64758100450075029</v>
      </c>
      <c r="Q69" s="1">
        <f>VLOOKUP(P69,Rates!$A$2:$B$7,2,TRUE)</f>
        <v>0.28000000000000003</v>
      </c>
      <c r="R69" s="38">
        <f t="shared" ca="1" si="13"/>
        <v>0.59010329676086948</v>
      </c>
      <c r="S69" s="53">
        <f t="shared" ca="1" si="14"/>
        <v>1</v>
      </c>
      <c r="T69" s="38">
        <f t="shared" ca="1" si="15"/>
        <v>0.63985897493770449</v>
      </c>
      <c r="U69" s="54">
        <f t="shared" ca="1" si="16"/>
        <v>2.042519175912906</v>
      </c>
      <c r="V69">
        <f t="shared" ca="1" si="17"/>
        <v>8</v>
      </c>
      <c r="W69" s="41">
        <f ca="1">VLOOKUP(LoanApplications!Q69,Rates!$B$2:$C$7,2,FALSE)*V69-800</f>
        <v>86.259095044028413</v>
      </c>
      <c r="X69">
        <f t="shared" si="18"/>
        <v>1</v>
      </c>
      <c r="Y69" s="41">
        <f t="shared" ca="1" si="19"/>
        <v>86.259095044028413</v>
      </c>
    </row>
    <row r="70" spans="10:25">
      <c r="J70" s="47">
        <v>19</v>
      </c>
      <c r="K70" s="48">
        <v>1.7739999999999998</v>
      </c>
      <c r="L70" s="49">
        <v>57.78</v>
      </c>
      <c r="M70" s="47">
        <v>1</v>
      </c>
      <c r="N70" s="37">
        <f t="shared" si="10"/>
        <v>-2.1560637018293853</v>
      </c>
      <c r="O70" s="37">
        <f t="shared" si="11"/>
        <v>0.11577996972375315</v>
      </c>
      <c r="P70" s="37">
        <f t="shared" si="12"/>
        <v>0.10376595105253428</v>
      </c>
      <c r="Q70" s="1">
        <f>VLOOKUP(P70,Rates!$A$2:$B$7,2,TRUE)</f>
        <v>0.35</v>
      </c>
      <c r="R70" s="38">
        <f t="shared" ca="1" si="13"/>
        <v>0.28073636283521297</v>
      </c>
      <c r="S70" s="53">
        <f t="shared" ca="1" si="14"/>
        <v>0</v>
      </c>
      <c r="T70" s="38">
        <f t="shared" ca="1" si="15"/>
        <v>0.29478987610792129</v>
      </c>
      <c r="U70" s="54">
        <f t="shared" ca="1" si="16"/>
        <v>0.69851894500700318</v>
      </c>
      <c r="V70">
        <f t="shared" ca="1" si="17"/>
        <v>0</v>
      </c>
      <c r="W70" s="41">
        <f ca="1">VLOOKUP(LoanApplications!Q70,Rates!$B$2:$C$7,2,FALSE)*V70-800</f>
        <v>-800</v>
      </c>
      <c r="X70">
        <f t="shared" si="18"/>
        <v>0</v>
      </c>
      <c r="Y70" s="41">
        <f t="shared" ca="1" si="19"/>
        <v>0</v>
      </c>
    </row>
    <row r="71" spans="10:25">
      <c r="J71" s="47">
        <v>20</v>
      </c>
      <c r="K71" s="48">
        <v>0.89</v>
      </c>
      <c r="L71" s="49">
        <v>45.996000000000002</v>
      </c>
      <c r="M71" s="47">
        <v>1</v>
      </c>
      <c r="N71" s="37">
        <f t="shared" si="10"/>
        <v>-2.749893838678183</v>
      </c>
      <c r="O71" s="37">
        <f t="shared" si="11"/>
        <v>6.3934648233207686E-2</v>
      </c>
      <c r="P71" s="37">
        <f t="shared" si="12"/>
        <v>6.0092646046802693E-2</v>
      </c>
      <c r="Q71" s="1">
        <f>VLOOKUP(P71,Rates!$A$2:$B$7,2,TRUE)</f>
        <v>0.35</v>
      </c>
      <c r="R71" s="38">
        <f t="shared" ca="1" si="13"/>
        <v>0.92586345587199559</v>
      </c>
      <c r="S71" s="53">
        <f t="shared" ca="1" si="14"/>
        <v>0</v>
      </c>
      <c r="T71" s="38">
        <f t="shared" ca="1" si="15"/>
        <v>0.18632428697059977</v>
      </c>
      <c r="U71" s="54">
        <f t="shared" ca="1" si="16"/>
        <v>0.41238675859705154</v>
      </c>
      <c r="V71">
        <f t="shared" ca="1" si="17"/>
        <v>0</v>
      </c>
      <c r="W71" s="41">
        <f ca="1">VLOOKUP(LoanApplications!Q71,Rates!$B$2:$C$7,2,FALSE)*V71-800</f>
        <v>-800</v>
      </c>
      <c r="X71">
        <f t="shared" si="18"/>
        <v>0</v>
      </c>
      <c r="Y71" s="41">
        <f t="shared" ca="1" si="19"/>
        <v>0</v>
      </c>
    </row>
    <row r="72" spans="10:25">
      <c r="J72" s="47">
        <v>16</v>
      </c>
      <c r="K72" s="48">
        <v>1.31</v>
      </c>
      <c r="L72" s="49">
        <v>52</v>
      </c>
      <c r="M72" s="47">
        <v>1</v>
      </c>
      <c r="N72" s="37">
        <f t="shared" si="10"/>
        <v>-3.4630897080388081</v>
      </c>
      <c r="O72" s="37">
        <f t="shared" si="11"/>
        <v>3.1332803094518157E-2</v>
      </c>
      <c r="P72" s="37">
        <f t="shared" si="12"/>
        <v>3.0380884812840198E-2</v>
      </c>
      <c r="Q72" s="1">
        <f>VLOOKUP(P72,Rates!$A$2:$B$7,2,TRUE)</f>
        <v>0.35</v>
      </c>
      <c r="R72" s="38">
        <f t="shared" ca="1" si="13"/>
        <v>0.16773952219504462</v>
      </c>
      <c r="S72" s="53">
        <f t="shared" ca="1" si="14"/>
        <v>0</v>
      </c>
      <c r="T72" s="38">
        <f t="shared" ca="1" si="15"/>
        <v>0.56366815757831135</v>
      </c>
      <c r="U72" s="54">
        <f t="shared" ca="1" si="16"/>
        <v>1.6587044373119779</v>
      </c>
      <c r="V72">
        <f t="shared" ca="1" si="17"/>
        <v>1</v>
      </c>
      <c r="W72" s="41">
        <f ca="1">VLOOKUP(LoanApplications!Q72,Rates!$B$2:$C$7,2,FALSE)*V72-800</f>
        <v>-686.43516829366274</v>
      </c>
      <c r="X72">
        <f t="shared" si="18"/>
        <v>0</v>
      </c>
      <c r="Y72" s="41">
        <f t="shared" ca="1" si="19"/>
        <v>0</v>
      </c>
    </row>
    <row r="73" spans="10:25">
      <c r="J73" s="47">
        <v>18</v>
      </c>
      <c r="K73" s="48">
        <v>2.3959999999999999</v>
      </c>
      <c r="L73" s="49">
        <v>73</v>
      </c>
      <c r="M73" s="47">
        <v>1</v>
      </c>
      <c r="N73" s="37">
        <f t="shared" si="10"/>
        <v>1.4564887285138539</v>
      </c>
      <c r="O73" s="37">
        <f t="shared" si="11"/>
        <v>4.2908666485387901</v>
      </c>
      <c r="P73" s="37">
        <f t="shared" si="12"/>
        <v>0.81099504742267958</v>
      </c>
      <c r="Q73" s="1">
        <f>VLOOKUP(P73,Rates!$A$2:$B$7,2,TRUE)</f>
        <v>0.25</v>
      </c>
      <c r="R73" s="38">
        <f t="shared" ca="1" si="13"/>
        <v>0.63083863809745599</v>
      </c>
      <c r="S73" s="53">
        <f t="shared" ca="1" si="14"/>
        <v>1</v>
      </c>
      <c r="T73" s="38">
        <f t="shared" ca="1" si="15"/>
        <v>0.31459912192604222</v>
      </c>
      <c r="U73" s="54">
        <f t="shared" ca="1" si="16"/>
        <v>0.75550277686150258</v>
      </c>
      <c r="V73">
        <f t="shared" ca="1" si="17"/>
        <v>8</v>
      </c>
      <c r="W73" s="41">
        <f ca="1">VLOOKUP(LoanApplications!Q73,Rates!$B$2:$C$7,2,FALSE)*V73-800</f>
        <v>76.803357187340907</v>
      </c>
      <c r="X73">
        <f t="shared" si="18"/>
        <v>1</v>
      </c>
      <c r="Y73" s="41">
        <f t="shared" ca="1" si="19"/>
        <v>76.803357187340907</v>
      </c>
    </row>
    <row r="74" spans="10:25">
      <c r="J74" s="47">
        <v>3</v>
      </c>
      <c r="K74" s="48">
        <v>1.8809999999999998</v>
      </c>
      <c r="L74" s="49">
        <v>73</v>
      </c>
      <c r="M74" s="47">
        <v>1</v>
      </c>
      <c r="N74" s="37">
        <f t="shared" si="10"/>
        <v>-0.87702715406731357</v>
      </c>
      <c r="O74" s="37">
        <f t="shared" si="11"/>
        <v>0.41601783207806126</v>
      </c>
      <c r="P74" s="37">
        <f t="shared" si="12"/>
        <v>0.29379420417858643</v>
      </c>
      <c r="Q74" s="1">
        <f>VLOOKUP(P74,Rates!$A$2:$B$7,2,TRUE)</f>
        <v>0.3</v>
      </c>
      <c r="R74" s="38">
        <f t="shared" ca="1" si="13"/>
        <v>0.23806727206175593</v>
      </c>
      <c r="S74" s="53">
        <f t="shared" ca="1" si="14"/>
        <v>0</v>
      </c>
      <c r="T74" s="38">
        <f t="shared" ca="1" si="15"/>
        <v>0.13627272280872771</v>
      </c>
      <c r="U74" s="54">
        <f t="shared" ca="1" si="16"/>
        <v>0.29299642281092109</v>
      </c>
      <c r="V74">
        <f t="shared" ca="1" si="17"/>
        <v>0</v>
      </c>
      <c r="W74" s="41">
        <f ca="1">VLOOKUP(LoanApplications!Q74,Rates!$B$2:$C$7,2,FALSE)*V74-800</f>
        <v>-800</v>
      </c>
      <c r="X74">
        <f t="shared" si="18"/>
        <v>0</v>
      </c>
      <c r="Y74" s="41">
        <f t="shared" ca="1" si="19"/>
        <v>0</v>
      </c>
    </row>
    <row r="75" spans="10:25">
      <c r="J75" s="47">
        <v>16</v>
      </c>
      <c r="K75" s="48">
        <v>1.54</v>
      </c>
      <c r="L75" s="49">
        <v>55</v>
      </c>
      <c r="M75" s="47">
        <v>1</v>
      </c>
      <c r="N75" s="37">
        <f t="shared" si="10"/>
        <v>-3.2522649029120565</v>
      </c>
      <c r="O75" s="37">
        <f t="shared" si="11"/>
        <v>3.8686487392129716E-2</v>
      </c>
      <c r="P75" s="37">
        <f t="shared" si="12"/>
        <v>3.7245586480345358E-2</v>
      </c>
      <c r="Q75" s="1">
        <f>VLOOKUP(P75,Rates!$A$2:$B$7,2,TRUE)</f>
        <v>0.35</v>
      </c>
      <c r="R75" s="38">
        <f t="shared" ca="1" si="13"/>
        <v>0.14946847440141098</v>
      </c>
      <c r="S75" s="53">
        <f t="shared" ca="1" si="14"/>
        <v>0</v>
      </c>
      <c r="T75" s="38">
        <f t="shared" ca="1" si="15"/>
        <v>0.14228755377732527</v>
      </c>
      <c r="U75" s="54">
        <f t="shared" ca="1" si="16"/>
        <v>0.30697275986036232</v>
      </c>
      <c r="V75">
        <f t="shared" ca="1" si="17"/>
        <v>0</v>
      </c>
      <c r="W75" s="41">
        <f ca="1">VLOOKUP(LoanApplications!Q75,Rates!$B$2:$C$7,2,FALSE)*V75-800</f>
        <v>-800</v>
      </c>
      <c r="X75">
        <f t="shared" si="18"/>
        <v>0</v>
      </c>
      <c r="Y75" s="41">
        <f t="shared" ca="1" si="19"/>
        <v>0</v>
      </c>
    </row>
    <row r="76" spans="10:25">
      <c r="J76" s="47">
        <v>7</v>
      </c>
      <c r="K76" s="48">
        <v>2.3220000000000001</v>
      </c>
      <c r="L76" s="49">
        <v>69</v>
      </c>
      <c r="M76" s="47">
        <v>1</v>
      </c>
      <c r="N76" s="37">
        <f t="shared" si="10"/>
        <v>-3.7619063742267862</v>
      </c>
      <c r="O76" s="37">
        <f t="shared" si="11"/>
        <v>2.3239395135084436E-2</v>
      </c>
      <c r="P76" s="37">
        <f t="shared" si="12"/>
        <v>2.2711591486385699E-2</v>
      </c>
      <c r="Q76" s="1">
        <f>VLOOKUP(P76,Rates!$A$2:$B$7,2,TRUE)</f>
        <v>0.35</v>
      </c>
      <c r="R76" s="38">
        <f t="shared" ca="1" si="13"/>
        <v>0.24903586237877418</v>
      </c>
      <c r="S76" s="53">
        <f t="shared" ca="1" si="14"/>
        <v>0</v>
      </c>
      <c r="T76" s="38">
        <f t="shared" ca="1" si="15"/>
        <v>0.38216260839983274</v>
      </c>
      <c r="U76" s="54">
        <f t="shared" ca="1" si="16"/>
        <v>0.96305995306953562</v>
      </c>
      <c r="V76">
        <f t="shared" ca="1" si="17"/>
        <v>0</v>
      </c>
      <c r="W76" s="41">
        <f ca="1">VLOOKUP(LoanApplications!Q76,Rates!$B$2:$C$7,2,FALSE)*V76-800</f>
        <v>-800</v>
      </c>
      <c r="X76">
        <f t="shared" si="18"/>
        <v>0</v>
      </c>
      <c r="Y76" s="41">
        <f t="shared" ca="1" si="19"/>
        <v>0</v>
      </c>
    </row>
    <row r="77" spans="10:25">
      <c r="J77" s="47">
        <v>20</v>
      </c>
      <c r="K77" s="48">
        <v>2.1859999999999999</v>
      </c>
      <c r="L77" s="49">
        <v>60</v>
      </c>
      <c r="M77" s="47">
        <v>1</v>
      </c>
      <c r="N77" s="37">
        <f t="shared" si="10"/>
        <v>-2.9410960835363724</v>
      </c>
      <c r="O77" s="37">
        <f t="shared" si="11"/>
        <v>5.28078152282625E-2</v>
      </c>
      <c r="P77" s="37">
        <f t="shared" si="12"/>
        <v>5.0159026618560081E-2</v>
      </c>
      <c r="Q77" s="1">
        <f>VLOOKUP(P77,Rates!$A$2:$B$7,2,TRUE)</f>
        <v>0.35</v>
      </c>
      <c r="R77" s="38">
        <f t="shared" ca="1" si="13"/>
        <v>0.96549720690853413</v>
      </c>
      <c r="S77" s="53">
        <f t="shared" ca="1" si="14"/>
        <v>1</v>
      </c>
      <c r="T77" s="38">
        <f t="shared" ca="1" si="15"/>
        <v>0.20300969339099795</v>
      </c>
      <c r="U77" s="54">
        <f t="shared" ca="1" si="16"/>
        <v>0.45382552522686942</v>
      </c>
      <c r="V77">
        <f t="shared" ca="1" si="17"/>
        <v>8</v>
      </c>
      <c r="W77" s="41">
        <f ca="1">VLOOKUP(LoanApplications!Q77,Rates!$B$2:$C$7,2,FALSE)*V77-800</f>
        <v>108.51865365069818</v>
      </c>
      <c r="X77">
        <f t="shared" si="18"/>
        <v>0</v>
      </c>
      <c r="Y77" s="41">
        <f t="shared" ca="1" si="19"/>
        <v>0</v>
      </c>
    </row>
    <row r="78" spans="10:25">
      <c r="J78" s="47">
        <v>12</v>
      </c>
      <c r="K78" s="48">
        <v>0.54600000000000004</v>
      </c>
      <c r="L78" s="49">
        <v>46.8</v>
      </c>
      <c r="M78" s="47">
        <v>1</v>
      </c>
      <c r="N78" s="37">
        <f t="shared" si="10"/>
        <v>-3.2456463829867239</v>
      </c>
      <c r="O78" s="37">
        <f t="shared" si="11"/>
        <v>3.8943383879260683E-2</v>
      </c>
      <c r="P78" s="37">
        <f t="shared" si="12"/>
        <v>3.7483643943957611E-2</v>
      </c>
      <c r="Q78" s="1">
        <f>VLOOKUP(P78,Rates!$A$2:$B$7,2,TRUE)</f>
        <v>0.35</v>
      </c>
      <c r="R78" s="38">
        <f t="shared" ca="1" si="13"/>
        <v>0.91331316634522719</v>
      </c>
      <c r="S78" s="53">
        <f t="shared" ca="1" si="14"/>
        <v>0</v>
      </c>
      <c r="T78" s="38">
        <f t="shared" ca="1" si="15"/>
        <v>0.45295020665383834</v>
      </c>
      <c r="U78" s="54">
        <f t="shared" ca="1" si="16"/>
        <v>1.206430901639661</v>
      </c>
      <c r="V78">
        <f t="shared" ca="1" si="17"/>
        <v>1</v>
      </c>
      <c r="W78" s="41">
        <f ca="1">VLOOKUP(LoanApplications!Q78,Rates!$B$2:$C$7,2,FALSE)*V78-800</f>
        <v>-686.43516829366274</v>
      </c>
      <c r="X78">
        <f t="shared" si="18"/>
        <v>0</v>
      </c>
      <c r="Y78" s="41">
        <f t="shared" ca="1" si="19"/>
        <v>0</v>
      </c>
    </row>
    <row r="79" spans="10:25">
      <c r="J79" s="47">
        <v>5</v>
      </c>
      <c r="K79" s="48">
        <v>1.502</v>
      </c>
      <c r="L79" s="49">
        <v>72</v>
      </c>
      <c r="M79" s="47">
        <v>1</v>
      </c>
      <c r="N79" s="37">
        <f t="shared" si="10"/>
        <v>1.3248350414094396</v>
      </c>
      <c r="O79" s="37">
        <f t="shared" si="11"/>
        <v>3.7615648013905543</v>
      </c>
      <c r="P79" s="37">
        <f t="shared" si="12"/>
        <v>0.78998500667092419</v>
      </c>
      <c r="Q79" s="1">
        <f>VLOOKUP(P79,Rates!$A$2:$B$7,2,TRUE)</f>
        <v>0.25</v>
      </c>
      <c r="R79" s="38">
        <f t="shared" ca="1" si="13"/>
        <v>0.20913766592572824</v>
      </c>
      <c r="S79" s="53">
        <f t="shared" ca="1" si="14"/>
        <v>0</v>
      </c>
      <c r="T79" s="38">
        <f t="shared" ca="1" si="15"/>
        <v>0.28254550705306269</v>
      </c>
      <c r="U79" s="54">
        <f t="shared" ca="1" si="16"/>
        <v>0.66409151564795232</v>
      </c>
      <c r="V79">
        <f t="shared" ca="1" si="17"/>
        <v>0</v>
      </c>
      <c r="W79" s="41">
        <f ca="1">VLOOKUP(LoanApplications!Q79,Rates!$B$2:$C$7,2,FALSE)*V79-800</f>
        <v>-800</v>
      </c>
      <c r="X79">
        <f t="shared" si="18"/>
        <v>1</v>
      </c>
      <c r="Y79" s="41">
        <f t="shared" ca="1" si="19"/>
        <v>-800</v>
      </c>
    </row>
    <row r="80" spans="10:25">
      <c r="J80" s="47">
        <v>8</v>
      </c>
      <c r="K80" s="48">
        <v>0.155</v>
      </c>
      <c r="L80" s="49">
        <v>52</v>
      </c>
      <c r="M80" s="47">
        <v>1</v>
      </c>
      <c r="N80" s="37">
        <f t="shared" si="10"/>
        <v>-5.4437050643549867E-2</v>
      </c>
      <c r="O80" s="37">
        <f t="shared" si="11"/>
        <v>0.94701812116280104</v>
      </c>
      <c r="P80" s="37">
        <f t="shared" si="12"/>
        <v>0.48639409714236326</v>
      </c>
      <c r="Q80" s="1">
        <f>VLOOKUP(P80,Rates!$A$2:$B$7,2,TRUE)</f>
        <v>0.28000000000000003</v>
      </c>
      <c r="R80" s="38">
        <f t="shared" ca="1" si="13"/>
        <v>0.76648942751166171</v>
      </c>
      <c r="S80" s="53">
        <f t="shared" ca="1" si="14"/>
        <v>1</v>
      </c>
      <c r="T80" s="38">
        <f t="shared" ca="1" si="15"/>
        <v>0.42092563334013</v>
      </c>
      <c r="U80" s="54">
        <f t="shared" ca="1" si="16"/>
        <v>1.0926487396595326</v>
      </c>
      <c r="V80">
        <f t="shared" ca="1" si="17"/>
        <v>8</v>
      </c>
      <c r="W80" s="41">
        <f ca="1">VLOOKUP(LoanApplications!Q80,Rates!$B$2:$C$7,2,FALSE)*V80-800</f>
        <v>86.259095044028413</v>
      </c>
      <c r="X80">
        <f t="shared" si="18"/>
        <v>1</v>
      </c>
      <c r="Y80" s="41">
        <f t="shared" ca="1" si="19"/>
        <v>86.259095044028413</v>
      </c>
    </row>
    <row r="81" spans="10:25">
      <c r="J81" s="47">
        <v>21</v>
      </c>
      <c r="K81" s="48">
        <v>2.1640000000000001</v>
      </c>
      <c r="L81" s="49">
        <v>70</v>
      </c>
      <c r="M81" s="47">
        <v>1</v>
      </c>
      <c r="N81" s="37">
        <f t="shared" si="10"/>
        <v>2.2673675752358449</v>
      </c>
      <c r="O81" s="37">
        <f t="shared" si="11"/>
        <v>9.6539540277377469</v>
      </c>
      <c r="P81" s="37">
        <f t="shared" si="12"/>
        <v>0.90613813449950287</v>
      </c>
      <c r="Q81" s="1">
        <f>VLOOKUP(P81,Rates!$A$2:$B$7,2,TRUE)</f>
        <v>0.22</v>
      </c>
      <c r="R81" s="38">
        <f t="shared" ca="1" si="13"/>
        <v>0.67159342863312221</v>
      </c>
      <c r="S81" s="53">
        <f t="shared" ca="1" si="14"/>
        <v>1</v>
      </c>
      <c r="T81" s="38">
        <f t="shared" ca="1" si="15"/>
        <v>0.1345938966950172</v>
      </c>
      <c r="U81" s="54">
        <f t="shared" ca="1" si="16"/>
        <v>0.28911279726724215</v>
      </c>
      <c r="V81">
        <f t="shared" ca="1" si="17"/>
        <v>8</v>
      </c>
      <c r="W81" s="41">
        <f ca="1">VLOOKUP(LoanApplications!Q81,Rates!$B$2:$C$7,2,FALSE)*V81-800</f>
        <v>67.398382478407598</v>
      </c>
      <c r="X81">
        <f t="shared" si="18"/>
        <v>1</v>
      </c>
      <c r="Y81" s="41">
        <f t="shared" ca="1" si="19"/>
        <v>67.398382478407598</v>
      </c>
    </row>
    <row r="82" spans="10:25">
      <c r="J82" s="47">
        <v>14</v>
      </c>
      <c r="K82" s="48">
        <v>1.3109999999999999</v>
      </c>
      <c r="L82" s="49">
        <v>65</v>
      </c>
      <c r="M82" s="47">
        <v>1</v>
      </c>
      <c r="N82" s="37">
        <f t="shared" si="10"/>
        <v>2.0392103358637321</v>
      </c>
      <c r="O82" s="37">
        <f t="shared" si="11"/>
        <v>7.6845385977920273</v>
      </c>
      <c r="P82" s="37">
        <f t="shared" si="12"/>
        <v>0.88485283486974864</v>
      </c>
      <c r="Q82" s="1">
        <f>VLOOKUP(P82,Rates!$A$2:$B$7,2,TRUE)</f>
        <v>0.22</v>
      </c>
      <c r="R82" s="38">
        <f t="shared" ca="1" si="13"/>
        <v>0.26555075953310214</v>
      </c>
      <c r="S82" s="53">
        <f t="shared" ca="1" si="14"/>
        <v>1</v>
      </c>
      <c r="T82" s="38">
        <f t="shared" ca="1" si="15"/>
        <v>0.51549334267865876</v>
      </c>
      <c r="U82" s="54">
        <f t="shared" ca="1" si="16"/>
        <v>1.4492482142887877</v>
      </c>
      <c r="V82">
        <f t="shared" ca="1" si="17"/>
        <v>8</v>
      </c>
      <c r="W82" s="41">
        <f ca="1">VLOOKUP(LoanApplications!Q82,Rates!$B$2:$C$7,2,FALSE)*V82-800</f>
        <v>67.398382478407598</v>
      </c>
      <c r="X82">
        <f t="shared" si="18"/>
        <v>1</v>
      </c>
      <c r="Y82" s="41">
        <f t="shared" ca="1" si="19"/>
        <v>67.398382478407598</v>
      </c>
    </row>
    <row r="83" spans="10:25">
      <c r="J83" s="47">
        <v>13</v>
      </c>
      <c r="K83" s="48">
        <v>7.3999999999999996E-2</v>
      </c>
      <c r="L83" s="49">
        <v>40.799999999999997</v>
      </c>
      <c r="M83" s="47">
        <v>1</v>
      </c>
      <c r="N83" s="37">
        <f t="shared" si="10"/>
        <v>-3.2668232960801546</v>
      </c>
      <c r="O83" s="37">
        <f t="shared" si="11"/>
        <v>3.8127354214207487E-2</v>
      </c>
      <c r="P83" s="37">
        <f t="shared" si="12"/>
        <v>3.6727049007457595E-2</v>
      </c>
      <c r="Q83" s="1">
        <f>VLOOKUP(P83,Rates!$A$2:$B$7,2,TRUE)</f>
        <v>0.35</v>
      </c>
      <c r="R83" s="38">
        <f t="shared" ca="1" si="13"/>
        <v>0.46563398850333848</v>
      </c>
      <c r="S83" s="53">
        <f t="shared" ca="1" si="14"/>
        <v>0</v>
      </c>
      <c r="T83" s="38">
        <f t="shared" ca="1" si="15"/>
        <v>0.82838293529060381</v>
      </c>
      <c r="U83" s="54">
        <f t="shared" ca="1" si="16"/>
        <v>3.5249793043582396</v>
      </c>
      <c r="V83">
        <f t="shared" ca="1" si="17"/>
        <v>3</v>
      </c>
      <c r="W83" s="41">
        <f ca="1">VLOOKUP(LoanApplications!Q83,Rates!$B$2:$C$7,2,FALSE)*V83-800</f>
        <v>-459.30550488098817</v>
      </c>
      <c r="X83">
        <f t="shared" si="18"/>
        <v>0</v>
      </c>
      <c r="Y83" s="41">
        <f t="shared" ca="1" si="19"/>
        <v>0</v>
      </c>
    </row>
    <row r="84" spans="10:25">
      <c r="J84" s="47">
        <v>16</v>
      </c>
      <c r="K84" s="48">
        <v>1.514</v>
      </c>
      <c r="L84" s="49">
        <v>59</v>
      </c>
      <c r="M84" s="47">
        <v>1</v>
      </c>
      <c r="N84" s="37">
        <f t="shared" si="10"/>
        <v>-1.2127827043880117</v>
      </c>
      <c r="O84" s="37">
        <f t="shared" si="11"/>
        <v>0.29736863801868163</v>
      </c>
      <c r="P84" s="37">
        <f t="shared" si="12"/>
        <v>0.22920905385289547</v>
      </c>
      <c r="Q84" s="1">
        <f>VLOOKUP(P84,Rates!$A$2:$B$7,2,TRUE)</f>
        <v>0.35</v>
      </c>
      <c r="R84" s="38">
        <f t="shared" ca="1" si="13"/>
        <v>0.8891318571735356</v>
      </c>
      <c r="S84" s="53">
        <f t="shared" ca="1" si="14"/>
        <v>1</v>
      </c>
      <c r="T84" s="38">
        <f t="shared" ca="1" si="15"/>
        <v>0.90047806665187391</v>
      </c>
      <c r="U84" s="54">
        <f t="shared" ca="1" si="16"/>
        <v>4.6147544469008031</v>
      </c>
      <c r="V84">
        <f t="shared" ca="1" si="17"/>
        <v>8</v>
      </c>
      <c r="W84" s="41">
        <f ca="1">VLOOKUP(LoanApplications!Q84,Rates!$B$2:$C$7,2,FALSE)*V84-800</f>
        <v>108.51865365069818</v>
      </c>
      <c r="X84">
        <f t="shared" si="18"/>
        <v>0</v>
      </c>
      <c r="Y84" s="41">
        <f t="shared" ca="1" si="19"/>
        <v>0</v>
      </c>
    </row>
    <row r="85" spans="10:25">
      <c r="J85" s="47">
        <v>9</v>
      </c>
      <c r="K85" s="48">
        <v>1.968</v>
      </c>
      <c r="L85" s="49">
        <v>76</v>
      </c>
      <c r="M85" s="47">
        <v>1</v>
      </c>
      <c r="N85" s="37">
        <f t="shared" si="10"/>
        <v>2.1119198697208965</v>
      </c>
      <c r="O85" s="37">
        <f t="shared" si="11"/>
        <v>8.2640920441476009</v>
      </c>
      <c r="P85" s="37">
        <f t="shared" si="12"/>
        <v>0.89205634019669211</v>
      </c>
      <c r="Q85" s="1">
        <f>VLOOKUP(P85,Rates!$A$2:$B$7,2,TRUE)</f>
        <v>0.22</v>
      </c>
      <c r="R85" s="38">
        <f t="shared" ca="1" si="13"/>
        <v>0.70187659790021117</v>
      </c>
      <c r="S85" s="53">
        <f t="shared" ca="1" si="14"/>
        <v>1</v>
      </c>
      <c r="T85" s="38">
        <f t="shared" ca="1" si="15"/>
        <v>0.18927009485536272</v>
      </c>
      <c r="U85" s="54">
        <f t="shared" ca="1" si="16"/>
        <v>0.41964063923147304</v>
      </c>
      <c r="V85">
        <f t="shared" ca="1" si="17"/>
        <v>8</v>
      </c>
      <c r="W85" s="41">
        <f ca="1">VLOOKUP(LoanApplications!Q85,Rates!$B$2:$C$7,2,FALSE)*V85-800</f>
        <v>67.398382478407598</v>
      </c>
      <c r="X85">
        <f t="shared" si="18"/>
        <v>1</v>
      </c>
      <c r="Y85" s="41">
        <f t="shared" ca="1" si="19"/>
        <v>67.398382478407598</v>
      </c>
    </row>
    <row r="86" spans="10:25">
      <c r="J86" s="47">
        <v>6</v>
      </c>
      <c r="K86" s="48">
        <v>1.8420000000000001</v>
      </c>
      <c r="L86" s="49">
        <v>70</v>
      </c>
      <c r="M86" s="47">
        <v>1</v>
      </c>
      <c r="N86" s="37">
        <f t="shared" si="10"/>
        <v>-1.0862920381945962</v>
      </c>
      <c r="O86" s="37">
        <f t="shared" si="11"/>
        <v>0.33746548580020325</v>
      </c>
      <c r="P86" s="37">
        <f t="shared" si="12"/>
        <v>0.25231715463543214</v>
      </c>
      <c r="Q86" s="1">
        <f>VLOOKUP(P86,Rates!$A$2:$B$7,2,TRUE)</f>
        <v>0.3</v>
      </c>
      <c r="R86" s="38">
        <f t="shared" ca="1" si="13"/>
        <v>0.63319696387640301</v>
      </c>
      <c r="S86" s="53">
        <f t="shared" ca="1" si="14"/>
        <v>0</v>
      </c>
      <c r="T86" s="38">
        <f t="shared" ca="1" si="15"/>
        <v>0.69214354310966597</v>
      </c>
      <c r="U86" s="54">
        <f t="shared" ca="1" si="16"/>
        <v>2.3562433074010714</v>
      </c>
      <c r="V86">
        <f t="shared" ca="1" si="17"/>
        <v>2</v>
      </c>
      <c r="W86" s="41">
        <f ca="1">VLOOKUP(LoanApplications!Q86,Rates!$B$2:$C$7,2,FALSE)*V86-800</f>
        <v>-576.85224666864372</v>
      </c>
      <c r="X86">
        <f t="shared" si="18"/>
        <v>0</v>
      </c>
      <c r="Y86" s="41">
        <f t="shared" ca="1" si="19"/>
        <v>0</v>
      </c>
    </row>
    <row r="87" spans="10:25">
      <c r="J87" s="47">
        <v>16</v>
      </c>
      <c r="K87" s="48">
        <v>0.13400000000000001</v>
      </c>
      <c r="L87" s="49">
        <v>48.5</v>
      </c>
      <c r="M87" s="47">
        <v>1</v>
      </c>
      <c r="N87" s="37">
        <f t="shared" si="10"/>
        <v>1.0886187949654023</v>
      </c>
      <c r="O87" s="37">
        <f t="shared" si="11"/>
        <v>2.970168825986029</v>
      </c>
      <c r="P87" s="37">
        <f t="shared" si="12"/>
        <v>0.74812154247580631</v>
      </c>
      <c r="Q87" s="1">
        <f>VLOOKUP(P87,Rates!$A$2:$B$7,2,TRUE)</f>
        <v>0.25</v>
      </c>
      <c r="R87" s="38">
        <f t="shared" ca="1" si="13"/>
        <v>0.85802908647173382</v>
      </c>
      <c r="S87" s="53">
        <f t="shared" ca="1" si="14"/>
        <v>1</v>
      </c>
      <c r="T87" s="38">
        <f t="shared" ca="1" si="15"/>
        <v>0.62471881045774125</v>
      </c>
      <c r="U87" s="54">
        <f t="shared" ca="1" si="16"/>
        <v>1.9601593904420234</v>
      </c>
      <c r="V87">
        <f t="shared" ca="1" si="17"/>
        <v>8</v>
      </c>
      <c r="W87" s="41">
        <f ca="1">VLOOKUP(LoanApplications!Q87,Rates!$B$2:$C$7,2,FALSE)*V87-800</f>
        <v>76.803357187340907</v>
      </c>
      <c r="X87">
        <f t="shared" si="18"/>
        <v>1</v>
      </c>
      <c r="Y87" s="41">
        <f t="shared" ca="1" si="19"/>
        <v>76.803357187340907</v>
      </c>
    </row>
    <row r="88" spans="10:25">
      <c r="J88" s="47">
        <v>4</v>
      </c>
      <c r="K88" s="48">
        <v>1.9430000000000001</v>
      </c>
      <c r="L88" s="49">
        <v>73</v>
      </c>
      <c r="M88" s="47">
        <v>1</v>
      </c>
      <c r="N88" s="37">
        <f t="shared" si="10"/>
        <v>-0.86769764904634172</v>
      </c>
      <c r="O88" s="37">
        <f t="shared" si="11"/>
        <v>0.41991723399260594</v>
      </c>
      <c r="P88" s="37">
        <f t="shared" si="12"/>
        <v>0.29573359907172769</v>
      </c>
      <c r="Q88" s="1">
        <f>VLOOKUP(P88,Rates!$A$2:$B$7,2,TRUE)</f>
        <v>0.3</v>
      </c>
      <c r="R88" s="38">
        <f t="shared" ca="1" si="13"/>
        <v>0.16461757265370036</v>
      </c>
      <c r="S88" s="53">
        <f t="shared" ca="1" si="14"/>
        <v>0</v>
      </c>
      <c r="T88" s="38">
        <f t="shared" ca="1" si="15"/>
        <v>0.69231174293543241</v>
      </c>
      <c r="U88" s="54">
        <f t="shared" ca="1" si="16"/>
        <v>2.3573363219369097</v>
      </c>
      <c r="V88">
        <f t="shared" ca="1" si="17"/>
        <v>2</v>
      </c>
      <c r="W88" s="41">
        <f ca="1">VLOOKUP(LoanApplications!Q88,Rates!$B$2:$C$7,2,FALSE)*V88-800</f>
        <v>-576.85224666864372</v>
      </c>
      <c r="X88">
        <f t="shared" si="18"/>
        <v>0</v>
      </c>
      <c r="Y88" s="41">
        <f t="shared" ca="1" si="19"/>
        <v>0</v>
      </c>
    </row>
    <row r="89" spans="10:25">
      <c r="J89" s="47">
        <v>10</v>
      </c>
      <c r="K89" s="48">
        <v>0.73499999999999999</v>
      </c>
      <c r="L89" s="49">
        <v>55</v>
      </c>
      <c r="M89" s="47">
        <v>1</v>
      </c>
      <c r="N89" s="37">
        <f t="shared" si="10"/>
        <v>-1.0195256871429059</v>
      </c>
      <c r="O89" s="37">
        <f t="shared" si="11"/>
        <v>0.36076601555782545</v>
      </c>
      <c r="P89" s="37">
        <f t="shared" si="12"/>
        <v>0.26511980122455869</v>
      </c>
      <c r="Q89" s="1">
        <f>VLOOKUP(P89,Rates!$A$2:$B$7,2,TRUE)</f>
        <v>0.3</v>
      </c>
      <c r="R89" s="38">
        <f t="shared" ca="1" si="13"/>
        <v>0.72007477461569047</v>
      </c>
      <c r="S89" s="53">
        <f t="shared" ca="1" si="14"/>
        <v>0</v>
      </c>
      <c r="T89" s="38">
        <f t="shared" ca="1" si="15"/>
        <v>0.54839190444763475</v>
      </c>
      <c r="U89" s="54">
        <f t="shared" ca="1" si="16"/>
        <v>1.5898810409783437</v>
      </c>
      <c r="V89">
        <f t="shared" ca="1" si="17"/>
        <v>1</v>
      </c>
      <c r="W89" s="41">
        <f ca="1">VLOOKUP(LoanApplications!Q89,Rates!$B$2:$C$7,2,FALSE)*V89-800</f>
        <v>-688.4261233343218</v>
      </c>
      <c r="X89">
        <f t="shared" si="18"/>
        <v>0</v>
      </c>
      <c r="Y89" s="41">
        <f t="shared" ca="1" si="19"/>
        <v>0</v>
      </c>
    </row>
    <row r="90" spans="10:25">
      <c r="J90" s="47">
        <v>15</v>
      </c>
      <c r="K90" s="48">
        <v>2.2480000000000002</v>
      </c>
      <c r="L90" s="49">
        <v>76</v>
      </c>
      <c r="M90" s="47">
        <v>1</v>
      </c>
      <c r="N90" s="37">
        <f t="shared" si="10"/>
        <v>2.6541830306142629</v>
      </c>
      <c r="O90" s="37">
        <f t="shared" si="11"/>
        <v>14.213369427070084</v>
      </c>
      <c r="P90" s="37">
        <f t="shared" si="12"/>
        <v>0.93426834175073414</v>
      </c>
      <c r="Q90" s="1">
        <f>VLOOKUP(P90,Rates!$A$2:$B$7,2,TRUE)</f>
        <v>0.22</v>
      </c>
      <c r="R90" s="38">
        <f t="shared" ca="1" si="13"/>
        <v>0.76721536436641324</v>
      </c>
      <c r="S90" s="53">
        <f t="shared" ca="1" si="14"/>
        <v>1</v>
      </c>
      <c r="T90" s="38">
        <f t="shared" ca="1" si="15"/>
        <v>0.63790511042563491</v>
      </c>
      <c r="U90" s="54">
        <f t="shared" ca="1" si="16"/>
        <v>2.0316979512186402</v>
      </c>
      <c r="V90">
        <f t="shared" ca="1" si="17"/>
        <v>8</v>
      </c>
      <c r="W90" s="41">
        <f ca="1">VLOOKUP(LoanApplications!Q90,Rates!$B$2:$C$7,2,FALSE)*V90-800</f>
        <v>67.398382478407598</v>
      </c>
      <c r="X90">
        <f t="shared" si="18"/>
        <v>1</v>
      </c>
      <c r="Y90" s="41">
        <f t="shared" ca="1" si="19"/>
        <v>67.398382478407598</v>
      </c>
    </row>
    <row r="91" spans="10:25">
      <c r="J91" s="47">
        <v>16</v>
      </c>
      <c r="K91" s="48">
        <v>1.3560000000000001</v>
      </c>
      <c r="L91" s="49">
        <v>67</v>
      </c>
      <c r="M91" s="47">
        <v>1</v>
      </c>
      <c r="N91" s="37">
        <f t="shared" si="10"/>
        <v>3.4264678868052769</v>
      </c>
      <c r="O91" s="37">
        <f t="shared" si="11"/>
        <v>30.76777533161826</v>
      </c>
      <c r="P91" s="37">
        <f t="shared" si="12"/>
        <v>0.96852156030565018</v>
      </c>
      <c r="Q91" s="1">
        <f>VLOOKUP(P91,Rates!$A$2:$B$7,2,TRUE)</f>
        <v>0.15</v>
      </c>
      <c r="R91" s="38">
        <f t="shared" ca="1" si="13"/>
        <v>7.7292504162548292E-2</v>
      </c>
      <c r="S91" s="53">
        <f t="shared" ca="1" si="14"/>
        <v>1</v>
      </c>
      <c r="T91" s="38">
        <f t="shared" ca="1" si="15"/>
        <v>0.48114162429649754</v>
      </c>
      <c r="U91" s="54">
        <f t="shared" ca="1" si="16"/>
        <v>1.3122486244771008</v>
      </c>
      <c r="V91">
        <f t="shared" ca="1" si="17"/>
        <v>8</v>
      </c>
      <c r="W91" s="41">
        <f ca="1">VLOOKUP(LoanApplications!Q91,Rates!$B$2:$C$7,2,FALSE)*V91-800</f>
        <v>45.652073294430465</v>
      </c>
      <c r="X91">
        <f t="shared" si="18"/>
        <v>1</v>
      </c>
      <c r="Y91" s="41">
        <f t="shared" ca="1" si="19"/>
        <v>45.652073294430465</v>
      </c>
    </row>
    <row r="92" spans="10:25">
      <c r="J92" s="47">
        <v>16</v>
      </c>
      <c r="K92" s="48">
        <v>1.161</v>
      </c>
      <c r="L92" s="49">
        <v>56</v>
      </c>
      <c r="M92" s="47">
        <v>1</v>
      </c>
      <c r="N92" s="37">
        <f t="shared" si="10"/>
        <v>-0.77346409555383033</v>
      </c>
      <c r="O92" s="37">
        <f t="shared" si="11"/>
        <v>0.46141192166355816</v>
      </c>
      <c r="P92" s="37">
        <f t="shared" si="12"/>
        <v>0.31573022966606334</v>
      </c>
      <c r="Q92" s="1">
        <f>VLOOKUP(P92,Rates!$A$2:$B$7,2,TRUE)</f>
        <v>0.3</v>
      </c>
      <c r="R92" s="38">
        <f t="shared" ca="1" si="13"/>
        <v>0.30694718477034511</v>
      </c>
      <c r="S92" s="53">
        <f t="shared" ca="1" si="14"/>
        <v>0</v>
      </c>
      <c r="T92" s="38">
        <f t="shared" ca="1" si="15"/>
        <v>0.19667405202191846</v>
      </c>
      <c r="U92" s="54">
        <f t="shared" ca="1" si="16"/>
        <v>0.43798946919217152</v>
      </c>
      <c r="V92">
        <f t="shared" ca="1" si="17"/>
        <v>0</v>
      </c>
      <c r="W92" s="41">
        <f ca="1">VLOOKUP(LoanApplications!Q92,Rates!$B$2:$C$7,2,FALSE)*V92-800</f>
        <v>-800</v>
      </c>
      <c r="X92">
        <f t="shared" si="18"/>
        <v>1</v>
      </c>
      <c r="Y92" s="41">
        <f t="shared" ca="1" si="19"/>
        <v>-800</v>
      </c>
    </row>
    <row r="93" spans="10:25">
      <c r="J93" s="47">
        <v>22</v>
      </c>
      <c r="K93" s="48">
        <v>2.4910000000000001</v>
      </c>
      <c r="L93" s="49">
        <v>72</v>
      </c>
      <c r="M93" s="47">
        <v>1</v>
      </c>
      <c r="N93" s="37">
        <f t="shared" si="10"/>
        <v>1.8270083495908764</v>
      </c>
      <c r="O93" s="37">
        <f t="shared" si="11"/>
        <v>6.215264917710245</v>
      </c>
      <c r="P93" s="37">
        <f t="shared" si="12"/>
        <v>0.86140495028180497</v>
      </c>
      <c r="Q93" s="1">
        <f>VLOOKUP(P93,Rates!$A$2:$B$7,2,TRUE)</f>
        <v>0.22</v>
      </c>
      <c r="R93" s="38">
        <f t="shared" ca="1" si="13"/>
        <v>8.9762011100074646E-2</v>
      </c>
      <c r="S93" s="53">
        <f t="shared" ca="1" si="14"/>
        <v>0</v>
      </c>
      <c r="T93" s="38">
        <f t="shared" ca="1" si="15"/>
        <v>0.41022376449901965</v>
      </c>
      <c r="U93" s="54">
        <f t="shared" ca="1" si="16"/>
        <v>1.0560241517661737</v>
      </c>
      <c r="V93">
        <f t="shared" ca="1" si="17"/>
        <v>1</v>
      </c>
      <c r="W93" s="41">
        <f ca="1">VLOOKUP(LoanApplications!Q93,Rates!$B$2:$C$7,2,FALSE)*V93-800</f>
        <v>-691.57520219019909</v>
      </c>
      <c r="X93">
        <f t="shared" si="18"/>
        <v>1</v>
      </c>
      <c r="Y93" s="41">
        <f t="shared" ca="1" si="19"/>
        <v>-691.57520219019909</v>
      </c>
    </row>
    <row r="94" spans="10:25">
      <c r="J94" s="47">
        <v>10</v>
      </c>
      <c r="K94" s="48">
        <v>1.486</v>
      </c>
      <c r="L94" s="49">
        <v>59</v>
      </c>
      <c r="M94" s="47">
        <v>1</v>
      </c>
      <c r="N94" s="37">
        <f t="shared" si="10"/>
        <v>-3.0870470060793913</v>
      </c>
      <c r="O94" s="37">
        <f t="shared" si="11"/>
        <v>4.5636519987241678E-2</v>
      </c>
      <c r="P94" s="37">
        <f t="shared" si="12"/>
        <v>4.3644726551630493E-2</v>
      </c>
      <c r="Q94" s="1">
        <f>VLOOKUP(P94,Rates!$A$2:$B$7,2,TRUE)</f>
        <v>0.35</v>
      </c>
      <c r="R94" s="38">
        <f t="shared" ca="1" si="13"/>
        <v>0.26020067838860095</v>
      </c>
      <c r="S94" s="53">
        <f t="shared" ca="1" si="14"/>
        <v>0</v>
      </c>
      <c r="T94" s="38">
        <f t="shared" ca="1" si="15"/>
        <v>0.29553573272357203</v>
      </c>
      <c r="U94" s="54">
        <f t="shared" ca="1" si="16"/>
        <v>0.70063533923228849</v>
      </c>
      <c r="V94">
        <f t="shared" ca="1" si="17"/>
        <v>0</v>
      </c>
      <c r="W94" s="41">
        <f ca="1">VLOOKUP(LoanApplications!Q94,Rates!$B$2:$C$7,2,FALSE)*V94-800</f>
        <v>-800</v>
      </c>
      <c r="X94">
        <f t="shared" si="18"/>
        <v>0</v>
      </c>
      <c r="Y94" s="41">
        <f t="shared" ca="1" si="19"/>
        <v>0</v>
      </c>
    </row>
    <row r="95" spans="10:25">
      <c r="J95" s="47">
        <v>4</v>
      </c>
      <c r="K95" s="48">
        <v>1.1119999999999999</v>
      </c>
      <c r="L95" s="49">
        <v>60</v>
      </c>
      <c r="M95" s="47">
        <v>1</v>
      </c>
      <c r="N95" s="37">
        <f t="shared" si="10"/>
        <v>-2.6569392212313296</v>
      </c>
      <c r="O95" s="37">
        <f t="shared" si="11"/>
        <v>7.0162645761516595E-2</v>
      </c>
      <c r="P95" s="37">
        <f t="shared" si="12"/>
        <v>6.5562600263990328E-2</v>
      </c>
      <c r="Q95" s="1">
        <f>VLOOKUP(P95,Rates!$A$2:$B$7,2,TRUE)</f>
        <v>0.35</v>
      </c>
      <c r="R95" s="38">
        <f t="shared" ca="1" si="13"/>
        <v>0.86756929482034384</v>
      </c>
      <c r="S95" s="53">
        <f t="shared" ca="1" si="14"/>
        <v>0</v>
      </c>
      <c r="T95" s="38">
        <f t="shared" ca="1" si="15"/>
        <v>0.69230610990831687</v>
      </c>
      <c r="U95" s="54">
        <f t="shared" ca="1" si="16"/>
        <v>2.3572997071138002</v>
      </c>
      <c r="V95">
        <f t="shared" ca="1" si="17"/>
        <v>2</v>
      </c>
      <c r="W95" s="41">
        <f ca="1">VLOOKUP(LoanApplications!Q95,Rates!$B$2:$C$7,2,FALSE)*V95-800</f>
        <v>-572.87033658732548</v>
      </c>
      <c r="X95">
        <f t="shared" si="18"/>
        <v>0</v>
      </c>
      <c r="Y95" s="41">
        <f t="shared" ca="1" si="19"/>
        <v>0</v>
      </c>
    </row>
    <row r="96" spans="10:25">
      <c r="J96" s="47">
        <v>8</v>
      </c>
      <c r="K96" s="48">
        <v>0.11000000000000001</v>
      </c>
      <c r="L96" s="49">
        <v>52</v>
      </c>
      <c r="M96" s="47">
        <v>1</v>
      </c>
      <c r="N96" s="37">
        <f t="shared" si="10"/>
        <v>0.1834202959275224</v>
      </c>
      <c r="O96" s="37">
        <f t="shared" si="11"/>
        <v>1.20131921156225</v>
      </c>
      <c r="P96" s="37">
        <f t="shared" si="12"/>
        <v>0.54572694648391673</v>
      </c>
      <c r="Q96" s="1">
        <f>VLOOKUP(P96,Rates!$A$2:$B$7,2,TRUE)</f>
        <v>0.28000000000000003</v>
      </c>
      <c r="R96" s="38">
        <f t="shared" ca="1" si="13"/>
        <v>0.88761168076784003</v>
      </c>
      <c r="S96" s="53">
        <f t="shared" ca="1" si="14"/>
        <v>1</v>
      </c>
      <c r="T96" s="38">
        <f t="shared" ca="1" si="15"/>
        <v>0.97459800127992657</v>
      </c>
      <c r="U96" s="54">
        <f t="shared" ca="1" si="16"/>
        <v>7.3458548365737064</v>
      </c>
      <c r="V96">
        <f t="shared" ca="1" si="17"/>
        <v>8</v>
      </c>
      <c r="W96" s="41">
        <f ca="1">VLOOKUP(LoanApplications!Q96,Rates!$B$2:$C$7,2,FALSE)*V96-800</f>
        <v>86.259095044028413</v>
      </c>
      <c r="X96">
        <f t="shared" si="18"/>
        <v>1</v>
      </c>
      <c r="Y96" s="41">
        <f t="shared" ca="1" si="19"/>
        <v>86.259095044028413</v>
      </c>
    </row>
    <row r="97" spans="10:25">
      <c r="J97" s="47">
        <v>6</v>
      </c>
      <c r="K97" s="48">
        <v>1.64</v>
      </c>
      <c r="L97" s="49">
        <v>75</v>
      </c>
      <c r="M97" s="47">
        <v>1</v>
      </c>
      <c r="N97" s="37">
        <f t="shared" si="10"/>
        <v>2.358990048711501</v>
      </c>
      <c r="O97" s="37">
        <f t="shared" si="11"/>
        <v>10.580260506943782</v>
      </c>
      <c r="P97" s="37">
        <f t="shared" si="12"/>
        <v>0.91364615680274397</v>
      </c>
      <c r="Q97" s="1">
        <f>VLOOKUP(P97,Rates!$A$2:$B$7,2,TRUE)</f>
        <v>0.22</v>
      </c>
      <c r="R97" s="38">
        <f t="shared" ca="1" si="13"/>
        <v>0.94213648575504438</v>
      </c>
      <c r="S97" s="53">
        <f t="shared" ca="1" si="14"/>
        <v>1</v>
      </c>
      <c r="T97" s="38">
        <f t="shared" ca="1" si="15"/>
        <v>0.41416595477995877</v>
      </c>
      <c r="U97" s="54">
        <f t="shared" ca="1" si="16"/>
        <v>1.0694374575936403</v>
      </c>
      <c r="V97">
        <f t="shared" ca="1" si="17"/>
        <v>8</v>
      </c>
      <c r="W97" s="41">
        <f ca="1">VLOOKUP(LoanApplications!Q97,Rates!$B$2:$C$7,2,FALSE)*V97-800</f>
        <v>67.398382478407598</v>
      </c>
      <c r="X97">
        <f t="shared" si="18"/>
        <v>1</v>
      </c>
      <c r="Y97" s="41">
        <f t="shared" ca="1" si="19"/>
        <v>67.398382478407598</v>
      </c>
    </row>
    <row r="98" spans="10:25">
      <c r="J98" s="47">
        <v>2</v>
      </c>
      <c r="K98" s="48">
        <v>1.0390000000000001</v>
      </c>
      <c r="L98" s="49">
        <v>60</v>
      </c>
      <c r="M98" s="47">
        <v>1</v>
      </c>
      <c r="N98" s="37">
        <f t="shared" si="10"/>
        <v>-2.9451698907204928</v>
      </c>
      <c r="O98" s="37">
        <f t="shared" si="11"/>
        <v>5.259312397351211E-2</v>
      </c>
      <c r="P98" s="37">
        <f t="shared" si="12"/>
        <v>4.9965293118175061E-2</v>
      </c>
      <c r="Q98" s="1">
        <f>VLOOKUP(P98,Rates!$A$2:$B$7,2,TRUE)</f>
        <v>0.35</v>
      </c>
      <c r="R98" s="38">
        <f t="shared" ca="1" si="13"/>
        <v>1.435697990088447E-2</v>
      </c>
      <c r="S98" s="53">
        <f t="shared" ca="1" si="14"/>
        <v>0</v>
      </c>
      <c r="T98" s="38">
        <f t="shared" ca="1" si="15"/>
        <v>0.84420755834971539</v>
      </c>
      <c r="U98" s="54">
        <f t="shared" ca="1" si="16"/>
        <v>3.7184613197567167</v>
      </c>
      <c r="V98">
        <f t="shared" ca="1" si="17"/>
        <v>3</v>
      </c>
      <c r="W98" s="41">
        <f ca="1">VLOOKUP(LoanApplications!Q98,Rates!$B$2:$C$7,2,FALSE)*V98-800</f>
        <v>-459.30550488098817</v>
      </c>
      <c r="X98">
        <f t="shared" si="18"/>
        <v>0</v>
      </c>
      <c r="Y98" s="41">
        <f t="shared" ca="1" si="19"/>
        <v>0</v>
      </c>
    </row>
    <row r="99" spans="10:25">
      <c r="J99" s="47">
        <v>11</v>
      </c>
      <c r="K99" s="48">
        <v>1.8690000000000002</v>
      </c>
      <c r="L99" s="49">
        <v>63</v>
      </c>
      <c r="M99" s="47">
        <v>1</v>
      </c>
      <c r="N99" s="37">
        <f t="shared" si="10"/>
        <v>-2.872379730537979</v>
      </c>
      <c r="O99" s="37">
        <f t="shared" si="11"/>
        <v>5.6564158831857392E-2</v>
      </c>
      <c r="P99" s="37">
        <f t="shared" si="12"/>
        <v>5.353594323547281E-2</v>
      </c>
      <c r="Q99" s="1">
        <f>VLOOKUP(P99,Rates!$A$2:$B$7,2,TRUE)</f>
        <v>0.35</v>
      </c>
      <c r="R99" s="38">
        <f t="shared" ca="1" si="13"/>
        <v>0.56502235430685066</v>
      </c>
      <c r="S99" s="53">
        <f t="shared" ca="1" si="14"/>
        <v>0</v>
      </c>
      <c r="T99" s="38">
        <f t="shared" ca="1" si="15"/>
        <v>0.44726849780273858</v>
      </c>
      <c r="U99" s="54">
        <f t="shared" ca="1" si="16"/>
        <v>1.185765849695894</v>
      </c>
      <c r="V99">
        <f t="shared" ca="1" si="17"/>
        <v>1</v>
      </c>
      <c r="W99" s="41">
        <f ca="1">VLOOKUP(LoanApplications!Q99,Rates!$B$2:$C$7,2,FALSE)*V99-800</f>
        <v>-686.43516829366274</v>
      </c>
      <c r="X99">
        <f t="shared" si="18"/>
        <v>0</v>
      </c>
      <c r="Y99" s="41">
        <f t="shared" ca="1" si="19"/>
        <v>0</v>
      </c>
    </row>
    <row r="100" spans="10:25">
      <c r="J100" s="47">
        <v>11</v>
      </c>
      <c r="K100" s="48">
        <v>0.24199999999999999</v>
      </c>
      <c r="L100" s="49">
        <v>55</v>
      </c>
      <c r="M100" s="47">
        <v>1</v>
      </c>
      <c r="N100" s="37">
        <f t="shared" si="10"/>
        <v>1.9233777589213013</v>
      </c>
      <c r="O100" s="37">
        <f t="shared" si="11"/>
        <v>6.8440369774883205</v>
      </c>
      <c r="P100" s="37">
        <f t="shared" si="12"/>
        <v>0.87251462443765759</v>
      </c>
      <c r="Q100" s="1">
        <f>VLOOKUP(P100,Rates!$A$2:$B$7,2,TRUE)</f>
        <v>0.22</v>
      </c>
      <c r="R100" s="38">
        <f t="shared" ca="1" si="13"/>
        <v>0.54557802159581448</v>
      </c>
      <c r="S100" s="53">
        <f t="shared" ca="1" si="14"/>
        <v>1</v>
      </c>
      <c r="T100" s="38">
        <f t="shared" ca="1" si="15"/>
        <v>0.96535162735213587</v>
      </c>
      <c r="U100" s="54">
        <f t="shared" ca="1" si="16"/>
        <v>6.7250090397574835</v>
      </c>
      <c r="V100">
        <f t="shared" ca="1" si="17"/>
        <v>8</v>
      </c>
      <c r="W100" s="41">
        <f ca="1">VLOOKUP(LoanApplications!Q100,Rates!$B$2:$C$7,2,FALSE)*V100-800</f>
        <v>67.398382478407598</v>
      </c>
      <c r="X100">
        <f t="shared" si="18"/>
        <v>1</v>
      </c>
      <c r="Y100" s="41">
        <f t="shared" ca="1" si="19"/>
        <v>67.398382478407598</v>
      </c>
    </row>
    <row r="101" spans="10:25">
      <c r="J101" s="47">
        <v>5</v>
      </c>
      <c r="K101" s="48">
        <v>0.48799999999999999</v>
      </c>
      <c r="L101" s="49">
        <v>58</v>
      </c>
      <c r="M101" s="47">
        <v>1</v>
      </c>
      <c r="N101" s="37">
        <f t="shared" si="10"/>
        <v>2.7366634598291029E-2</v>
      </c>
      <c r="O101" s="37">
        <f t="shared" si="11"/>
        <v>1.0277445404034593</v>
      </c>
      <c r="P101" s="37">
        <f t="shared" si="12"/>
        <v>0.5068412316863985</v>
      </c>
      <c r="Q101" s="1">
        <f>VLOOKUP(P101,Rates!$A$2:$B$7,2,TRUE)</f>
        <v>0.28000000000000003</v>
      </c>
      <c r="R101" s="38">
        <f t="shared" ca="1" si="13"/>
        <v>0.52130089791280976</v>
      </c>
      <c r="S101" s="53">
        <f t="shared" ca="1" si="14"/>
        <v>1</v>
      </c>
      <c r="T101" s="38">
        <f t="shared" ca="1" si="15"/>
        <v>0.86422077959294663</v>
      </c>
      <c r="U101" s="54">
        <f t="shared" ca="1" si="16"/>
        <v>3.9934501834281235</v>
      </c>
      <c r="V101">
        <f t="shared" ca="1" si="17"/>
        <v>8</v>
      </c>
      <c r="W101" s="41">
        <f ca="1">VLOOKUP(LoanApplications!Q101,Rates!$B$2:$C$7,2,FALSE)*V101-800</f>
        <v>86.259095044028413</v>
      </c>
      <c r="X101">
        <f t="shared" si="18"/>
        <v>1</v>
      </c>
      <c r="Y101" s="41">
        <f t="shared" ca="1" si="19"/>
        <v>86.259095044028413</v>
      </c>
    </row>
    <row r="102" spans="10:25">
      <c r="J102" s="47">
        <v>18</v>
      </c>
      <c r="K102" s="48">
        <v>1.7</v>
      </c>
      <c r="L102" s="49">
        <v>58</v>
      </c>
      <c r="M102" s="47">
        <v>1</v>
      </c>
      <c r="N102" s="37">
        <f t="shared" si="10"/>
        <v>-1.9973516380813976</v>
      </c>
      <c r="O102" s="37">
        <f t="shared" si="11"/>
        <v>0.13569417507495168</v>
      </c>
      <c r="P102" s="37">
        <f t="shared" si="12"/>
        <v>0.11948126357696284</v>
      </c>
      <c r="Q102" s="1">
        <f>VLOOKUP(P102,Rates!$A$2:$B$7,2,TRUE)</f>
        <v>0.35</v>
      </c>
      <c r="R102" s="38">
        <f t="shared" ca="1" si="13"/>
        <v>0.27889478138569568</v>
      </c>
      <c r="S102" s="53">
        <f t="shared" ca="1" si="14"/>
        <v>0</v>
      </c>
      <c r="T102" s="38">
        <f t="shared" ca="1" si="15"/>
        <v>0.19534647870317212</v>
      </c>
      <c r="U102" s="54">
        <f t="shared" ca="1" si="16"/>
        <v>0.43468700508549196</v>
      </c>
      <c r="V102">
        <f t="shared" ca="1" si="17"/>
        <v>0</v>
      </c>
      <c r="W102" s="41">
        <f ca="1">VLOOKUP(LoanApplications!Q102,Rates!$B$2:$C$7,2,FALSE)*V102-800</f>
        <v>-800</v>
      </c>
      <c r="X102">
        <f t="shared" si="18"/>
        <v>0</v>
      </c>
      <c r="Y102" s="41">
        <f t="shared" ca="1" si="19"/>
        <v>0</v>
      </c>
    </row>
    <row r="103" spans="10:25">
      <c r="J103" s="47">
        <v>22</v>
      </c>
      <c r="K103" s="48">
        <v>1.595</v>
      </c>
      <c r="L103" s="49">
        <v>50.4</v>
      </c>
      <c r="M103" s="47">
        <v>1</v>
      </c>
      <c r="N103" s="37">
        <f t="shared" si="10"/>
        <v>-3.7080765449665307</v>
      </c>
      <c r="O103" s="37">
        <f t="shared" si="11"/>
        <v>2.4524649995534043E-2</v>
      </c>
      <c r="P103" s="37">
        <f t="shared" si="12"/>
        <v>2.3937589003486588E-2</v>
      </c>
      <c r="Q103" s="1">
        <f>VLOOKUP(P103,Rates!$A$2:$B$7,2,TRUE)</f>
        <v>0.35</v>
      </c>
      <c r="R103" s="38">
        <f t="shared" ca="1" si="13"/>
        <v>0.98427218099032154</v>
      </c>
      <c r="S103" s="53">
        <f t="shared" ca="1" si="14"/>
        <v>1</v>
      </c>
      <c r="T103" s="38">
        <f t="shared" ca="1" si="15"/>
        <v>0.39785365222888192</v>
      </c>
      <c r="U103" s="54">
        <f t="shared" ca="1" si="16"/>
        <v>1.0145095212162731</v>
      </c>
      <c r="V103">
        <f t="shared" ca="1" si="17"/>
        <v>8</v>
      </c>
      <c r="W103" s="41">
        <f ca="1">VLOOKUP(LoanApplications!Q103,Rates!$B$2:$C$7,2,FALSE)*V103-800</f>
        <v>108.51865365069818</v>
      </c>
      <c r="X103">
        <f t="shared" si="18"/>
        <v>0</v>
      </c>
      <c r="Y103" s="41">
        <f t="shared" ca="1" si="19"/>
        <v>0</v>
      </c>
    </row>
    <row r="104" spans="10:25">
      <c r="J104" s="47">
        <v>23</v>
      </c>
      <c r="K104" s="48">
        <v>1.1519999999999999</v>
      </c>
      <c r="L104" s="49">
        <v>60</v>
      </c>
      <c r="M104" s="47">
        <v>1</v>
      </c>
      <c r="N104" s="37">
        <f t="shared" si="10"/>
        <v>3.5354693830089801</v>
      </c>
      <c r="O104" s="37">
        <f t="shared" si="11"/>
        <v>34.311115989965437</v>
      </c>
      <c r="P104" s="37">
        <f t="shared" si="12"/>
        <v>0.97168030598964428</v>
      </c>
      <c r="Q104" s="1">
        <f>VLOOKUP(P104,Rates!$A$2:$B$7,2,TRUE)</f>
        <v>0.15</v>
      </c>
      <c r="R104" s="38">
        <f t="shared" ca="1" si="13"/>
        <v>0.36725268291721314</v>
      </c>
      <c r="S104" s="53">
        <f t="shared" ca="1" si="14"/>
        <v>1</v>
      </c>
      <c r="T104" s="38">
        <f t="shared" ca="1" si="15"/>
        <v>0.78035205926133611</v>
      </c>
      <c r="U104" s="54">
        <f t="shared" ca="1" si="16"/>
        <v>3.031458567596355</v>
      </c>
      <c r="V104">
        <f t="shared" ca="1" si="17"/>
        <v>8</v>
      </c>
      <c r="W104" s="41">
        <f ca="1">VLOOKUP(LoanApplications!Q104,Rates!$B$2:$C$7,2,FALSE)*V104-800</f>
        <v>45.652073294430465</v>
      </c>
      <c r="X104">
        <f t="shared" si="18"/>
        <v>1</v>
      </c>
      <c r="Y104" s="41">
        <f t="shared" ca="1" si="19"/>
        <v>45.652073294430465</v>
      </c>
    </row>
    <row r="105" spans="10:25">
      <c r="J105" s="47">
        <v>6</v>
      </c>
      <c r="K105" s="48">
        <v>2.133</v>
      </c>
      <c r="L105" s="49">
        <v>78</v>
      </c>
      <c r="M105" s="47">
        <v>1</v>
      </c>
      <c r="N105" s="37">
        <f t="shared" si="10"/>
        <v>1.1796708061006527</v>
      </c>
      <c r="O105" s="37">
        <f t="shared" si="11"/>
        <v>3.2533030590725645</v>
      </c>
      <c r="P105" s="37">
        <f t="shared" si="12"/>
        <v>0.76488860866216979</v>
      </c>
      <c r="Q105" s="1">
        <f>VLOOKUP(P105,Rates!$A$2:$B$7,2,TRUE)</f>
        <v>0.25</v>
      </c>
      <c r="R105" s="38">
        <f t="shared" ca="1" si="13"/>
        <v>0.28748875113675787</v>
      </c>
      <c r="S105" s="53">
        <f t="shared" ca="1" si="14"/>
        <v>1</v>
      </c>
      <c r="T105" s="38">
        <f t="shared" ca="1" si="15"/>
        <v>0.79607452187348648</v>
      </c>
      <c r="U105" s="54">
        <f t="shared" ca="1" si="16"/>
        <v>3.1800013103576599</v>
      </c>
      <c r="V105">
        <f t="shared" ca="1" si="17"/>
        <v>8</v>
      </c>
      <c r="W105" s="41">
        <f ca="1">VLOOKUP(LoanApplications!Q105,Rates!$B$2:$C$7,2,FALSE)*V105-800</f>
        <v>76.803357187340907</v>
      </c>
      <c r="X105">
        <f t="shared" si="18"/>
        <v>1</v>
      </c>
      <c r="Y105" s="41">
        <f t="shared" ca="1" si="19"/>
        <v>76.803357187340907</v>
      </c>
    </row>
    <row r="106" spans="10:25">
      <c r="J106" s="47">
        <v>1</v>
      </c>
      <c r="K106" s="48">
        <v>1.2730000000000001</v>
      </c>
      <c r="L106" s="49">
        <v>77</v>
      </c>
      <c r="M106" s="47">
        <v>1</v>
      </c>
      <c r="N106" s="37">
        <f t="shared" si="10"/>
        <v>3.5646552506270375</v>
      </c>
      <c r="O106" s="37">
        <f t="shared" si="11"/>
        <v>35.327272249721069</v>
      </c>
      <c r="P106" s="37">
        <f t="shared" si="12"/>
        <v>0.97247247211060062</v>
      </c>
      <c r="Q106" s="1">
        <f>VLOOKUP(P106,Rates!$A$2:$B$7,2,TRUE)</f>
        <v>0.15</v>
      </c>
      <c r="R106" s="38">
        <f t="shared" ca="1" si="13"/>
        <v>0.2577181460319653</v>
      </c>
      <c r="S106" s="53">
        <f t="shared" ca="1" si="14"/>
        <v>1</v>
      </c>
      <c r="T106" s="38">
        <f t="shared" ca="1" si="15"/>
        <v>0.42597419492280142</v>
      </c>
      <c r="U106" s="54">
        <f t="shared" ca="1" si="16"/>
        <v>1.1101618541852041</v>
      </c>
      <c r="V106">
        <f t="shared" ca="1" si="17"/>
        <v>8</v>
      </c>
      <c r="W106" s="41">
        <f ca="1">VLOOKUP(LoanApplications!Q106,Rates!$B$2:$C$7,2,FALSE)*V106-800</f>
        <v>45.652073294430465</v>
      </c>
      <c r="X106">
        <f t="shared" si="18"/>
        <v>1</v>
      </c>
      <c r="Y106" s="41">
        <f t="shared" ca="1" si="19"/>
        <v>45.652073294430465</v>
      </c>
    </row>
    <row r="107" spans="10:25">
      <c r="J107" s="47">
        <v>15</v>
      </c>
      <c r="K107" s="48">
        <v>2.4329999999999998</v>
      </c>
      <c r="L107" s="49">
        <v>76</v>
      </c>
      <c r="M107" s="47">
        <v>1</v>
      </c>
      <c r="N107" s="37">
        <f t="shared" si="10"/>
        <v>1.6763250502665201</v>
      </c>
      <c r="O107" s="37">
        <f t="shared" si="11"/>
        <v>5.3458740098958311</v>
      </c>
      <c r="P107" s="37">
        <f t="shared" si="12"/>
        <v>0.84241729375014562</v>
      </c>
      <c r="Q107" s="1">
        <f>VLOOKUP(P107,Rates!$A$2:$B$7,2,TRUE)</f>
        <v>0.25</v>
      </c>
      <c r="R107" s="38">
        <f t="shared" ca="1" si="13"/>
        <v>0.2540038284527556</v>
      </c>
      <c r="S107" s="53">
        <f t="shared" ca="1" si="14"/>
        <v>1</v>
      </c>
      <c r="T107" s="38">
        <f t="shared" ca="1" si="15"/>
        <v>0.50855009414916785</v>
      </c>
      <c r="U107" s="54">
        <f t="shared" ca="1" si="16"/>
        <v>1.420790531087545</v>
      </c>
      <c r="V107">
        <f t="shared" ca="1" si="17"/>
        <v>8</v>
      </c>
      <c r="W107" s="41">
        <f ca="1">VLOOKUP(LoanApplications!Q107,Rates!$B$2:$C$7,2,FALSE)*V107-800</f>
        <v>76.803357187340907</v>
      </c>
      <c r="X107">
        <f t="shared" si="18"/>
        <v>1</v>
      </c>
      <c r="Y107" s="41">
        <f t="shared" ca="1" si="19"/>
        <v>76.803357187340907</v>
      </c>
    </row>
    <row r="108" spans="10:25">
      <c r="J108" s="47">
        <v>8</v>
      </c>
      <c r="K108" s="48">
        <v>0.96899999999999997</v>
      </c>
      <c r="L108" s="49">
        <v>57</v>
      </c>
      <c r="M108" s="47">
        <v>1</v>
      </c>
      <c r="N108" s="37">
        <f t="shared" si="10"/>
        <v>-1.9794452774310116</v>
      </c>
      <c r="O108" s="37">
        <f t="shared" si="11"/>
        <v>0.13814584867997537</v>
      </c>
      <c r="P108" s="37">
        <f t="shared" si="12"/>
        <v>0.1213779840608278</v>
      </c>
      <c r="Q108" s="1">
        <f>VLOOKUP(P108,Rates!$A$2:$B$7,2,TRUE)</f>
        <v>0.35</v>
      </c>
      <c r="R108" s="38">
        <f t="shared" ca="1" si="13"/>
        <v>0.74467339211387451</v>
      </c>
      <c r="S108" s="53">
        <f t="shared" ca="1" si="14"/>
        <v>0</v>
      </c>
      <c r="T108" s="38">
        <f t="shared" ca="1" si="15"/>
        <v>0.76984941174502575</v>
      </c>
      <c r="U108" s="54">
        <f t="shared" ca="1" si="16"/>
        <v>2.9380429055175257</v>
      </c>
      <c r="V108">
        <f t="shared" ca="1" si="17"/>
        <v>2</v>
      </c>
      <c r="W108" s="41">
        <f ca="1">VLOOKUP(LoanApplications!Q108,Rates!$B$2:$C$7,2,FALSE)*V108-800</f>
        <v>-572.87033658732548</v>
      </c>
      <c r="X108">
        <f t="shared" si="18"/>
        <v>0</v>
      </c>
      <c r="Y108" s="41">
        <f t="shared" ca="1" si="19"/>
        <v>0</v>
      </c>
    </row>
    <row r="109" spans="10:25">
      <c r="J109" s="47">
        <v>12</v>
      </c>
      <c r="K109" s="48">
        <v>0.93</v>
      </c>
      <c r="L109" s="49">
        <v>62</v>
      </c>
      <c r="M109" s="47">
        <v>1</v>
      </c>
      <c r="N109" s="37">
        <f t="shared" si="10"/>
        <v>1.952440928637678</v>
      </c>
      <c r="O109" s="37">
        <f t="shared" si="11"/>
        <v>7.0458650613636102</v>
      </c>
      <c r="P109" s="37">
        <f t="shared" si="12"/>
        <v>0.8757125564034105</v>
      </c>
      <c r="Q109" s="1">
        <f>VLOOKUP(P109,Rates!$A$2:$B$7,2,TRUE)</f>
        <v>0.22</v>
      </c>
      <c r="R109" s="38">
        <f t="shared" ca="1" si="13"/>
        <v>0.12739988513469291</v>
      </c>
      <c r="S109" s="53">
        <f t="shared" ca="1" si="14"/>
        <v>1</v>
      </c>
      <c r="T109" s="38">
        <f t="shared" ca="1" si="15"/>
        <v>9.0043721703224944E-2</v>
      </c>
      <c r="U109" s="54">
        <f t="shared" ca="1" si="16"/>
        <v>0.18871745290639758</v>
      </c>
      <c r="V109">
        <f t="shared" ca="1" si="17"/>
        <v>8</v>
      </c>
      <c r="W109" s="41">
        <f ca="1">VLOOKUP(LoanApplications!Q109,Rates!$B$2:$C$7,2,FALSE)*V109-800</f>
        <v>67.398382478407598</v>
      </c>
      <c r="X109">
        <f t="shared" si="18"/>
        <v>1</v>
      </c>
      <c r="Y109" s="41">
        <f t="shared" ca="1" si="19"/>
        <v>67.398382478407598</v>
      </c>
    </row>
    <row r="110" spans="10:25">
      <c r="J110" s="47">
        <v>5</v>
      </c>
      <c r="K110" s="48">
        <v>0.89900000000000002</v>
      </c>
      <c r="L110" s="49">
        <v>62</v>
      </c>
      <c r="M110" s="47">
        <v>1</v>
      </c>
      <c r="N110" s="37">
        <f t="shared" si="10"/>
        <v>-0.24301028802341662</v>
      </c>
      <c r="O110" s="37">
        <f t="shared" si="11"/>
        <v>0.78426344520936264</v>
      </c>
      <c r="P110" s="37">
        <f t="shared" si="12"/>
        <v>0.43954464645625152</v>
      </c>
      <c r="Q110" s="1">
        <f>VLOOKUP(P110,Rates!$A$2:$B$7,2,TRUE)</f>
        <v>0.3</v>
      </c>
      <c r="R110" s="38">
        <f t="shared" ca="1" si="13"/>
        <v>7.1758787474406782E-2</v>
      </c>
      <c r="S110" s="53">
        <f t="shared" ca="1" si="14"/>
        <v>0</v>
      </c>
      <c r="T110" s="38">
        <f t="shared" ca="1" si="15"/>
        <v>0.47999024656364353</v>
      </c>
      <c r="U110" s="54">
        <f t="shared" ca="1" si="16"/>
        <v>1.3078154219483784</v>
      </c>
      <c r="V110">
        <f t="shared" ca="1" si="17"/>
        <v>1</v>
      </c>
      <c r="W110" s="41">
        <f ca="1">VLOOKUP(LoanApplications!Q110,Rates!$B$2:$C$7,2,FALSE)*V110-800</f>
        <v>-688.4261233343218</v>
      </c>
      <c r="X110">
        <f t="shared" si="18"/>
        <v>1</v>
      </c>
      <c r="Y110" s="41">
        <f t="shared" ca="1" si="19"/>
        <v>-688.4261233343218</v>
      </c>
    </row>
    <row r="111" spans="10:25">
      <c r="J111" s="47">
        <v>9</v>
      </c>
      <c r="K111" s="48">
        <v>1.8960000000000001</v>
      </c>
      <c r="L111" s="49">
        <v>75</v>
      </c>
      <c r="M111" s="47">
        <v>1</v>
      </c>
      <c r="N111" s="37">
        <f t="shared" si="10"/>
        <v>2.0169782468860866</v>
      </c>
      <c r="O111" s="37">
        <f t="shared" si="11"/>
        <v>7.51558035837225</v>
      </c>
      <c r="P111" s="37">
        <f t="shared" si="12"/>
        <v>0.8825681917243805</v>
      </c>
      <c r="Q111" s="1">
        <f>VLOOKUP(P111,Rates!$A$2:$B$7,2,TRUE)</f>
        <v>0.22</v>
      </c>
      <c r="R111" s="38">
        <f t="shared" ca="1" si="13"/>
        <v>0.29518256803850618</v>
      </c>
      <c r="S111" s="53">
        <f t="shared" ca="1" si="14"/>
        <v>1</v>
      </c>
      <c r="T111" s="38">
        <f t="shared" ca="1" si="15"/>
        <v>0.98600212965498157</v>
      </c>
      <c r="U111" s="54">
        <f t="shared" ca="1" si="16"/>
        <v>8.5377001583019929</v>
      </c>
      <c r="V111">
        <f t="shared" ca="1" si="17"/>
        <v>8</v>
      </c>
      <c r="W111" s="41">
        <f ca="1">VLOOKUP(LoanApplications!Q111,Rates!$B$2:$C$7,2,FALSE)*V111-800</f>
        <v>67.398382478407598</v>
      </c>
      <c r="X111">
        <f t="shared" si="18"/>
        <v>1</v>
      </c>
      <c r="Y111" s="41">
        <f t="shared" ca="1" si="19"/>
        <v>67.398382478407598</v>
      </c>
    </row>
    <row r="112" spans="10:25">
      <c r="J112" s="47">
        <v>8</v>
      </c>
      <c r="K112" s="48">
        <v>1.3069999999999999</v>
      </c>
      <c r="L112" s="49">
        <v>72</v>
      </c>
      <c r="M112" s="47">
        <v>1</v>
      </c>
      <c r="N112" s="37">
        <f t="shared" si="10"/>
        <v>3.3666824241074487</v>
      </c>
      <c r="O112" s="37">
        <f t="shared" si="11"/>
        <v>28.982216684261083</v>
      </c>
      <c r="P112" s="37">
        <f t="shared" si="12"/>
        <v>0.96664689570718287</v>
      </c>
      <c r="Q112" s="1">
        <f>VLOOKUP(P112,Rates!$A$2:$B$7,2,TRUE)</f>
        <v>0.15</v>
      </c>
      <c r="R112" s="38">
        <f t="shared" ca="1" si="13"/>
        <v>0.22744357983095631</v>
      </c>
      <c r="S112" s="53">
        <f t="shared" ca="1" si="14"/>
        <v>1</v>
      </c>
      <c r="T112" s="38">
        <f t="shared" ca="1" si="15"/>
        <v>0.22159525166597838</v>
      </c>
      <c r="U112" s="54">
        <f t="shared" ca="1" si="16"/>
        <v>0.50101729601631828</v>
      </c>
      <c r="V112">
        <f t="shared" ca="1" si="17"/>
        <v>8</v>
      </c>
      <c r="W112" s="41">
        <f ca="1">VLOOKUP(LoanApplications!Q112,Rates!$B$2:$C$7,2,FALSE)*V112-800</f>
        <v>45.652073294430465</v>
      </c>
      <c r="X112">
        <f t="shared" si="18"/>
        <v>1</v>
      </c>
      <c r="Y112" s="41">
        <f t="shared" ca="1" si="19"/>
        <v>45.652073294430465</v>
      </c>
    </row>
    <row r="113" spans="10:25">
      <c r="J113" s="47">
        <v>21</v>
      </c>
      <c r="K113" s="48">
        <v>0.44699999999999995</v>
      </c>
      <c r="L113" s="49">
        <v>47.231999999999999</v>
      </c>
      <c r="M113" s="47">
        <v>1</v>
      </c>
      <c r="N113" s="37">
        <f t="shared" si="10"/>
        <v>0.51645820115427199</v>
      </c>
      <c r="O113" s="37">
        <f t="shared" si="11"/>
        <v>1.6760807836290152</v>
      </c>
      <c r="P113" s="37">
        <f t="shared" si="12"/>
        <v>0.6263192030234952</v>
      </c>
      <c r="Q113" s="1">
        <f>VLOOKUP(P113,Rates!$A$2:$B$7,2,TRUE)</f>
        <v>0.28000000000000003</v>
      </c>
      <c r="R113" s="38">
        <f t="shared" ca="1" si="13"/>
        <v>0.23005132711270615</v>
      </c>
      <c r="S113" s="53">
        <f t="shared" ca="1" si="14"/>
        <v>0</v>
      </c>
      <c r="T113" s="38">
        <f t="shared" ca="1" si="15"/>
        <v>0.75473788191196611</v>
      </c>
      <c r="U113" s="54">
        <f t="shared" ca="1" si="16"/>
        <v>2.8108555411861991</v>
      </c>
      <c r="V113">
        <f t="shared" ca="1" si="17"/>
        <v>2</v>
      </c>
      <c r="W113" s="41">
        <f ca="1">VLOOKUP(LoanApplications!Q113,Rates!$B$2:$C$7,2,FALSE)*V113-800</f>
        <v>-578.43522623899287</v>
      </c>
      <c r="X113">
        <f t="shared" si="18"/>
        <v>1</v>
      </c>
      <c r="Y113" s="41">
        <f t="shared" ca="1" si="19"/>
        <v>-578.43522623899287</v>
      </c>
    </row>
    <row r="114" spans="10:25">
      <c r="J114" s="47">
        <v>15</v>
      </c>
      <c r="K114" s="48">
        <v>1.9780000000000002</v>
      </c>
      <c r="L114" s="49">
        <v>60</v>
      </c>
      <c r="M114" s="47">
        <v>1</v>
      </c>
      <c r="N114" s="37">
        <f t="shared" si="10"/>
        <v>-3.5268869275356707</v>
      </c>
      <c r="O114" s="37">
        <f t="shared" si="11"/>
        <v>2.9396286341358813E-2</v>
      </c>
      <c r="P114" s="37">
        <f t="shared" si="12"/>
        <v>2.8556821829849394E-2</v>
      </c>
      <c r="Q114" s="1">
        <f>VLOOKUP(P114,Rates!$A$2:$B$7,2,TRUE)</f>
        <v>0.35</v>
      </c>
      <c r="R114" s="38">
        <f t="shared" ca="1" si="13"/>
        <v>0.35479695811707013</v>
      </c>
      <c r="S114" s="53">
        <f t="shared" ca="1" si="14"/>
        <v>0</v>
      </c>
      <c r="T114" s="38">
        <f t="shared" ca="1" si="15"/>
        <v>0.37637510639185112</v>
      </c>
      <c r="U114" s="54">
        <f t="shared" ca="1" si="16"/>
        <v>0.94441244680647396</v>
      </c>
      <c r="V114">
        <f t="shared" ca="1" si="17"/>
        <v>0</v>
      </c>
      <c r="W114" s="41">
        <f ca="1">VLOOKUP(LoanApplications!Q114,Rates!$B$2:$C$7,2,FALSE)*V114-800</f>
        <v>-800</v>
      </c>
      <c r="X114">
        <f t="shared" si="18"/>
        <v>0</v>
      </c>
      <c r="Y114" s="41">
        <f t="shared" ca="1" si="19"/>
        <v>0</v>
      </c>
    </row>
    <row r="115" spans="10:25">
      <c r="J115" s="47">
        <v>12</v>
      </c>
      <c r="K115" s="48">
        <v>1.0760000000000001</v>
      </c>
      <c r="L115" s="49">
        <v>55</v>
      </c>
      <c r="M115" s="47">
        <v>1</v>
      </c>
      <c r="N115" s="37">
        <f t="shared" si="10"/>
        <v>-2.1478676594548034</v>
      </c>
      <c r="O115" s="37">
        <f t="shared" si="11"/>
        <v>0.11673280667384169</v>
      </c>
      <c r="P115" s="37">
        <f t="shared" si="12"/>
        <v>0.10453065046197324</v>
      </c>
      <c r="Q115" s="1">
        <f>VLOOKUP(P115,Rates!$A$2:$B$7,2,TRUE)</f>
        <v>0.35</v>
      </c>
      <c r="R115" s="38">
        <f t="shared" ca="1" si="13"/>
        <v>0.69286096199464231</v>
      </c>
      <c r="S115" s="53">
        <f t="shared" ca="1" si="14"/>
        <v>0</v>
      </c>
      <c r="T115" s="38">
        <f t="shared" ca="1" si="15"/>
        <v>0.10814945222355343</v>
      </c>
      <c r="U115" s="54">
        <f t="shared" ca="1" si="16"/>
        <v>0.22891341555114555</v>
      </c>
      <c r="V115">
        <f t="shared" ca="1" si="17"/>
        <v>0</v>
      </c>
      <c r="W115" s="41">
        <f ca="1">VLOOKUP(LoanApplications!Q115,Rates!$B$2:$C$7,2,FALSE)*V115-800</f>
        <v>-800</v>
      </c>
      <c r="X115">
        <f t="shared" si="18"/>
        <v>0</v>
      </c>
      <c r="Y115" s="41">
        <f t="shared" ca="1" si="19"/>
        <v>0</v>
      </c>
    </row>
    <row r="116" spans="10:25">
      <c r="J116" s="47">
        <v>10</v>
      </c>
      <c r="K116" s="48">
        <v>1.9780000000000002</v>
      </c>
      <c r="L116" s="49">
        <v>63</v>
      </c>
      <c r="M116" s="47">
        <v>1</v>
      </c>
      <c r="N116" s="37">
        <f t="shared" si="10"/>
        <v>-3.7855671525290298</v>
      </c>
      <c r="O116" s="37">
        <f t="shared" si="11"/>
        <v>2.2695987039374761E-2</v>
      </c>
      <c r="P116" s="37">
        <f t="shared" si="12"/>
        <v>2.2192310644610892E-2</v>
      </c>
      <c r="Q116" s="1">
        <f>VLOOKUP(P116,Rates!$A$2:$B$7,2,TRUE)</f>
        <v>0.35</v>
      </c>
      <c r="R116" s="38">
        <f t="shared" ca="1" si="13"/>
        <v>0.1871980258628807</v>
      </c>
      <c r="S116" s="53">
        <f t="shared" ca="1" si="14"/>
        <v>0</v>
      </c>
      <c r="T116" s="38">
        <f t="shared" ca="1" si="15"/>
        <v>0.5058022304567229</v>
      </c>
      <c r="U116" s="54">
        <f t="shared" ca="1" si="16"/>
        <v>1.4096389974103185</v>
      </c>
      <c r="V116">
        <f t="shared" ca="1" si="17"/>
        <v>1</v>
      </c>
      <c r="W116" s="41">
        <f ca="1">VLOOKUP(LoanApplications!Q116,Rates!$B$2:$C$7,2,FALSE)*V116-800</f>
        <v>-686.43516829366274</v>
      </c>
      <c r="X116">
        <f t="shared" si="18"/>
        <v>0</v>
      </c>
      <c r="Y116" s="41">
        <f t="shared" ca="1" si="19"/>
        <v>0</v>
      </c>
    </row>
    <row r="117" spans="10:25">
      <c r="J117" s="47">
        <v>14</v>
      </c>
      <c r="K117" s="48">
        <v>0.76700000000000002</v>
      </c>
      <c r="L117" s="49">
        <v>47</v>
      </c>
      <c r="M117" s="47">
        <v>1</v>
      </c>
      <c r="N117" s="37">
        <f t="shared" si="10"/>
        <v>-3.6445994223060474</v>
      </c>
      <c r="O117" s="37">
        <f t="shared" si="11"/>
        <v>2.6131875604073391E-2</v>
      </c>
      <c r="P117" s="37">
        <f t="shared" si="12"/>
        <v>2.5466391041297515E-2</v>
      </c>
      <c r="Q117" s="1">
        <f>VLOOKUP(P117,Rates!$A$2:$B$7,2,TRUE)</f>
        <v>0.35</v>
      </c>
      <c r="R117" s="38">
        <f t="shared" ca="1" si="13"/>
        <v>0.75795390405066676</v>
      </c>
      <c r="S117" s="53">
        <f t="shared" ca="1" si="14"/>
        <v>0</v>
      </c>
      <c r="T117" s="38">
        <f t="shared" ca="1" si="15"/>
        <v>0.27786586617787301</v>
      </c>
      <c r="U117" s="54">
        <f t="shared" ca="1" si="16"/>
        <v>0.65108875285474976</v>
      </c>
      <c r="V117">
        <f t="shared" ca="1" si="17"/>
        <v>0</v>
      </c>
      <c r="W117" s="41">
        <f ca="1">VLOOKUP(LoanApplications!Q117,Rates!$B$2:$C$7,2,FALSE)*V117-800</f>
        <v>-800</v>
      </c>
      <c r="X117">
        <f t="shared" si="18"/>
        <v>0</v>
      </c>
      <c r="Y117" s="41">
        <f t="shared" ca="1" si="19"/>
        <v>0</v>
      </c>
    </row>
    <row r="118" spans="10:25">
      <c r="J118" s="47">
        <v>1</v>
      </c>
      <c r="K118" s="48">
        <v>0.53899999999999992</v>
      </c>
      <c r="L118" s="49">
        <v>71</v>
      </c>
      <c r="M118" s="47">
        <v>1</v>
      </c>
      <c r="N118" s="37">
        <f t="shared" si="10"/>
        <v>4.5912925950507351</v>
      </c>
      <c r="O118" s="37">
        <f t="shared" si="11"/>
        <v>98.621825892706411</v>
      </c>
      <c r="P118" s="37">
        <f t="shared" si="12"/>
        <v>0.98996203903071389</v>
      </c>
      <c r="Q118" s="1">
        <f>VLOOKUP(P118,Rates!$A$2:$B$7,2,TRUE)</f>
        <v>0.15</v>
      </c>
      <c r="R118" s="38">
        <f t="shared" ca="1" si="13"/>
        <v>0.78982233921949863</v>
      </c>
      <c r="S118" s="53">
        <f t="shared" ca="1" si="14"/>
        <v>1</v>
      </c>
      <c r="T118" s="38">
        <f t="shared" ca="1" si="15"/>
        <v>0.62491635536222301</v>
      </c>
      <c r="U118" s="54">
        <f t="shared" ca="1" si="16"/>
        <v>1.9612124510336035</v>
      </c>
      <c r="V118">
        <f t="shared" ca="1" si="17"/>
        <v>8</v>
      </c>
      <c r="W118" s="41">
        <f ca="1">VLOOKUP(LoanApplications!Q118,Rates!$B$2:$C$7,2,FALSE)*V118-800</f>
        <v>45.652073294430465</v>
      </c>
      <c r="X118">
        <f t="shared" si="18"/>
        <v>1</v>
      </c>
      <c r="Y118" s="41">
        <f t="shared" ca="1" si="19"/>
        <v>45.652073294430465</v>
      </c>
    </row>
    <row r="119" spans="10:25">
      <c r="J119" s="47">
        <v>17</v>
      </c>
      <c r="K119" s="48">
        <v>1.411</v>
      </c>
      <c r="L119" s="49">
        <v>69</v>
      </c>
      <c r="M119" s="47">
        <v>1</v>
      </c>
      <c r="N119" s="37">
        <f t="shared" si="10"/>
        <v>4.4238241782121328</v>
      </c>
      <c r="O119" s="37">
        <f t="shared" si="11"/>
        <v>83.414668751726225</v>
      </c>
      <c r="P119" s="37">
        <f t="shared" si="12"/>
        <v>0.98815371765609694</v>
      </c>
      <c r="Q119" s="1">
        <f>VLOOKUP(P119,Rates!$A$2:$B$7,2,TRUE)</f>
        <v>0.15</v>
      </c>
      <c r="R119" s="38">
        <f t="shared" ca="1" si="13"/>
        <v>0.16591972309870984</v>
      </c>
      <c r="S119" s="53">
        <f t="shared" ca="1" si="14"/>
        <v>1</v>
      </c>
      <c r="T119" s="38">
        <f t="shared" ca="1" si="15"/>
        <v>0.72119236044430801</v>
      </c>
      <c r="U119" s="54">
        <f t="shared" ca="1" si="16"/>
        <v>2.554466397816888</v>
      </c>
      <c r="V119">
        <f t="shared" ca="1" si="17"/>
        <v>8</v>
      </c>
      <c r="W119" s="41">
        <f ca="1">VLOOKUP(LoanApplications!Q119,Rates!$B$2:$C$7,2,FALSE)*V119-800</f>
        <v>45.652073294430465</v>
      </c>
      <c r="X119">
        <f t="shared" si="18"/>
        <v>1</v>
      </c>
      <c r="Y119" s="41">
        <f t="shared" ca="1" si="19"/>
        <v>45.652073294430465</v>
      </c>
    </row>
    <row r="120" spans="10:25">
      <c r="J120" s="47">
        <v>20</v>
      </c>
      <c r="K120" s="48">
        <v>2.4829999999999997</v>
      </c>
      <c r="L120" s="49">
        <v>72</v>
      </c>
      <c r="M120" s="47">
        <v>1</v>
      </c>
      <c r="N120" s="37">
        <f t="shared" si="10"/>
        <v>1.1952059572768334</v>
      </c>
      <c r="O120" s="37">
        <f t="shared" si="11"/>
        <v>3.3042382323345736</v>
      </c>
      <c r="P120" s="37">
        <f t="shared" si="12"/>
        <v>0.767670852303728</v>
      </c>
      <c r="Q120" s="1">
        <f>VLOOKUP(P120,Rates!$A$2:$B$7,2,TRUE)</f>
        <v>0.25</v>
      </c>
      <c r="R120" s="38">
        <f t="shared" ca="1" si="13"/>
        <v>0.36011455803820569</v>
      </c>
      <c r="S120" s="53">
        <f t="shared" ca="1" si="14"/>
        <v>1</v>
      </c>
      <c r="T120" s="38">
        <f t="shared" ca="1" si="15"/>
        <v>7.8158508179915764E-2</v>
      </c>
      <c r="U120" s="54">
        <f t="shared" ca="1" si="16"/>
        <v>0.16276397594146311</v>
      </c>
      <c r="V120">
        <f t="shared" ca="1" si="17"/>
        <v>8</v>
      </c>
      <c r="W120" s="41">
        <f ca="1">VLOOKUP(LoanApplications!Q120,Rates!$B$2:$C$7,2,FALSE)*V120-800</f>
        <v>76.803357187340907</v>
      </c>
      <c r="X120">
        <f t="shared" si="18"/>
        <v>1</v>
      </c>
      <c r="Y120" s="41">
        <f t="shared" ca="1" si="19"/>
        <v>76.803357187340907</v>
      </c>
    </row>
    <row r="121" spans="10:25">
      <c r="J121" s="47">
        <v>4</v>
      </c>
      <c r="K121" s="48">
        <v>0.65199999999999991</v>
      </c>
      <c r="L121" s="49">
        <v>63</v>
      </c>
      <c r="M121" s="47">
        <v>1</v>
      </c>
      <c r="N121" s="37">
        <f t="shared" si="10"/>
        <v>1.2010315646518777</v>
      </c>
      <c r="O121" s="37">
        <f t="shared" si="11"/>
        <v>3.3235436051124809</v>
      </c>
      <c r="P121" s="37">
        <f t="shared" si="12"/>
        <v>0.76870824228127932</v>
      </c>
      <c r="Q121" s="1">
        <f>VLOOKUP(P121,Rates!$A$2:$B$7,2,TRUE)</f>
        <v>0.25</v>
      </c>
      <c r="R121" s="38">
        <f t="shared" ca="1" si="13"/>
        <v>0.28081785856683028</v>
      </c>
      <c r="S121" s="53">
        <f t="shared" ca="1" si="14"/>
        <v>1</v>
      </c>
      <c r="T121" s="38">
        <f t="shared" ca="1" si="15"/>
        <v>0.40453670341540671</v>
      </c>
      <c r="U121" s="54">
        <f t="shared" ca="1" si="16"/>
        <v>1.036831053409849</v>
      </c>
      <c r="V121">
        <f t="shared" ca="1" si="17"/>
        <v>8</v>
      </c>
      <c r="W121" s="41">
        <f ca="1">VLOOKUP(LoanApplications!Q121,Rates!$B$2:$C$7,2,FALSE)*V121-800</f>
        <v>76.803357187340907</v>
      </c>
      <c r="X121">
        <f t="shared" si="18"/>
        <v>1</v>
      </c>
      <c r="Y121" s="41">
        <f t="shared" ca="1" si="19"/>
        <v>76.803357187340907</v>
      </c>
    </row>
    <row r="122" spans="10:25">
      <c r="J122" s="47">
        <v>24</v>
      </c>
      <c r="K122" s="48">
        <v>1.1179999999999999</v>
      </c>
      <c r="L122" s="49">
        <v>54</v>
      </c>
      <c r="M122" s="47">
        <v>1</v>
      </c>
      <c r="N122" s="37">
        <f t="shared" si="10"/>
        <v>1.1991476299571033</v>
      </c>
      <c r="O122" s="37">
        <f t="shared" si="11"/>
        <v>3.3172881602801469</v>
      </c>
      <c r="P122" s="37">
        <f t="shared" si="12"/>
        <v>0.76837311690236809</v>
      </c>
      <c r="Q122" s="1">
        <f>VLOOKUP(P122,Rates!$A$2:$B$7,2,TRUE)</f>
        <v>0.25</v>
      </c>
      <c r="R122" s="38">
        <f t="shared" ca="1" si="13"/>
        <v>0.21153702091376492</v>
      </c>
      <c r="S122" s="53">
        <f t="shared" ca="1" si="14"/>
        <v>0</v>
      </c>
      <c r="T122" s="38">
        <f t="shared" ca="1" si="15"/>
        <v>0.11425746972023576</v>
      </c>
      <c r="U122" s="54">
        <f t="shared" ca="1" si="16"/>
        <v>0.24265793697434268</v>
      </c>
      <c r="V122">
        <f t="shared" ca="1" si="17"/>
        <v>0</v>
      </c>
      <c r="W122" s="41">
        <f ca="1">VLOOKUP(LoanApplications!Q122,Rates!$B$2:$C$7,2,FALSE)*V122-800</f>
        <v>-800</v>
      </c>
      <c r="X122">
        <f t="shared" si="18"/>
        <v>1</v>
      </c>
      <c r="Y122" s="41">
        <f t="shared" ca="1" si="19"/>
        <v>-800</v>
      </c>
    </row>
    <row r="123" spans="10:25">
      <c r="J123" s="47">
        <v>9</v>
      </c>
      <c r="K123" s="48">
        <v>1.4060000000000001</v>
      </c>
      <c r="L123" s="49">
        <v>67</v>
      </c>
      <c r="M123" s="47">
        <v>1</v>
      </c>
      <c r="N123" s="37">
        <f t="shared" si="10"/>
        <v>0.80287344631625146</v>
      </c>
      <c r="O123" s="37">
        <f t="shared" si="11"/>
        <v>2.2319450974865758</v>
      </c>
      <c r="P123" s="37">
        <f t="shared" si="12"/>
        <v>0.69058880338726003</v>
      </c>
      <c r="Q123" s="1">
        <f>VLOOKUP(P123,Rates!$A$2:$B$7,2,TRUE)</f>
        <v>0.25</v>
      </c>
      <c r="R123" s="38">
        <f t="shared" ca="1" si="13"/>
        <v>0.65782625936076211</v>
      </c>
      <c r="S123" s="53">
        <f t="shared" ca="1" si="14"/>
        <v>1</v>
      </c>
      <c r="T123" s="38">
        <f t="shared" ca="1" si="15"/>
        <v>0.86640511694155187</v>
      </c>
      <c r="U123" s="54">
        <f t="shared" ca="1" si="16"/>
        <v>4.0258866381475809</v>
      </c>
      <c r="V123">
        <f t="shared" ca="1" si="17"/>
        <v>8</v>
      </c>
      <c r="W123" s="41">
        <f ca="1">VLOOKUP(LoanApplications!Q123,Rates!$B$2:$C$7,2,FALSE)*V123-800</f>
        <v>76.803357187340907</v>
      </c>
      <c r="X123">
        <f t="shared" si="18"/>
        <v>1</v>
      </c>
      <c r="Y123" s="41">
        <f t="shared" ca="1" si="19"/>
        <v>76.803357187340907</v>
      </c>
    </row>
    <row r="124" spans="10:25">
      <c r="J124" s="47">
        <v>16</v>
      </c>
      <c r="K124" s="48">
        <v>0.442</v>
      </c>
      <c r="L124" s="49">
        <v>49.92</v>
      </c>
      <c r="M124" s="47">
        <v>1</v>
      </c>
      <c r="N124" s="37">
        <f t="shared" si="10"/>
        <v>0.13584639649162966</v>
      </c>
      <c r="O124" s="37">
        <f t="shared" si="11"/>
        <v>1.1455059263514682</v>
      </c>
      <c r="P124" s="37">
        <f t="shared" si="12"/>
        <v>0.53390946735787104</v>
      </c>
      <c r="Q124" s="1">
        <f>VLOOKUP(P124,Rates!$A$2:$B$7,2,TRUE)</f>
        <v>0.28000000000000003</v>
      </c>
      <c r="R124" s="38">
        <f t="shared" ca="1" si="13"/>
        <v>0.54150251074022926</v>
      </c>
      <c r="S124" s="53">
        <f t="shared" ca="1" si="14"/>
        <v>1</v>
      </c>
      <c r="T124" s="38">
        <f t="shared" ca="1" si="15"/>
        <v>0.17840806199828041</v>
      </c>
      <c r="U124" s="54">
        <f t="shared" ca="1" si="16"/>
        <v>0.3930228659493919</v>
      </c>
      <c r="V124">
        <f t="shared" ca="1" si="17"/>
        <v>8</v>
      </c>
      <c r="W124" s="41">
        <f ca="1">VLOOKUP(LoanApplications!Q124,Rates!$B$2:$C$7,2,FALSE)*V124-800</f>
        <v>86.259095044028413</v>
      </c>
      <c r="X124">
        <f t="shared" si="18"/>
        <v>1</v>
      </c>
      <c r="Y124" s="41">
        <f t="shared" ca="1" si="19"/>
        <v>86.259095044028413</v>
      </c>
    </row>
    <row r="125" spans="10:25">
      <c r="J125" s="47">
        <v>4</v>
      </c>
      <c r="K125" s="48">
        <v>0.64300000000000002</v>
      </c>
      <c r="L125" s="49">
        <v>58</v>
      </c>
      <c r="M125" s="47">
        <v>1</v>
      </c>
      <c r="N125" s="37">
        <f t="shared" si="10"/>
        <v>-1.1289638527765256</v>
      </c>
      <c r="O125" s="37">
        <f t="shared" si="11"/>
        <v>0.32336813989831575</v>
      </c>
      <c r="P125" s="37">
        <f t="shared" si="12"/>
        <v>0.2443523688904605</v>
      </c>
      <c r="Q125" s="1">
        <f>VLOOKUP(P125,Rates!$A$2:$B$7,2,TRUE)</f>
        <v>0.35</v>
      </c>
      <c r="R125" s="38">
        <f t="shared" ca="1" si="13"/>
        <v>0.39047132467498957</v>
      </c>
      <c r="S125" s="53">
        <f t="shared" ca="1" si="14"/>
        <v>0</v>
      </c>
      <c r="T125" s="38">
        <f t="shared" ca="1" si="15"/>
        <v>0.49707768984592637</v>
      </c>
      <c r="U125" s="54">
        <f t="shared" ca="1" si="16"/>
        <v>1.3746391475709909</v>
      </c>
      <c r="V125">
        <f t="shared" ca="1" si="17"/>
        <v>1</v>
      </c>
      <c r="W125" s="41">
        <f ca="1">VLOOKUP(LoanApplications!Q125,Rates!$B$2:$C$7,2,FALSE)*V125-800</f>
        <v>-686.43516829366274</v>
      </c>
      <c r="X125">
        <f t="shared" si="18"/>
        <v>0</v>
      </c>
      <c r="Y125" s="41">
        <f t="shared" ca="1" si="19"/>
        <v>0</v>
      </c>
    </row>
    <row r="126" spans="10:25">
      <c r="J126" s="47">
        <v>22</v>
      </c>
      <c r="K126" s="48">
        <v>1.3009999999999999</v>
      </c>
      <c r="L126" s="49">
        <v>61</v>
      </c>
      <c r="M126" s="47">
        <v>1</v>
      </c>
      <c r="N126" s="37">
        <f t="shared" si="10"/>
        <v>2.8863665858588305</v>
      </c>
      <c r="O126" s="37">
        <f t="shared" si="11"/>
        <v>17.928051083402526</v>
      </c>
      <c r="P126" s="37">
        <f t="shared" si="12"/>
        <v>0.94716835898245899</v>
      </c>
      <c r="Q126" s="1">
        <f>VLOOKUP(P126,Rates!$A$2:$B$7,2,TRUE)</f>
        <v>0.22</v>
      </c>
      <c r="R126" s="38">
        <f t="shared" ca="1" si="13"/>
        <v>0.33091793204763198</v>
      </c>
      <c r="S126" s="53">
        <f t="shared" ca="1" si="14"/>
        <v>1</v>
      </c>
      <c r="T126" s="38">
        <f t="shared" ca="1" si="15"/>
        <v>0.61034559855912007</v>
      </c>
      <c r="U126" s="54">
        <f t="shared" ca="1" si="16"/>
        <v>1.8849901657463761</v>
      </c>
      <c r="V126">
        <f t="shared" ca="1" si="17"/>
        <v>8</v>
      </c>
      <c r="W126" s="41">
        <f ca="1">VLOOKUP(LoanApplications!Q126,Rates!$B$2:$C$7,2,FALSE)*V126-800</f>
        <v>67.398382478407598</v>
      </c>
      <c r="X126">
        <f t="shared" si="18"/>
        <v>1</v>
      </c>
      <c r="Y126" s="41">
        <f t="shared" ca="1" si="19"/>
        <v>67.398382478407598</v>
      </c>
    </row>
    <row r="127" spans="10:25">
      <c r="J127" s="47">
        <v>23</v>
      </c>
      <c r="K127" s="48">
        <v>1.03</v>
      </c>
      <c r="L127" s="49">
        <v>47</v>
      </c>
      <c r="M127" s="47">
        <v>1</v>
      </c>
      <c r="N127" s="37">
        <f t="shared" si="10"/>
        <v>-2.001346827373581</v>
      </c>
      <c r="O127" s="37">
        <f t="shared" si="11"/>
        <v>0.13515313266276202</v>
      </c>
      <c r="P127" s="37">
        <f t="shared" si="12"/>
        <v>0.11906158629517179</v>
      </c>
      <c r="Q127" s="1">
        <f>VLOOKUP(P127,Rates!$A$2:$B$7,2,TRUE)</f>
        <v>0.35</v>
      </c>
      <c r="R127" s="38">
        <f t="shared" ca="1" si="13"/>
        <v>9.0155346319068297E-2</v>
      </c>
      <c r="S127" s="53">
        <f t="shared" ca="1" si="14"/>
        <v>0</v>
      </c>
      <c r="T127" s="38">
        <f t="shared" ca="1" si="15"/>
        <v>0.6899396116012928</v>
      </c>
      <c r="U127" s="54">
        <f t="shared" ca="1" si="16"/>
        <v>2.3419763983761994</v>
      </c>
      <c r="V127">
        <f t="shared" ca="1" si="17"/>
        <v>2</v>
      </c>
      <c r="W127" s="41">
        <f ca="1">VLOOKUP(LoanApplications!Q127,Rates!$B$2:$C$7,2,FALSE)*V127-800</f>
        <v>-572.87033658732548</v>
      </c>
      <c r="X127">
        <f t="shared" si="18"/>
        <v>0</v>
      </c>
      <c r="Y127" s="41">
        <f t="shared" ca="1" si="19"/>
        <v>0</v>
      </c>
    </row>
    <row r="128" spans="10:25">
      <c r="J128" s="47">
        <v>22</v>
      </c>
      <c r="K128" s="48">
        <v>1.847</v>
      </c>
      <c r="L128" s="49">
        <v>54</v>
      </c>
      <c r="M128" s="47">
        <v>1</v>
      </c>
      <c r="N128" s="37">
        <f t="shared" si="10"/>
        <v>-3.3282295273098548</v>
      </c>
      <c r="O128" s="37">
        <f t="shared" si="11"/>
        <v>3.5856531913854586E-2</v>
      </c>
      <c r="P128" s="37">
        <f t="shared" si="12"/>
        <v>3.46153456672285E-2</v>
      </c>
      <c r="Q128" s="1">
        <f>VLOOKUP(P128,Rates!$A$2:$B$7,2,TRUE)</f>
        <v>0.35</v>
      </c>
      <c r="R128" s="38">
        <f t="shared" ca="1" si="13"/>
        <v>0.69846933911456122</v>
      </c>
      <c r="S128" s="53">
        <f t="shared" ca="1" si="14"/>
        <v>0</v>
      </c>
      <c r="T128" s="38">
        <f t="shared" ca="1" si="15"/>
        <v>0.66390671786116451</v>
      </c>
      <c r="U128" s="54">
        <f t="shared" ca="1" si="16"/>
        <v>2.1807330642730713</v>
      </c>
      <c r="V128">
        <f t="shared" ca="1" si="17"/>
        <v>2</v>
      </c>
      <c r="W128" s="41">
        <f ca="1">VLOOKUP(LoanApplications!Q128,Rates!$B$2:$C$7,2,FALSE)*V128-800</f>
        <v>-572.87033658732548</v>
      </c>
      <c r="X128">
        <f t="shared" si="18"/>
        <v>0</v>
      </c>
      <c r="Y128" s="41">
        <f t="shared" ca="1" si="19"/>
        <v>0</v>
      </c>
    </row>
    <row r="129" spans="10:25">
      <c r="J129" s="47">
        <v>18</v>
      </c>
      <c r="K129" s="48">
        <v>1.6890000000000001</v>
      </c>
      <c r="L129" s="49">
        <v>54</v>
      </c>
      <c r="M129" s="47">
        <v>1</v>
      </c>
      <c r="N129" s="37">
        <f t="shared" si="10"/>
        <v>-3.8412622405358974</v>
      </c>
      <c r="O129" s="37">
        <f t="shared" si="11"/>
        <v>2.1466488365360574E-2</v>
      </c>
      <c r="P129" s="37">
        <f t="shared" si="12"/>
        <v>2.1015362334317118E-2</v>
      </c>
      <c r="Q129" s="1">
        <f>VLOOKUP(P129,Rates!$A$2:$B$7,2,TRUE)</f>
        <v>0.35</v>
      </c>
      <c r="R129" s="38">
        <f t="shared" ca="1" si="13"/>
        <v>0.4423761308977161</v>
      </c>
      <c r="S129" s="53">
        <f t="shared" ca="1" si="14"/>
        <v>0</v>
      </c>
      <c r="T129" s="38">
        <f t="shared" ca="1" si="15"/>
        <v>0.14370017318915962</v>
      </c>
      <c r="U129" s="54">
        <f t="shared" ca="1" si="16"/>
        <v>0.31026939840582546</v>
      </c>
      <c r="V129">
        <f t="shared" ca="1" si="17"/>
        <v>0</v>
      </c>
      <c r="W129" s="41">
        <f ca="1">VLOOKUP(LoanApplications!Q129,Rates!$B$2:$C$7,2,FALSE)*V129-800</f>
        <v>-800</v>
      </c>
      <c r="X129">
        <f t="shared" si="18"/>
        <v>0</v>
      </c>
      <c r="Y129" s="41">
        <f t="shared" ca="1" si="19"/>
        <v>0</v>
      </c>
    </row>
    <row r="130" spans="10:25">
      <c r="J130" s="47">
        <v>12</v>
      </c>
      <c r="K130" s="48">
        <v>1.4949999999999999</v>
      </c>
      <c r="L130" s="49">
        <v>66</v>
      </c>
      <c r="M130" s="47">
        <v>1</v>
      </c>
      <c r="N130" s="37">
        <f t="shared" si="10"/>
        <v>0.86806330886162897</v>
      </c>
      <c r="O130" s="37">
        <f t="shared" si="11"/>
        <v>2.3822926179176576</v>
      </c>
      <c r="P130" s="37">
        <f t="shared" si="12"/>
        <v>0.70434255312431837</v>
      </c>
      <c r="Q130" s="1">
        <f>VLOOKUP(P130,Rates!$A$2:$B$7,2,TRUE)</f>
        <v>0.25</v>
      </c>
      <c r="R130" s="38">
        <f t="shared" ca="1" si="13"/>
        <v>0.15466552215760432</v>
      </c>
      <c r="S130" s="53">
        <f t="shared" ca="1" si="14"/>
        <v>0</v>
      </c>
      <c r="T130" s="38">
        <f t="shared" ca="1" si="15"/>
        <v>0.8642821496497034</v>
      </c>
      <c r="U130" s="54">
        <f t="shared" ca="1" si="16"/>
        <v>3.9943543560975496</v>
      </c>
      <c r="V130">
        <f t="shared" ca="1" si="17"/>
        <v>3</v>
      </c>
      <c r="W130" s="41">
        <f ca="1">VLOOKUP(LoanApplications!Q130,Rates!$B$2:$C$7,2,FALSE)*V130-800</f>
        <v>-471.19874105474719</v>
      </c>
      <c r="X130">
        <f t="shared" si="18"/>
        <v>1</v>
      </c>
      <c r="Y130" s="41">
        <f t="shared" ca="1" si="19"/>
        <v>-471.19874105474719</v>
      </c>
    </row>
    <row r="131" spans="10:25">
      <c r="J131" s="47">
        <v>6</v>
      </c>
      <c r="K131" s="48">
        <v>0.52699999999999991</v>
      </c>
      <c r="L131" s="49">
        <v>62</v>
      </c>
      <c r="M131" s="47">
        <v>1</v>
      </c>
      <c r="N131" s="37">
        <f t="shared" ref="N131:N194" si="20">SUMPRODUCT($A$10:$D$10,J131:M131)</f>
        <v>2.0603211817052411</v>
      </c>
      <c r="O131" s="37">
        <f t="shared" ref="O131:O194" si="21">EXP(N131)</f>
        <v>7.8484901970107792</v>
      </c>
      <c r="P131" s="37">
        <f t="shared" ref="P131:P194" si="22">O131/(1+O131)</f>
        <v>0.88698636968170874</v>
      </c>
      <c r="Q131" s="1">
        <f>VLOOKUP(P131,Rates!$A$2:$B$7,2,TRUE)</f>
        <v>0.22</v>
      </c>
      <c r="R131" s="38">
        <f t="shared" ref="R131:R194" ca="1" si="23">RAND()</f>
        <v>0.85037086643408111</v>
      </c>
      <c r="S131" s="53">
        <f t="shared" ref="S131:S194" ca="1" si="24">_xlfn.BINOM.INV(1,P131,R131)</f>
        <v>1</v>
      </c>
      <c r="T131" s="38">
        <f t="shared" ref="T131:T194" ca="1" si="25">RAND()</f>
        <v>0.28511069456068849</v>
      </c>
      <c r="U131" s="54">
        <f t="shared" ref="U131:U194" ca="1" si="26">_xlfn.GAMMA.INV(T131,1,2)</f>
        <v>0.67125513168200501</v>
      </c>
      <c r="V131">
        <f t="shared" ref="V131:V194" ca="1" si="27">IF(S131=1,8,MIN(FLOOR(U131,1),7))</f>
        <v>8</v>
      </c>
      <c r="W131" s="41">
        <f ca="1">VLOOKUP(LoanApplications!Q131,Rates!$B$2:$C$7,2,FALSE)*V131-800</f>
        <v>67.398382478407598</v>
      </c>
      <c r="X131">
        <f t="shared" ref="X131:X194" si="28">IF(P131&gt;$AB$2,1,0)</f>
        <v>1</v>
      </c>
      <c r="Y131" s="41">
        <f t="shared" ref="Y131:Y194" ca="1" si="29">X131*W131</f>
        <v>67.398382478407598</v>
      </c>
    </row>
    <row r="132" spans="10:25">
      <c r="J132" s="47">
        <v>1</v>
      </c>
      <c r="K132" s="48">
        <v>0.78499999999999992</v>
      </c>
      <c r="L132" s="49">
        <v>57</v>
      </c>
      <c r="M132" s="47">
        <v>1</v>
      </c>
      <c r="N132" s="37">
        <f t="shared" si="20"/>
        <v>-3.3661815157504584</v>
      </c>
      <c r="O132" s="37">
        <f t="shared" si="21"/>
        <v>3.4521204666027407E-2</v>
      </c>
      <c r="P132" s="37">
        <f t="shared" si="22"/>
        <v>3.3369257691698857E-2</v>
      </c>
      <c r="Q132" s="1">
        <f>VLOOKUP(P132,Rates!$A$2:$B$7,2,TRUE)</f>
        <v>0.35</v>
      </c>
      <c r="R132" s="38">
        <f t="shared" ca="1" si="23"/>
        <v>0.70476469318660606</v>
      </c>
      <c r="S132" s="53">
        <f t="shared" ca="1" si="24"/>
        <v>0</v>
      </c>
      <c r="T132" s="38">
        <f t="shared" ca="1" si="25"/>
        <v>0.53067515725294023</v>
      </c>
      <c r="U132" s="54">
        <f t="shared" ca="1" si="26"/>
        <v>1.5129202436673943</v>
      </c>
      <c r="V132">
        <f t="shared" ca="1" si="27"/>
        <v>1</v>
      </c>
      <c r="W132" s="41">
        <f ca="1">VLOOKUP(LoanApplications!Q132,Rates!$B$2:$C$7,2,FALSE)*V132-800</f>
        <v>-686.43516829366274</v>
      </c>
      <c r="X132">
        <f t="shared" si="28"/>
        <v>0</v>
      </c>
      <c r="Y132" s="41">
        <f t="shared" ca="1" si="29"/>
        <v>0</v>
      </c>
    </row>
    <row r="133" spans="10:25">
      <c r="J133" s="47">
        <v>7</v>
      </c>
      <c r="K133" s="48">
        <v>0.441</v>
      </c>
      <c r="L133" s="49">
        <v>53</v>
      </c>
      <c r="M133" s="47">
        <v>1</v>
      </c>
      <c r="N133" s="37">
        <f t="shared" si="20"/>
        <v>-1.4276833251322998</v>
      </c>
      <c r="O133" s="37">
        <f t="shared" si="21"/>
        <v>0.23986396588912248</v>
      </c>
      <c r="P133" s="37">
        <f t="shared" si="22"/>
        <v>0.19345990567369456</v>
      </c>
      <c r="Q133" s="1">
        <f>VLOOKUP(P133,Rates!$A$2:$B$7,2,TRUE)</f>
        <v>0.35</v>
      </c>
      <c r="R133" s="38">
        <f t="shared" ca="1" si="23"/>
        <v>0.46161979710893908</v>
      </c>
      <c r="S133" s="53">
        <f t="shared" ca="1" si="24"/>
        <v>0</v>
      </c>
      <c r="T133" s="38">
        <f t="shared" ca="1" si="25"/>
        <v>0.88545974033781616</v>
      </c>
      <c r="U133" s="54">
        <f t="shared" ca="1" si="26"/>
        <v>4.3336578100379235</v>
      </c>
      <c r="V133">
        <f t="shared" ca="1" si="27"/>
        <v>4</v>
      </c>
      <c r="W133" s="41">
        <f ca="1">VLOOKUP(LoanApplications!Q133,Rates!$B$2:$C$7,2,FALSE)*V133-800</f>
        <v>-345.74067317465091</v>
      </c>
      <c r="X133">
        <f t="shared" si="28"/>
        <v>0</v>
      </c>
      <c r="Y133" s="41">
        <f t="shared" ca="1" si="29"/>
        <v>0</v>
      </c>
    </row>
    <row r="134" spans="10:25">
      <c r="J134" s="47">
        <v>13</v>
      </c>
      <c r="K134" s="48">
        <v>1.3359999999999999</v>
      </c>
      <c r="L134" s="49">
        <v>54</v>
      </c>
      <c r="M134" s="47">
        <v>1</v>
      </c>
      <c r="N134" s="37">
        <f t="shared" si="20"/>
        <v>-3.6606238566950715</v>
      </c>
      <c r="O134" s="37">
        <f t="shared" si="21"/>
        <v>2.5716464332484073E-2</v>
      </c>
      <c r="P134" s="37">
        <f t="shared" si="22"/>
        <v>2.5071708631702463E-2</v>
      </c>
      <c r="Q134" s="1">
        <f>VLOOKUP(P134,Rates!$A$2:$B$7,2,TRUE)</f>
        <v>0.35</v>
      </c>
      <c r="R134" s="38">
        <f t="shared" ca="1" si="23"/>
        <v>2.1255204671241867E-2</v>
      </c>
      <c r="S134" s="53">
        <f t="shared" ca="1" si="24"/>
        <v>0</v>
      </c>
      <c r="T134" s="38">
        <f t="shared" ca="1" si="25"/>
        <v>0.1731714346847758</v>
      </c>
      <c r="U134" s="54">
        <f t="shared" ca="1" si="26"/>
        <v>0.38031580505398105</v>
      </c>
      <c r="V134">
        <f t="shared" ca="1" si="27"/>
        <v>0</v>
      </c>
      <c r="W134" s="41">
        <f ca="1">VLOOKUP(LoanApplications!Q134,Rates!$B$2:$C$7,2,FALSE)*V134-800</f>
        <v>-800</v>
      </c>
      <c r="X134">
        <f t="shared" si="28"/>
        <v>0</v>
      </c>
      <c r="Y134" s="41">
        <f t="shared" ca="1" si="29"/>
        <v>0</v>
      </c>
    </row>
    <row r="135" spans="10:25">
      <c r="J135" s="47">
        <v>13</v>
      </c>
      <c r="K135" s="48">
        <v>1.92</v>
      </c>
      <c r="L135" s="49">
        <v>77</v>
      </c>
      <c r="M135" s="47">
        <v>1</v>
      </c>
      <c r="N135" s="37">
        <f t="shared" si="20"/>
        <v>4.1893240357097028</v>
      </c>
      <c r="O135" s="37">
        <f t="shared" si="21"/>
        <v>65.97817699179852</v>
      </c>
      <c r="P135" s="37">
        <f t="shared" si="22"/>
        <v>0.98506976384080369</v>
      </c>
      <c r="Q135" s="1">
        <f>VLOOKUP(P135,Rates!$A$2:$B$7,2,TRUE)</f>
        <v>0.15</v>
      </c>
      <c r="R135" s="38">
        <f t="shared" ca="1" si="23"/>
        <v>0.71602735450305421</v>
      </c>
      <c r="S135" s="53">
        <f t="shared" ca="1" si="24"/>
        <v>1</v>
      </c>
      <c r="T135" s="38">
        <f t="shared" ca="1" si="25"/>
        <v>0.1368330809514714</v>
      </c>
      <c r="U135" s="54">
        <f t="shared" ca="1" si="26"/>
        <v>0.29429437879138853</v>
      </c>
      <c r="V135">
        <f t="shared" ca="1" si="27"/>
        <v>8</v>
      </c>
      <c r="W135" s="41">
        <f ca="1">VLOOKUP(LoanApplications!Q135,Rates!$B$2:$C$7,2,FALSE)*V135-800</f>
        <v>45.652073294430465</v>
      </c>
      <c r="X135">
        <f t="shared" si="28"/>
        <v>1</v>
      </c>
      <c r="Y135" s="41">
        <f t="shared" ca="1" si="29"/>
        <v>45.652073294430465</v>
      </c>
    </row>
    <row r="136" spans="10:25">
      <c r="J136" s="47">
        <v>13</v>
      </c>
      <c r="K136" s="48">
        <v>1.264</v>
      </c>
      <c r="L136" s="49">
        <v>58</v>
      </c>
      <c r="M136" s="47">
        <v>1</v>
      </c>
      <c r="N136" s="37">
        <f t="shared" si="20"/>
        <v>-1.3779985927872644</v>
      </c>
      <c r="O136" s="37">
        <f t="shared" si="21"/>
        <v>0.25208256839213905</v>
      </c>
      <c r="P136" s="37">
        <f t="shared" si="22"/>
        <v>0.20133062687379372</v>
      </c>
      <c r="Q136" s="1">
        <f>VLOOKUP(P136,Rates!$A$2:$B$7,2,TRUE)</f>
        <v>0.35</v>
      </c>
      <c r="R136" s="38">
        <f t="shared" ca="1" si="23"/>
        <v>0.33342919408070537</v>
      </c>
      <c r="S136" s="53">
        <f t="shared" ca="1" si="24"/>
        <v>0</v>
      </c>
      <c r="T136" s="38">
        <f t="shared" ca="1" si="25"/>
        <v>0.81895194972722907</v>
      </c>
      <c r="U136" s="54">
        <f t="shared" ca="1" si="26"/>
        <v>3.4179856236545052</v>
      </c>
      <c r="V136">
        <f t="shared" ca="1" si="27"/>
        <v>3</v>
      </c>
      <c r="W136" s="41">
        <f ca="1">VLOOKUP(LoanApplications!Q136,Rates!$B$2:$C$7,2,FALSE)*V136-800</f>
        <v>-459.30550488098817</v>
      </c>
      <c r="X136">
        <f t="shared" si="28"/>
        <v>0</v>
      </c>
      <c r="Y136" s="41">
        <f t="shared" ca="1" si="29"/>
        <v>0</v>
      </c>
    </row>
    <row r="137" spans="10:25">
      <c r="J137" s="47">
        <v>23</v>
      </c>
      <c r="K137" s="48">
        <v>0.33300000000000002</v>
      </c>
      <c r="L137" s="49">
        <v>49</v>
      </c>
      <c r="M137" s="47">
        <v>1</v>
      </c>
      <c r="N137" s="37">
        <f t="shared" si="20"/>
        <v>2.6338259397687551</v>
      </c>
      <c r="O137" s="37">
        <f t="shared" si="21"/>
        <v>13.926951780600739</v>
      </c>
      <c r="P137" s="37">
        <f t="shared" si="22"/>
        <v>0.93300708579365732</v>
      </c>
      <c r="Q137" s="1">
        <f>VLOOKUP(P137,Rates!$A$2:$B$7,2,TRUE)</f>
        <v>0.22</v>
      </c>
      <c r="R137" s="38">
        <f t="shared" ca="1" si="23"/>
        <v>0.81036072121796698</v>
      </c>
      <c r="S137" s="53">
        <f t="shared" ca="1" si="24"/>
        <v>1</v>
      </c>
      <c r="T137" s="38">
        <f t="shared" ca="1" si="25"/>
        <v>7.9277231099529333E-3</v>
      </c>
      <c r="U137" s="54">
        <f t="shared" ca="1" si="26"/>
        <v>1.5918629166431286E-2</v>
      </c>
      <c r="V137">
        <f t="shared" ca="1" si="27"/>
        <v>8</v>
      </c>
      <c r="W137" s="41">
        <f ca="1">VLOOKUP(LoanApplications!Q137,Rates!$B$2:$C$7,2,FALSE)*V137-800</f>
        <v>67.398382478407598</v>
      </c>
      <c r="X137">
        <f t="shared" si="28"/>
        <v>1</v>
      </c>
      <c r="Y137" s="41">
        <f t="shared" ca="1" si="29"/>
        <v>67.398382478407598</v>
      </c>
    </row>
    <row r="138" spans="10:25">
      <c r="J138" s="47">
        <v>20</v>
      </c>
      <c r="K138" s="48">
        <v>0.91099999999999992</v>
      </c>
      <c r="L138" s="49">
        <v>56</v>
      </c>
      <c r="M138" s="47">
        <v>1</v>
      </c>
      <c r="N138" s="37">
        <f t="shared" si="20"/>
        <v>1.8961418932499434</v>
      </c>
      <c r="O138" s="37">
        <f t="shared" si="21"/>
        <v>6.6601492435984913</v>
      </c>
      <c r="P138" s="37">
        <f t="shared" si="22"/>
        <v>0.86945424061604415</v>
      </c>
      <c r="Q138" s="1">
        <f>VLOOKUP(P138,Rates!$A$2:$B$7,2,TRUE)</f>
        <v>0.22</v>
      </c>
      <c r="R138" s="38">
        <f t="shared" ca="1" si="23"/>
        <v>0.41773563217020571</v>
      </c>
      <c r="S138" s="53">
        <f t="shared" ca="1" si="24"/>
        <v>1</v>
      </c>
      <c r="T138" s="38">
        <f t="shared" ca="1" si="25"/>
        <v>0.29231959737172974</v>
      </c>
      <c r="U138" s="54">
        <f t="shared" ca="1" si="26"/>
        <v>0.69152539184227246</v>
      </c>
      <c r="V138">
        <f t="shared" ca="1" si="27"/>
        <v>8</v>
      </c>
      <c r="W138" s="41">
        <f ca="1">VLOOKUP(LoanApplications!Q138,Rates!$B$2:$C$7,2,FALSE)*V138-800</f>
        <v>67.398382478407598</v>
      </c>
      <c r="X138">
        <f t="shared" si="28"/>
        <v>1</v>
      </c>
      <c r="Y138" s="41">
        <f t="shared" ca="1" si="29"/>
        <v>67.398382478407598</v>
      </c>
    </row>
    <row r="139" spans="10:25">
      <c r="J139" s="47">
        <v>7</v>
      </c>
      <c r="K139" s="48">
        <v>1.538</v>
      </c>
      <c r="L139" s="49">
        <v>68</v>
      </c>
      <c r="M139" s="47">
        <v>1</v>
      </c>
      <c r="N139" s="37">
        <f t="shared" si="20"/>
        <v>-9.3416202425942174E-2</v>
      </c>
      <c r="O139" s="37">
        <f t="shared" si="21"/>
        <v>0.91081433826036751</v>
      </c>
      <c r="P139" s="37">
        <f t="shared" si="22"/>
        <v>0.47666291801514626</v>
      </c>
      <c r="Q139" s="1">
        <f>VLOOKUP(P139,Rates!$A$2:$B$7,2,TRUE)</f>
        <v>0.28000000000000003</v>
      </c>
      <c r="R139" s="38">
        <f t="shared" ca="1" si="23"/>
        <v>6.7846614677073758E-2</v>
      </c>
      <c r="S139" s="53">
        <f t="shared" ca="1" si="24"/>
        <v>0</v>
      </c>
      <c r="T139" s="38">
        <f t="shared" ca="1" si="25"/>
        <v>0.73390480359473531</v>
      </c>
      <c r="U139" s="54">
        <f t="shared" ca="1" si="26"/>
        <v>2.6478023060036966</v>
      </c>
      <c r="V139">
        <f t="shared" ca="1" si="27"/>
        <v>2</v>
      </c>
      <c r="W139" s="41">
        <f ca="1">VLOOKUP(LoanApplications!Q139,Rates!$B$2:$C$7,2,FALSE)*V139-800</f>
        <v>-578.43522623899287</v>
      </c>
      <c r="X139">
        <f t="shared" si="28"/>
        <v>1</v>
      </c>
      <c r="Y139" s="41">
        <f t="shared" ca="1" si="29"/>
        <v>-578.43522623899287</v>
      </c>
    </row>
    <row r="140" spans="10:25">
      <c r="J140" s="47">
        <v>11</v>
      </c>
      <c r="K140" s="48">
        <v>2.3839999999999999</v>
      </c>
      <c r="L140" s="49">
        <v>70</v>
      </c>
      <c r="M140" s="47">
        <v>1</v>
      </c>
      <c r="N140" s="37">
        <f t="shared" si="20"/>
        <v>-2.2659312776339249</v>
      </c>
      <c r="O140" s="37">
        <f t="shared" si="21"/>
        <v>0.10373338496267984</v>
      </c>
      <c r="P140" s="37">
        <f t="shared" si="22"/>
        <v>9.3984096500068573E-2</v>
      </c>
      <c r="Q140" s="1">
        <f>VLOOKUP(P140,Rates!$A$2:$B$7,2,TRUE)</f>
        <v>0.35</v>
      </c>
      <c r="R140" s="38">
        <f t="shared" ca="1" si="23"/>
        <v>0.95155565707059875</v>
      </c>
      <c r="S140" s="53">
        <f t="shared" ca="1" si="24"/>
        <v>1</v>
      </c>
      <c r="T140" s="38">
        <f t="shared" ca="1" si="25"/>
        <v>0.91431097855393018</v>
      </c>
      <c r="U140" s="54">
        <f t="shared" ca="1" si="26"/>
        <v>4.914061132128829</v>
      </c>
      <c r="V140">
        <f t="shared" ca="1" si="27"/>
        <v>8</v>
      </c>
      <c r="W140" s="41">
        <f ca="1">VLOOKUP(LoanApplications!Q140,Rates!$B$2:$C$7,2,FALSE)*V140-800</f>
        <v>108.51865365069818</v>
      </c>
      <c r="X140">
        <f t="shared" si="28"/>
        <v>0</v>
      </c>
      <c r="Y140" s="41">
        <f t="shared" ca="1" si="29"/>
        <v>0</v>
      </c>
    </row>
    <row r="141" spans="10:25">
      <c r="J141" s="47">
        <v>18</v>
      </c>
      <c r="K141" s="48">
        <v>1.052</v>
      </c>
      <c r="L141" s="49">
        <v>57</v>
      </c>
      <c r="M141" s="47">
        <v>1</v>
      </c>
      <c r="N141" s="37">
        <f t="shared" si="20"/>
        <v>0.95228077519353249</v>
      </c>
      <c r="O141" s="37">
        <f t="shared" si="21"/>
        <v>2.5916138122278229</v>
      </c>
      <c r="P141" s="37">
        <f t="shared" si="22"/>
        <v>0.72157362893653776</v>
      </c>
      <c r="Q141" s="1">
        <f>VLOOKUP(P141,Rates!$A$2:$B$7,2,TRUE)</f>
        <v>0.25</v>
      </c>
      <c r="R141" s="38">
        <f t="shared" ca="1" si="23"/>
        <v>9.3862284054948897E-2</v>
      </c>
      <c r="S141" s="53">
        <f t="shared" ca="1" si="24"/>
        <v>0</v>
      </c>
      <c r="T141" s="38">
        <f t="shared" ca="1" si="25"/>
        <v>0.75725313393067739</v>
      </c>
      <c r="U141" s="54">
        <f t="shared" ca="1" si="26"/>
        <v>2.8314721640202296</v>
      </c>
      <c r="V141">
        <f t="shared" ca="1" si="27"/>
        <v>2</v>
      </c>
      <c r="W141" s="41">
        <f ca="1">VLOOKUP(LoanApplications!Q141,Rates!$B$2:$C$7,2,FALSE)*V141-800</f>
        <v>-580.79916070316472</v>
      </c>
      <c r="X141">
        <f t="shared" si="28"/>
        <v>1</v>
      </c>
      <c r="Y141" s="41">
        <f t="shared" ca="1" si="29"/>
        <v>-580.79916070316472</v>
      </c>
    </row>
    <row r="142" spans="10:25">
      <c r="J142" s="47">
        <v>16</v>
      </c>
      <c r="K142" s="48">
        <v>1.47</v>
      </c>
      <c r="L142" s="49">
        <v>59.003999999999998</v>
      </c>
      <c r="M142" s="47">
        <v>1</v>
      </c>
      <c r="N142" s="37">
        <f t="shared" si="20"/>
        <v>-0.97830902312023227</v>
      </c>
      <c r="O142" s="37">
        <f t="shared" si="21"/>
        <v>0.37594627812766002</v>
      </c>
      <c r="P142" s="37">
        <f t="shared" si="22"/>
        <v>0.27322743925673809</v>
      </c>
      <c r="Q142" s="1">
        <f>VLOOKUP(P142,Rates!$A$2:$B$7,2,TRUE)</f>
        <v>0.3</v>
      </c>
      <c r="R142" s="38">
        <f t="shared" ca="1" si="23"/>
        <v>0.48348016241632874</v>
      </c>
      <c r="S142" s="53">
        <f t="shared" ca="1" si="24"/>
        <v>0</v>
      </c>
      <c r="T142" s="38">
        <f t="shared" ca="1" si="25"/>
        <v>0.2187983340811358</v>
      </c>
      <c r="U142" s="54">
        <f t="shared" ca="1" si="26"/>
        <v>0.49384389493851999</v>
      </c>
      <c r="V142">
        <f t="shared" ca="1" si="27"/>
        <v>0</v>
      </c>
      <c r="W142" s="41">
        <f ca="1">VLOOKUP(LoanApplications!Q142,Rates!$B$2:$C$7,2,FALSE)*V142-800</f>
        <v>-800</v>
      </c>
      <c r="X142">
        <f t="shared" si="28"/>
        <v>0</v>
      </c>
      <c r="Y142" s="41">
        <f t="shared" ca="1" si="29"/>
        <v>0</v>
      </c>
    </row>
    <row r="143" spans="10:25">
      <c r="J143" s="47">
        <v>21</v>
      </c>
      <c r="K143" s="48">
        <v>0.53400000000000003</v>
      </c>
      <c r="L143" s="49">
        <v>45.6</v>
      </c>
      <c r="M143" s="47">
        <v>1</v>
      </c>
      <c r="N143" s="37">
        <f t="shared" si="20"/>
        <v>-0.71943716738259056</v>
      </c>
      <c r="O143" s="37">
        <f t="shared" si="21"/>
        <v>0.48702629311751472</v>
      </c>
      <c r="P143" s="37">
        <f t="shared" si="22"/>
        <v>0.32751693455028014</v>
      </c>
      <c r="Q143" s="1">
        <f>VLOOKUP(P143,Rates!$A$2:$B$7,2,TRUE)</f>
        <v>0.3</v>
      </c>
      <c r="R143" s="38">
        <f t="shared" ca="1" si="23"/>
        <v>0.70213180759362137</v>
      </c>
      <c r="S143" s="53">
        <f t="shared" ca="1" si="24"/>
        <v>1</v>
      </c>
      <c r="T143" s="38">
        <f t="shared" ca="1" si="25"/>
        <v>0.31297683661642595</v>
      </c>
      <c r="U143" s="54">
        <f t="shared" ca="1" si="26"/>
        <v>0.75077454122529241</v>
      </c>
      <c r="V143">
        <f t="shared" ca="1" si="27"/>
        <v>8</v>
      </c>
      <c r="W143" s="41">
        <f ca="1">VLOOKUP(LoanApplications!Q143,Rates!$B$2:$C$7,2,FALSE)*V143-800</f>
        <v>92.591013325425138</v>
      </c>
      <c r="X143">
        <f t="shared" si="28"/>
        <v>1</v>
      </c>
      <c r="Y143" s="41">
        <f t="shared" ca="1" si="29"/>
        <v>92.591013325425138</v>
      </c>
    </row>
    <row r="144" spans="10:25">
      <c r="J144" s="47">
        <v>21</v>
      </c>
      <c r="K144" s="48">
        <v>0.61</v>
      </c>
      <c r="L144" s="49">
        <v>41.716999999999999</v>
      </c>
      <c r="M144" s="47">
        <v>1</v>
      </c>
      <c r="N144" s="37">
        <f t="shared" si="20"/>
        <v>-2.9675702413913889</v>
      </c>
      <c r="O144" s="37">
        <f t="shared" si="21"/>
        <v>5.1428116554943934E-2</v>
      </c>
      <c r="P144" s="37">
        <f t="shared" si="22"/>
        <v>4.8912632014683696E-2</v>
      </c>
      <c r="Q144" s="1">
        <f>VLOOKUP(P144,Rates!$A$2:$B$7,2,TRUE)</f>
        <v>0.35</v>
      </c>
      <c r="R144" s="38">
        <f t="shared" ca="1" si="23"/>
        <v>0.68874942806994066</v>
      </c>
      <c r="S144" s="53">
        <f t="shared" ca="1" si="24"/>
        <v>0</v>
      </c>
      <c r="T144" s="38">
        <f t="shared" ca="1" si="25"/>
        <v>0.62597381228533477</v>
      </c>
      <c r="U144" s="54">
        <f t="shared" ca="1" si="26"/>
        <v>1.9668589267829755</v>
      </c>
      <c r="V144">
        <f t="shared" ca="1" si="27"/>
        <v>1</v>
      </c>
      <c r="W144" s="41">
        <f ca="1">VLOOKUP(LoanApplications!Q144,Rates!$B$2:$C$7,2,FALSE)*V144-800</f>
        <v>-686.43516829366274</v>
      </c>
      <c r="X144">
        <f t="shared" si="28"/>
        <v>0</v>
      </c>
      <c r="Y144" s="41">
        <f t="shared" ca="1" si="29"/>
        <v>0</v>
      </c>
    </row>
    <row r="145" spans="10:25">
      <c r="J145" s="47">
        <v>7</v>
      </c>
      <c r="K145" s="48">
        <v>0.98399999999999999</v>
      </c>
      <c r="L145" s="49">
        <v>54.383420000000001</v>
      </c>
      <c r="M145" s="47">
        <v>1</v>
      </c>
      <c r="N145" s="37">
        <f t="shared" si="20"/>
        <v>-3.6399939239317547</v>
      </c>
      <c r="O145" s="37">
        <f t="shared" si="21"/>
        <v>2.6252503477206101E-2</v>
      </c>
      <c r="P145" s="37">
        <f t="shared" si="22"/>
        <v>2.5580939767022151E-2</v>
      </c>
      <c r="Q145" s="1">
        <f>VLOOKUP(P145,Rates!$A$2:$B$7,2,TRUE)</f>
        <v>0.35</v>
      </c>
      <c r="R145" s="38">
        <f t="shared" ca="1" si="23"/>
        <v>0.20467231633880889</v>
      </c>
      <c r="S145" s="53">
        <f t="shared" ca="1" si="24"/>
        <v>0</v>
      </c>
      <c r="T145" s="38">
        <f t="shared" ca="1" si="25"/>
        <v>0.6471416235508699</v>
      </c>
      <c r="U145" s="54">
        <f t="shared" ca="1" si="26"/>
        <v>2.0833770048237161</v>
      </c>
      <c r="V145">
        <f t="shared" ca="1" si="27"/>
        <v>2</v>
      </c>
      <c r="W145" s="41">
        <f ca="1">VLOOKUP(LoanApplications!Q145,Rates!$B$2:$C$7,2,FALSE)*V145-800</f>
        <v>-572.87033658732548</v>
      </c>
      <c r="X145">
        <f t="shared" si="28"/>
        <v>0</v>
      </c>
      <c r="Y145" s="41">
        <f t="shared" ca="1" si="29"/>
        <v>0</v>
      </c>
    </row>
    <row r="146" spans="10:25">
      <c r="J146" s="47">
        <v>5</v>
      </c>
      <c r="K146" s="48">
        <v>1.6320000000000001</v>
      </c>
      <c r="L146" s="49">
        <v>71</v>
      </c>
      <c r="M146" s="47">
        <v>1</v>
      </c>
      <c r="N146" s="37">
        <f t="shared" si="20"/>
        <v>0.16217821841114599</v>
      </c>
      <c r="O146" s="37">
        <f t="shared" si="21"/>
        <v>1.1760698199397672</v>
      </c>
      <c r="P146" s="37">
        <f t="shared" si="22"/>
        <v>0.54045592157163436</v>
      </c>
      <c r="Q146" s="1">
        <f>VLOOKUP(P146,Rates!$A$2:$B$7,2,TRUE)</f>
        <v>0.28000000000000003</v>
      </c>
      <c r="R146" s="38">
        <f t="shared" ca="1" si="23"/>
        <v>0.48659895649417884</v>
      </c>
      <c r="S146" s="53">
        <f t="shared" ca="1" si="24"/>
        <v>1</v>
      </c>
      <c r="T146" s="38">
        <f t="shared" ca="1" si="25"/>
        <v>0.8167274960413955</v>
      </c>
      <c r="U146" s="54">
        <f t="shared" ca="1" si="26"/>
        <v>3.3935622821396545</v>
      </c>
      <c r="V146">
        <f t="shared" ca="1" si="27"/>
        <v>8</v>
      </c>
      <c r="W146" s="41">
        <f ca="1">VLOOKUP(LoanApplications!Q146,Rates!$B$2:$C$7,2,FALSE)*V146-800</f>
        <v>86.259095044028413</v>
      </c>
      <c r="X146">
        <f t="shared" si="28"/>
        <v>1</v>
      </c>
      <c r="Y146" s="41">
        <f t="shared" ca="1" si="29"/>
        <v>86.259095044028413</v>
      </c>
    </row>
    <row r="147" spans="10:25">
      <c r="J147" s="47">
        <v>4</v>
      </c>
      <c r="K147" s="48">
        <v>1.1659999999999999</v>
      </c>
      <c r="L147" s="49">
        <v>63</v>
      </c>
      <c r="M147" s="47">
        <v>1</v>
      </c>
      <c r="N147" s="37">
        <f t="shared" si="20"/>
        <v>-1.5158279050710455</v>
      </c>
      <c r="O147" s="37">
        <f t="shared" si="21"/>
        <v>0.21962627984729532</v>
      </c>
      <c r="P147" s="37">
        <f t="shared" si="22"/>
        <v>0.18007670339375917</v>
      </c>
      <c r="Q147" s="1">
        <f>VLOOKUP(P147,Rates!$A$2:$B$7,2,TRUE)</f>
        <v>0.35</v>
      </c>
      <c r="R147" s="38">
        <f t="shared" ca="1" si="23"/>
        <v>0.74612556425294485</v>
      </c>
      <c r="S147" s="53">
        <f t="shared" ca="1" si="24"/>
        <v>0</v>
      </c>
      <c r="T147" s="38">
        <f t="shared" ca="1" si="25"/>
        <v>0.91471226748477141</v>
      </c>
      <c r="U147" s="54">
        <f t="shared" ca="1" si="26"/>
        <v>4.9234493011843616</v>
      </c>
      <c r="V147">
        <f t="shared" ca="1" si="27"/>
        <v>4</v>
      </c>
      <c r="W147" s="41">
        <f ca="1">VLOOKUP(LoanApplications!Q147,Rates!$B$2:$C$7,2,FALSE)*V147-800</f>
        <v>-345.74067317465091</v>
      </c>
      <c r="X147">
        <f t="shared" si="28"/>
        <v>0</v>
      </c>
      <c r="Y147" s="41">
        <f t="shared" ca="1" si="29"/>
        <v>0</v>
      </c>
    </row>
    <row r="148" spans="10:25">
      <c r="J148" s="47">
        <v>24</v>
      </c>
      <c r="K148" s="48">
        <v>2.0640000000000001</v>
      </c>
      <c r="L148" s="49">
        <v>58.5</v>
      </c>
      <c r="M148" s="47">
        <v>1</v>
      </c>
      <c r="N148" s="37">
        <f t="shared" si="20"/>
        <v>-1.6613321687797722</v>
      </c>
      <c r="O148" s="37">
        <f t="shared" si="21"/>
        <v>0.18988585153083617</v>
      </c>
      <c r="P148" s="37">
        <f t="shared" si="22"/>
        <v>0.15958325018029282</v>
      </c>
      <c r="Q148" s="1">
        <f>VLOOKUP(P148,Rates!$A$2:$B$7,2,TRUE)</f>
        <v>0.35</v>
      </c>
      <c r="R148" s="38">
        <f t="shared" ca="1" si="23"/>
        <v>0.96090662822667861</v>
      </c>
      <c r="S148" s="53">
        <f t="shared" ca="1" si="24"/>
        <v>1</v>
      </c>
      <c r="T148" s="38">
        <f t="shared" ca="1" si="25"/>
        <v>0.77398669688497235</v>
      </c>
      <c r="U148" s="54">
        <f t="shared" ca="1" si="26"/>
        <v>2.9743228362027985</v>
      </c>
      <c r="V148">
        <f t="shared" ca="1" si="27"/>
        <v>8</v>
      </c>
      <c r="W148" s="41">
        <f ca="1">VLOOKUP(LoanApplications!Q148,Rates!$B$2:$C$7,2,FALSE)*V148-800</f>
        <v>108.51865365069818</v>
      </c>
      <c r="X148">
        <f t="shared" si="28"/>
        <v>0</v>
      </c>
      <c r="Y148" s="41">
        <f t="shared" ca="1" si="29"/>
        <v>0</v>
      </c>
    </row>
    <row r="149" spans="10:25">
      <c r="J149" s="47">
        <v>7</v>
      </c>
      <c r="K149" s="48">
        <v>1.542</v>
      </c>
      <c r="L149" s="49">
        <v>73</v>
      </c>
      <c r="M149" s="47">
        <v>1</v>
      </c>
      <c r="N149" s="37">
        <f t="shared" si="20"/>
        <v>2.2630078090659111</v>
      </c>
      <c r="O149" s="37">
        <f t="shared" si="21"/>
        <v>9.6119566614322149</v>
      </c>
      <c r="P149" s="37">
        <f t="shared" si="22"/>
        <v>0.90576667132138122</v>
      </c>
      <c r="Q149" s="1">
        <f>VLOOKUP(P149,Rates!$A$2:$B$7,2,TRUE)</f>
        <v>0.22</v>
      </c>
      <c r="R149" s="38">
        <f t="shared" ca="1" si="23"/>
        <v>0.13559288412255266</v>
      </c>
      <c r="S149" s="53">
        <f t="shared" ca="1" si="24"/>
        <v>1</v>
      </c>
      <c r="T149" s="38">
        <f t="shared" ca="1" si="25"/>
        <v>0.87772407634770944</v>
      </c>
      <c r="U149" s="54">
        <f t="shared" ca="1" si="26"/>
        <v>4.2029502373841012</v>
      </c>
      <c r="V149">
        <f t="shared" ca="1" si="27"/>
        <v>8</v>
      </c>
      <c r="W149" s="41">
        <f ca="1">VLOOKUP(LoanApplications!Q149,Rates!$B$2:$C$7,2,FALSE)*V149-800</f>
        <v>67.398382478407598</v>
      </c>
      <c r="X149">
        <f t="shared" si="28"/>
        <v>1</v>
      </c>
      <c r="Y149" s="41">
        <f t="shared" ca="1" si="29"/>
        <v>67.398382478407598</v>
      </c>
    </row>
    <row r="150" spans="10:25">
      <c r="J150" s="47">
        <v>20</v>
      </c>
      <c r="K150" s="48">
        <v>1.5210000000000001</v>
      </c>
      <c r="L150" s="49">
        <v>51</v>
      </c>
      <c r="M150" s="47">
        <v>1</v>
      </c>
      <c r="N150" s="37">
        <f t="shared" si="20"/>
        <v>-3.7057134692338884</v>
      </c>
      <c r="O150" s="37">
        <f t="shared" si="21"/>
        <v>2.4582672129137728E-2</v>
      </c>
      <c r="P150" s="37">
        <f t="shared" si="22"/>
        <v>2.3992863433902913E-2</v>
      </c>
      <c r="Q150" s="1">
        <f>VLOOKUP(P150,Rates!$A$2:$B$7,2,TRUE)</f>
        <v>0.35</v>
      </c>
      <c r="R150" s="38">
        <f t="shared" ca="1" si="23"/>
        <v>0.98532577516427255</v>
      </c>
      <c r="S150" s="53">
        <f t="shared" ca="1" si="24"/>
        <v>1</v>
      </c>
      <c r="T150" s="38">
        <f t="shared" ca="1" si="25"/>
        <v>0.13434612411695013</v>
      </c>
      <c r="U150" s="54">
        <f t="shared" ca="1" si="26"/>
        <v>0.28854026348392331</v>
      </c>
      <c r="V150">
        <f t="shared" ca="1" si="27"/>
        <v>8</v>
      </c>
      <c r="W150" s="41">
        <f ca="1">VLOOKUP(LoanApplications!Q150,Rates!$B$2:$C$7,2,FALSE)*V150-800</f>
        <v>108.51865365069818</v>
      </c>
      <c r="X150">
        <f t="shared" si="28"/>
        <v>0</v>
      </c>
      <c r="Y150" s="41">
        <f t="shared" ca="1" si="29"/>
        <v>0</v>
      </c>
    </row>
    <row r="151" spans="10:25">
      <c r="J151" s="47">
        <v>14</v>
      </c>
      <c r="K151" s="48">
        <v>0.92699999999999994</v>
      </c>
      <c r="L151" s="49">
        <v>50</v>
      </c>
      <c r="M151" s="47">
        <v>1</v>
      </c>
      <c r="N151" s="37">
        <f t="shared" si="20"/>
        <v>-3.0637743002909588</v>
      </c>
      <c r="O151" s="37">
        <f t="shared" si="21"/>
        <v>4.6711060524154337E-2</v>
      </c>
      <c r="P151" s="37">
        <f t="shared" si="22"/>
        <v>4.462650896300184E-2</v>
      </c>
      <c r="Q151" s="1">
        <f>VLOOKUP(P151,Rates!$A$2:$B$7,2,TRUE)</f>
        <v>0.35</v>
      </c>
      <c r="R151" s="38">
        <f t="shared" ca="1" si="23"/>
        <v>0.52784874558215078</v>
      </c>
      <c r="S151" s="53">
        <f t="shared" ca="1" si="24"/>
        <v>0</v>
      </c>
      <c r="T151" s="38">
        <f t="shared" ca="1" si="25"/>
        <v>0.62883454906485625</v>
      </c>
      <c r="U151" s="54">
        <f t="shared" ca="1" si="26"/>
        <v>1.9822147127822396</v>
      </c>
      <c r="V151">
        <f t="shared" ca="1" si="27"/>
        <v>1</v>
      </c>
      <c r="W151" s="41">
        <f ca="1">VLOOKUP(LoanApplications!Q151,Rates!$B$2:$C$7,2,FALSE)*V151-800</f>
        <v>-686.43516829366274</v>
      </c>
      <c r="X151">
        <f t="shared" si="28"/>
        <v>0</v>
      </c>
      <c r="Y151" s="41">
        <f t="shared" ca="1" si="29"/>
        <v>0</v>
      </c>
    </row>
    <row r="152" spans="10:25">
      <c r="J152" s="47">
        <v>10</v>
      </c>
      <c r="K152" s="48">
        <v>1.6199999999999999</v>
      </c>
      <c r="L152" s="49">
        <v>59</v>
      </c>
      <c r="M152" s="47">
        <v>1</v>
      </c>
      <c r="N152" s="37">
        <f t="shared" si="20"/>
        <v>-3.7953333269799181</v>
      </c>
      <c r="O152" s="37">
        <f t="shared" si="21"/>
        <v>2.2475412906503799E-2</v>
      </c>
      <c r="P152" s="37">
        <f t="shared" si="22"/>
        <v>2.1981372483681396E-2</v>
      </c>
      <c r="Q152" s="1">
        <f>VLOOKUP(P152,Rates!$A$2:$B$7,2,TRUE)</f>
        <v>0.35</v>
      </c>
      <c r="R152" s="38">
        <f t="shared" ca="1" si="23"/>
        <v>0.84691585124599578</v>
      </c>
      <c r="S152" s="53">
        <f t="shared" ca="1" si="24"/>
        <v>0</v>
      </c>
      <c r="T152" s="38">
        <f t="shared" ca="1" si="25"/>
        <v>0.17670366254872949</v>
      </c>
      <c r="U152" s="54">
        <f t="shared" ca="1" si="26"/>
        <v>0.38887814661502063</v>
      </c>
      <c r="V152">
        <f t="shared" ca="1" si="27"/>
        <v>0</v>
      </c>
      <c r="W152" s="41">
        <f ca="1">VLOOKUP(LoanApplications!Q152,Rates!$B$2:$C$7,2,FALSE)*V152-800</f>
        <v>-800</v>
      </c>
      <c r="X152">
        <f t="shared" si="28"/>
        <v>0</v>
      </c>
      <c r="Y152" s="41">
        <f t="shared" ca="1" si="29"/>
        <v>0</v>
      </c>
    </row>
    <row r="153" spans="10:25">
      <c r="J153" s="47">
        <v>24</v>
      </c>
      <c r="K153" s="48">
        <v>0.629</v>
      </c>
      <c r="L153" s="49">
        <v>42</v>
      </c>
      <c r="M153" s="47">
        <v>1</v>
      </c>
      <c r="N153" s="37">
        <f t="shared" si="20"/>
        <v>-1.922296398819519</v>
      </c>
      <c r="O153" s="37">
        <f t="shared" si="21"/>
        <v>0.1462706803419121</v>
      </c>
      <c r="P153" s="37">
        <f t="shared" si="22"/>
        <v>0.12760570679368871</v>
      </c>
      <c r="Q153" s="1">
        <f>VLOOKUP(P153,Rates!$A$2:$B$7,2,TRUE)</f>
        <v>0.35</v>
      </c>
      <c r="R153" s="38">
        <f t="shared" ca="1" si="23"/>
        <v>0.79312300856739471</v>
      </c>
      <c r="S153" s="53">
        <f t="shared" ca="1" si="24"/>
        <v>0</v>
      </c>
      <c r="T153" s="38">
        <f t="shared" ca="1" si="25"/>
        <v>0.33650821050585478</v>
      </c>
      <c r="U153" s="54">
        <f t="shared" ca="1" si="26"/>
        <v>0.82047759964855393</v>
      </c>
      <c r="V153">
        <f t="shared" ca="1" si="27"/>
        <v>0</v>
      </c>
      <c r="W153" s="41">
        <f ca="1">VLOOKUP(LoanApplications!Q153,Rates!$B$2:$C$7,2,FALSE)*V153-800</f>
        <v>-800</v>
      </c>
      <c r="X153">
        <f t="shared" si="28"/>
        <v>0</v>
      </c>
      <c r="Y153" s="41">
        <f t="shared" ca="1" si="29"/>
        <v>0</v>
      </c>
    </row>
    <row r="154" spans="10:25">
      <c r="J154" s="47">
        <v>17</v>
      </c>
      <c r="K154" s="48">
        <v>0.91700000000000004</v>
      </c>
      <c r="L154" s="49">
        <v>58</v>
      </c>
      <c r="M154" s="47">
        <v>1</v>
      </c>
      <c r="N154" s="37">
        <f t="shared" si="20"/>
        <v>1.8043221208474876</v>
      </c>
      <c r="O154" s="37">
        <f t="shared" si="21"/>
        <v>6.0758513592466006</v>
      </c>
      <c r="P154" s="37">
        <f t="shared" si="22"/>
        <v>0.85867425003307662</v>
      </c>
      <c r="Q154" s="1">
        <f>VLOOKUP(P154,Rates!$A$2:$B$7,2,TRUE)</f>
        <v>0.22</v>
      </c>
      <c r="R154" s="38">
        <f t="shared" ca="1" si="23"/>
        <v>0.48172092428145086</v>
      </c>
      <c r="S154" s="53">
        <f t="shared" ca="1" si="24"/>
        <v>1</v>
      </c>
      <c r="T154" s="38">
        <f t="shared" ca="1" si="25"/>
        <v>0.21513572516154778</v>
      </c>
      <c r="U154" s="54">
        <f t="shared" ca="1" si="26"/>
        <v>0.48448894888665445</v>
      </c>
      <c r="V154">
        <f t="shared" ca="1" si="27"/>
        <v>8</v>
      </c>
      <c r="W154" s="41">
        <f ca="1">VLOOKUP(LoanApplications!Q154,Rates!$B$2:$C$7,2,FALSE)*V154-800</f>
        <v>67.398382478407598</v>
      </c>
      <c r="X154">
        <f t="shared" si="28"/>
        <v>1</v>
      </c>
      <c r="Y154" s="41">
        <f t="shared" ca="1" si="29"/>
        <v>67.398382478407598</v>
      </c>
    </row>
    <row r="155" spans="10:25">
      <c r="J155" s="47">
        <v>2</v>
      </c>
      <c r="K155" s="48">
        <v>0.41</v>
      </c>
      <c r="L155" s="49">
        <v>63</v>
      </c>
      <c r="M155" s="47">
        <v>1</v>
      </c>
      <c r="N155" s="37">
        <f t="shared" si="20"/>
        <v>1.8060873745074097</v>
      </c>
      <c r="O155" s="37">
        <f t="shared" si="21"/>
        <v>6.0865862502108348</v>
      </c>
      <c r="P155" s="37">
        <f t="shared" si="22"/>
        <v>0.85888833287392097</v>
      </c>
      <c r="Q155" s="1">
        <f>VLOOKUP(P155,Rates!$A$2:$B$7,2,TRUE)</f>
        <v>0.22</v>
      </c>
      <c r="R155" s="38">
        <f t="shared" ca="1" si="23"/>
        <v>0.20487336677099977</v>
      </c>
      <c r="S155" s="53">
        <f t="shared" ca="1" si="24"/>
        <v>1</v>
      </c>
      <c r="T155" s="38">
        <f t="shared" ca="1" si="25"/>
        <v>0.54576556341091464</v>
      </c>
      <c r="U155" s="54">
        <f t="shared" ca="1" si="26"/>
        <v>1.5782836681339398</v>
      </c>
      <c r="V155">
        <f t="shared" ca="1" si="27"/>
        <v>8</v>
      </c>
      <c r="W155" s="41">
        <f ca="1">VLOOKUP(LoanApplications!Q155,Rates!$B$2:$C$7,2,FALSE)*V155-800</f>
        <v>67.398382478407598</v>
      </c>
      <c r="X155">
        <f t="shared" si="28"/>
        <v>1</v>
      </c>
      <c r="Y155" s="41">
        <f t="shared" ca="1" si="29"/>
        <v>67.398382478407598</v>
      </c>
    </row>
    <row r="156" spans="10:25">
      <c r="J156" s="47">
        <v>22</v>
      </c>
      <c r="K156" s="48">
        <v>0.96699999999999997</v>
      </c>
      <c r="L156" s="49">
        <v>45</v>
      </c>
      <c r="M156" s="47">
        <v>1</v>
      </c>
      <c r="N156" s="37">
        <f t="shared" si="20"/>
        <v>-2.9564173682789132</v>
      </c>
      <c r="O156" s="37">
        <f t="shared" si="21"/>
        <v>5.2004898221016713E-2</v>
      </c>
      <c r="P156" s="37">
        <f t="shared" si="22"/>
        <v>4.9434083728088267E-2</v>
      </c>
      <c r="Q156" s="1">
        <f>VLOOKUP(P156,Rates!$A$2:$B$7,2,TRUE)</f>
        <v>0.35</v>
      </c>
      <c r="R156" s="38">
        <f t="shared" ca="1" si="23"/>
        <v>0.87584135686789544</v>
      </c>
      <c r="S156" s="53">
        <f t="shared" ca="1" si="24"/>
        <v>0</v>
      </c>
      <c r="T156" s="38">
        <f t="shared" ca="1" si="25"/>
        <v>7.0042280732217632E-2</v>
      </c>
      <c r="U156" s="54">
        <f t="shared" ca="1" si="26"/>
        <v>0.14523231404247613</v>
      </c>
      <c r="V156">
        <f t="shared" ca="1" si="27"/>
        <v>0</v>
      </c>
      <c r="W156" s="41">
        <f ca="1">VLOOKUP(LoanApplications!Q156,Rates!$B$2:$C$7,2,FALSE)*V156-800</f>
        <v>-800</v>
      </c>
      <c r="X156">
        <f t="shared" si="28"/>
        <v>0</v>
      </c>
      <c r="Y156" s="41">
        <f t="shared" ca="1" si="29"/>
        <v>0</v>
      </c>
    </row>
    <row r="157" spans="10:25">
      <c r="J157" s="47">
        <v>8</v>
      </c>
      <c r="K157" s="48">
        <v>1.673</v>
      </c>
      <c r="L157" s="49">
        <v>72</v>
      </c>
      <c r="M157" s="47">
        <v>1</v>
      </c>
      <c r="N157" s="37">
        <f t="shared" si="20"/>
        <v>1.4321093386627197</v>
      </c>
      <c r="O157" s="37">
        <f t="shared" si="21"/>
        <v>4.1875227863915487</v>
      </c>
      <c r="P157" s="37">
        <f t="shared" si="22"/>
        <v>0.80722976241698552</v>
      </c>
      <c r="Q157" s="1">
        <f>VLOOKUP(P157,Rates!$A$2:$B$7,2,TRUE)</f>
        <v>0.25</v>
      </c>
      <c r="R157" s="38">
        <f t="shared" ca="1" si="23"/>
        <v>0.24731438450900201</v>
      </c>
      <c r="S157" s="53">
        <f t="shared" ca="1" si="24"/>
        <v>1</v>
      </c>
      <c r="T157" s="38">
        <f t="shared" ca="1" si="25"/>
        <v>0.60820110391078552</v>
      </c>
      <c r="U157" s="54">
        <f t="shared" ca="1" si="26"/>
        <v>1.8740131820242545</v>
      </c>
      <c r="V157">
        <f t="shared" ca="1" si="27"/>
        <v>8</v>
      </c>
      <c r="W157" s="41">
        <f ca="1">VLOOKUP(LoanApplications!Q157,Rates!$B$2:$C$7,2,FALSE)*V157-800</f>
        <v>76.803357187340907</v>
      </c>
      <c r="X157">
        <f t="shared" si="28"/>
        <v>1</v>
      </c>
      <c r="Y157" s="41">
        <f t="shared" ca="1" si="29"/>
        <v>76.803357187340907</v>
      </c>
    </row>
    <row r="158" spans="10:25">
      <c r="J158" s="47">
        <v>22</v>
      </c>
      <c r="K158" s="48">
        <v>0.85099999999999998</v>
      </c>
      <c r="L158" s="49">
        <v>42</v>
      </c>
      <c r="M158" s="47">
        <v>1</v>
      </c>
      <c r="N158" s="37">
        <f t="shared" si="20"/>
        <v>-3.7698141180523805</v>
      </c>
      <c r="O158" s="37">
        <f t="shared" si="21"/>
        <v>2.3056348647919302E-2</v>
      </c>
      <c r="P158" s="37">
        <f t="shared" si="22"/>
        <v>2.2536733854778168E-2</v>
      </c>
      <c r="Q158" s="1">
        <f>VLOOKUP(P158,Rates!$A$2:$B$7,2,TRUE)</f>
        <v>0.35</v>
      </c>
      <c r="R158" s="38">
        <f t="shared" ca="1" si="23"/>
        <v>0.5612716627550367</v>
      </c>
      <c r="S158" s="53">
        <f t="shared" ca="1" si="24"/>
        <v>0</v>
      </c>
      <c r="T158" s="38">
        <f t="shared" ca="1" si="25"/>
        <v>0.72153066169023672</v>
      </c>
      <c r="U158" s="54">
        <f t="shared" ca="1" si="26"/>
        <v>2.5568946430229382</v>
      </c>
      <c r="V158">
        <f t="shared" ca="1" si="27"/>
        <v>2</v>
      </c>
      <c r="W158" s="41">
        <f ca="1">VLOOKUP(LoanApplications!Q158,Rates!$B$2:$C$7,2,FALSE)*V158-800</f>
        <v>-572.87033658732548</v>
      </c>
      <c r="X158">
        <f t="shared" si="28"/>
        <v>0</v>
      </c>
      <c r="Y158" s="41">
        <f t="shared" ca="1" si="29"/>
        <v>0</v>
      </c>
    </row>
    <row r="159" spans="10:25">
      <c r="J159" s="47">
        <v>5</v>
      </c>
      <c r="K159" s="48">
        <v>1.9510000000000001</v>
      </c>
      <c r="L159" s="49">
        <v>78</v>
      </c>
      <c r="M159" s="47">
        <v>1</v>
      </c>
      <c r="N159" s="37">
        <f t="shared" si="20"/>
        <v>1.8046275586025402</v>
      </c>
      <c r="O159" s="37">
        <f t="shared" si="21"/>
        <v>6.0777074370894972</v>
      </c>
      <c r="P159" s="37">
        <f t="shared" si="22"/>
        <v>0.85871131169399939</v>
      </c>
      <c r="Q159" s="1">
        <f>VLOOKUP(P159,Rates!$A$2:$B$7,2,TRUE)</f>
        <v>0.22</v>
      </c>
      <c r="R159" s="38">
        <f t="shared" ca="1" si="23"/>
        <v>0.42346994150852069</v>
      </c>
      <c r="S159" s="53">
        <f t="shared" ca="1" si="24"/>
        <v>1</v>
      </c>
      <c r="T159" s="38">
        <f t="shared" ca="1" si="25"/>
        <v>0.21984898387176743</v>
      </c>
      <c r="U159" s="54">
        <f t="shared" ca="1" si="26"/>
        <v>0.49653553523553473</v>
      </c>
      <c r="V159">
        <f t="shared" ca="1" si="27"/>
        <v>8</v>
      </c>
      <c r="W159" s="41">
        <f ca="1">VLOOKUP(LoanApplications!Q159,Rates!$B$2:$C$7,2,FALSE)*V159-800</f>
        <v>67.398382478407598</v>
      </c>
      <c r="X159">
        <f t="shared" si="28"/>
        <v>1</v>
      </c>
      <c r="Y159" s="41">
        <f t="shared" ca="1" si="29"/>
        <v>67.398382478407598</v>
      </c>
    </row>
    <row r="160" spans="10:25">
      <c r="J160" s="47">
        <v>14</v>
      </c>
      <c r="K160" s="48">
        <v>0.86999999999999988</v>
      </c>
      <c r="L160" s="49">
        <v>55</v>
      </c>
      <c r="M160" s="47">
        <v>1</v>
      </c>
      <c r="N160" s="37">
        <f t="shared" si="20"/>
        <v>-0.38492144122498217</v>
      </c>
      <c r="O160" s="37">
        <f t="shared" si="21"/>
        <v>0.68050409367277709</v>
      </c>
      <c r="P160" s="37">
        <f t="shared" si="22"/>
        <v>0.40494045580425875</v>
      </c>
      <c r="Q160" s="1">
        <f>VLOOKUP(P160,Rates!$A$2:$B$7,2,TRUE)</f>
        <v>0.3</v>
      </c>
      <c r="R160" s="38">
        <f t="shared" ca="1" si="23"/>
        <v>0.28298501620099592</v>
      </c>
      <c r="S160" s="53">
        <f t="shared" ca="1" si="24"/>
        <v>0</v>
      </c>
      <c r="T160" s="38">
        <f t="shared" ca="1" si="25"/>
        <v>0.63366730173453512</v>
      </c>
      <c r="U160" s="54">
        <f t="shared" ca="1" si="26"/>
        <v>2.0084266936547737</v>
      </c>
      <c r="V160">
        <f t="shared" ca="1" si="27"/>
        <v>2</v>
      </c>
      <c r="W160" s="41">
        <f ca="1">VLOOKUP(LoanApplications!Q160,Rates!$B$2:$C$7,2,FALSE)*V160-800</f>
        <v>-576.85224666864372</v>
      </c>
      <c r="X160">
        <f t="shared" si="28"/>
        <v>1</v>
      </c>
      <c r="Y160" s="41">
        <f t="shared" ca="1" si="29"/>
        <v>-576.85224666864372</v>
      </c>
    </row>
    <row r="161" spans="10:25">
      <c r="J161" s="47">
        <v>19</v>
      </c>
      <c r="K161" s="48">
        <v>1.02</v>
      </c>
      <c r="L161" s="49">
        <v>48</v>
      </c>
      <c r="M161" s="47">
        <v>1</v>
      </c>
      <c r="N161" s="37">
        <f t="shared" si="20"/>
        <v>-2.8211525475292945</v>
      </c>
      <c r="O161" s="37">
        <f t="shared" si="21"/>
        <v>5.9537283600981886E-2</v>
      </c>
      <c r="P161" s="37">
        <f t="shared" si="22"/>
        <v>5.6191777790618472E-2</v>
      </c>
      <c r="Q161" s="1">
        <f>VLOOKUP(P161,Rates!$A$2:$B$7,2,TRUE)</f>
        <v>0.35</v>
      </c>
      <c r="R161" s="38">
        <f t="shared" ca="1" si="23"/>
        <v>0.86409397146154376</v>
      </c>
      <c r="S161" s="53">
        <f t="shared" ca="1" si="24"/>
        <v>0</v>
      </c>
      <c r="T161" s="38">
        <f t="shared" ca="1" si="25"/>
        <v>0.96252941327871389</v>
      </c>
      <c r="U161" s="54">
        <f t="shared" ca="1" si="26"/>
        <v>6.5683980157428552</v>
      </c>
      <c r="V161">
        <f t="shared" ca="1" si="27"/>
        <v>6</v>
      </c>
      <c r="W161" s="41">
        <f ca="1">VLOOKUP(LoanApplications!Q161,Rates!$B$2:$C$7,2,FALSE)*V161-800</f>
        <v>-118.61100976197633</v>
      </c>
      <c r="X161">
        <f t="shared" si="28"/>
        <v>0</v>
      </c>
      <c r="Y161" s="41">
        <f t="shared" ca="1" si="29"/>
        <v>0</v>
      </c>
    </row>
    <row r="162" spans="10:25">
      <c r="J162" s="47">
        <v>15</v>
      </c>
      <c r="K162" s="48">
        <v>1.3519999999999999</v>
      </c>
      <c r="L162" s="49">
        <v>56</v>
      </c>
      <c r="M162" s="47">
        <v>1</v>
      </c>
      <c r="N162" s="37">
        <f t="shared" si="20"/>
        <v>-2.1200804601855019</v>
      </c>
      <c r="O162" s="37">
        <f t="shared" si="21"/>
        <v>0.12002197113288306</v>
      </c>
      <c r="P162" s="37">
        <f t="shared" si="22"/>
        <v>0.10716037205188295</v>
      </c>
      <c r="Q162" s="1">
        <f>VLOOKUP(P162,Rates!$A$2:$B$7,2,TRUE)</f>
        <v>0.35</v>
      </c>
      <c r="R162" s="38">
        <f t="shared" ca="1" si="23"/>
        <v>0.63802416117031813</v>
      </c>
      <c r="S162" s="53">
        <f t="shared" ca="1" si="24"/>
        <v>0</v>
      </c>
      <c r="T162" s="38">
        <f t="shared" ca="1" si="25"/>
        <v>0.34922488806436336</v>
      </c>
      <c r="U162" s="54">
        <f t="shared" ca="1" si="26"/>
        <v>0.8591822932617964</v>
      </c>
      <c r="V162">
        <f t="shared" ca="1" si="27"/>
        <v>0</v>
      </c>
      <c r="W162" s="41">
        <f ca="1">VLOOKUP(LoanApplications!Q162,Rates!$B$2:$C$7,2,FALSE)*V162-800</f>
        <v>-800</v>
      </c>
      <c r="X162">
        <f t="shared" si="28"/>
        <v>0</v>
      </c>
      <c r="Y162" s="41">
        <f t="shared" ca="1" si="29"/>
        <v>0</v>
      </c>
    </row>
    <row r="163" spans="10:25">
      <c r="J163" s="47">
        <v>15</v>
      </c>
      <c r="K163" s="48">
        <v>1.7710000000000001</v>
      </c>
      <c r="L163" s="49">
        <v>74</v>
      </c>
      <c r="M163" s="47">
        <v>1</v>
      </c>
      <c r="N163" s="37">
        <f t="shared" si="20"/>
        <v>4.2244441495705942</v>
      </c>
      <c r="O163" s="37">
        <f t="shared" si="21"/>
        <v>68.336508112268319</v>
      </c>
      <c r="P163" s="37">
        <f t="shared" si="22"/>
        <v>0.9855775834805407</v>
      </c>
      <c r="Q163" s="1">
        <f>VLOOKUP(P163,Rates!$A$2:$B$7,2,TRUE)</f>
        <v>0.15</v>
      </c>
      <c r="R163" s="38">
        <f t="shared" ca="1" si="23"/>
        <v>0.57012189718300632</v>
      </c>
      <c r="S163" s="53">
        <f t="shared" ca="1" si="24"/>
        <v>1</v>
      </c>
      <c r="T163" s="38">
        <f t="shared" ca="1" si="25"/>
        <v>0.51753404716335361</v>
      </c>
      <c r="U163" s="54">
        <f t="shared" ca="1" si="26"/>
        <v>1.4576898495239683</v>
      </c>
      <c r="V163">
        <f t="shared" ca="1" si="27"/>
        <v>8</v>
      </c>
      <c r="W163" s="41">
        <f ca="1">VLOOKUP(LoanApplications!Q163,Rates!$B$2:$C$7,2,FALSE)*V163-800</f>
        <v>45.652073294430465</v>
      </c>
      <c r="X163">
        <f t="shared" si="28"/>
        <v>1</v>
      </c>
      <c r="Y163" s="41">
        <f t="shared" ca="1" si="29"/>
        <v>45.652073294430465</v>
      </c>
    </row>
    <row r="164" spans="10:25">
      <c r="J164" s="47">
        <v>14</v>
      </c>
      <c r="K164" s="48">
        <v>0.92200000000000004</v>
      </c>
      <c r="L164" s="49">
        <v>58</v>
      </c>
      <c r="M164" s="47">
        <v>1</v>
      </c>
      <c r="N164" s="37">
        <f t="shared" si="20"/>
        <v>0.76676131256067848</v>
      </c>
      <c r="O164" s="37">
        <f t="shared" si="21"/>
        <v>2.1527827607267462</v>
      </c>
      <c r="P164" s="37">
        <f t="shared" si="22"/>
        <v>0.6828198845614436</v>
      </c>
      <c r="Q164" s="1">
        <f>VLOOKUP(P164,Rates!$A$2:$B$7,2,TRUE)</f>
        <v>0.25</v>
      </c>
      <c r="R164" s="38">
        <f t="shared" ca="1" si="23"/>
        <v>0.48423474181979109</v>
      </c>
      <c r="S164" s="53">
        <f t="shared" ca="1" si="24"/>
        <v>1</v>
      </c>
      <c r="T164" s="38">
        <f t="shared" ca="1" si="25"/>
        <v>0.59239469132428979</v>
      </c>
      <c r="U164" s="54">
        <f t="shared" ca="1" si="26"/>
        <v>1.7949119069789119</v>
      </c>
      <c r="V164">
        <f t="shared" ca="1" si="27"/>
        <v>8</v>
      </c>
      <c r="W164" s="41">
        <f ca="1">VLOOKUP(LoanApplications!Q164,Rates!$B$2:$C$7,2,FALSE)*V164-800</f>
        <v>76.803357187340907</v>
      </c>
      <c r="X164">
        <f t="shared" si="28"/>
        <v>1</v>
      </c>
      <c r="Y164" s="41">
        <f t="shared" ca="1" si="29"/>
        <v>76.803357187340907</v>
      </c>
    </row>
    <row r="165" spans="10:25">
      <c r="J165" s="47">
        <v>4</v>
      </c>
      <c r="K165" s="48">
        <v>1.639</v>
      </c>
      <c r="L165" s="49">
        <v>66</v>
      </c>
      <c r="M165" s="47">
        <v>1</v>
      </c>
      <c r="N165" s="37">
        <f t="shared" si="20"/>
        <v>-2.5894327714280898</v>
      </c>
      <c r="O165" s="37">
        <f t="shared" si="21"/>
        <v>7.5062605666594853E-2</v>
      </c>
      <c r="P165" s="37">
        <f t="shared" si="22"/>
        <v>6.9821613430644927E-2</v>
      </c>
      <c r="Q165" s="1">
        <f>VLOOKUP(P165,Rates!$A$2:$B$7,2,TRUE)</f>
        <v>0.35</v>
      </c>
      <c r="R165" s="38">
        <f t="shared" ca="1" si="23"/>
        <v>0.96690200509423296</v>
      </c>
      <c r="S165" s="53">
        <f t="shared" ca="1" si="24"/>
        <v>1</v>
      </c>
      <c r="T165" s="38">
        <f t="shared" ca="1" si="25"/>
        <v>0.77153018626016567</v>
      </c>
      <c r="U165" s="54">
        <f t="shared" ca="1" si="26"/>
        <v>2.9527023670921397</v>
      </c>
      <c r="V165">
        <f t="shared" ca="1" si="27"/>
        <v>8</v>
      </c>
      <c r="W165" s="41">
        <f ca="1">VLOOKUP(LoanApplications!Q165,Rates!$B$2:$C$7,2,FALSE)*V165-800</f>
        <v>108.51865365069818</v>
      </c>
      <c r="X165">
        <f t="shared" si="28"/>
        <v>0</v>
      </c>
      <c r="Y165" s="41">
        <f t="shared" ca="1" si="29"/>
        <v>0</v>
      </c>
    </row>
    <row r="166" spans="10:25">
      <c r="J166" s="47">
        <v>10</v>
      </c>
      <c r="K166" s="48">
        <v>0.91700000000000004</v>
      </c>
      <c r="L166" s="49">
        <v>59</v>
      </c>
      <c r="M166" s="47">
        <v>1</v>
      </c>
      <c r="N166" s="37">
        <f t="shared" si="20"/>
        <v>-7.9473001658488585E-2</v>
      </c>
      <c r="O166" s="37">
        <f t="shared" si="21"/>
        <v>0.92360295538000781</v>
      </c>
      <c r="P166" s="37">
        <f t="shared" si="22"/>
        <v>0.48014220023775644</v>
      </c>
      <c r="Q166" s="1">
        <f>VLOOKUP(P166,Rates!$A$2:$B$7,2,TRUE)</f>
        <v>0.28000000000000003</v>
      </c>
      <c r="R166" s="38">
        <f t="shared" ca="1" si="23"/>
        <v>0.14463951552687848</v>
      </c>
      <c r="S166" s="53">
        <f t="shared" ca="1" si="24"/>
        <v>0</v>
      </c>
      <c r="T166" s="38">
        <f t="shared" ca="1" si="25"/>
        <v>2.4788112153267816E-3</v>
      </c>
      <c r="U166" s="54">
        <f t="shared" ca="1" si="26"/>
        <v>4.9637771086551161E-3</v>
      </c>
      <c r="V166">
        <f t="shared" ca="1" si="27"/>
        <v>0</v>
      </c>
      <c r="W166" s="41">
        <f ca="1">VLOOKUP(LoanApplications!Q166,Rates!$B$2:$C$7,2,FALSE)*V166-800</f>
        <v>-800</v>
      </c>
      <c r="X166">
        <f t="shared" si="28"/>
        <v>1</v>
      </c>
      <c r="Y166" s="41">
        <f t="shared" ca="1" si="29"/>
        <v>-800</v>
      </c>
    </row>
    <row r="167" spans="10:25">
      <c r="J167" s="47">
        <v>11</v>
      </c>
      <c r="K167" s="48">
        <v>1.4789999999999999</v>
      </c>
      <c r="L167" s="49">
        <v>69</v>
      </c>
      <c r="M167" s="47">
        <v>1</v>
      </c>
      <c r="N167" s="37">
        <f t="shared" si="20"/>
        <v>2.0421308705024614</v>
      </c>
      <c r="O167" s="37">
        <f t="shared" si="21"/>
        <v>7.7070143636001909</v>
      </c>
      <c r="P167" s="37">
        <f t="shared" si="22"/>
        <v>0.88515006887085024</v>
      </c>
      <c r="Q167" s="1">
        <f>VLOOKUP(P167,Rates!$A$2:$B$7,2,TRUE)</f>
        <v>0.22</v>
      </c>
      <c r="R167" s="38">
        <f t="shared" ca="1" si="23"/>
        <v>0.11490537600084683</v>
      </c>
      <c r="S167" s="53">
        <f t="shared" ca="1" si="24"/>
        <v>1</v>
      </c>
      <c r="T167" s="38">
        <f t="shared" ca="1" si="25"/>
        <v>0.29654187594583725</v>
      </c>
      <c r="U167" s="54">
        <f t="shared" ca="1" si="26"/>
        <v>0.70349385870676617</v>
      </c>
      <c r="V167">
        <f t="shared" ca="1" si="27"/>
        <v>8</v>
      </c>
      <c r="W167" s="41">
        <f ca="1">VLOOKUP(LoanApplications!Q167,Rates!$B$2:$C$7,2,FALSE)*V167-800</f>
        <v>67.398382478407598</v>
      </c>
      <c r="X167">
        <f t="shared" si="28"/>
        <v>1</v>
      </c>
      <c r="Y167" s="41">
        <f t="shared" ca="1" si="29"/>
        <v>67.398382478407598</v>
      </c>
    </row>
    <row r="168" spans="10:25">
      <c r="J168" s="47">
        <v>12</v>
      </c>
      <c r="K168" s="48">
        <v>1.536</v>
      </c>
      <c r="L168" s="49">
        <v>71</v>
      </c>
      <c r="M168" s="47">
        <v>1</v>
      </c>
      <c r="N168" s="37">
        <f t="shared" si="20"/>
        <v>3.0289157242839337</v>
      </c>
      <c r="O168" s="37">
        <f t="shared" si="21"/>
        <v>20.674803244697369</v>
      </c>
      <c r="P168" s="37">
        <f t="shared" si="22"/>
        <v>0.95386347969527041</v>
      </c>
      <c r="Q168" s="1">
        <f>VLOOKUP(P168,Rates!$A$2:$B$7,2,TRUE)</f>
        <v>0.15</v>
      </c>
      <c r="R168" s="38">
        <f t="shared" ca="1" si="23"/>
        <v>6.9710832328688688E-2</v>
      </c>
      <c r="S168" s="53">
        <f t="shared" ca="1" si="24"/>
        <v>1</v>
      </c>
      <c r="T168" s="38">
        <f t="shared" ca="1" si="25"/>
        <v>0.96389751403449775</v>
      </c>
      <c r="U168" s="54">
        <f t="shared" ca="1" si="26"/>
        <v>6.6427871054079182</v>
      </c>
      <c r="V168">
        <f t="shared" ca="1" si="27"/>
        <v>8</v>
      </c>
      <c r="W168" s="41">
        <f ca="1">VLOOKUP(LoanApplications!Q168,Rates!$B$2:$C$7,2,FALSE)*V168-800</f>
        <v>45.652073294430465</v>
      </c>
      <c r="X168">
        <f t="shared" si="28"/>
        <v>1</v>
      </c>
      <c r="Y168" s="41">
        <f t="shared" ca="1" si="29"/>
        <v>45.652073294430465</v>
      </c>
    </row>
    <row r="169" spans="10:25">
      <c r="J169" s="47">
        <v>3</v>
      </c>
      <c r="K169" s="48">
        <v>1.31</v>
      </c>
      <c r="L169" s="49">
        <v>66</v>
      </c>
      <c r="M169" s="47">
        <v>1</v>
      </c>
      <c r="N169" s="37">
        <f t="shared" si="20"/>
        <v>-1.1874753534606981</v>
      </c>
      <c r="O169" s="37">
        <f t="shared" si="21"/>
        <v>0.30499028557348667</v>
      </c>
      <c r="P169" s="37">
        <f t="shared" si="22"/>
        <v>0.23371077083493894</v>
      </c>
      <c r="Q169" s="1">
        <f>VLOOKUP(P169,Rates!$A$2:$B$7,2,TRUE)</f>
        <v>0.35</v>
      </c>
      <c r="R169" s="38">
        <f t="shared" ca="1" si="23"/>
        <v>0.7118589259952971</v>
      </c>
      <c r="S169" s="53">
        <f t="shared" ca="1" si="24"/>
        <v>0</v>
      </c>
      <c r="T169" s="38">
        <f t="shared" ca="1" si="25"/>
        <v>0.47737852860392704</v>
      </c>
      <c r="U169" s="54">
        <f t="shared" ca="1" si="26"/>
        <v>1.2977956820438286</v>
      </c>
      <c r="V169">
        <f t="shared" ca="1" si="27"/>
        <v>1</v>
      </c>
      <c r="W169" s="41">
        <f ca="1">VLOOKUP(LoanApplications!Q169,Rates!$B$2:$C$7,2,FALSE)*V169-800</f>
        <v>-686.43516829366274</v>
      </c>
      <c r="X169">
        <f t="shared" si="28"/>
        <v>0</v>
      </c>
      <c r="Y169" s="41">
        <f t="shared" ca="1" si="29"/>
        <v>0</v>
      </c>
    </row>
    <row r="170" spans="10:25">
      <c r="J170" s="47">
        <v>12</v>
      </c>
      <c r="K170" s="48">
        <v>1.1220000000000001</v>
      </c>
      <c r="L170" s="49">
        <v>66</v>
      </c>
      <c r="M170" s="47">
        <v>1</v>
      </c>
      <c r="N170" s="37">
        <f t="shared" si="20"/>
        <v>2.8396364259951916</v>
      </c>
      <c r="O170" s="37">
        <f t="shared" si="21"/>
        <v>17.109543820819873</v>
      </c>
      <c r="P170" s="37">
        <f t="shared" si="22"/>
        <v>0.94478049751588233</v>
      </c>
      <c r="Q170" s="1">
        <f>VLOOKUP(P170,Rates!$A$2:$B$7,2,TRUE)</f>
        <v>0.22</v>
      </c>
      <c r="R170" s="38">
        <f t="shared" ca="1" si="23"/>
        <v>0.69384978854105495</v>
      </c>
      <c r="S170" s="53">
        <f t="shared" ca="1" si="24"/>
        <v>1</v>
      </c>
      <c r="T170" s="38">
        <f t="shared" ca="1" si="25"/>
        <v>0.44176802210596622</v>
      </c>
      <c r="U170" s="54">
        <f t="shared" ca="1" si="26"/>
        <v>1.1659613440002403</v>
      </c>
      <c r="V170">
        <f t="shared" ca="1" si="27"/>
        <v>8</v>
      </c>
      <c r="W170" s="41">
        <f ca="1">VLOOKUP(LoanApplications!Q170,Rates!$B$2:$C$7,2,FALSE)*V170-800</f>
        <v>67.398382478407598</v>
      </c>
      <c r="X170">
        <f t="shared" si="28"/>
        <v>1</v>
      </c>
      <c r="Y170" s="41">
        <f t="shared" ca="1" si="29"/>
        <v>67.398382478407598</v>
      </c>
    </row>
    <row r="171" spans="10:25">
      <c r="J171" s="47">
        <v>5</v>
      </c>
      <c r="K171" s="48">
        <v>0.86</v>
      </c>
      <c r="L171" s="49">
        <v>66</v>
      </c>
      <c r="M171" s="47">
        <v>1</v>
      </c>
      <c r="N171" s="37">
        <f t="shared" si="20"/>
        <v>1.8651862550656055</v>
      </c>
      <c r="O171" s="37">
        <f t="shared" si="21"/>
        <v>6.4571384487414401</v>
      </c>
      <c r="P171" s="37">
        <f t="shared" si="22"/>
        <v>0.86590030386672345</v>
      </c>
      <c r="Q171" s="1">
        <f>VLOOKUP(P171,Rates!$A$2:$B$7,2,TRUE)</f>
        <v>0.22</v>
      </c>
      <c r="R171" s="38">
        <f t="shared" ca="1" si="23"/>
        <v>0.51182263103925363</v>
      </c>
      <c r="S171" s="53">
        <f t="shared" ca="1" si="24"/>
        <v>1</v>
      </c>
      <c r="T171" s="38">
        <f t="shared" ca="1" si="25"/>
        <v>0.47106715766679952</v>
      </c>
      <c r="U171" s="54">
        <f t="shared" ca="1" si="26"/>
        <v>1.2737876145881823</v>
      </c>
      <c r="V171">
        <f t="shared" ca="1" si="27"/>
        <v>8</v>
      </c>
      <c r="W171" s="41">
        <f ca="1">VLOOKUP(LoanApplications!Q171,Rates!$B$2:$C$7,2,FALSE)*V171-800</f>
        <v>67.398382478407598</v>
      </c>
      <c r="X171">
        <f t="shared" si="28"/>
        <v>1</v>
      </c>
      <c r="Y171" s="41">
        <f t="shared" ca="1" si="29"/>
        <v>67.398382478407598</v>
      </c>
    </row>
    <row r="172" spans="10:25">
      <c r="J172" s="47">
        <v>3</v>
      </c>
      <c r="K172" s="48">
        <v>0.95600000000000007</v>
      </c>
      <c r="L172" s="49">
        <v>58</v>
      </c>
      <c r="M172" s="47">
        <v>1</v>
      </c>
      <c r="N172" s="37">
        <f t="shared" si="20"/>
        <v>-3.1204379125564401</v>
      </c>
      <c r="O172" s="37">
        <f t="shared" si="21"/>
        <v>4.4137835674519926E-2</v>
      </c>
      <c r="P172" s="37">
        <f t="shared" si="22"/>
        <v>4.2272039348144677E-2</v>
      </c>
      <c r="Q172" s="1">
        <f>VLOOKUP(P172,Rates!$A$2:$B$7,2,TRUE)</f>
        <v>0.35</v>
      </c>
      <c r="R172" s="38">
        <f t="shared" ca="1" si="23"/>
        <v>0.38166362522406483</v>
      </c>
      <c r="S172" s="53">
        <f t="shared" ca="1" si="24"/>
        <v>0</v>
      </c>
      <c r="T172" s="38">
        <f t="shared" ca="1" si="25"/>
        <v>0.40683255393934525</v>
      </c>
      <c r="U172" s="54">
        <f t="shared" ca="1" si="26"/>
        <v>1.0445570974928022</v>
      </c>
      <c r="V172">
        <f t="shared" ca="1" si="27"/>
        <v>1</v>
      </c>
      <c r="W172" s="41">
        <f ca="1">VLOOKUP(LoanApplications!Q172,Rates!$B$2:$C$7,2,FALSE)*V172-800</f>
        <v>-686.43516829366274</v>
      </c>
      <c r="X172">
        <f t="shared" si="28"/>
        <v>0</v>
      </c>
      <c r="Y172" s="41">
        <f t="shared" ca="1" si="29"/>
        <v>0</v>
      </c>
    </row>
    <row r="173" spans="10:25">
      <c r="J173" s="47">
        <v>20</v>
      </c>
      <c r="K173" s="48">
        <v>1.579</v>
      </c>
      <c r="L173" s="49">
        <v>60</v>
      </c>
      <c r="M173" s="47">
        <v>1</v>
      </c>
      <c r="N173" s="37">
        <f t="shared" si="20"/>
        <v>0.26733523576677243</v>
      </c>
      <c r="O173" s="37">
        <f t="shared" si="21"/>
        <v>1.3064783511977016</v>
      </c>
      <c r="P173" s="37">
        <f t="shared" si="22"/>
        <v>0.56643859263594531</v>
      </c>
      <c r="Q173" s="1">
        <f>VLOOKUP(P173,Rates!$A$2:$B$7,2,TRUE)</f>
        <v>0.28000000000000003</v>
      </c>
      <c r="R173" s="38">
        <f t="shared" ca="1" si="23"/>
        <v>0.15297816483849813</v>
      </c>
      <c r="S173" s="53">
        <f t="shared" ca="1" si="24"/>
        <v>0</v>
      </c>
      <c r="T173" s="38">
        <f t="shared" ca="1" si="25"/>
        <v>0.31203095376421119</v>
      </c>
      <c r="U173" s="54">
        <f t="shared" ca="1" si="26"/>
        <v>0.74802286599453871</v>
      </c>
      <c r="V173">
        <f t="shared" ca="1" si="27"/>
        <v>0</v>
      </c>
      <c r="W173" s="41">
        <f ca="1">VLOOKUP(LoanApplications!Q173,Rates!$B$2:$C$7,2,FALSE)*V173-800</f>
        <v>-800</v>
      </c>
      <c r="X173">
        <f t="shared" si="28"/>
        <v>1</v>
      </c>
      <c r="Y173" s="41">
        <f t="shared" ca="1" si="29"/>
        <v>-800</v>
      </c>
    </row>
    <row r="174" spans="10:25">
      <c r="J174" s="47">
        <v>14</v>
      </c>
      <c r="K174" s="48">
        <v>0.83299999999999996</v>
      </c>
      <c r="L174" s="49">
        <v>51</v>
      </c>
      <c r="M174" s="47">
        <v>1</v>
      </c>
      <c r="N174" s="37">
        <f t="shared" si="20"/>
        <v>-2.0914033545495272</v>
      </c>
      <c r="O174" s="37">
        <f t="shared" si="21"/>
        <v>0.12351368065070305</v>
      </c>
      <c r="P174" s="37">
        <f t="shared" si="22"/>
        <v>0.10993518172308137</v>
      </c>
      <c r="Q174" s="1">
        <f>VLOOKUP(P174,Rates!$A$2:$B$7,2,TRUE)</f>
        <v>0.35</v>
      </c>
      <c r="R174" s="38">
        <f t="shared" ca="1" si="23"/>
        <v>0.90821650426787426</v>
      </c>
      <c r="S174" s="53">
        <f t="shared" ca="1" si="24"/>
        <v>1</v>
      </c>
      <c r="T174" s="38">
        <f t="shared" ca="1" si="25"/>
        <v>0.26711283776928829</v>
      </c>
      <c r="U174" s="54">
        <f t="shared" ca="1" si="26"/>
        <v>0.6215270572067515</v>
      </c>
      <c r="V174">
        <f t="shared" ca="1" si="27"/>
        <v>8</v>
      </c>
      <c r="W174" s="41">
        <f ca="1">VLOOKUP(LoanApplications!Q174,Rates!$B$2:$C$7,2,FALSE)*V174-800</f>
        <v>108.51865365069818</v>
      </c>
      <c r="X174">
        <f t="shared" si="28"/>
        <v>0</v>
      </c>
      <c r="Y174" s="41">
        <f t="shared" ca="1" si="29"/>
        <v>0</v>
      </c>
    </row>
    <row r="175" spans="10:25">
      <c r="J175" s="47">
        <v>10</v>
      </c>
      <c r="K175" s="48">
        <v>0.66900000000000004</v>
      </c>
      <c r="L175" s="49">
        <v>57</v>
      </c>
      <c r="M175" s="47">
        <v>1</v>
      </c>
      <c r="N175" s="37">
        <f t="shared" si="20"/>
        <v>0.28035850919171423</v>
      </c>
      <c r="O175" s="37">
        <f t="shared" si="21"/>
        <v>1.3236042515773236</v>
      </c>
      <c r="P175" s="37">
        <f t="shared" si="22"/>
        <v>0.56963411505157391</v>
      </c>
      <c r="Q175" s="1">
        <f>VLOOKUP(P175,Rates!$A$2:$B$7,2,TRUE)</f>
        <v>0.28000000000000003</v>
      </c>
      <c r="R175" s="38">
        <f t="shared" ca="1" si="23"/>
        <v>0.98482314537221116</v>
      </c>
      <c r="S175" s="53">
        <f t="shared" ca="1" si="24"/>
        <v>1</v>
      </c>
      <c r="T175" s="38">
        <f t="shared" ca="1" si="25"/>
        <v>0.10747326659639411</v>
      </c>
      <c r="U175" s="54">
        <f t="shared" ca="1" si="26"/>
        <v>0.22739762476708175</v>
      </c>
      <c r="V175">
        <f t="shared" ca="1" si="27"/>
        <v>8</v>
      </c>
      <c r="W175" s="41">
        <f ca="1">VLOOKUP(LoanApplications!Q175,Rates!$B$2:$C$7,2,FALSE)*V175-800</f>
        <v>86.259095044028413</v>
      </c>
      <c r="X175">
        <f t="shared" si="28"/>
        <v>1</v>
      </c>
      <c r="Y175" s="41">
        <f t="shared" ca="1" si="29"/>
        <v>86.259095044028413</v>
      </c>
    </row>
    <row r="176" spans="10:25">
      <c r="J176" s="47">
        <v>8</v>
      </c>
      <c r="K176" s="48">
        <v>1.3720000000000001</v>
      </c>
      <c r="L176" s="49">
        <v>66</v>
      </c>
      <c r="M176" s="47">
        <v>1</v>
      </c>
      <c r="N176" s="37">
        <f t="shared" si="20"/>
        <v>0.17003043719142141</v>
      </c>
      <c r="O176" s="37">
        <f t="shared" si="21"/>
        <v>1.1853409292200701</v>
      </c>
      <c r="P176" s="37">
        <f t="shared" si="22"/>
        <v>0.54240549534900651</v>
      </c>
      <c r="Q176" s="1">
        <f>VLOOKUP(P176,Rates!$A$2:$B$7,2,TRUE)</f>
        <v>0.28000000000000003</v>
      </c>
      <c r="R176" s="38">
        <f t="shared" ca="1" si="23"/>
        <v>0.25752711289490526</v>
      </c>
      <c r="S176" s="53">
        <f t="shared" ca="1" si="24"/>
        <v>0</v>
      </c>
      <c r="T176" s="38">
        <f t="shared" ca="1" si="25"/>
        <v>0.34341414881763188</v>
      </c>
      <c r="U176" s="54">
        <f t="shared" ca="1" si="26"/>
        <v>0.84140364551457048</v>
      </c>
      <c r="V176">
        <f t="shared" ca="1" si="27"/>
        <v>0</v>
      </c>
      <c r="W176" s="41">
        <f ca="1">VLOOKUP(LoanApplications!Q176,Rates!$B$2:$C$7,2,FALSE)*V176-800</f>
        <v>-800</v>
      </c>
      <c r="X176">
        <f t="shared" si="28"/>
        <v>1</v>
      </c>
      <c r="Y176" s="41">
        <f t="shared" ca="1" si="29"/>
        <v>-800</v>
      </c>
    </row>
    <row r="177" spans="10:25">
      <c r="J177" s="47">
        <v>13</v>
      </c>
      <c r="K177" s="48">
        <v>0.80299999999999994</v>
      </c>
      <c r="L177" s="49">
        <v>48</v>
      </c>
      <c r="M177" s="47">
        <v>1</v>
      </c>
      <c r="N177" s="37">
        <f t="shared" si="20"/>
        <v>-3.6964159936221677</v>
      </c>
      <c r="O177" s="37">
        <f t="shared" si="21"/>
        <v>2.481229472486703E-2</v>
      </c>
      <c r="P177" s="37">
        <f t="shared" si="22"/>
        <v>2.4211550595739512E-2</v>
      </c>
      <c r="Q177" s="1">
        <f>VLOOKUP(P177,Rates!$A$2:$B$7,2,TRUE)</f>
        <v>0.35</v>
      </c>
      <c r="R177" s="38">
        <f t="shared" ca="1" si="23"/>
        <v>8.0320276105425581E-3</v>
      </c>
      <c r="S177" s="53">
        <f t="shared" ca="1" si="24"/>
        <v>0</v>
      </c>
      <c r="T177" s="38">
        <f t="shared" ca="1" si="25"/>
        <v>0.26846070269880451</v>
      </c>
      <c r="U177" s="54">
        <f t="shared" ca="1" si="26"/>
        <v>0.62520867686434634</v>
      </c>
      <c r="V177">
        <f t="shared" ca="1" si="27"/>
        <v>0</v>
      </c>
      <c r="W177" s="41">
        <f ca="1">VLOOKUP(LoanApplications!Q177,Rates!$B$2:$C$7,2,FALSE)*V177-800</f>
        <v>-800</v>
      </c>
      <c r="X177">
        <f t="shared" si="28"/>
        <v>0</v>
      </c>
      <c r="Y177" s="41">
        <f t="shared" ca="1" si="29"/>
        <v>0</v>
      </c>
    </row>
    <row r="178" spans="10:25">
      <c r="J178" s="47">
        <v>16</v>
      </c>
      <c r="K178" s="48">
        <v>0.84700000000000009</v>
      </c>
      <c r="L178" s="49">
        <v>62</v>
      </c>
      <c r="M178" s="47">
        <v>1</v>
      </c>
      <c r="N178" s="37">
        <f t="shared" si="20"/>
        <v>3.739331875722133</v>
      </c>
      <c r="O178" s="37">
        <f t="shared" si="21"/>
        <v>42.069872869688012</v>
      </c>
      <c r="P178" s="37">
        <f t="shared" si="22"/>
        <v>0.97678191428552397</v>
      </c>
      <c r="Q178" s="1">
        <f>VLOOKUP(P178,Rates!$A$2:$B$7,2,TRUE)</f>
        <v>0.15</v>
      </c>
      <c r="R178" s="38">
        <f t="shared" ca="1" si="23"/>
        <v>0.78492344480019705</v>
      </c>
      <c r="S178" s="53">
        <f t="shared" ca="1" si="24"/>
        <v>1</v>
      </c>
      <c r="T178" s="38">
        <f t="shared" ca="1" si="25"/>
        <v>0.66783051272860261</v>
      </c>
      <c r="U178" s="54">
        <f t="shared" ca="1" si="26"/>
        <v>2.2042198729977742</v>
      </c>
      <c r="V178">
        <f t="shared" ca="1" si="27"/>
        <v>8</v>
      </c>
      <c r="W178" s="41">
        <f ca="1">VLOOKUP(LoanApplications!Q178,Rates!$B$2:$C$7,2,FALSE)*V178-800</f>
        <v>45.652073294430465</v>
      </c>
      <c r="X178">
        <f t="shared" si="28"/>
        <v>1</v>
      </c>
      <c r="Y178" s="41">
        <f t="shared" ca="1" si="29"/>
        <v>45.652073294430465</v>
      </c>
    </row>
    <row r="179" spans="10:25">
      <c r="J179" s="47">
        <v>3</v>
      </c>
      <c r="K179" s="48">
        <v>1.5619999999999998</v>
      </c>
      <c r="L179" s="49">
        <v>66</v>
      </c>
      <c r="M179" s="47">
        <v>1</v>
      </c>
      <c r="N179" s="37">
        <f t="shared" si="20"/>
        <v>-2.5194764942587042</v>
      </c>
      <c r="O179" s="37">
        <f t="shared" si="21"/>
        <v>8.0501738842842369E-2</v>
      </c>
      <c r="P179" s="37">
        <f t="shared" si="22"/>
        <v>7.450403451368369E-2</v>
      </c>
      <c r="Q179" s="1">
        <f>VLOOKUP(P179,Rates!$A$2:$B$7,2,TRUE)</f>
        <v>0.35</v>
      </c>
      <c r="R179" s="38">
        <f t="shared" ca="1" si="23"/>
        <v>0.60425835255462401</v>
      </c>
      <c r="S179" s="53">
        <f t="shared" ca="1" si="24"/>
        <v>0</v>
      </c>
      <c r="T179" s="38">
        <f t="shared" ca="1" si="25"/>
        <v>0.88049796300565375</v>
      </c>
      <c r="U179" s="54">
        <f t="shared" ca="1" si="26"/>
        <v>4.2488437235561198</v>
      </c>
      <c r="V179">
        <f t="shared" ca="1" si="27"/>
        <v>4</v>
      </c>
      <c r="W179" s="41">
        <f ca="1">VLOOKUP(LoanApplications!Q179,Rates!$B$2:$C$7,2,FALSE)*V179-800</f>
        <v>-345.74067317465091</v>
      </c>
      <c r="X179">
        <f t="shared" si="28"/>
        <v>0</v>
      </c>
      <c r="Y179" s="41">
        <f t="shared" ca="1" si="29"/>
        <v>0</v>
      </c>
    </row>
    <row r="180" spans="10:25">
      <c r="J180" s="47">
        <v>14</v>
      </c>
      <c r="K180" s="48">
        <v>0.98699999999999988</v>
      </c>
      <c r="L180" s="49">
        <v>54</v>
      </c>
      <c r="M180" s="47">
        <v>1</v>
      </c>
      <c r="N180" s="37">
        <f t="shared" si="20"/>
        <v>-1.4788639196582949</v>
      </c>
      <c r="O180" s="37">
        <f t="shared" si="21"/>
        <v>0.22789645004580397</v>
      </c>
      <c r="P180" s="37">
        <f t="shared" si="22"/>
        <v>0.18559907884520946</v>
      </c>
      <c r="Q180" s="1">
        <f>VLOOKUP(P180,Rates!$A$2:$B$7,2,TRUE)</f>
        <v>0.35</v>
      </c>
      <c r="R180" s="38">
        <f t="shared" ca="1" si="23"/>
        <v>5.8488747729823154E-2</v>
      </c>
      <c r="S180" s="53">
        <f t="shared" ca="1" si="24"/>
        <v>0</v>
      </c>
      <c r="T180" s="38">
        <f t="shared" ca="1" si="25"/>
        <v>0.60050628619886848</v>
      </c>
      <c r="U180" s="54">
        <f t="shared" ca="1" si="26"/>
        <v>1.8351144981314711</v>
      </c>
      <c r="V180">
        <f t="shared" ca="1" si="27"/>
        <v>1</v>
      </c>
      <c r="W180" s="41">
        <f ca="1">VLOOKUP(LoanApplications!Q180,Rates!$B$2:$C$7,2,FALSE)*V180-800</f>
        <v>-686.43516829366274</v>
      </c>
      <c r="X180">
        <f t="shared" si="28"/>
        <v>0</v>
      </c>
      <c r="Y180" s="41">
        <f t="shared" ca="1" si="29"/>
        <v>0</v>
      </c>
    </row>
    <row r="181" spans="10:25">
      <c r="J181" s="47">
        <v>10</v>
      </c>
      <c r="K181" s="48">
        <v>1.448</v>
      </c>
      <c r="L181" s="49">
        <v>58</v>
      </c>
      <c r="M181" s="47">
        <v>1</v>
      </c>
      <c r="N181" s="37">
        <f t="shared" si="20"/>
        <v>-3.3617030685456726</v>
      </c>
      <c r="O181" s="37">
        <f t="shared" si="21"/>
        <v>3.467615276302962E-2</v>
      </c>
      <c r="P181" s="37">
        <f t="shared" si="22"/>
        <v>3.3514015637095142E-2</v>
      </c>
      <c r="Q181" s="1">
        <f>VLOOKUP(P181,Rates!$A$2:$B$7,2,TRUE)</f>
        <v>0.35</v>
      </c>
      <c r="R181" s="38">
        <f t="shared" ca="1" si="23"/>
        <v>0.71091229841525749</v>
      </c>
      <c r="S181" s="53">
        <f t="shared" ca="1" si="24"/>
        <v>0</v>
      </c>
      <c r="T181" s="38">
        <f t="shared" ca="1" si="25"/>
        <v>0.37866590102957087</v>
      </c>
      <c r="U181" s="54">
        <f t="shared" ca="1" si="26"/>
        <v>0.95177268031384943</v>
      </c>
      <c r="V181">
        <f t="shared" ca="1" si="27"/>
        <v>0</v>
      </c>
      <c r="W181" s="41">
        <f ca="1">VLOOKUP(LoanApplications!Q181,Rates!$B$2:$C$7,2,FALSE)*V181-800</f>
        <v>-800</v>
      </c>
      <c r="X181">
        <f t="shared" si="28"/>
        <v>0</v>
      </c>
      <c r="Y181" s="41">
        <f t="shared" ca="1" si="29"/>
        <v>0</v>
      </c>
    </row>
    <row r="182" spans="10:25">
      <c r="J182" s="47">
        <v>9</v>
      </c>
      <c r="K182" s="48">
        <v>0.96799999999999997</v>
      </c>
      <c r="L182" s="49">
        <v>58</v>
      </c>
      <c r="M182" s="47">
        <v>1</v>
      </c>
      <c r="N182" s="37">
        <f t="shared" si="20"/>
        <v>-1.1616021098620131</v>
      </c>
      <c r="O182" s="37">
        <f t="shared" si="21"/>
        <v>0.31298434368710959</v>
      </c>
      <c r="P182" s="37">
        <f t="shared" si="22"/>
        <v>0.23837629533966115</v>
      </c>
      <c r="Q182" s="1">
        <f>VLOOKUP(P182,Rates!$A$2:$B$7,2,TRUE)</f>
        <v>0.35</v>
      </c>
      <c r="R182" s="38">
        <f t="shared" ca="1" si="23"/>
        <v>0.87563242581134582</v>
      </c>
      <c r="S182" s="53">
        <f t="shared" ca="1" si="24"/>
        <v>1</v>
      </c>
      <c r="T182" s="38">
        <f t="shared" ca="1" si="25"/>
        <v>0.31774697394284368</v>
      </c>
      <c r="U182" s="54">
        <f t="shared" ca="1" si="26"/>
        <v>0.76470936799090961</v>
      </c>
      <c r="V182">
        <f t="shared" ca="1" si="27"/>
        <v>8</v>
      </c>
      <c r="W182" s="41">
        <f ca="1">VLOOKUP(LoanApplications!Q182,Rates!$B$2:$C$7,2,FALSE)*V182-800</f>
        <v>108.51865365069818</v>
      </c>
      <c r="X182">
        <f t="shared" si="28"/>
        <v>0</v>
      </c>
      <c r="Y182" s="41">
        <f t="shared" ca="1" si="29"/>
        <v>0</v>
      </c>
    </row>
    <row r="183" spans="10:25">
      <c r="J183" s="47">
        <v>15</v>
      </c>
      <c r="K183" s="48">
        <v>0.437</v>
      </c>
      <c r="L183" s="49">
        <v>50</v>
      </c>
      <c r="M183" s="47">
        <v>1</v>
      </c>
      <c r="N183" s="37">
        <f t="shared" si="20"/>
        <v>-0.13672801066482165</v>
      </c>
      <c r="O183" s="37">
        <f t="shared" si="21"/>
        <v>0.87220742499052806</v>
      </c>
      <c r="P183" s="37">
        <f t="shared" si="22"/>
        <v>0.46587114939731677</v>
      </c>
      <c r="Q183" s="1">
        <f>VLOOKUP(P183,Rates!$A$2:$B$7,2,TRUE)</f>
        <v>0.28000000000000003</v>
      </c>
      <c r="R183" s="38">
        <f t="shared" ca="1" si="23"/>
        <v>0.13790822649692425</v>
      </c>
      <c r="S183" s="53">
        <f t="shared" ca="1" si="24"/>
        <v>0</v>
      </c>
      <c r="T183" s="38">
        <f t="shared" ca="1" si="25"/>
        <v>0.66296259588673911</v>
      </c>
      <c r="U183" s="54">
        <f t="shared" ca="1" si="26"/>
        <v>2.1751227267097204</v>
      </c>
      <c r="V183">
        <f t="shared" ca="1" si="27"/>
        <v>2</v>
      </c>
      <c r="W183" s="41">
        <f ca="1">VLOOKUP(LoanApplications!Q183,Rates!$B$2:$C$7,2,FALSE)*V183-800</f>
        <v>-578.43522623899287</v>
      </c>
      <c r="X183">
        <f t="shared" si="28"/>
        <v>1</v>
      </c>
      <c r="Y183" s="41">
        <f t="shared" ca="1" si="29"/>
        <v>-578.43522623899287</v>
      </c>
    </row>
    <row r="184" spans="10:25">
      <c r="J184" s="47">
        <v>14</v>
      </c>
      <c r="K184" s="48">
        <v>0.497</v>
      </c>
      <c r="L184" s="49">
        <v>50</v>
      </c>
      <c r="M184" s="47">
        <v>1</v>
      </c>
      <c r="N184" s="37">
        <f t="shared" si="20"/>
        <v>-0.79091521083404004</v>
      </c>
      <c r="O184" s="37">
        <f t="shared" si="21"/>
        <v>0.45342962162343553</v>
      </c>
      <c r="P184" s="37">
        <f t="shared" si="22"/>
        <v>0.31197218969362189</v>
      </c>
      <c r="Q184" s="1">
        <f>VLOOKUP(P184,Rates!$A$2:$B$7,2,TRUE)</f>
        <v>0.3</v>
      </c>
      <c r="R184" s="38">
        <f t="shared" ca="1" si="23"/>
        <v>0.39316462456459733</v>
      </c>
      <c r="S184" s="53">
        <f t="shared" ca="1" si="24"/>
        <v>0</v>
      </c>
      <c r="T184" s="38">
        <f t="shared" ca="1" si="25"/>
        <v>0.88239592269561329</v>
      </c>
      <c r="U184" s="54">
        <f t="shared" ca="1" si="26"/>
        <v>4.2808631463259301</v>
      </c>
      <c r="V184">
        <f t="shared" ca="1" si="27"/>
        <v>4</v>
      </c>
      <c r="W184" s="41">
        <f ca="1">VLOOKUP(LoanApplications!Q184,Rates!$B$2:$C$7,2,FALSE)*V184-800</f>
        <v>-353.70449333728743</v>
      </c>
      <c r="X184">
        <f t="shared" si="28"/>
        <v>1</v>
      </c>
      <c r="Y184" s="41">
        <f t="shared" ca="1" si="29"/>
        <v>-353.70449333728743</v>
      </c>
    </row>
    <row r="185" spans="10:25">
      <c r="J185" s="47">
        <v>15</v>
      </c>
      <c r="K185" s="48">
        <v>1.2390000000000001</v>
      </c>
      <c r="L185" s="49">
        <v>66</v>
      </c>
      <c r="M185" s="47">
        <v>1</v>
      </c>
      <c r="N185" s="37">
        <f t="shared" si="20"/>
        <v>3.2323395391337577</v>
      </c>
      <c r="O185" s="37">
        <f t="shared" si="21"/>
        <v>25.338868955103688</v>
      </c>
      <c r="P185" s="37">
        <f t="shared" si="22"/>
        <v>0.9620332975685264</v>
      </c>
      <c r="Q185" s="1">
        <f>VLOOKUP(P185,Rates!$A$2:$B$7,2,TRUE)</f>
        <v>0.15</v>
      </c>
      <c r="R185" s="38">
        <f t="shared" ca="1" si="23"/>
        <v>0.48776835929311646</v>
      </c>
      <c r="S185" s="53">
        <f t="shared" ca="1" si="24"/>
        <v>1</v>
      </c>
      <c r="T185" s="38">
        <f t="shared" ca="1" si="25"/>
        <v>2.7761893066506782E-2</v>
      </c>
      <c r="U185" s="54">
        <f t="shared" ca="1" si="26"/>
        <v>5.630907708000938E-2</v>
      </c>
      <c r="V185">
        <f t="shared" ca="1" si="27"/>
        <v>8</v>
      </c>
      <c r="W185" s="41">
        <f ca="1">VLOOKUP(LoanApplications!Q185,Rates!$B$2:$C$7,2,FALSE)*V185-800</f>
        <v>45.652073294430465</v>
      </c>
      <c r="X185">
        <f t="shared" si="28"/>
        <v>1</v>
      </c>
      <c r="Y185" s="41">
        <f t="shared" ca="1" si="29"/>
        <v>45.652073294430465</v>
      </c>
    </row>
    <row r="186" spans="10:25">
      <c r="J186" s="47">
        <v>8</v>
      </c>
      <c r="K186" s="48">
        <v>1.08</v>
      </c>
      <c r="L186" s="49">
        <v>58.752000000000002</v>
      </c>
      <c r="M186" s="47">
        <v>1</v>
      </c>
      <c r="N186" s="37">
        <f t="shared" si="20"/>
        <v>-1.7330606285250454</v>
      </c>
      <c r="O186" s="37">
        <f t="shared" si="21"/>
        <v>0.17674263775234816</v>
      </c>
      <c r="P186" s="37">
        <f t="shared" si="22"/>
        <v>0.15019651033461115</v>
      </c>
      <c r="Q186" s="1">
        <f>VLOOKUP(P186,Rates!$A$2:$B$7,2,TRUE)</f>
        <v>0.35</v>
      </c>
      <c r="R186" s="38">
        <f t="shared" ca="1" si="23"/>
        <v>9.7218427274112562E-2</v>
      </c>
      <c r="S186" s="53">
        <f t="shared" ca="1" si="24"/>
        <v>0</v>
      </c>
      <c r="T186" s="38">
        <f t="shared" ca="1" si="25"/>
        <v>0.20418684870324177</v>
      </c>
      <c r="U186" s="54">
        <f t="shared" ca="1" si="26"/>
        <v>0.45678171048806465</v>
      </c>
      <c r="V186">
        <f t="shared" ca="1" si="27"/>
        <v>0</v>
      </c>
      <c r="W186" s="41">
        <f ca="1">VLOOKUP(LoanApplications!Q186,Rates!$B$2:$C$7,2,FALSE)*V186-800</f>
        <v>-800</v>
      </c>
      <c r="X186">
        <f t="shared" si="28"/>
        <v>0</v>
      </c>
      <c r="Y186" s="41">
        <f t="shared" ca="1" si="29"/>
        <v>0</v>
      </c>
    </row>
    <row r="187" spans="10:25">
      <c r="J187" s="47">
        <v>16</v>
      </c>
      <c r="K187" s="48">
        <v>2.2690000000000001</v>
      </c>
      <c r="L187" s="49">
        <v>63</v>
      </c>
      <c r="M187" s="47">
        <v>1</v>
      </c>
      <c r="N187" s="37">
        <f t="shared" si="20"/>
        <v>-3.3014468985752572</v>
      </c>
      <c r="O187" s="37">
        <f t="shared" si="21"/>
        <v>3.6829839788003499E-2</v>
      </c>
      <c r="P187" s="37">
        <f t="shared" si="22"/>
        <v>3.5521585485554646E-2</v>
      </c>
      <c r="Q187" s="1">
        <f>VLOOKUP(P187,Rates!$A$2:$B$7,2,TRUE)</f>
        <v>0.35</v>
      </c>
      <c r="R187" s="38">
        <f t="shared" ca="1" si="23"/>
        <v>0.35949821026832141</v>
      </c>
      <c r="S187" s="53">
        <f t="shared" ca="1" si="24"/>
        <v>0</v>
      </c>
      <c r="T187" s="38">
        <f t="shared" ca="1" si="25"/>
        <v>0.97674616714607532</v>
      </c>
      <c r="U187" s="54">
        <f t="shared" ca="1" si="26"/>
        <v>7.522570613206887</v>
      </c>
      <c r="V187">
        <f t="shared" ca="1" si="27"/>
        <v>7</v>
      </c>
      <c r="W187" s="41">
        <f ca="1">VLOOKUP(LoanApplications!Q187,Rates!$B$2:$C$7,2,FALSE)*V187-800</f>
        <v>-5.046178055639075</v>
      </c>
      <c r="X187">
        <f t="shared" si="28"/>
        <v>0</v>
      </c>
      <c r="Y187" s="41">
        <f t="shared" ca="1" si="29"/>
        <v>0</v>
      </c>
    </row>
    <row r="188" spans="10:25">
      <c r="J188" s="47">
        <v>9</v>
      </c>
      <c r="K188" s="48">
        <v>1.3980000000000001</v>
      </c>
      <c r="L188" s="49">
        <v>60</v>
      </c>
      <c r="M188" s="47">
        <v>1</v>
      </c>
      <c r="N188" s="37">
        <f t="shared" si="20"/>
        <v>-2.4834344446218886</v>
      </c>
      <c r="O188" s="37">
        <f t="shared" si="21"/>
        <v>8.3456107449344979E-2</v>
      </c>
      <c r="P188" s="37">
        <f t="shared" si="22"/>
        <v>7.702767733324796E-2</v>
      </c>
      <c r="Q188" s="1">
        <f>VLOOKUP(P188,Rates!$A$2:$B$7,2,TRUE)</f>
        <v>0.35</v>
      </c>
      <c r="R188" s="38">
        <f t="shared" ca="1" si="23"/>
        <v>4.6359557903023929E-2</v>
      </c>
      <c r="S188" s="53">
        <f t="shared" ca="1" si="24"/>
        <v>0</v>
      </c>
      <c r="T188" s="38">
        <f t="shared" ca="1" si="25"/>
        <v>0.29341207194769281</v>
      </c>
      <c r="U188" s="54">
        <f t="shared" ca="1" si="26"/>
        <v>0.69461525751926767</v>
      </c>
      <c r="V188">
        <f t="shared" ca="1" si="27"/>
        <v>0</v>
      </c>
      <c r="W188" s="41">
        <f ca="1">VLOOKUP(LoanApplications!Q188,Rates!$B$2:$C$7,2,FALSE)*V188-800</f>
        <v>-800</v>
      </c>
      <c r="X188">
        <f t="shared" si="28"/>
        <v>0</v>
      </c>
      <c r="Y188" s="41">
        <f t="shared" ca="1" si="29"/>
        <v>0</v>
      </c>
    </row>
    <row r="189" spans="10:25">
      <c r="J189" s="47">
        <v>23</v>
      </c>
      <c r="K189" s="48">
        <v>0.9880000000000001</v>
      </c>
      <c r="L189" s="49">
        <v>52</v>
      </c>
      <c r="M189" s="47">
        <v>1</v>
      </c>
      <c r="N189" s="37">
        <f t="shared" si="20"/>
        <v>0.59822024950203456</v>
      </c>
      <c r="O189" s="37">
        <f t="shared" si="21"/>
        <v>1.8188787676283595</v>
      </c>
      <c r="P189" s="37">
        <f t="shared" si="22"/>
        <v>0.64524902188633604</v>
      </c>
      <c r="Q189" s="1">
        <f>VLOOKUP(P189,Rates!$A$2:$B$7,2,TRUE)</f>
        <v>0.28000000000000003</v>
      </c>
      <c r="R189" s="38">
        <f t="shared" ca="1" si="23"/>
        <v>0.62532219022309887</v>
      </c>
      <c r="S189" s="53">
        <f t="shared" ca="1" si="24"/>
        <v>1</v>
      </c>
      <c r="T189" s="38">
        <f t="shared" ca="1" si="25"/>
        <v>0.3437475352527718</v>
      </c>
      <c r="U189" s="54">
        <f t="shared" ca="1" si="26"/>
        <v>0.84241941855611302</v>
      </c>
      <c r="V189">
        <f t="shared" ca="1" si="27"/>
        <v>8</v>
      </c>
      <c r="W189" s="41">
        <f ca="1">VLOOKUP(LoanApplications!Q189,Rates!$B$2:$C$7,2,FALSE)*V189-800</f>
        <v>86.259095044028413</v>
      </c>
      <c r="X189">
        <f t="shared" si="28"/>
        <v>1</v>
      </c>
      <c r="Y189" s="41">
        <f t="shared" ca="1" si="29"/>
        <v>86.259095044028413</v>
      </c>
    </row>
    <row r="190" spans="10:25">
      <c r="J190" s="47">
        <v>22</v>
      </c>
      <c r="K190" s="48">
        <v>1.8109999999999999</v>
      </c>
      <c r="L190" s="49">
        <v>54</v>
      </c>
      <c r="M190" s="47">
        <v>1</v>
      </c>
      <c r="N190" s="37">
        <f t="shared" si="20"/>
        <v>-3.1379436500529962</v>
      </c>
      <c r="O190" s="37">
        <f t="shared" si="21"/>
        <v>4.3371894056177966E-2</v>
      </c>
      <c r="P190" s="37">
        <f t="shared" si="22"/>
        <v>4.1568969131003546E-2</v>
      </c>
      <c r="Q190" s="1">
        <f>VLOOKUP(P190,Rates!$A$2:$B$7,2,TRUE)</f>
        <v>0.35</v>
      </c>
      <c r="R190" s="38">
        <f t="shared" ca="1" si="23"/>
        <v>0.96983717604467612</v>
      </c>
      <c r="S190" s="53">
        <f t="shared" ca="1" si="24"/>
        <v>1</v>
      </c>
      <c r="T190" s="38">
        <f t="shared" ca="1" si="25"/>
        <v>0.78359585551714406</v>
      </c>
      <c r="U190" s="54">
        <f t="shared" ca="1" si="26"/>
        <v>3.0612151604783184</v>
      </c>
      <c r="V190">
        <f t="shared" ca="1" si="27"/>
        <v>8</v>
      </c>
      <c r="W190" s="41">
        <f ca="1">VLOOKUP(LoanApplications!Q190,Rates!$B$2:$C$7,2,FALSE)*V190-800</f>
        <v>108.51865365069818</v>
      </c>
      <c r="X190">
        <f t="shared" si="28"/>
        <v>0</v>
      </c>
      <c r="Y190" s="41">
        <f t="shared" ca="1" si="29"/>
        <v>0</v>
      </c>
    </row>
    <row r="191" spans="10:25">
      <c r="J191" s="47">
        <v>15</v>
      </c>
      <c r="K191" s="48">
        <v>1.1419999999999999</v>
      </c>
      <c r="L191" s="49">
        <v>56</v>
      </c>
      <c r="M191" s="47">
        <v>1</v>
      </c>
      <c r="N191" s="37">
        <f t="shared" si="20"/>
        <v>-1.0100795095204944</v>
      </c>
      <c r="O191" s="37">
        <f t="shared" si="21"/>
        <v>0.36419002184632532</v>
      </c>
      <c r="P191" s="37">
        <f t="shared" si="22"/>
        <v>0.26696429090825802</v>
      </c>
      <c r="Q191" s="1">
        <f>VLOOKUP(P191,Rates!$A$2:$B$7,2,TRUE)</f>
        <v>0.3</v>
      </c>
      <c r="R191" s="38">
        <f t="shared" ca="1" si="23"/>
        <v>0.61992026253231391</v>
      </c>
      <c r="S191" s="53">
        <f t="shared" ca="1" si="24"/>
        <v>0</v>
      </c>
      <c r="T191" s="38">
        <f t="shared" ca="1" si="25"/>
        <v>0.42952662258462393</v>
      </c>
      <c r="U191" s="54">
        <f t="shared" ca="1" si="26"/>
        <v>1.1225775522463217</v>
      </c>
      <c r="V191">
        <f t="shared" ca="1" si="27"/>
        <v>1</v>
      </c>
      <c r="W191" s="41">
        <f ca="1">VLOOKUP(LoanApplications!Q191,Rates!$B$2:$C$7,2,FALSE)*V191-800</f>
        <v>-688.4261233343218</v>
      </c>
      <c r="X191">
        <f t="shared" si="28"/>
        <v>0</v>
      </c>
      <c r="Y191" s="41">
        <f t="shared" ca="1" si="29"/>
        <v>0</v>
      </c>
    </row>
    <row r="192" spans="10:25">
      <c r="J192" s="47">
        <v>22</v>
      </c>
      <c r="K192" s="48">
        <v>1.2710000000000001</v>
      </c>
      <c r="L192" s="49">
        <v>62</v>
      </c>
      <c r="M192" s="47">
        <v>1</v>
      </c>
      <c r="N192" s="37">
        <f t="shared" si="20"/>
        <v>3.5204515275880688</v>
      </c>
      <c r="O192" s="37">
        <f t="shared" si="21"/>
        <v>33.79968650980323</v>
      </c>
      <c r="P192" s="37">
        <f t="shared" si="22"/>
        <v>0.97126410895344428</v>
      </c>
      <c r="Q192" s="1">
        <f>VLOOKUP(P192,Rates!$A$2:$B$7,2,TRUE)</f>
        <v>0.15</v>
      </c>
      <c r="R192" s="38">
        <f t="shared" ca="1" si="23"/>
        <v>0.25786135285369305</v>
      </c>
      <c r="S192" s="53">
        <f t="shared" ca="1" si="24"/>
        <v>1</v>
      </c>
      <c r="T192" s="38">
        <f t="shared" ca="1" si="25"/>
        <v>3.3903760967187613E-2</v>
      </c>
      <c r="U192" s="54">
        <f t="shared" ca="1" si="26"/>
        <v>6.898364680805788E-2</v>
      </c>
      <c r="V192">
        <f t="shared" ca="1" si="27"/>
        <v>8</v>
      </c>
      <c r="W192" s="41">
        <f ca="1">VLOOKUP(LoanApplications!Q192,Rates!$B$2:$C$7,2,FALSE)*V192-800</f>
        <v>45.652073294430465</v>
      </c>
      <c r="X192">
        <f t="shared" si="28"/>
        <v>1</v>
      </c>
      <c r="Y192" s="41">
        <f t="shared" ca="1" si="29"/>
        <v>45.652073294430465</v>
      </c>
    </row>
    <row r="193" spans="10:25">
      <c r="J193" s="47">
        <v>1</v>
      </c>
      <c r="K193" s="48">
        <v>1.528</v>
      </c>
      <c r="L193" s="49">
        <v>72</v>
      </c>
      <c r="M193" s="47">
        <v>1</v>
      </c>
      <c r="N193" s="37">
        <f t="shared" si="20"/>
        <v>-0.16076993335165568</v>
      </c>
      <c r="O193" s="37">
        <f t="shared" si="21"/>
        <v>0.8514879475521675</v>
      </c>
      <c r="P193" s="37">
        <f t="shared" si="22"/>
        <v>0.45989386464973248</v>
      </c>
      <c r="Q193" s="1">
        <f>VLOOKUP(P193,Rates!$A$2:$B$7,2,TRUE)</f>
        <v>0.28000000000000003</v>
      </c>
      <c r="R193" s="38">
        <f t="shared" ca="1" si="23"/>
        <v>0.61986079249392179</v>
      </c>
      <c r="S193" s="53">
        <f t="shared" ca="1" si="24"/>
        <v>1</v>
      </c>
      <c r="T193" s="38">
        <f t="shared" ca="1" si="25"/>
        <v>0.57136803447146034</v>
      </c>
      <c r="U193" s="54">
        <f t="shared" ca="1" si="26"/>
        <v>1.6943132349250585</v>
      </c>
      <c r="V193">
        <f t="shared" ca="1" si="27"/>
        <v>8</v>
      </c>
      <c r="W193" s="41">
        <f ca="1">VLOOKUP(LoanApplications!Q193,Rates!$B$2:$C$7,2,FALSE)*V193-800</f>
        <v>86.259095044028413</v>
      </c>
      <c r="X193">
        <f t="shared" si="28"/>
        <v>1</v>
      </c>
      <c r="Y193" s="41">
        <f t="shared" ca="1" si="29"/>
        <v>86.259095044028413</v>
      </c>
    </row>
    <row r="194" spans="10:25">
      <c r="J194" s="47">
        <v>4</v>
      </c>
      <c r="K194" s="48">
        <v>0.28599999999999998</v>
      </c>
      <c r="L194" s="49">
        <v>53</v>
      </c>
      <c r="M194" s="47">
        <v>1</v>
      </c>
      <c r="N194" s="37">
        <f t="shared" si="20"/>
        <v>-1.6195291233886273</v>
      </c>
      <c r="O194" s="37">
        <f t="shared" si="21"/>
        <v>0.1979919068954013</v>
      </c>
      <c r="P194" s="37">
        <f t="shared" si="22"/>
        <v>0.16526982006789828</v>
      </c>
      <c r="Q194" s="1">
        <f>VLOOKUP(P194,Rates!$A$2:$B$7,2,TRUE)</f>
        <v>0.35</v>
      </c>
      <c r="R194" s="38">
        <f t="shared" ca="1" si="23"/>
        <v>0.23039610481551742</v>
      </c>
      <c r="S194" s="53">
        <f t="shared" ca="1" si="24"/>
        <v>0</v>
      </c>
      <c r="T194" s="38">
        <f t="shared" ca="1" si="25"/>
        <v>0.16588558238678031</v>
      </c>
      <c r="U194" s="54">
        <f t="shared" ca="1" si="26"/>
        <v>0.36276938930102004</v>
      </c>
      <c r="V194">
        <f t="shared" ca="1" si="27"/>
        <v>0</v>
      </c>
      <c r="W194" s="41">
        <f ca="1">VLOOKUP(LoanApplications!Q194,Rates!$B$2:$C$7,2,FALSE)*V194-800</f>
        <v>-800</v>
      </c>
      <c r="X194">
        <f t="shared" si="28"/>
        <v>0</v>
      </c>
      <c r="Y194" s="41">
        <f t="shared" ca="1" si="29"/>
        <v>0</v>
      </c>
    </row>
    <row r="195" spans="10:25">
      <c r="J195" s="47">
        <v>10</v>
      </c>
      <c r="K195" s="48">
        <v>1.8180000000000001</v>
      </c>
      <c r="L195" s="49">
        <v>66</v>
      </c>
      <c r="M195" s="47">
        <v>1</v>
      </c>
      <c r="N195" s="37">
        <f t="shared" ref="N195:N258" si="30">SUMPRODUCT($A$10:$D$10,J195:M195)</f>
        <v>-1.513312010452978</v>
      </c>
      <c r="O195" s="37">
        <f t="shared" ref="O195:O258" si="31">EXP(N195)</f>
        <v>0.22017953209309524</v>
      </c>
      <c r="P195" s="37">
        <f t="shared" ref="P195:P258" si="32">O195/(1+O195)</f>
        <v>0.18044847196821881</v>
      </c>
      <c r="Q195" s="1">
        <f>VLOOKUP(P195,Rates!$A$2:$B$7,2,TRUE)</f>
        <v>0.35</v>
      </c>
      <c r="R195" s="38">
        <f t="shared" ref="R195:R258" ca="1" si="33">RAND()</f>
        <v>0.67806532506098371</v>
      </c>
      <c r="S195" s="53">
        <f t="shared" ref="S195:S258" ca="1" si="34">_xlfn.BINOM.INV(1,P195,R195)</f>
        <v>0</v>
      </c>
      <c r="T195" s="38">
        <f t="shared" ref="T195:T258" ca="1" si="35">RAND()</f>
        <v>0.39618090549526486</v>
      </c>
      <c r="U195" s="54">
        <f t="shared" ref="U195:U258" ca="1" si="36">_xlfn.GAMMA.INV(T195,1,2)</f>
        <v>1.0089612766390017</v>
      </c>
      <c r="V195">
        <f t="shared" ref="V195:V258" ca="1" si="37">IF(S195=1,8,MIN(FLOOR(U195,1),7))</f>
        <v>1</v>
      </c>
      <c r="W195" s="41">
        <f ca="1">VLOOKUP(LoanApplications!Q195,Rates!$B$2:$C$7,2,FALSE)*V195-800</f>
        <v>-686.43516829366274</v>
      </c>
      <c r="X195">
        <f t="shared" ref="X195:X258" si="38">IF(P195&gt;$AB$2,1,0)</f>
        <v>0</v>
      </c>
      <c r="Y195" s="41">
        <f t="shared" ref="Y195:Y258" ca="1" si="39">X195*W195</f>
        <v>0</v>
      </c>
    </row>
    <row r="196" spans="10:25">
      <c r="J196" s="47">
        <v>13</v>
      </c>
      <c r="K196" s="48">
        <v>1.526</v>
      </c>
      <c r="L196" s="49">
        <v>60</v>
      </c>
      <c r="M196" s="47">
        <v>1</v>
      </c>
      <c r="N196" s="37">
        <f t="shared" si="30"/>
        <v>-1.8118301670151311</v>
      </c>
      <c r="O196" s="37">
        <f t="shared" si="31"/>
        <v>0.16335489631320052</v>
      </c>
      <c r="P196" s="37">
        <f t="shared" si="32"/>
        <v>0.14041707894202374</v>
      </c>
      <c r="Q196" s="1">
        <f>VLOOKUP(P196,Rates!$A$2:$B$7,2,TRUE)</f>
        <v>0.35</v>
      </c>
      <c r="R196" s="38">
        <f t="shared" ca="1" si="33"/>
        <v>0.99642997106725051</v>
      </c>
      <c r="S196" s="53">
        <f t="shared" ca="1" si="34"/>
        <v>1</v>
      </c>
      <c r="T196" s="38">
        <f t="shared" ca="1" si="35"/>
        <v>3.5177893647645564E-2</v>
      </c>
      <c r="U196" s="54">
        <f t="shared" ca="1" si="36"/>
        <v>7.162308077154543E-2</v>
      </c>
      <c r="V196">
        <f t="shared" ca="1" si="37"/>
        <v>8</v>
      </c>
      <c r="W196" s="41">
        <f ca="1">VLOOKUP(LoanApplications!Q196,Rates!$B$2:$C$7,2,FALSE)*V196-800</f>
        <v>108.51865365069818</v>
      </c>
      <c r="X196">
        <f t="shared" si="38"/>
        <v>0</v>
      </c>
      <c r="Y196" s="41">
        <f t="shared" ca="1" si="39"/>
        <v>0</v>
      </c>
    </row>
    <row r="197" spans="10:25">
      <c r="J197" s="47">
        <v>10</v>
      </c>
      <c r="K197" s="48">
        <v>0.35199999999999998</v>
      </c>
      <c r="L197" s="49">
        <v>45.325000000000003</v>
      </c>
      <c r="M197" s="47">
        <v>1</v>
      </c>
      <c r="N197" s="37">
        <f t="shared" si="30"/>
        <v>-3.5956873077294027</v>
      </c>
      <c r="O197" s="37">
        <f t="shared" si="31"/>
        <v>2.7441815720831174E-2</v>
      </c>
      <c r="P197" s="37">
        <f t="shared" si="32"/>
        <v>2.6708875676408578E-2</v>
      </c>
      <c r="Q197" s="1">
        <f>VLOOKUP(P197,Rates!$A$2:$B$7,2,TRUE)</f>
        <v>0.35</v>
      </c>
      <c r="R197" s="38">
        <f t="shared" ca="1" si="33"/>
        <v>0.67681568778360757</v>
      </c>
      <c r="S197" s="53">
        <f t="shared" ca="1" si="34"/>
        <v>0</v>
      </c>
      <c r="T197" s="38">
        <f t="shared" ca="1" si="35"/>
        <v>0.30593656888890741</v>
      </c>
      <c r="U197" s="54">
        <f t="shared" ca="1" si="36"/>
        <v>0.73038384671294243</v>
      </c>
      <c r="V197">
        <f t="shared" ca="1" si="37"/>
        <v>0</v>
      </c>
      <c r="W197" s="41">
        <f ca="1">VLOOKUP(LoanApplications!Q197,Rates!$B$2:$C$7,2,FALSE)*V197-800</f>
        <v>-800</v>
      </c>
      <c r="X197">
        <f t="shared" si="38"/>
        <v>0</v>
      </c>
      <c r="Y197" s="41">
        <f t="shared" ca="1" si="39"/>
        <v>0</v>
      </c>
    </row>
    <row r="198" spans="10:25">
      <c r="J198" s="47">
        <v>11</v>
      </c>
      <c r="K198" s="48">
        <v>0.73</v>
      </c>
      <c r="L198" s="49">
        <v>60</v>
      </c>
      <c r="M198" s="47">
        <v>1</v>
      </c>
      <c r="N198" s="37">
        <f t="shared" si="30"/>
        <v>1.7215138650709463</v>
      </c>
      <c r="O198" s="37">
        <f t="shared" si="31"/>
        <v>5.5929890893623959</v>
      </c>
      <c r="P198" s="37">
        <f t="shared" si="32"/>
        <v>0.84832372897242125</v>
      </c>
      <c r="Q198" s="1">
        <f>VLOOKUP(P198,Rates!$A$2:$B$7,2,TRUE)</f>
        <v>0.25</v>
      </c>
      <c r="R198" s="38">
        <f t="shared" ca="1" si="33"/>
        <v>0.72710202353808973</v>
      </c>
      <c r="S198" s="53">
        <f t="shared" ca="1" si="34"/>
        <v>1</v>
      </c>
      <c r="T198" s="38">
        <f t="shared" ca="1" si="35"/>
        <v>0.10301935077822788</v>
      </c>
      <c r="U198" s="54">
        <f t="shared" ca="1" si="36"/>
        <v>0.21744197985996142</v>
      </c>
      <c r="V198">
        <f t="shared" ca="1" si="37"/>
        <v>8</v>
      </c>
      <c r="W198" s="41">
        <f ca="1">VLOOKUP(LoanApplications!Q198,Rates!$B$2:$C$7,2,FALSE)*V198-800</f>
        <v>76.803357187340907</v>
      </c>
      <c r="X198">
        <f t="shared" si="38"/>
        <v>1</v>
      </c>
      <c r="Y198" s="41">
        <f t="shared" ca="1" si="39"/>
        <v>76.803357187340907</v>
      </c>
    </row>
    <row r="199" spans="10:25">
      <c r="J199" s="47">
        <v>13</v>
      </c>
      <c r="K199" s="48">
        <v>1.28</v>
      </c>
      <c r="L199" s="49">
        <v>54</v>
      </c>
      <c r="M199" s="47">
        <v>1</v>
      </c>
      <c r="N199" s="37">
        <f t="shared" si="30"/>
        <v>-3.3646236031844055</v>
      </c>
      <c r="O199" s="37">
        <f t="shared" si="31"/>
        <v>3.4575027599397921E-2</v>
      </c>
      <c r="P199" s="37">
        <f t="shared" si="32"/>
        <v>3.3419545878296479E-2</v>
      </c>
      <c r="Q199" s="1">
        <f>VLOOKUP(P199,Rates!$A$2:$B$7,2,TRUE)</f>
        <v>0.35</v>
      </c>
      <c r="R199" s="38">
        <f t="shared" ca="1" si="33"/>
        <v>0.66334471772560322</v>
      </c>
      <c r="S199" s="53">
        <f t="shared" ca="1" si="34"/>
        <v>0</v>
      </c>
      <c r="T199" s="38">
        <f t="shared" ca="1" si="35"/>
        <v>0.89381743921508761</v>
      </c>
      <c r="U199" s="54">
        <f t="shared" ca="1" si="36"/>
        <v>4.4851907894465333</v>
      </c>
      <c r="V199">
        <f t="shared" ca="1" si="37"/>
        <v>4</v>
      </c>
      <c r="W199" s="41">
        <f ca="1">VLOOKUP(LoanApplications!Q199,Rates!$B$2:$C$7,2,FALSE)*V199-800</f>
        <v>-345.74067317465091</v>
      </c>
      <c r="X199">
        <f t="shared" si="38"/>
        <v>0</v>
      </c>
      <c r="Y199" s="41">
        <f t="shared" ca="1" si="39"/>
        <v>0</v>
      </c>
    </row>
    <row r="200" spans="10:25">
      <c r="J200" s="47">
        <v>19</v>
      </c>
      <c r="K200" s="48">
        <v>1.218</v>
      </c>
      <c r="L200" s="49">
        <v>49.067999999999998</v>
      </c>
      <c r="M200" s="47">
        <v>1</v>
      </c>
      <c r="N200" s="37">
        <f t="shared" si="30"/>
        <v>-3.3598765854337955</v>
      </c>
      <c r="O200" s="37">
        <f t="shared" si="31"/>
        <v>3.473954604619317E-2</v>
      </c>
      <c r="P200" s="37">
        <f t="shared" si="32"/>
        <v>3.3573227368119081E-2</v>
      </c>
      <c r="Q200" s="1">
        <f>VLOOKUP(P200,Rates!$A$2:$B$7,2,TRUE)</f>
        <v>0.35</v>
      </c>
      <c r="R200" s="38">
        <f t="shared" ca="1" si="33"/>
        <v>7.7573333008753798E-2</v>
      </c>
      <c r="S200" s="53">
        <f t="shared" ca="1" si="34"/>
        <v>0</v>
      </c>
      <c r="T200" s="38">
        <f t="shared" ca="1" si="35"/>
        <v>0.82131570498754447</v>
      </c>
      <c r="U200" s="54">
        <f t="shared" ca="1" si="36"/>
        <v>3.4442694906642717</v>
      </c>
      <c r="V200">
        <f t="shared" ca="1" si="37"/>
        <v>3</v>
      </c>
      <c r="W200" s="41">
        <f ca="1">VLOOKUP(LoanApplications!Q200,Rates!$B$2:$C$7,2,FALSE)*V200-800</f>
        <v>-459.30550488098817</v>
      </c>
      <c r="X200">
        <f t="shared" si="38"/>
        <v>0</v>
      </c>
      <c r="Y200" s="41">
        <f t="shared" ca="1" si="39"/>
        <v>0</v>
      </c>
    </row>
    <row r="201" spans="10:25">
      <c r="J201" s="47">
        <v>6</v>
      </c>
      <c r="K201" s="48">
        <v>1.4550000000000001</v>
      </c>
      <c r="L201" s="49">
        <v>60</v>
      </c>
      <c r="M201" s="47">
        <v>1</v>
      </c>
      <c r="N201" s="37">
        <f t="shared" si="30"/>
        <v>-3.7958526311686036</v>
      </c>
      <c r="O201" s="37">
        <f t="shared" si="31"/>
        <v>2.246374436046366E-2</v>
      </c>
      <c r="P201" s="37">
        <f t="shared" si="32"/>
        <v>2.1970211153564578E-2</v>
      </c>
      <c r="Q201" s="1">
        <f>VLOOKUP(P201,Rates!$A$2:$B$7,2,TRUE)</f>
        <v>0.35</v>
      </c>
      <c r="R201" s="38">
        <f t="shared" ca="1" si="33"/>
        <v>0.29890893134288143</v>
      </c>
      <c r="S201" s="53">
        <f t="shared" ca="1" si="34"/>
        <v>0</v>
      </c>
      <c r="T201" s="38">
        <f t="shared" ca="1" si="35"/>
        <v>0.45022870254895841</v>
      </c>
      <c r="U201" s="54">
        <f t="shared" ca="1" si="36"/>
        <v>1.1965058201003793</v>
      </c>
      <c r="V201">
        <f t="shared" ca="1" si="37"/>
        <v>1</v>
      </c>
      <c r="W201" s="41">
        <f ca="1">VLOOKUP(LoanApplications!Q201,Rates!$B$2:$C$7,2,FALSE)*V201-800</f>
        <v>-686.43516829366274</v>
      </c>
      <c r="X201">
        <f t="shared" si="38"/>
        <v>0</v>
      </c>
      <c r="Y201" s="41">
        <f t="shared" ca="1" si="39"/>
        <v>0</v>
      </c>
    </row>
    <row r="202" spans="10:25">
      <c r="J202" s="47">
        <v>12</v>
      </c>
      <c r="K202" s="48">
        <v>0.67599999999999993</v>
      </c>
      <c r="L202" s="49">
        <v>59</v>
      </c>
      <c r="M202" s="47">
        <v>1</v>
      </c>
      <c r="N202" s="37">
        <f t="shared" si="30"/>
        <v>1.8684733750154976</v>
      </c>
      <c r="O202" s="37">
        <f t="shared" si="31"/>
        <v>6.4783987608100686</v>
      </c>
      <c r="P202" s="37">
        <f t="shared" si="32"/>
        <v>0.86628153539492736</v>
      </c>
      <c r="Q202" s="1">
        <f>VLOOKUP(P202,Rates!$A$2:$B$7,2,TRUE)</f>
        <v>0.22</v>
      </c>
      <c r="R202" s="38">
        <f t="shared" ca="1" si="33"/>
        <v>0.81036456469413798</v>
      </c>
      <c r="S202" s="53">
        <f t="shared" ca="1" si="34"/>
        <v>1</v>
      </c>
      <c r="T202" s="38">
        <f t="shared" ca="1" si="35"/>
        <v>0.79872766401346607</v>
      </c>
      <c r="U202" s="54">
        <f t="shared" ca="1" si="36"/>
        <v>3.2061927651469859</v>
      </c>
      <c r="V202">
        <f t="shared" ca="1" si="37"/>
        <v>8</v>
      </c>
      <c r="W202" s="41">
        <f ca="1">VLOOKUP(LoanApplications!Q202,Rates!$B$2:$C$7,2,FALSE)*V202-800</f>
        <v>67.398382478407598</v>
      </c>
      <c r="X202">
        <f t="shared" si="38"/>
        <v>1</v>
      </c>
      <c r="Y202" s="41">
        <f t="shared" ca="1" si="39"/>
        <v>67.398382478407598</v>
      </c>
    </row>
    <row r="203" spans="10:25">
      <c r="J203" s="47">
        <v>7</v>
      </c>
      <c r="K203" s="48">
        <v>0.66900000000000004</v>
      </c>
      <c r="L203" s="49">
        <v>59</v>
      </c>
      <c r="M203" s="47">
        <v>1</v>
      </c>
      <c r="N203" s="37">
        <f t="shared" si="30"/>
        <v>0.22025304966540205</v>
      </c>
      <c r="O203" s="37">
        <f t="shared" si="31"/>
        <v>1.2463920897862082</v>
      </c>
      <c r="P203" s="37">
        <f t="shared" si="32"/>
        <v>0.55484173731435682</v>
      </c>
      <c r="Q203" s="1">
        <f>VLOOKUP(P203,Rates!$A$2:$B$7,2,TRUE)</f>
        <v>0.28000000000000003</v>
      </c>
      <c r="R203" s="38">
        <f t="shared" ca="1" si="33"/>
        <v>0.71603795191436481</v>
      </c>
      <c r="S203" s="53">
        <f t="shared" ca="1" si="34"/>
        <v>1</v>
      </c>
      <c r="T203" s="38">
        <f t="shared" ca="1" si="35"/>
        <v>0.52570687913016478</v>
      </c>
      <c r="U203" s="54">
        <f t="shared" ca="1" si="36"/>
        <v>1.4918594999140558</v>
      </c>
      <c r="V203">
        <f t="shared" ca="1" si="37"/>
        <v>8</v>
      </c>
      <c r="W203" s="41">
        <f ca="1">VLOOKUP(LoanApplications!Q203,Rates!$B$2:$C$7,2,FALSE)*V203-800</f>
        <v>86.259095044028413</v>
      </c>
      <c r="X203">
        <f t="shared" si="38"/>
        <v>1</v>
      </c>
      <c r="Y203" s="41">
        <f t="shared" ca="1" si="39"/>
        <v>86.259095044028413</v>
      </c>
    </row>
    <row r="204" spans="10:25">
      <c r="J204" s="47">
        <v>9</v>
      </c>
      <c r="K204" s="48">
        <v>0.46500000000000002</v>
      </c>
      <c r="L204" s="49">
        <v>57</v>
      </c>
      <c r="M204" s="47">
        <v>1</v>
      </c>
      <c r="N204" s="37">
        <f t="shared" si="30"/>
        <v>1.0216010755727929</v>
      </c>
      <c r="O204" s="37">
        <f t="shared" si="31"/>
        <v>2.7776384147205646</v>
      </c>
      <c r="P204" s="37">
        <f t="shared" si="32"/>
        <v>0.73528435222830324</v>
      </c>
      <c r="Q204" s="1">
        <f>VLOOKUP(P204,Rates!$A$2:$B$7,2,TRUE)</f>
        <v>0.25</v>
      </c>
      <c r="R204" s="38">
        <f t="shared" ca="1" si="33"/>
        <v>8.0397014844462822E-2</v>
      </c>
      <c r="S204" s="53">
        <f t="shared" ca="1" si="34"/>
        <v>0</v>
      </c>
      <c r="T204" s="38">
        <f t="shared" ca="1" si="35"/>
        <v>0.57407846493674397</v>
      </c>
      <c r="U204" s="54">
        <f t="shared" ca="1" si="36"/>
        <v>1.7070002793403665</v>
      </c>
      <c r="V204">
        <f t="shared" ca="1" si="37"/>
        <v>1</v>
      </c>
      <c r="W204" s="41">
        <f ca="1">VLOOKUP(LoanApplications!Q204,Rates!$B$2:$C$7,2,FALSE)*V204-800</f>
        <v>-690.39958035158236</v>
      </c>
      <c r="X204">
        <f t="shared" si="38"/>
        <v>1</v>
      </c>
      <c r="Y204" s="41">
        <f t="shared" ca="1" si="39"/>
        <v>-690.39958035158236</v>
      </c>
    </row>
    <row r="205" spans="10:25">
      <c r="J205" s="47">
        <v>18</v>
      </c>
      <c r="K205" s="48">
        <v>1.748</v>
      </c>
      <c r="L205" s="49">
        <v>59</v>
      </c>
      <c r="M205" s="47">
        <v>1</v>
      </c>
      <c r="N205" s="37">
        <f t="shared" si="30"/>
        <v>-1.7755527637420201</v>
      </c>
      <c r="O205" s="37">
        <f t="shared" si="31"/>
        <v>0.16938979108158783</v>
      </c>
      <c r="P205" s="37">
        <f t="shared" si="32"/>
        <v>0.14485314680652073</v>
      </c>
      <c r="Q205" s="1">
        <f>VLOOKUP(P205,Rates!$A$2:$B$7,2,TRUE)</f>
        <v>0.35</v>
      </c>
      <c r="R205" s="38">
        <f t="shared" ca="1" si="33"/>
        <v>0.62587579441012764</v>
      </c>
      <c r="S205" s="53">
        <f t="shared" ca="1" si="34"/>
        <v>0</v>
      </c>
      <c r="T205" s="38">
        <f t="shared" ca="1" si="35"/>
        <v>0.56184785728567688</v>
      </c>
      <c r="U205" s="54">
        <f t="shared" ca="1" si="36"/>
        <v>1.6503781422503696</v>
      </c>
      <c r="V205">
        <f t="shared" ca="1" si="37"/>
        <v>1</v>
      </c>
      <c r="W205" s="41">
        <f ca="1">VLOOKUP(LoanApplications!Q205,Rates!$B$2:$C$7,2,FALSE)*V205-800</f>
        <v>-686.43516829366274</v>
      </c>
      <c r="X205">
        <f t="shared" si="38"/>
        <v>0</v>
      </c>
      <c r="Y205" s="41">
        <f t="shared" ca="1" si="39"/>
        <v>0</v>
      </c>
    </row>
    <row r="206" spans="10:25">
      <c r="J206" s="47">
        <v>18</v>
      </c>
      <c r="K206" s="48">
        <v>0.66900000000000004</v>
      </c>
      <c r="L206" s="49">
        <v>51.48</v>
      </c>
      <c r="M206" s="47">
        <v>1</v>
      </c>
      <c r="N206" s="37">
        <f t="shared" si="30"/>
        <v>0.35187723749014665</v>
      </c>
      <c r="O206" s="37">
        <f t="shared" si="31"/>
        <v>1.4217339773735167</v>
      </c>
      <c r="P206" s="37">
        <f t="shared" si="32"/>
        <v>0.5870727299764994</v>
      </c>
      <c r="Q206" s="1">
        <f>VLOOKUP(P206,Rates!$A$2:$B$7,2,TRUE)</f>
        <v>0.28000000000000003</v>
      </c>
      <c r="R206" s="38">
        <f t="shared" ca="1" si="33"/>
        <v>0.88516056827527223</v>
      </c>
      <c r="S206" s="53">
        <f t="shared" ca="1" si="34"/>
        <v>1</v>
      </c>
      <c r="T206" s="38">
        <f t="shared" ca="1" si="35"/>
        <v>0.64985567429484126</v>
      </c>
      <c r="U206" s="54">
        <f t="shared" ca="1" si="36"/>
        <v>2.0988197006755067</v>
      </c>
      <c r="V206">
        <f t="shared" ca="1" si="37"/>
        <v>8</v>
      </c>
      <c r="W206" s="41">
        <f ca="1">VLOOKUP(LoanApplications!Q206,Rates!$B$2:$C$7,2,FALSE)*V206-800</f>
        <v>86.259095044028413</v>
      </c>
      <c r="X206">
        <f t="shared" si="38"/>
        <v>1</v>
      </c>
      <c r="Y206" s="41">
        <f t="shared" ca="1" si="39"/>
        <v>86.259095044028413</v>
      </c>
    </row>
    <row r="207" spans="10:25">
      <c r="J207" s="47">
        <v>14</v>
      </c>
      <c r="K207" s="48">
        <v>1.476</v>
      </c>
      <c r="L207" s="49">
        <v>56.902000000000001</v>
      </c>
      <c r="M207" s="47">
        <v>1</v>
      </c>
      <c r="N207" s="37">
        <f t="shared" si="30"/>
        <v>-2.6836405979985472</v>
      </c>
      <c r="O207" s="37">
        <f t="shared" si="31"/>
        <v>6.8313997088041062E-2</v>
      </c>
      <c r="P207" s="37">
        <f t="shared" si="32"/>
        <v>6.3945616433228492E-2</v>
      </c>
      <c r="Q207" s="1">
        <f>VLOOKUP(P207,Rates!$A$2:$B$7,2,TRUE)</f>
        <v>0.35</v>
      </c>
      <c r="R207" s="38">
        <f t="shared" ca="1" si="33"/>
        <v>0.56891327252800838</v>
      </c>
      <c r="S207" s="53">
        <f t="shared" ca="1" si="34"/>
        <v>0</v>
      </c>
      <c r="T207" s="38">
        <f t="shared" ca="1" si="35"/>
        <v>0.96731487376995473</v>
      </c>
      <c r="U207" s="54">
        <f t="shared" ca="1" si="36"/>
        <v>6.8416703198146029</v>
      </c>
      <c r="V207">
        <f t="shared" ca="1" si="37"/>
        <v>6</v>
      </c>
      <c r="W207" s="41">
        <f ca="1">VLOOKUP(LoanApplications!Q207,Rates!$B$2:$C$7,2,FALSE)*V207-800</f>
        <v>-118.61100976197633</v>
      </c>
      <c r="X207">
        <f t="shared" si="38"/>
        <v>0</v>
      </c>
      <c r="Y207" s="41">
        <f t="shared" ca="1" si="39"/>
        <v>0</v>
      </c>
    </row>
    <row r="208" spans="10:25">
      <c r="J208" s="47">
        <v>22</v>
      </c>
      <c r="K208" s="48">
        <v>1.5820000000000001</v>
      </c>
      <c r="L208" s="49">
        <v>59</v>
      </c>
      <c r="M208" s="47">
        <v>1</v>
      </c>
      <c r="N208" s="37">
        <f t="shared" si="30"/>
        <v>0.45005284479574925</v>
      </c>
      <c r="O208" s="37">
        <f t="shared" si="31"/>
        <v>1.5683950648171334</v>
      </c>
      <c r="P208" s="37">
        <f t="shared" si="32"/>
        <v>0.6106517981994336</v>
      </c>
      <c r="Q208" s="1">
        <f>VLOOKUP(P208,Rates!$A$2:$B$7,2,TRUE)</f>
        <v>0.28000000000000003</v>
      </c>
      <c r="R208" s="38">
        <f t="shared" ca="1" si="33"/>
        <v>0.71296329295229599</v>
      </c>
      <c r="S208" s="53">
        <f t="shared" ca="1" si="34"/>
        <v>1</v>
      </c>
      <c r="T208" s="38">
        <f t="shared" ca="1" si="35"/>
        <v>0.66037911908700531</v>
      </c>
      <c r="U208" s="54">
        <f t="shared" ca="1" si="36"/>
        <v>2.1598506792955972</v>
      </c>
      <c r="V208">
        <f t="shared" ca="1" si="37"/>
        <v>8</v>
      </c>
      <c r="W208" s="41">
        <f ca="1">VLOOKUP(LoanApplications!Q208,Rates!$B$2:$C$7,2,FALSE)*V208-800</f>
        <v>86.259095044028413</v>
      </c>
      <c r="X208">
        <f t="shared" si="38"/>
        <v>1</v>
      </c>
      <c r="Y208" s="41">
        <f t="shared" ca="1" si="39"/>
        <v>86.259095044028413</v>
      </c>
    </row>
    <row r="209" spans="10:25">
      <c r="J209" s="47">
        <v>6</v>
      </c>
      <c r="K209" s="48">
        <v>2.0489999999999999</v>
      </c>
      <c r="L209" s="49">
        <v>68</v>
      </c>
      <c r="M209" s="47">
        <v>1</v>
      </c>
      <c r="N209" s="37">
        <f t="shared" si="30"/>
        <v>-3.1314625871185768</v>
      </c>
      <c r="O209" s="37">
        <f t="shared" si="31"/>
        <v>4.3653902902553311E-2</v>
      </c>
      <c r="P209" s="37">
        <f t="shared" si="32"/>
        <v>4.1827949649922695E-2</v>
      </c>
      <c r="Q209" s="1">
        <f>VLOOKUP(P209,Rates!$A$2:$B$7,2,TRUE)</f>
        <v>0.35</v>
      </c>
      <c r="R209" s="38">
        <f t="shared" ca="1" si="33"/>
        <v>0.58490994462946566</v>
      </c>
      <c r="S209" s="53">
        <f t="shared" ca="1" si="34"/>
        <v>0</v>
      </c>
      <c r="T209" s="38">
        <f t="shared" ca="1" si="35"/>
        <v>0.95355901349441219</v>
      </c>
      <c r="U209" s="54">
        <f t="shared" ca="1" si="36"/>
        <v>6.1391457595886996</v>
      </c>
      <c r="V209">
        <f t="shared" ca="1" si="37"/>
        <v>6</v>
      </c>
      <c r="W209" s="41">
        <f ca="1">VLOOKUP(LoanApplications!Q209,Rates!$B$2:$C$7,2,FALSE)*V209-800</f>
        <v>-118.61100976197633</v>
      </c>
      <c r="X209">
        <f t="shared" si="38"/>
        <v>0</v>
      </c>
      <c r="Y209" s="41">
        <f t="shared" ca="1" si="39"/>
        <v>0</v>
      </c>
    </row>
    <row r="210" spans="10:25">
      <c r="J210" s="47">
        <v>12</v>
      </c>
      <c r="K210" s="48">
        <v>1.1039999999999999</v>
      </c>
      <c r="L210" s="49">
        <v>60</v>
      </c>
      <c r="M210" s="47">
        <v>1</v>
      </c>
      <c r="N210" s="37">
        <f t="shared" si="30"/>
        <v>8.1699100532482305E-2</v>
      </c>
      <c r="O210" s="37">
        <f t="shared" si="31"/>
        <v>1.0851292458882793</v>
      </c>
      <c r="P210" s="37">
        <f t="shared" si="32"/>
        <v>0.52041342186728901</v>
      </c>
      <c r="Q210" s="1">
        <f>VLOOKUP(P210,Rates!$A$2:$B$7,2,TRUE)</f>
        <v>0.28000000000000003</v>
      </c>
      <c r="R210" s="38">
        <f t="shared" ca="1" si="33"/>
        <v>0.65051097271767488</v>
      </c>
      <c r="S210" s="53">
        <f t="shared" ca="1" si="34"/>
        <v>1</v>
      </c>
      <c r="T210" s="38">
        <f t="shared" ca="1" si="35"/>
        <v>0.13697965689322222</v>
      </c>
      <c r="U210" s="54">
        <f t="shared" ca="1" si="36"/>
        <v>0.29463403126204823</v>
      </c>
      <c r="V210">
        <f t="shared" ca="1" si="37"/>
        <v>8</v>
      </c>
      <c r="W210" s="41">
        <f ca="1">VLOOKUP(LoanApplications!Q210,Rates!$B$2:$C$7,2,FALSE)*V210-800</f>
        <v>86.259095044028413</v>
      </c>
      <c r="X210">
        <f t="shared" si="38"/>
        <v>1</v>
      </c>
      <c r="Y210" s="41">
        <f t="shared" ca="1" si="39"/>
        <v>86.259095044028413</v>
      </c>
    </row>
    <row r="211" spans="10:25">
      <c r="J211" s="47">
        <v>7</v>
      </c>
      <c r="K211" s="48">
        <v>1.5630000000000002</v>
      </c>
      <c r="L211" s="49">
        <v>65</v>
      </c>
      <c r="M211" s="47">
        <v>1</v>
      </c>
      <c r="N211" s="37">
        <f t="shared" si="30"/>
        <v>-1.6520993047887771</v>
      </c>
      <c r="O211" s="37">
        <f t="shared" si="31"/>
        <v>0.19164716022163589</v>
      </c>
      <c r="P211" s="37">
        <f t="shared" si="32"/>
        <v>0.16082542435295294</v>
      </c>
      <c r="Q211" s="1">
        <f>VLOOKUP(P211,Rates!$A$2:$B$7,2,TRUE)</f>
        <v>0.35</v>
      </c>
      <c r="R211" s="38">
        <f t="shared" ca="1" si="33"/>
        <v>0.8389683749220328</v>
      </c>
      <c r="S211" s="53">
        <f t="shared" ca="1" si="34"/>
        <v>0</v>
      </c>
      <c r="T211" s="38">
        <f t="shared" ca="1" si="35"/>
        <v>0.10375670617629817</v>
      </c>
      <c r="U211" s="54">
        <f t="shared" ca="1" si="36"/>
        <v>0.21908673916063109</v>
      </c>
      <c r="V211">
        <f t="shared" ca="1" si="37"/>
        <v>0</v>
      </c>
      <c r="W211" s="41">
        <f ca="1">VLOOKUP(LoanApplications!Q211,Rates!$B$2:$C$7,2,FALSE)*V211-800</f>
        <v>-800</v>
      </c>
      <c r="X211">
        <f t="shared" si="38"/>
        <v>0</v>
      </c>
      <c r="Y211" s="41">
        <f t="shared" ca="1" si="39"/>
        <v>0</v>
      </c>
    </row>
    <row r="212" spans="10:25">
      <c r="J212" s="47">
        <v>23</v>
      </c>
      <c r="K212" s="48">
        <v>1.2289999999999999</v>
      </c>
      <c r="L212" s="49">
        <v>57.996000000000002</v>
      </c>
      <c r="M212" s="47">
        <v>1</v>
      </c>
      <c r="N212" s="37">
        <f t="shared" si="30"/>
        <v>2.1755402262253689</v>
      </c>
      <c r="O212" s="37">
        <f t="shared" si="31"/>
        <v>8.8069415780965965</v>
      </c>
      <c r="P212" s="37">
        <f t="shared" si="32"/>
        <v>0.89803141050279534</v>
      </c>
      <c r="Q212" s="1">
        <f>VLOOKUP(P212,Rates!$A$2:$B$7,2,TRUE)</f>
        <v>0.22</v>
      </c>
      <c r="R212" s="38">
        <f t="shared" ca="1" si="33"/>
        <v>0.41067373226124271</v>
      </c>
      <c r="S212" s="53">
        <f t="shared" ca="1" si="34"/>
        <v>1</v>
      </c>
      <c r="T212" s="38">
        <f t="shared" ca="1" si="35"/>
        <v>0.94693594435869288</v>
      </c>
      <c r="U212" s="54">
        <f t="shared" ca="1" si="36"/>
        <v>5.8725109963792921</v>
      </c>
      <c r="V212">
        <f t="shared" ca="1" si="37"/>
        <v>8</v>
      </c>
      <c r="W212" s="41">
        <f ca="1">VLOOKUP(LoanApplications!Q212,Rates!$B$2:$C$7,2,FALSE)*V212-800</f>
        <v>67.398382478407598</v>
      </c>
      <c r="X212">
        <f t="shared" si="38"/>
        <v>1</v>
      </c>
      <c r="Y212" s="41">
        <f t="shared" ca="1" si="39"/>
        <v>67.398382478407598</v>
      </c>
    </row>
    <row r="213" spans="10:25">
      <c r="J213" s="47">
        <v>6</v>
      </c>
      <c r="K213" s="48">
        <v>0.94299999999999995</v>
      </c>
      <c r="L213" s="49">
        <v>58</v>
      </c>
      <c r="M213" s="47">
        <v>1</v>
      </c>
      <c r="N213" s="37">
        <f t="shared" si="30"/>
        <v>-2.0405913537681073</v>
      </c>
      <c r="O213" s="37">
        <f t="shared" si="31"/>
        <v>0.12995184064127815</v>
      </c>
      <c r="P213" s="37">
        <f t="shared" si="32"/>
        <v>0.11500653033807794</v>
      </c>
      <c r="Q213" s="1">
        <f>VLOOKUP(P213,Rates!$A$2:$B$7,2,TRUE)</f>
        <v>0.35</v>
      </c>
      <c r="R213" s="38">
        <f t="shared" ca="1" si="33"/>
        <v>0.36239921612916837</v>
      </c>
      <c r="S213" s="53">
        <f t="shared" ca="1" si="34"/>
        <v>0</v>
      </c>
      <c r="T213" s="38">
        <f t="shared" ca="1" si="35"/>
        <v>0.38541688918079087</v>
      </c>
      <c r="U213" s="54">
        <f t="shared" ca="1" si="36"/>
        <v>0.97362221923812475</v>
      </c>
      <c r="V213">
        <f t="shared" ca="1" si="37"/>
        <v>0</v>
      </c>
      <c r="W213" s="41">
        <f ca="1">VLOOKUP(LoanApplications!Q213,Rates!$B$2:$C$7,2,FALSE)*V213-800</f>
        <v>-800</v>
      </c>
      <c r="X213">
        <f t="shared" si="38"/>
        <v>0</v>
      </c>
      <c r="Y213" s="41">
        <f t="shared" ca="1" si="39"/>
        <v>0</v>
      </c>
    </row>
    <row r="214" spans="10:25">
      <c r="J214" s="47">
        <v>9</v>
      </c>
      <c r="K214" s="48">
        <v>1.7149999999999999</v>
      </c>
      <c r="L214" s="49">
        <v>70</v>
      </c>
      <c r="M214" s="47">
        <v>1</v>
      </c>
      <c r="N214" s="37">
        <f t="shared" si="30"/>
        <v>0.59612646524045942</v>
      </c>
      <c r="O214" s="37">
        <f t="shared" si="31"/>
        <v>1.8150744120307603</v>
      </c>
      <c r="P214" s="37">
        <f t="shared" si="32"/>
        <v>0.64476960334465472</v>
      </c>
      <c r="Q214" s="1">
        <f>VLOOKUP(P214,Rates!$A$2:$B$7,2,TRUE)</f>
        <v>0.28000000000000003</v>
      </c>
      <c r="R214" s="38">
        <f t="shared" ca="1" si="33"/>
        <v>0.79762690387863622</v>
      </c>
      <c r="S214" s="53">
        <f t="shared" ca="1" si="34"/>
        <v>1</v>
      </c>
      <c r="T214" s="38">
        <f t="shared" ca="1" si="35"/>
        <v>0.94149063266105815</v>
      </c>
      <c r="U214" s="54">
        <f t="shared" ca="1" si="36"/>
        <v>5.6771368242220808</v>
      </c>
      <c r="V214">
        <f t="shared" ca="1" si="37"/>
        <v>8</v>
      </c>
      <c r="W214" s="41">
        <f ca="1">VLOOKUP(LoanApplications!Q214,Rates!$B$2:$C$7,2,FALSE)*V214-800</f>
        <v>86.259095044028413</v>
      </c>
      <c r="X214">
        <f t="shared" si="38"/>
        <v>1</v>
      </c>
      <c r="Y214" s="41">
        <f t="shared" ca="1" si="39"/>
        <v>86.259095044028413</v>
      </c>
    </row>
    <row r="215" spans="10:25">
      <c r="J215" s="47">
        <v>12</v>
      </c>
      <c r="K215" s="48">
        <v>0.94000000000000006</v>
      </c>
      <c r="L215" s="49">
        <v>50</v>
      </c>
      <c r="M215" s="47">
        <v>1</v>
      </c>
      <c r="N215" s="37">
        <f t="shared" si="30"/>
        <v>-3.80657678767151</v>
      </c>
      <c r="O215" s="37">
        <f t="shared" si="31"/>
        <v>2.2224126794918656E-2</v>
      </c>
      <c r="P215" s="37">
        <f t="shared" si="32"/>
        <v>2.174095309665619E-2</v>
      </c>
      <c r="Q215" s="1">
        <f>VLOOKUP(P215,Rates!$A$2:$B$7,2,TRUE)</f>
        <v>0.35</v>
      </c>
      <c r="R215" s="38">
        <f t="shared" ca="1" si="33"/>
        <v>0.78802385993672996</v>
      </c>
      <c r="S215" s="53">
        <f t="shared" ca="1" si="34"/>
        <v>0</v>
      </c>
      <c r="T215" s="38">
        <f t="shared" ca="1" si="35"/>
        <v>0.46103640847720606</v>
      </c>
      <c r="U215" s="54">
        <f t="shared" ca="1" si="36"/>
        <v>1.236214517099619</v>
      </c>
      <c r="V215">
        <f t="shared" ca="1" si="37"/>
        <v>1</v>
      </c>
      <c r="W215" s="41">
        <f ca="1">VLOOKUP(LoanApplications!Q215,Rates!$B$2:$C$7,2,FALSE)*V215-800</f>
        <v>-686.43516829366274</v>
      </c>
      <c r="X215">
        <f t="shared" si="38"/>
        <v>0</v>
      </c>
      <c r="Y215" s="41">
        <f t="shared" ca="1" si="39"/>
        <v>0</v>
      </c>
    </row>
    <row r="216" spans="10:25">
      <c r="J216" s="47">
        <v>17</v>
      </c>
      <c r="K216" s="48">
        <v>0.54600000000000004</v>
      </c>
      <c r="L216" s="49">
        <v>56</v>
      </c>
      <c r="M216" s="47">
        <v>1</v>
      </c>
      <c r="N216" s="37">
        <f t="shared" si="30"/>
        <v>2.8142970456586234</v>
      </c>
      <c r="O216" s="37">
        <f t="shared" si="31"/>
        <v>16.681445363401963</v>
      </c>
      <c r="P216" s="37">
        <f t="shared" si="32"/>
        <v>0.94344353759281152</v>
      </c>
      <c r="Q216" s="1">
        <f>VLOOKUP(P216,Rates!$A$2:$B$7,2,TRUE)</f>
        <v>0.22</v>
      </c>
      <c r="R216" s="38">
        <f t="shared" ca="1" si="33"/>
        <v>0.47995880364833876</v>
      </c>
      <c r="S216" s="53">
        <f t="shared" ca="1" si="34"/>
        <v>1</v>
      </c>
      <c r="T216" s="38">
        <f t="shared" ca="1" si="35"/>
        <v>0.35447816247917086</v>
      </c>
      <c r="U216" s="54">
        <f t="shared" ca="1" si="36"/>
        <v>0.87539247774269546</v>
      </c>
      <c r="V216">
        <f t="shared" ca="1" si="37"/>
        <v>8</v>
      </c>
      <c r="W216" s="41">
        <f ca="1">VLOOKUP(LoanApplications!Q216,Rates!$B$2:$C$7,2,FALSE)*V216-800</f>
        <v>67.398382478407598</v>
      </c>
      <c r="X216">
        <f t="shared" si="38"/>
        <v>1</v>
      </c>
      <c r="Y216" s="41">
        <f t="shared" ca="1" si="39"/>
        <v>67.398382478407598</v>
      </c>
    </row>
    <row r="217" spans="10:25">
      <c r="J217" s="47">
        <v>17</v>
      </c>
      <c r="K217" s="48">
        <v>0.58200000000000007</v>
      </c>
      <c r="L217" s="49">
        <v>59</v>
      </c>
      <c r="M217" s="47">
        <v>1</v>
      </c>
      <c r="N217" s="37">
        <f t="shared" si="30"/>
        <v>4.050551300447335</v>
      </c>
      <c r="O217" s="37">
        <f t="shared" si="31"/>
        <v>57.429109013261581</v>
      </c>
      <c r="P217" s="37">
        <f t="shared" si="32"/>
        <v>0.98288524304258973</v>
      </c>
      <c r="Q217" s="1">
        <f>VLOOKUP(P217,Rates!$A$2:$B$7,2,TRUE)</f>
        <v>0.15</v>
      </c>
      <c r="R217" s="38">
        <f t="shared" ca="1" si="33"/>
        <v>0.60193333026409401</v>
      </c>
      <c r="S217" s="53">
        <f t="shared" ca="1" si="34"/>
        <v>1</v>
      </c>
      <c r="T217" s="38">
        <f t="shared" ca="1" si="35"/>
        <v>0.36672151033450207</v>
      </c>
      <c r="U217" s="54">
        <f t="shared" ca="1" si="36"/>
        <v>0.91369000302060921</v>
      </c>
      <c r="V217">
        <f t="shared" ca="1" si="37"/>
        <v>8</v>
      </c>
      <c r="W217" s="41">
        <f ca="1">VLOOKUP(LoanApplications!Q217,Rates!$B$2:$C$7,2,FALSE)*V217-800</f>
        <v>45.652073294430465</v>
      </c>
      <c r="X217">
        <f t="shared" si="38"/>
        <v>1</v>
      </c>
      <c r="Y217" s="41">
        <f t="shared" ca="1" si="39"/>
        <v>45.652073294430465</v>
      </c>
    </row>
    <row r="218" spans="10:25">
      <c r="J218" s="47">
        <v>7</v>
      </c>
      <c r="K218" s="48">
        <v>0.17899999999999999</v>
      </c>
      <c r="L218" s="49">
        <v>45</v>
      </c>
      <c r="M218" s="47">
        <v>1</v>
      </c>
      <c r="N218" s="37">
        <f t="shared" si="30"/>
        <v>-3.8469320149955735</v>
      </c>
      <c r="O218" s="37">
        <f t="shared" si="31"/>
        <v>2.1345122601264439E-2</v>
      </c>
      <c r="P218" s="37">
        <f t="shared" si="32"/>
        <v>2.0899030238574534E-2</v>
      </c>
      <c r="Q218" s="1">
        <f>VLOOKUP(P218,Rates!$A$2:$B$7,2,TRUE)</f>
        <v>0.35</v>
      </c>
      <c r="R218" s="38">
        <f t="shared" ca="1" si="33"/>
        <v>0.75635083086216115</v>
      </c>
      <c r="S218" s="53">
        <f t="shared" ca="1" si="34"/>
        <v>0</v>
      </c>
      <c r="T218" s="38">
        <f t="shared" ca="1" si="35"/>
        <v>0.271643198511753</v>
      </c>
      <c r="U218" s="54">
        <f t="shared" ca="1" si="36"/>
        <v>0.63392847783334239</v>
      </c>
      <c r="V218">
        <f t="shared" ca="1" si="37"/>
        <v>0</v>
      </c>
      <c r="W218" s="41">
        <f ca="1">VLOOKUP(LoanApplications!Q218,Rates!$B$2:$C$7,2,FALSE)*V218-800</f>
        <v>-800</v>
      </c>
      <c r="X218">
        <f t="shared" si="38"/>
        <v>0</v>
      </c>
      <c r="Y218" s="41">
        <f t="shared" ca="1" si="39"/>
        <v>0</v>
      </c>
    </row>
    <row r="219" spans="10:25">
      <c r="J219" s="47">
        <v>4</v>
      </c>
      <c r="K219" s="48">
        <v>1.75</v>
      </c>
      <c r="L219" s="49">
        <v>78</v>
      </c>
      <c r="M219" s="47">
        <v>1</v>
      </c>
      <c r="N219" s="37">
        <f t="shared" si="30"/>
        <v>2.5300129685455488</v>
      </c>
      <c r="O219" s="37">
        <f t="shared" si="31"/>
        <v>12.55366893844001</v>
      </c>
      <c r="P219" s="37">
        <f t="shared" si="32"/>
        <v>0.92621923963600239</v>
      </c>
      <c r="Q219" s="1">
        <f>VLOOKUP(P219,Rates!$A$2:$B$7,2,TRUE)</f>
        <v>0.22</v>
      </c>
      <c r="R219" s="38">
        <f t="shared" ca="1" si="33"/>
        <v>0.31288903271895918</v>
      </c>
      <c r="S219" s="53">
        <f t="shared" ca="1" si="34"/>
        <v>1</v>
      </c>
      <c r="T219" s="38">
        <f t="shared" ca="1" si="35"/>
        <v>0.98562702499359933</v>
      </c>
      <c r="U219" s="54">
        <f t="shared" ca="1" si="36"/>
        <v>8.4848111426833253</v>
      </c>
      <c r="V219">
        <f t="shared" ca="1" si="37"/>
        <v>8</v>
      </c>
      <c r="W219" s="41">
        <f ca="1">VLOOKUP(LoanApplications!Q219,Rates!$B$2:$C$7,2,FALSE)*V219-800</f>
        <v>67.398382478407598</v>
      </c>
      <c r="X219">
        <f t="shared" si="38"/>
        <v>1</v>
      </c>
      <c r="Y219" s="41">
        <f t="shared" ca="1" si="39"/>
        <v>67.398382478407598</v>
      </c>
    </row>
    <row r="220" spans="10:25">
      <c r="J220" s="47">
        <v>14</v>
      </c>
      <c r="K220" s="48">
        <v>0.56900000000000006</v>
      </c>
      <c r="L220" s="49">
        <v>51.072000000000003</v>
      </c>
      <c r="M220" s="47">
        <v>1</v>
      </c>
      <c r="N220" s="37">
        <f t="shared" si="30"/>
        <v>-0.66173662483014084</v>
      </c>
      <c r="O220" s="37">
        <f t="shared" si="31"/>
        <v>0.51595453655689527</v>
      </c>
      <c r="P220" s="37">
        <f t="shared" si="32"/>
        <v>0.34034961083249543</v>
      </c>
      <c r="Q220" s="1">
        <f>VLOOKUP(P220,Rates!$A$2:$B$7,2,TRUE)</f>
        <v>0.3</v>
      </c>
      <c r="R220" s="38">
        <f t="shared" ca="1" si="33"/>
        <v>0.4642991230910184</v>
      </c>
      <c r="S220" s="53">
        <f t="shared" ca="1" si="34"/>
        <v>0</v>
      </c>
      <c r="T220" s="38">
        <f t="shared" ca="1" si="35"/>
        <v>0.96991858100232398</v>
      </c>
      <c r="U220" s="54">
        <f t="shared" ca="1" si="36"/>
        <v>7.0076952137765884</v>
      </c>
      <c r="V220">
        <f t="shared" ca="1" si="37"/>
        <v>7</v>
      </c>
      <c r="W220" s="41">
        <f ca="1">VLOOKUP(LoanApplications!Q220,Rates!$B$2:$C$7,2,FALSE)*V220-800</f>
        <v>-18.982863340253061</v>
      </c>
      <c r="X220">
        <f t="shared" si="38"/>
        <v>1</v>
      </c>
      <c r="Y220" s="41">
        <f t="shared" ca="1" si="39"/>
        <v>-18.982863340253061</v>
      </c>
    </row>
    <row r="221" spans="10:25">
      <c r="J221" s="47">
        <v>13</v>
      </c>
      <c r="K221" s="48">
        <v>0.79699999999999993</v>
      </c>
      <c r="L221" s="49">
        <v>65</v>
      </c>
      <c r="M221" s="47">
        <v>1</v>
      </c>
      <c r="N221" s="37">
        <f t="shared" si="30"/>
        <v>4.4190257341788737</v>
      </c>
      <c r="O221" s="37">
        <f t="shared" si="31"/>
        <v>83.015366912095416</v>
      </c>
      <c r="P221" s="37">
        <f t="shared" si="32"/>
        <v>0.98809741554724995</v>
      </c>
      <c r="Q221" s="1">
        <f>VLOOKUP(P221,Rates!$A$2:$B$7,2,TRUE)</f>
        <v>0.15</v>
      </c>
      <c r="R221" s="38">
        <f t="shared" ca="1" si="33"/>
        <v>0.87771834472892374</v>
      </c>
      <c r="S221" s="53">
        <f t="shared" ca="1" si="34"/>
        <v>1</v>
      </c>
      <c r="T221" s="38">
        <f t="shared" ca="1" si="35"/>
        <v>0.70817452338585685</v>
      </c>
      <c r="U221" s="54">
        <f t="shared" ca="1" si="36"/>
        <v>2.4631986764514293</v>
      </c>
      <c r="V221">
        <f t="shared" ca="1" si="37"/>
        <v>8</v>
      </c>
      <c r="W221" s="41">
        <f ca="1">VLOOKUP(LoanApplications!Q221,Rates!$B$2:$C$7,2,FALSE)*V221-800</f>
        <v>45.652073294430465</v>
      </c>
      <c r="X221">
        <f t="shared" si="38"/>
        <v>1</v>
      </c>
      <c r="Y221" s="41">
        <f t="shared" ca="1" si="39"/>
        <v>45.652073294430465</v>
      </c>
    </row>
    <row r="222" spans="10:25">
      <c r="J222" s="47">
        <v>15</v>
      </c>
      <c r="K222" s="48">
        <v>1.0589999999999999</v>
      </c>
      <c r="L222" s="49">
        <v>52</v>
      </c>
      <c r="M222" s="47">
        <v>1</v>
      </c>
      <c r="N222" s="37">
        <f t="shared" si="30"/>
        <v>-2.4734183574612771</v>
      </c>
      <c r="O222" s="37">
        <f t="shared" si="31"/>
        <v>8.4296211349188355E-2</v>
      </c>
      <c r="P222" s="37">
        <f t="shared" si="32"/>
        <v>7.7742788794123607E-2</v>
      </c>
      <c r="Q222" s="1">
        <f>VLOOKUP(P222,Rates!$A$2:$B$7,2,TRUE)</f>
        <v>0.35</v>
      </c>
      <c r="R222" s="38">
        <f t="shared" ca="1" si="33"/>
        <v>0.60170867588609644</v>
      </c>
      <c r="S222" s="53">
        <f t="shared" ca="1" si="34"/>
        <v>0</v>
      </c>
      <c r="T222" s="38">
        <f t="shared" ca="1" si="35"/>
        <v>0.40005200791121553</v>
      </c>
      <c r="U222" s="54">
        <f t="shared" ca="1" si="36"/>
        <v>1.0218246147498642</v>
      </c>
      <c r="V222">
        <f t="shared" ca="1" si="37"/>
        <v>1</v>
      </c>
      <c r="W222" s="41">
        <f ca="1">VLOOKUP(LoanApplications!Q222,Rates!$B$2:$C$7,2,FALSE)*V222-800</f>
        <v>-686.43516829366274</v>
      </c>
      <c r="X222">
        <f t="shared" si="38"/>
        <v>0</v>
      </c>
      <c r="Y222" s="41">
        <f t="shared" ca="1" si="39"/>
        <v>0</v>
      </c>
    </row>
    <row r="223" spans="10:25">
      <c r="J223" s="47">
        <v>21</v>
      </c>
      <c r="K223" s="48">
        <v>1.54</v>
      </c>
      <c r="L223" s="49">
        <v>56</v>
      </c>
      <c r="M223" s="47">
        <v>1</v>
      </c>
      <c r="N223" s="37">
        <f t="shared" si="30"/>
        <v>-1.0915311685246039</v>
      </c>
      <c r="O223" s="37">
        <f t="shared" si="31"/>
        <v>0.33570208351896297</v>
      </c>
      <c r="P223" s="37">
        <f t="shared" si="32"/>
        <v>0.2513300590462072</v>
      </c>
      <c r="Q223" s="1">
        <f>VLOOKUP(P223,Rates!$A$2:$B$7,2,TRUE)</f>
        <v>0.3</v>
      </c>
      <c r="R223" s="38">
        <f t="shared" ca="1" si="33"/>
        <v>0.58559717421008195</v>
      </c>
      <c r="S223" s="53">
        <f t="shared" ca="1" si="34"/>
        <v>0</v>
      </c>
      <c r="T223" s="38">
        <f t="shared" ca="1" si="35"/>
        <v>0.75631471934429495</v>
      </c>
      <c r="U223" s="54">
        <f t="shared" ca="1" si="36"/>
        <v>2.823755439236487</v>
      </c>
      <c r="V223">
        <f t="shared" ca="1" si="37"/>
        <v>2</v>
      </c>
      <c r="W223" s="41">
        <f ca="1">VLOOKUP(LoanApplications!Q223,Rates!$B$2:$C$7,2,FALSE)*V223-800</f>
        <v>-576.85224666864372</v>
      </c>
      <c r="X223">
        <f t="shared" si="38"/>
        <v>0</v>
      </c>
      <c r="Y223" s="41">
        <f t="shared" ca="1" si="39"/>
        <v>0</v>
      </c>
    </row>
    <row r="224" spans="10:25">
      <c r="J224" s="47">
        <v>9</v>
      </c>
      <c r="K224" s="48">
        <v>0.44500000000000001</v>
      </c>
      <c r="L224" s="49">
        <v>47</v>
      </c>
      <c r="M224" s="47">
        <v>1</v>
      </c>
      <c r="N224" s="37">
        <f t="shared" si="30"/>
        <v>-3.6278183216586299</v>
      </c>
      <c r="O224" s="37">
        <f t="shared" si="31"/>
        <v>2.6574097344843079E-2</v>
      </c>
      <c r="P224" s="37">
        <f t="shared" si="32"/>
        <v>2.5886195076979816E-2</v>
      </c>
      <c r="Q224" s="1">
        <f>VLOOKUP(P224,Rates!$A$2:$B$7,2,TRUE)</f>
        <v>0.35</v>
      </c>
      <c r="R224" s="38">
        <f t="shared" ca="1" si="33"/>
        <v>0.7798606506783673</v>
      </c>
      <c r="S224" s="53">
        <f t="shared" ca="1" si="34"/>
        <v>0</v>
      </c>
      <c r="T224" s="38">
        <f t="shared" ca="1" si="35"/>
        <v>0.23302019265798934</v>
      </c>
      <c r="U224" s="54">
        <f t="shared" ca="1" si="36"/>
        <v>0.53058960952910472</v>
      </c>
      <c r="V224">
        <f t="shared" ca="1" si="37"/>
        <v>0</v>
      </c>
      <c r="W224" s="41">
        <f ca="1">VLOOKUP(LoanApplications!Q224,Rates!$B$2:$C$7,2,FALSE)*V224-800</f>
        <v>-800</v>
      </c>
      <c r="X224">
        <f t="shared" si="38"/>
        <v>0</v>
      </c>
      <c r="Y224" s="41">
        <f t="shared" ca="1" si="39"/>
        <v>0</v>
      </c>
    </row>
    <row r="225" spans="10:25">
      <c r="J225" s="47">
        <v>22</v>
      </c>
      <c r="K225" s="48">
        <v>1.796</v>
      </c>
      <c r="L225" s="49">
        <v>61</v>
      </c>
      <c r="M225" s="47">
        <v>1</v>
      </c>
      <c r="N225" s="37">
        <f t="shared" si="30"/>
        <v>0.26993577357702492</v>
      </c>
      <c r="O225" s="37">
        <f t="shared" si="31"/>
        <v>1.309880319104118</v>
      </c>
      <c r="P225" s="37">
        <f t="shared" si="32"/>
        <v>0.56707713740431032</v>
      </c>
      <c r="Q225" s="1">
        <f>VLOOKUP(P225,Rates!$A$2:$B$7,2,TRUE)</f>
        <v>0.28000000000000003</v>
      </c>
      <c r="R225" s="38">
        <f t="shared" ca="1" si="33"/>
        <v>0.66163083566755765</v>
      </c>
      <c r="S225" s="53">
        <f t="shared" ca="1" si="34"/>
        <v>1</v>
      </c>
      <c r="T225" s="38">
        <f t="shared" ca="1" si="35"/>
        <v>0.9570729751009438</v>
      </c>
      <c r="U225" s="54">
        <f t="shared" ca="1" si="36"/>
        <v>6.2965074007141455</v>
      </c>
      <c r="V225">
        <f t="shared" ca="1" si="37"/>
        <v>8</v>
      </c>
      <c r="W225" s="41">
        <f ca="1">VLOOKUP(LoanApplications!Q225,Rates!$B$2:$C$7,2,FALSE)*V225-800</f>
        <v>86.259095044028413</v>
      </c>
      <c r="X225">
        <f t="shared" si="38"/>
        <v>1</v>
      </c>
      <c r="Y225" s="41">
        <f t="shared" ca="1" si="39"/>
        <v>86.259095044028413</v>
      </c>
    </row>
    <row r="226" spans="10:25">
      <c r="J226" s="47">
        <v>23</v>
      </c>
      <c r="K226" s="48">
        <v>0.95600000000000007</v>
      </c>
      <c r="L226" s="49">
        <v>57</v>
      </c>
      <c r="M226" s="47">
        <v>1</v>
      </c>
      <c r="N226" s="37">
        <f t="shared" si="30"/>
        <v>3.14493013825075</v>
      </c>
      <c r="O226" s="37">
        <f t="shared" si="31"/>
        <v>23.218053362801168</v>
      </c>
      <c r="P226" s="37">
        <f t="shared" si="32"/>
        <v>0.95870848969488209</v>
      </c>
      <c r="Q226" s="1">
        <f>VLOOKUP(P226,Rates!$A$2:$B$7,2,TRUE)</f>
        <v>0.15</v>
      </c>
      <c r="R226" s="38">
        <f t="shared" ca="1" si="33"/>
        <v>8.3305102031789424E-2</v>
      </c>
      <c r="S226" s="53">
        <f t="shared" ca="1" si="34"/>
        <v>1</v>
      </c>
      <c r="T226" s="38">
        <f t="shared" ca="1" si="35"/>
        <v>0.1057146790657969</v>
      </c>
      <c r="U226" s="54">
        <f t="shared" ca="1" si="36"/>
        <v>0.22346080758667103</v>
      </c>
      <c r="V226">
        <f t="shared" ca="1" si="37"/>
        <v>8</v>
      </c>
      <c r="W226" s="41">
        <f ca="1">VLOOKUP(LoanApplications!Q226,Rates!$B$2:$C$7,2,FALSE)*V226-800</f>
        <v>45.652073294430465</v>
      </c>
      <c r="X226">
        <f t="shared" si="38"/>
        <v>1</v>
      </c>
      <c r="Y226" s="41">
        <f t="shared" ca="1" si="39"/>
        <v>45.652073294430465</v>
      </c>
    </row>
    <row r="227" spans="10:25">
      <c r="J227" s="47">
        <v>19</v>
      </c>
      <c r="K227" s="48">
        <v>2.089</v>
      </c>
      <c r="L227" s="49">
        <v>68</v>
      </c>
      <c r="M227" s="47">
        <v>1</v>
      </c>
      <c r="N227" s="37">
        <f t="shared" si="30"/>
        <v>1.0386815886750149</v>
      </c>
      <c r="O227" s="37">
        <f t="shared" si="31"/>
        <v>2.8254894004031677</v>
      </c>
      <c r="P227" s="37">
        <f t="shared" si="32"/>
        <v>0.73859553763379659</v>
      </c>
      <c r="Q227" s="1">
        <f>VLOOKUP(P227,Rates!$A$2:$B$7,2,TRUE)</f>
        <v>0.25</v>
      </c>
      <c r="R227" s="38">
        <f t="shared" ca="1" si="33"/>
        <v>0.71509519776433339</v>
      </c>
      <c r="S227" s="53">
        <f t="shared" ca="1" si="34"/>
        <v>1</v>
      </c>
      <c r="T227" s="38">
        <f t="shared" ca="1" si="35"/>
        <v>0.70198681345088687</v>
      </c>
      <c r="U227" s="54">
        <f t="shared" ca="1" si="36"/>
        <v>2.4212350865818664</v>
      </c>
      <c r="V227">
        <f t="shared" ca="1" si="37"/>
        <v>8</v>
      </c>
      <c r="W227" s="41">
        <f ca="1">VLOOKUP(LoanApplications!Q227,Rates!$B$2:$C$7,2,FALSE)*V227-800</f>
        <v>76.803357187340907</v>
      </c>
      <c r="X227">
        <f t="shared" si="38"/>
        <v>1</v>
      </c>
      <c r="Y227" s="41">
        <f t="shared" ca="1" si="39"/>
        <v>76.803357187340907</v>
      </c>
    </row>
    <row r="228" spans="10:25">
      <c r="J228" s="47">
        <v>6</v>
      </c>
      <c r="K228" s="48">
        <v>1.139</v>
      </c>
      <c r="L228" s="49">
        <v>59</v>
      </c>
      <c r="M228" s="47">
        <v>1</v>
      </c>
      <c r="N228" s="37">
        <f t="shared" si="30"/>
        <v>-2.601078863706924</v>
      </c>
      <c r="O228" s="37">
        <f t="shared" si="31"/>
        <v>7.4193490356125019E-2</v>
      </c>
      <c r="P228" s="37">
        <f t="shared" si="32"/>
        <v>6.9069018777546135E-2</v>
      </c>
      <c r="Q228" s="1">
        <f>VLOOKUP(P228,Rates!$A$2:$B$7,2,TRUE)</f>
        <v>0.35</v>
      </c>
      <c r="R228" s="38">
        <f t="shared" ca="1" si="33"/>
        <v>0.20948537167746206</v>
      </c>
      <c r="S228" s="53">
        <f t="shared" ca="1" si="34"/>
        <v>0</v>
      </c>
      <c r="T228" s="38">
        <f t="shared" ca="1" si="35"/>
        <v>0.9657240820209011</v>
      </c>
      <c r="U228" s="54">
        <f t="shared" ca="1" si="36"/>
        <v>6.7466245422648274</v>
      </c>
      <c r="V228">
        <f t="shared" ca="1" si="37"/>
        <v>6</v>
      </c>
      <c r="W228" s="41">
        <f ca="1">VLOOKUP(LoanApplications!Q228,Rates!$B$2:$C$7,2,FALSE)*V228-800</f>
        <v>-118.61100976197633</v>
      </c>
      <c r="X228">
        <f t="shared" si="38"/>
        <v>0</v>
      </c>
      <c r="Y228" s="41">
        <f t="shared" ca="1" si="39"/>
        <v>0</v>
      </c>
    </row>
    <row r="229" spans="10:25">
      <c r="J229" s="47">
        <v>7</v>
      </c>
      <c r="K229" s="48">
        <v>0.28300000000000003</v>
      </c>
      <c r="L229" s="49">
        <v>50</v>
      </c>
      <c r="M229" s="47">
        <v>1</v>
      </c>
      <c r="N229" s="37">
        <f t="shared" si="30"/>
        <v>-2.0190798847727685</v>
      </c>
      <c r="O229" s="37">
        <f t="shared" si="31"/>
        <v>0.13277757956460043</v>
      </c>
      <c r="P229" s="37">
        <f t="shared" si="32"/>
        <v>0.11721416627581509</v>
      </c>
      <c r="Q229" s="1">
        <f>VLOOKUP(P229,Rates!$A$2:$B$7,2,TRUE)</f>
        <v>0.35</v>
      </c>
      <c r="R229" s="38">
        <f t="shared" ca="1" si="33"/>
        <v>0.48570557153680893</v>
      </c>
      <c r="S229" s="53">
        <f t="shared" ca="1" si="34"/>
        <v>0</v>
      </c>
      <c r="T229" s="38">
        <f t="shared" ca="1" si="35"/>
        <v>0.8550459928633406</v>
      </c>
      <c r="U229" s="54">
        <f t="shared" ca="1" si="36"/>
        <v>3.8626775580772121</v>
      </c>
      <c r="V229">
        <f t="shared" ca="1" si="37"/>
        <v>3</v>
      </c>
      <c r="W229" s="41">
        <f ca="1">VLOOKUP(LoanApplications!Q229,Rates!$B$2:$C$7,2,FALSE)*V229-800</f>
        <v>-459.30550488098817</v>
      </c>
      <c r="X229">
        <f t="shared" si="38"/>
        <v>0</v>
      </c>
      <c r="Y229" s="41">
        <f t="shared" ca="1" si="39"/>
        <v>0</v>
      </c>
    </row>
    <row r="230" spans="10:25">
      <c r="J230" s="47">
        <v>7</v>
      </c>
      <c r="K230" s="48">
        <v>1.2609999999999999</v>
      </c>
      <c r="L230" s="49">
        <v>59</v>
      </c>
      <c r="M230" s="47">
        <v>1</v>
      </c>
      <c r="N230" s="37">
        <f t="shared" si="30"/>
        <v>-2.9088924874473818</v>
      </c>
      <c r="O230" s="37">
        <f t="shared" si="31"/>
        <v>5.4536095845701071E-2</v>
      </c>
      <c r="P230" s="37">
        <f t="shared" si="32"/>
        <v>5.1715722259810394E-2</v>
      </c>
      <c r="Q230" s="1">
        <f>VLOOKUP(P230,Rates!$A$2:$B$7,2,TRUE)</f>
        <v>0.35</v>
      </c>
      <c r="R230" s="38">
        <f t="shared" ca="1" si="33"/>
        <v>0.95659823585574988</v>
      </c>
      <c r="S230" s="53">
        <f t="shared" ca="1" si="34"/>
        <v>1</v>
      </c>
      <c r="T230" s="38">
        <f t="shared" ca="1" si="35"/>
        <v>0.96917047472503803</v>
      </c>
      <c r="U230" s="54">
        <f t="shared" ca="1" si="36"/>
        <v>6.958564870710032</v>
      </c>
      <c r="V230">
        <f t="shared" ca="1" si="37"/>
        <v>8</v>
      </c>
      <c r="W230" s="41">
        <f ca="1">VLOOKUP(LoanApplications!Q230,Rates!$B$2:$C$7,2,FALSE)*V230-800</f>
        <v>108.51865365069818</v>
      </c>
      <c r="X230">
        <f t="shared" si="38"/>
        <v>0</v>
      </c>
      <c r="Y230" s="41">
        <f t="shared" ca="1" si="39"/>
        <v>0</v>
      </c>
    </row>
    <row r="231" spans="10:25">
      <c r="J231" s="47">
        <v>17</v>
      </c>
      <c r="K231" s="48">
        <v>1.2349999999999999</v>
      </c>
      <c r="L231" s="49">
        <v>59</v>
      </c>
      <c r="M231" s="47">
        <v>1</v>
      </c>
      <c r="N231" s="37">
        <f t="shared" si="30"/>
        <v>0.59897691576043144</v>
      </c>
      <c r="O231" s="37">
        <f t="shared" si="31"/>
        <v>1.8202555726451985</v>
      </c>
      <c r="P231" s="37">
        <f t="shared" si="32"/>
        <v>0.64542220581020915</v>
      </c>
      <c r="Q231" s="1">
        <f>VLOOKUP(P231,Rates!$A$2:$B$7,2,TRUE)</f>
        <v>0.28000000000000003</v>
      </c>
      <c r="R231" s="38">
        <f t="shared" ca="1" si="33"/>
        <v>0.51065737742669592</v>
      </c>
      <c r="S231" s="53">
        <f t="shared" ca="1" si="34"/>
        <v>1</v>
      </c>
      <c r="T231" s="38">
        <f t="shared" ca="1" si="35"/>
        <v>0.31506613265849215</v>
      </c>
      <c r="U231" s="54">
        <f t="shared" ca="1" si="36"/>
        <v>0.75686597881516415</v>
      </c>
      <c r="V231">
        <f t="shared" ca="1" si="37"/>
        <v>8</v>
      </c>
      <c r="W231" s="41">
        <f ca="1">VLOOKUP(LoanApplications!Q231,Rates!$B$2:$C$7,2,FALSE)*V231-800</f>
        <v>86.259095044028413</v>
      </c>
      <c r="X231">
        <f t="shared" si="38"/>
        <v>1</v>
      </c>
      <c r="Y231" s="41">
        <f t="shared" ca="1" si="39"/>
        <v>86.259095044028413</v>
      </c>
    </row>
    <row r="232" spans="10:25">
      <c r="J232" s="47">
        <v>4</v>
      </c>
      <c r="K232" s="48">
        <v>1.0880000000000001</v>
      </c>
      <c r="L232" s="49">
        <v>64</v>
      </c>
      <c r="M232" s="47">
        <v>1</v>
      </c>
      <c r="N232" s="37">
        <f t="shared" si="30"/>
        <v>-0.62802846033266491</v>
      </c>
      <c r="O232" s="37">
        <f t="shared" si="31"/>
        <v>0.53364286263347094</v>
      </c>
      <c r="P232" s="37">
        <f t="shared" si="32"/>
        <v>0.34795771273445919</v>
      </c>
      <c r="Q232" s="1">
        <f>VLOOKUP(P232,Rates!$A$2:$B$7,2,TRUE)</f>
        <v>0.3</v>
      </c>
      <c r="R232" s="38">
        <f t="shared" ca="1" si="33"/>
        <v>3.7819380690113369E-2</v>
      </c>
      <c r="S232" s="53">
        <f t="shared" ca="1" si="34"/>
        <v>0</v>
      </c>
      <c r="T232" s="38">
        <f t="shared" ca="1" si="35"/>
        <v>0.68280443852167727</v>
      </c>
      <c r="U232" s="54">
        <f t="shared" ca="1" si="36"/>
        <v>2.2964735642734762</v>
      </c>
      <c r="V232">
        <f t="shared" ca="1" si="37"/>
        <v>2</v>
      </c>
      <c r="W232" s="41">
        <f ca="1">VLOOKUP(LoanApplications!Q232,Rates!$B$2:$C$7,2,FALSE)*V232-800</f>
        <v>-576.85224666864372</v>
      </c>
      <c r="X232">
        <f t="shared" si="38"/>
        <v>1</v>
      </c>
      <c r="Y232" s="41">
        <f t="shared" ca="1" si="39"/>
        <v>-576.85224666864372</v>
      </c>
    </row>
    <row r="233" spans="10:25">
      <c r="J233" s="47">
        <v>19</v>
      </c>
      <c r="K233" s="48">
        <v>7.8E-2</v>
      </c>
      <c r="L233" s="49">
        <v>42</v>
      </c>
      <c r="M233" s="47">
        <v>1</v>
      </c>
      <c r="N233" s="37">
        <f t="shared" si="30"/>
        <v>-0.69508569006597298</v>
      </c>
      <c r="O233" s="37">
        <f t="shared" si="31"/>
        <v>0.49903168409500914</v>
      </c>
      <c r="P233" s="37">
        <f t="shared" si="32"/>
        <v>0.33290269271145062</v>
      </c>
      <c r="Q233" s="1">
        <f>VLOOKUP(P233,Rates!$A$2:$B$7,2,TRUE)</f>
        <v>0.3</v>
      </c>
      <c r="R233" s="38">
        <f t="shared" ca="1" si="33"/>
        <v>0.44831934883610269</v>
      </c>
      <c r="S233" s="53">
        <f t="shared" ca="1" si="34"/>
        <v>0</v>
      </c>
      <c r="T233" s="38">
        <f t="shared" ca="1" si="35"/>
        <v>0.63836085938676446</v>
      </c>
      <c r="U233" s="54">
        <f t="shared" ca="1" si="36"/>
        <v>2.0342168269512251</v>
      </c>
      <c r="V233">
        <f t="shared" ca="1" si="37"/>
        <v>2</v>
      </c>
      <c r="W233" s="41">
        <f ca="1">VLOOKUP(LoanApplications!Q233,Rates!$B$2:$C$7,2,FALSE)*V233-800</f>
        <v>-576.85224666864372</v>
      </c>
      <c r="X233">
        <f t="shared" si="38"/>
        <v>1</v>
      </c>
      <c r="Y233" s="41">
        <f t="shared" ca="1" si="39"/>
        <v>-576.85224666864372</v>
      </c>
    </row>
    <row r="234" spans="10:25">
      <c r="J234" s="47">
        <v>7</v>
      </c>
      <c r="K234" s="48">
        <v>1.589</v>
      </c>
      <c r="L234" s="49">
        <v>72</v>
      </c>
      <c r="M234" s="47">
        <v>1</v>
      </c>
      <c r="N234" s="37">
        <f t="shared" si="30"/>
        <v>1.5390656475209354</v>
      </c>
      <c r="O234" s="37">
        <f t="shared" si="31"/>
        <v>4.6602339349982023</v>
      </c>
      <c r="P234" s="37">
        <f t="shared" si="32"/>
        <v>0.82332885681335044</v>
      </c>
      <c r="Q234" s="1">
        <f>VLOOKUP(P234,Rates!$A$2:$B$7,2,TRUE)</f>
        <v>0.25</v>
      </c>
      <c r="R234" s="38">
        <f t="shared" ca="1" si="33"/>
        <v>0.23561347699306134</v>
      </c>
      <c r="S234" s="53">
        <f t="shared" ca="1" si="34"/>
        <v>1</v>
      </c>
      <c r="T234" s="38">
        <f t="shared" ca="1" si="35"/>
        <v>0.1866450640465257</v>
      </c>
      <c r="U234" s="54">
        <f t="shared" ca="1" si="36"/>
        <v>0.41317537823438338</v>
      </c>
      <c r="V234">
        <f t="shared" ca="1" si="37"/>
        <v>8</v>
      </c>
      <c r="W234" s="41">
        <f ca="1">VLOOKUP(LoanApplications!Q234,Rates!$B$2:$C$7,2,FALSE)*V234-800</f>
        <v>76.803357187340907</v>
      </c>
      <c r="X234">
        <f t="shared" si="38"/>
        <v>1</v>
      </c>
      <c r="Y234" s="41">
        <f t="shared" ca="1" si="39"/>
        <v>76.803357187340907</v>
      </c>
    </row>
    <row r="235" spans="10:25">
      <c r="J235" s="47">
        <v>9</v>
      </c>
      <c r="K235" s="48">
        <v>2.1710000000000003</v>
      </c>
      <c r="L235" s="49">
        <v>74</v>
      </c>
      <c r="M235" s="47">
        <v>1</v>
      </c>
      <c r="N235" s="37">
        <f t="shared" si="30"/>
        <v>8.7892196047675952E-2</v>
      </c>
      <c r="O235" s="37">
        <f t="shared" si="31"/>
        <v>1.0918704077378987</v>
      </c>
      <c r="P235" s="37">
        <f t="shared" si="32"/>
        <v>0.52195891471050671</v>
      </c>
      <c r="Q235" s="1">
        <f>VLOOKUP(P235,Rates!$A$2:$B$7,2,TRUE)</f>
        <v>0.28000000000000003</v>
      </c>
      <c r="R235" s="38">
        <f t="shared" ca="1" si="33"/>
        <v>0.94493620921065502</v>
      </c>
      <c r="S235" s="53">
        <f t="shared" ca="1" si="34"/>
        <v>1</v>
      </c>
      <c r="T235" s="38">
        <f t="shared" ca="1" si="35"/>
        <v>0.4599413357274299</v>
      </c>
      <c r="U235" s="54">
        <f t="shared" ca="1" si="36"/>
        <v>1.2321550155653018</v>
      </c>
      <c r="V235">
        <f t="shared" ca="1" si="37"/>
        <v>8</v>
      </c>
      <c r="W235" s="41">
        <f ca="1">VLOOKUP(LoanApplications!Q235,Rates!$B$2:$C$7,2,FALSE)*V235-800</f>
        <v>86.259095044028413</v>
      </c>
      <c r="X235">
        <f t="shared" si="38"/>
        <v>1</v>
      </c>
      <c r="Y235" s="41">
        <f t="shared" ca="1" si="39"/>
        <v>86.259095044028413</v>
      </c>
    </row>
    <row r="236" spans="10:25">
      <c r="J236" s="47">
        <v>12</v>
      </c>
      <c r="K236" s="48">
        <v>2.0030000000000001</v>
      </c>
      <c r="L236" s="49">
        <v>64</v>
      </c>
      <c r="M236" s="47">
        <v>1</v>
      </c>
      <c r="N236" s="37">
        <f t="shared" si="30"/>
        <v>-2.7681086026821973</v>
      </c>
      <c r="O236" s="37">
        <f t="shared" si="31"/>
        <v>6.2780635643569283E-2</v>
      </c>
      <c r="P236" s="37">
        <f t="shared" si="32"/>
        <v>5.9072054512502775E-2</v>
      </c>
      <c r="Q236" s="1">
        <f>VLOOKUP(P236,Rates!$A$2:$B$7,2,TRUE)</f>
        <v>0.35</v>
      </c>
      <c r="R236" s="38">
        <f t="shared" ca="1" si="33"/>
        <v>0.44107371414658003</v>
      </c>
      <c r="S236" s="53">
        <f t="shared" ca="1" si="34"/>
        <v>0</v>
      </c>
      <c r="T236" s="38">
        <f t="shared" ca="1" si="35"/>
        <v>0.77834969596354364</v>
      </c>
      <c r="U236" s="54">
        <f t="shared" ca="1" si="36"/>
        <v>3.0133086921916883</v>
      </c>
      <c r="V236">
        <f t="shared" ca="1" si="37"/>
        <v>3</v>
      </c>
      <c r="W236" s="41">
        <f ca="1">VLOOKUP(LoanApplications!Q236,Rates!$B$2:$C$7,2,FALSE)*V236-800</f>
        <v>-459.30550488098817</v>
      </c>
      <c r="X236">
        <f t="shared" si="38"/>
        <v>0</v>
      </c>
      <c r="Y236" s="41">
        <f t="shared" ca="1" si="39"/>
        <v>0</v>
      </c>
    </row>
    <row r="237" spans="10:25">
      <c r="J237" s="47">
        <v>15</v>
      </c>
      <c r="K237" s="48">
        <v>0.84600000000000009</v>
      </c>
      <c r="L237" s="49">
        <v>50</v>
      </c>
      <c r="M237" s="47">
        <v>1</v>
      </c>
      <c r="N237" s="37">
        <f t="shared" si="30"/>
        <v>-2.2985870050552428</v>
      </c>
      <c r="O237" s="37">
        <f t="shared" si="31"/>
        <v>0.10040060909544184</v>
      </c>
      <c r="P237" s="37">
        <f t="shared" si="32"/>
        <v>9.1240052273302327E-2</v>
      </c>
      <c r="Q237" s="1">
        <f>VLOOKUP(P237,Rates!$A$2:$B$7,2,TRUE)</f>
        <v>0.35</v>
      </c>
      <c r="R237" s="38">
        <f t="shared" ca="1" si="33"/>
        <v>0.1627502558751297</v>
      </c>
      <c r="S237" s="53">
        <f t="shared" ca="1" si="34"/>
        <v>0</v>
      </c>
      <c r="T237" s="38">
        <f t="shared" ca="1" si="35"/>
        <v>0.39476160014229988</v>
      </c>
      <c r="U237" s="54">
        <f t="shared" ca="1" si="36"/>
        <v>1.0042656984335632</v>
      </c>
      <c r="V237">
        <f t="shared" ca="1" si="37"/>
        <v>1</v>
      </c>
      <c r="W237" s="41">
        <f ca="1">VLOOKUP(LoanApplications!Q237,Rates!$B$2:$C$7,2,FALSE)*V237-800</f>
        <v>-686.43516829366274</v>
      </c>
      <c r="X237">
        <f t="shared" si="38"/>
        <v>0</v>
      </c>
      <c r="Y237" s="41">
        <f t="shared" ca="1" si="39"/>
        <v>0</v>
      </c>
    </row>
    <row r="238" spans="10:25">
      <c r="J238" s="47">
        <v>9</v>
      </c>
      <c r="K238" s="48">
        <v>1.3210000000000002</v>
      </c>
      <c r="L238" s="49">
        <v>66</v>
      </c>
      <c r="M238" s="47">
        <v>1</v>
      </c>
      <c r="N238" s="37">
        <f t="shared" si="30"/>
        <v>0.77664616804641895</v>
      </c>
      <c r="O238" s="37">
        <f t="shared" si="31"/>
        <v>2.1741682292098998</v>
      </c>
      <c r="P238" s="37">
        <f t="shared" si="32"/>
        <v>0.68495683662963391</v>
      </c>
      <c r="Q238" s="1">
        <f>VLOOKUP(P238,Rates!$A$2:$B$7,2,TRUE)</f>
        <v>0.25</v>
      </c>
      <c r="R238" s="38">
        <f t="shared" ca="1" si="33"/>
        <v>0.96203627279108217</v>
      </c>
      <c r="S238" s="53">
        <f t="shared" ca="1" si="34"/>
        <v>1</v>
      </c>
      <c r="T238" s="38">
        <f t="shared" ca="1" si="35"/>
        <v>0.36947684416661364</v>
      </c>
      <c r="U238" s="54">
        <f t="shared" ca="1" si="36"/>
        <v>0.92241079621638888</v>
      </c>
      <c r="V238">
        <f t="shared" ca="1" si="37"/>
        <v>8</v>
      </c>
      <c r="W238" s="41">
        <f ca="1">VLOOKUP(LoanApplications!Q238,Rates!$B$2:$C$7,2,FALSE)*V238-800</f>
        <v>76.803357187340907</v>
      </c>
      <c r="X238">
        <f t="shared" si="38"/>
        <v>1</v>
      </c>
      <c r="Y238" s="41">
        <f t="shared" ca="1" si="39"/>
        <v>76.803357187340907</v>
      </c>
    </row>
    <row r="239" spans="10:25">
      <c r="J239" s="47">
        <v>8</v>
      </c>
      <c r="K239" s="48">
        <v>1.784</v>
      </c>
      <c r="L239" s="49">
        <v>66</v>
      </c>
      <c r="M239" s="47">
        <v>1</v>
      </c>
      <c r="N239" s="37">
        <f t="shared" si="30"/>
        <v>-2.0076857136370734</v>
      </c>
      <c r="O239" s="37">
        <f t="shared" si="31"/>
        <v>0.13429912192474208</v>
      </c>
      <c r="P239" s="37">
        <f t="shared" si="32"/>
        <v>0.1183983301484496</v>
      </c>
      <c r="Q239" s="1">
        <f>VLOOKUP(P239,Rates!$A$2:$B$7,2,TRUE)</f>
        <v>0.35</v>
      </c>
      <c r="R239" s="38">
        <f t="shared" ca="1" si="33"/>
        <v>0.4238768758196868</v>
      </c>
      <c r="S239" s="53">
        <f t="shared" ca="1" si="34"/>
        <v>0</v>
      </c>
      <c r="T239" s="38">
        <f t="shared" ca="1" si="35"/>
        <v>0.51947966968299253</v>
      </c>
      <c r="U239" s="54">
        <f t="shared" ca="1" si="36"/>
        <v>1.4657714814269343</v>
      </c>
      <c r="V239">
        <f t="shared" ca="1" si="37"/>
        <v>1</v>
      </c>
      <c r="W239" s="41">
        <f ca="1">VLOOKUP(LoanApplications!Q239,Rates!$B$2:$C$7,2,FALSE)*V239-800</f>
        <v>-686.43516829366274</v>
      </c>
      <c r="X239">
        <f t="shared" si="38"/>
        <v>0</v>
      </c>
      <c r="Y239" s="41">
        <f t="shared" ca="1" si="39"/>
        <v>0</v>
      </c>
    </row>
    <row r="240" spans="10:25">
      <c r="J240" s="47">
        <v>20</v>
      </c>
      <c r="K240" s="48">
        <v>1.6760000000000002</v>
      </c>
      <c r="L240" s="49">
        <v>57</v>
      </c>
      <c r="M240" s="47">
        <v>1</v>
      </c>
      <c r="N240" s="37">
        <f t="shared" si="30"/>
        <v>-1.6719196211097795</v>
      </c>
      <c r="O240" s="37">
        <f t="shared" si="31"/>
        <v>0.18788604921592617</v>
      </c>
      <c r="P240" s="37">
        <f t="shared" si="32"/>
        <v>0.15816841130505899</v>
      </c>
      <c r="Q240" s="1">
        <f>VLOOKUP(P240,Rates!$A$2:$B$7,2,TRUE)</f>
        <v>0.35</v>
      </c>
      <c r="R240" s="38">
        <f t="shared" ca="1" si="33"/>
        <v>0.11455418389394112</v>
      </c>
      <c r="S240" s="53">
        <f t="shared" ca="1" si="34"/>
        <v>0</v>
      </c>
      <c r="T240" s="38">
        <f t="shared" ca="1" si="35"/>
        <v>0.67886560372006255</v>
      </c>
      <c r="U240" s="54">
        <f t="shared" ca="1" si="36"/>
        <v>2.2717911269486617</v>
      </c>
      <c r="V240">
        <f t="shared" ca="1" si="37"/>
        <v>2</v>
      </c>
      <c r="W240" s="41">
        <f ca="1">VLOOKUP(LoanApplications!Q240,Rates!$B$2:$C$7,2,FALSE)*V240-800</f>
        <v>-572.87033658732548</v>
      </c>
      <c r="X240">
        <f t="shared" si="38"/>
        <v>0</v>
      </c>
      <c r="Y240" s="41">
        <f t="shared" ca="1" si="39"/>
        <v>0</v>
      </c>
    </row>
    <row r="241" spans="10:25">
      <c r="J241" s="47">
        <v>22</v>
      </c>
      <c r="K241" s="48">
        <v>1.0089999999999999</v>
      </c>
      <c r="L241" s="49">
        <v>59.355959999999996</v>
      </c>
      <c r="M241" s="47">
        <v>1</v>
      </c>
      <c r="N241" s="37">
        <f t="shared" si="30"/>
        <v>3.6480334662683944</v>
      </c>
      <c r="O241" s="37">
        <f t="shared" si="31"/>
        <v>38.399078667361948</v>
      </c>
      <c r="P241" s="37">
        <f t="shared" si="32"/>
        <v>0.97461869582172755</v>
      </c>
      <c r="Q241" s="1">
        <f>VLOOKUP(P241,Rates!$A$2:$B$7,2,TRUE)</f>
        <v>0.15</v>
      </c>
      <c r="R241" s="38">
        <f t="shared" ca="1" si="33"/>
        <v>0.74759029204253669</v>
      </c>
      <c r="S241" s="53">
        <f t="shared" ca="1" si="34"/>
        <v>1</v>
      </c>
      <c r="T241" s="38">
        <f t="shared" ca="1" si="35"/>
        <v>6.9219572520051731E-4</v>
      </c>
      <c r="U241" s="54">
        <f t="shared" ca="1" si="36"/>
        <v>1.3848708065412989E-3</v>
      </c>
      <c r="V241">
        <f t="shared" ca="1" si="37"/>
        <v>8</v>
      </c>
      <c r="W241" s="41">
        <f ca="1">VLOOKUP(LoanApplications!Q241,Rates!$B$2:$C$7,2,FALSE)*V241-800</f>
        <v>45.652073294430465</v>
      </c>
      <c r="X241">
        <f t="shared" si="38"/>
        <v>1</v>
      </c>
      <c r="Y241" s="41">
        <f t="shared" ca="1" si="39"/>
        <v>45.652073294430465</v>
      </c>
    </row>
    <row r="242" spans="10:25">
      <c r="J242" s="47">
        <v>19</v>
      </c>
      <c r="K242" s="48">
        <v>0.497</v>
      </c>
      <c r="L242" s="49">
        <v>53.088000000000001</v>
      </c>
      <c r="M242" s="47">
        <v>1</v>
      </c>
      <c r="N242" s="37">
        <f t="shared" si="30"/>
        <v>2.3626904554571304</v>
      </c>
      <c r="O242" s="37">
        <f t="shared" si="31"/>
        <v>10.619484301533598</v>
      </c>
      <c r="P242" s="37">
        <f t="shared" si="32"/>
        <v>0.91393766073869431</v>
      </c>
      <c r="Q242" s="1">
        <f>VLOOKUP(P242,Rates!$A$2:$B$7,2,TRUE)</f>
        <v>0.22</v>
      </c>
      <c r="R242" s="38">
        <f t="shared" ca="1" si="33"/>
        <v>0.10179340867288933</v>
      </c>
      <c r="S242" s="53">
        <f t="shared" ca="1" si="34"/>
        <v>1</v>
      </c>
      <c r="T242" s="38">
        <f t="shared" ca="1" si="35"/>
        <v>0.52883241267556647</v>
      </c>
      <c r="U242" s="54">
        <f t="shared" ca="1" si="36"/>
        <v>1.5050828730450858</v>
      </c>
      <c r="V242">
        <f t="shared" ca="1" si="37"/>
        <v>8</v>
      </c>
      <c r="W242" s="41">
        <f ca="1">VLOOKUP(LoanApplications!Q242,Rates!$B$2:$C$7,2,FALSE)*V242-800</f>
        <v>67.398382478407598</v>
      </c>
      <c r="X242">
        <f t="shared" si="38"/>
        <v>1</v>
      </c>
      <c r="Y242" s="41">
        <f t="shared" ca="1" si="39"/>
        <v>67.398382478407598</v>
      </c>
    </row>
    <row r="243" spans="10:25">
      <c r="J243" s="47">
        <v>9</v>
      </c>
      <c r="K243" s="48">
        <v>0.57499999999999996</v>
      </c>
      <c r="L243" s="49">
        <v>49</v>
      </c>
      <c r="M243" s="47">
        <v>1</v>
      </c>
      <c r="N243" s="37">
        <f t="shared" si="30"/>
        <v>-3.3639350126113499</v>
      </c>
      <c r="O243" s="37">
        <f t="shared" si="31"/>
        <v>3.4598843836343068E-2</v>
      </c>
      <c r="P243" s="37">
        <f t="shared" si="32"/>
        <v>3.3441796346928884E-2</v>
      </c>
      <c r="Q243" s="1">
        <f>VLOOKUP(P243,Rates!$A$2:$B$7,2,TRUE)</f>
        <v>0.35</v>
      </c>
      <c r="R243" s="38">
        <f t="shared" ca="1" si="33"/>
        <v>0.2724064583890391</v>
      </c>
      <c r="S243" s="53">
        <f t="shared" ca="1" si="34"/>
        <v>0</v>
      </c>
      <c r="T243" s="38">
        <f t="shared" ca="1" si="35"/>
        <v>0.78517818481279644</v>
      </c>
      <c r="U243" s="54">
        <f t="shared" ca="1" si="36"/>
        <v>3.0758927220850008</v>
      </c>
      <c r="V243">
        <f t="shared" ca="1" si="37"/>
        <v>3</v>
      </c>
      <c r="W243" s="41">
        <f ca="1">VLOOKUP(LoanApplications!Q243,Rates!$B$2:$C$7,2,FALSE)*V243-800</f>
        <v>-459.30550488098817</v>
      </c>
      <c r="X243">
        <f t="shared" si="38"/>
        <v>0</v>
      </c>
      <c r="Y243" s="41">
        <f t="shared" ca="1" si="39"/>
        <v>0</v>
      </c>
    </row>
    <row r="244" spans="10:25">
      <c r="J244" s="47">
        <v>9</v>
      </c>
      <c r="K244" s="48">
        <v>0.71599999999999997</v>
      </c>
      <c r="L244" s="49">
        <v>58</v>
      </c>
      <c r="M244" s="47">
        <v>1</v>
      </c>
      <c r="N244" s="37">
        <f t="shared" si="30"/>
        <v>0.17039903093599662</v>
      </c>
      <c r="O244" s="37">
        <f t="shared" si="31"/>
        <v>1.1857779190026723</v>
      </c>
      <c r="P244" s="37">
        <f t="shared" si="32"/>
        <v>0.54249697953931186</v>
      </c>
      <c r="Q244" s="1">
        <f>VLOOKUP(P244,Rates!$A$2:$B$7,2,TRUE)</f>
        <v>0.28000000000000003</v>
      </c>
      <c r="R244" s="38">
        <f t="shared" ca="1" si="33"/>
        <v>0.74258961125847833</v>
      </c>
      <c r="S244" s="53">
        <f t="shared" ca="1" si="34"/>
        <v>1</v>
      </c>
      <c r="T244" s="38">
        <f t="shared" ca="1" si="35"/>
        <v>0.49267807735309277</v>
      </c>
      <c r="U244" s="54">
        <f t="shared" ca="1" si="36"/>
        <v>1.3572190419582157</v>
      </c>
      <c r="V244">
        <f t="shared" ca="1" si="37"/>
        <v>8</v>
      </c>
      <c r="W244" s="41">
        <f ca="1">VLOOKUP(LoanApplications!Q244,Rates!$B$2:$C$7,2,FALSE)*V244-800</f>
        <v>86.259095044028413</v>
      </c>
      <c r="X244">
        <f t="shared" si="38"/>
        <v>1</v>
      </c>
      <c r="Y244" s="41">
        <f t="shared" ca="1" si="39"/>
        <v>86.259095044028413</v>
      </c>
    </row>
    <row r="245" spans="10:25">
      <c r="J245" s="47">
        <v>15</v>
      </c>
      <c r="K245" s="48">
        <v>0.73899999999999999</v>
      </c>
      <c r="L245" s="49">
        <v>61</v>
      </c>
      <c r="M245" s="47">
        <v>1</v>
      </c>
      <c r="N245" s="37">
        <f t="shared" si="30"/>
        <v>3.4976320587364</v>
      </c>
      <c r="O245" s="37">
        <f t="shared" si="31"/>
        <v>33.037129281882926</v>
      </c>
      <c r="P245" s="37">
        <f t="shared" si="32"/>
        <v>0.97062031901344059</v>
      </c>
      <c r="Q245" s="1">
        <f>VLOOKUP(P245,Rates!$A$2:$B$7,2,TRUE)</f>
        <v>0.15</v>
      </c>
      <c r="R245" s="38">
        <f t="shared" ca="1" si="33"/>
        <v>0.7200850016228294</v>
      </c>
      <c r="S245" s="53">
        <f t="shared" ca="1" si="34"/>
        <v>1</v>
      </c>
      <c r="T245" s="38">
        <f t="shared" ca="1" si="35"/>
        <v>0.9377266456580261</v>
      </c>
      <c r="U245" s="54">
        <f t="shared" ca="1" si="36"/>
        <v>5.5524432876877068</v>
      </c>
      <c r="V245">
        <f t="shared" ca="1" si="37"/>
        <v>8</v>
      </c>
      <c r="W245" s="41">
        <f ca="1">VLOOKUP(LoanApplications!Q245,Rates!$B$2:$C$7,2,FALSE)*V245-800</f>
        <v>45.652073294430465</v>
      </c>
      <c r="X245">
        <f t="shared" si="38"/>
        <v>1</v>
      </c>
      <c r="Y245" s="41">
        <f t="shared" ca="1" si="39"/>
        <v>45.652073294430465</v>
      </c>
    </row>
    <row r="246" spans="10:25">
      <c r="J246" s="47">
        <v>22</v>
      </c>
      <c r="K246" s="48">
        <v>1.069</v>
      </c>
      <c r="L246" s="49">
        <v>45</v>
      </c>
      <c r="M246" s="47">
        <v>1</v>
      </c>
      <c r="N246" s="37">
        <f t="shared" si="30"/>
        <v>-3.4955606871733451</v>
      </c>
      <c r="O246" s="37">
        <f t="shared" si="31"/>
        <v>3.0331737052124913E-2</v>
      </c>
      <c r="P246" s="37">
        <f t="shared" si="32"/>
        <v>2.9438806902043837E-2</v>
      </c>
      <c r="Q246" s="1">
        <f>VLOOKUP(P246,Rates!$A$2:$B$7,2,TRUE)</f>
        <v>0.35</v>
      </c>
      <c r="R246" s="38">
        <f t="shared" ca="1" si="33"/>
        <v>7.7138672258356911E-2</v>
      </c>
      <c r="S246" s="53">
        <f t="shared" ca="1" si="34"/>
        <v>0</v>
      </c>
      <c r="T246" s="38">
        <f t="shared" ca="1" si="35"/>
        <v>0.31632843639408892</v>
      </c>
      <c r="U246" s="54">
        <f t="shared" ca="1" si="36"/>
        <v>0.76055529368998864</v>
      </c>
      <c r="V246">
        <f t="shared" ca="1" si="37"/>
        <v>0</v>
      </c>
      <c r="W246" s="41">
        <f ca="1">VLOOKUP(LoanApplications!Q246,Rates!$B$2:$C$7,2,FALSE)*V246-800</f>
        <v>-800</v>
      </c>
      <c r="X246">
        <f t="shared" si="38"/>
        <v>0</v>
      </c>
      <c r="Y246" s="41">
        <f t="shared" ca="1" si="39"/>
        <v>0</v>
      </c>
    </row>
    <row r="247" spans="10:25">
      <c r="J247" s="47">
        <v>11</v>
      </c>
      <c r="K247" s="48">
        <v>0.32200000000000001</v>
      </c>
      <c r="L247" s="49">
        <v>50</v>
      </c>
      <c r="M247" s="47">
        <v>1</v>
      </c>
      <c r="N247" s="37">
        <f t="shared" si="30"/>
        <v>-0.87704663283655648</v>
      </c>
      <c r="O247" s="37">
        <f t="shared" si="31"/>
        <v>0.41600972864163199</v>
      </c>
      <c r="P247" s="37">
        <f t="shared" si="32"/>
        <v>0.29379016275594882</v>
      </c>
      <c r="Q247" s="1">
        <f>VLOOKUP(P247,Rates!$A$2:$B$7,2,TRUE)</f>
        <v>0.3</v>
      </c>
      <c r="R247" s="38">
        <f t="shared" ca="1" si="33"/>
        <v>4.0672521020218455E-2</v>
      </c>
      <c r="S247" s="53">
        <f t="shared" ca="1" si="34"/>
        <v>0</v>
      </c>
      <c r="T247" s="38">
        <f t="shared" ca="1" si="35"/>
        <v>4.3048453738568471E-2</v>
      </c>
      <c r="U247" s="54">
        <f t="shared" ca="1" si="36"/>
        <v>8.8005039353532225E-2</v>
      </c>
      <c r="V247">
        <f t="shared" ca="1" si="37"/>
        <v>0</v>
      </c>
      <c r="W247" s="41">
        <f ca="1">VLOOKUP(LoanApplications!Q247,Rates!$B$2:$C$7,2,FALSE)*V247-800</f>
        <v>-800</v>
      </c>
      <c r="X247">
        <f t="shared" si="38"/>
        <v>0</v>
      </c>
      <c r="Y247" s="41">
        <f t="shared" ca="1" si="39"/>
        <v>0</v>
      </c>
    </row>
    <row r="248" spans="10:25">
      <c r="J248" s="47">
        <v>19</v>
      </c>
      <c r="K248" s="48">
        <v>1.875</v>
      </c>
      <c r="L248" s="49">
        <v>73</v>
      </c>
      <c r="M248" s="47">
        <v>1</v>
      </c>
      <c r="N248" s="37">
        <f t="shared" si="30"/>
        <v>4.5473923013333994</v>
      </c>
      <c r="O248" s="37">
        <f t="shared" si="31"/>
        <v>94.385956985003887</v>
      </c>
      <c r="P248" s="37">
        <f t="shared" si="32"/>
        <v>0.98951627648756291</v>
      </c>
      <c r="Q248" s="1">
        <f>VLOOKUP(P248,Rates!$A$2:$B$7,2,TRUE)</f>
        <v>0.15</v>
      </c>
      <c r="R248" s="38">
        <f t="shared" ca="1" si="33"/>
        <v>0.57591961412207626</v>
      </c>
      <c r="S248" s="53">
        <f t="shared" ca="1" si="34"/>
        <v>1</v>
      </c>
      <c r="T248" s="38">
        <f t="shared" ca="1" si="35"/>
        <v>0.981043302241427</v>
      </c>
      <c r="U248" s="54">
        <f t="shared" ca="1" si="36"/>
        <v>7.9311959323521037</v>
      </c>
      <c r="V248">
        <f t="shared" ca="1" si="37"/>
        <v>8</v>
      </c>
      <c r="W248" s="41">
        <f ca="1">VLOOKUP(LoanApplications!Q248,Rates!$B$2:$C$7,2,FALSE)*V248-800</f>
        <v>45.652073294430465</v>
      </c>
      <c r="X248">
        <f t="shared" si="38"/>
        <v>1</v>
      </c>
      <c r="Y248" s="41">
        <f t="shared" ca="1" si="39"/>
        <v>45.652073294430465</v>
      </c>
    </row>
    <row r="249" spans="10:25">
      <c r="J249" s="47">
        <v>8</v>
      </c>
      <c r="K249" s="48">
        <v>0.877</v>
      </c>
      <c r="L249" s="49">
        <v>62</v>
      </c>
      <c r="M249" s="47">
        <v>1</v>
      </c>
      <c r="N249" s="37">
        <f t="shared" si="30"/>
        <v>0.88440774007912992</v>
      </c>
      <c r="O249" s="37">
        <f t="shared" si="31"/>
        <v>2.4215497798150118</v>
      </c>
      <c r="P249" s="37">
        <f t="shared" si="32"/>
        <v>0.70773477974823862</v>
      </c>
      <c r="Q249" s="1">
        <f>VLOOKUP(P249,Rates!$A$2:$B$7,2,TRUE)</f>
        <v>0.25</v>
      </c>
      <c r="R249" s="38">
        <f t="shared" ca="1" si="33"/>
        <v>0.4358108143982351</v>
      </c>
      <c r="S249" s="53">
        <f t="shared" ca="1" si="34"/>
        <v>1</v>
      </c>
      <c r="T249" s="38">
        <f t="shared" ca="1" si="35"/>
        <v>0.24974869844106751</v>
      </c>
      <c r="U249" s="54">
        <f t="shared" ca="1" si="36"/>
        <v>0.57469411965906647</v>
      </c>
      <c r="V249">
        <f t="shared" ca="1" si="37"/>
        <v>8</v>
      </c>
      <c r="W249" s="41">
        <f ca="1">VLOOKUP(LoanApplications!Q249,Rates!$B$2:$C$7,2,FALSE)*V249-800</f>
        <v>76.803357187340907</v>
      </c>
      <c r="X249">
        <f t="shared" si="38"/>
        <v>1</v>
      </c>
      <c r="Y249" s="41">
        <f t="shared" ca="1" si="39"/>
        <v>76.803357187340907</v>
      </c>
    </row>
    <row r="250" spans="10:25">
      <c r="J250" s="47">
        <v>13</v>
      </c>
      <c r="K250" s="48">
        <v>1.3800000000000001</v>
      </c>
      <c r="L250" s="49">
        <v>60</v>
      </c>
      <c r="M250" s="47">
        <v>1</v>
      </c>
      <c r="N250" s="37">
        <f t="shared" si="30"/>
        <v>-1.040115220362317</v>
      </c>
      <c r="O250" s="37">
        <f t="shared" si="31"/>
        <v>0.35341395912835694</v>
      </c>
      <c r="P250" s="37">
        <f t="shared" si="32"/>
        <v>0.26112776268095178</v>
      </c>
      <c r="Q250" s="1">
        <f>VLOOKUP(P250,Rates!$A$2:$B$7,2,TRUE)</f>
        <v>0.3</v>
      </c>
      <c r="R250" s="38">
        <f t="shared" ca="1" si="33"/>
        <v>0.1423919168781369</v>
      </c>
      <c r="S250" s="53">
        <f t="shared" ca="1" si="34"/>
        <v>0</v>
      </c>
      <c r="T250" s="38">
        <f t="shared" ca="1" si="35"/>
        <v>0.38785636719192174</v>
      </c>
      <c r="U250" s="54">
        <f t="shared" ca="1" si="36"/>
        <v>0.98157665975064667</v>
      </c>
      <c r="V250">
        <f t="shared" ca="1" si="37"/>
        <v>0</v>
      </c>
      <c r="W250" s="41">
        <f ca="1">VLOOKUP(LoanApplications!Q250,Rates!$B$2:$C$7,2,FALSE)*V250-800</f>
        <v>-800</v>
      </c>
      <c r="X250">
        <f t="shared" si="38"/>
        <v>0</v>
      </c>
      <c r="Y250" s="41">
        <f t="shared" ca="1" si="39"/>
        <v>0</v>
      </c>
    </row>
    <row r="251" spans="10:25">
      <c r="J251" s="47">
        <v>6</v>
      </c>
      <c r="K251" s="48">
        <v>3.1E-2</v>
      </c>
      <c r="L251" s="49">
        <v>61</v>
      </c>
      <c r="M251" s="47">
        <v>1</v>
      </c>
      <c r="N251" s="37">
        <f t="shared" si="30"/>
        <v>4.2065243354512134</v>
      </c>
      <c r="O251" s="37">
        <f t="shared" si="31"/>
        <v>67.122837443350278</v>
      </c>
      <c r="P251" s="37">
        <f t="shared" si="32"/>
        <v>0.98532063493638855</v>
      </c>
      <c r="Q251" s="1">
        <f>VLOOKUP(P251,Rates!$A$2:$B$7,2,TRUE)</f>
        <v>0.15</v>
      </c>
      <c r="R251" s="38">
        <f t="shared" ca="1" si="33"/>
        <v>0.79769618646678253</v>
      </c>
      <c r="S251" s="53">
        <f t="shared" ca="1" si="34"/>
        <v>1</v>
      </c>
      <c r="T251" s="38">
        <f t="shared" ca="1" si="35"/>
        <v>0.85248499056625038</v>
      </c>
      <c r="U251" s="54">
        <f t="shared" ca="1" si="36"/>
        <v>3.8276506990129331</v>
      </c>
      <c r="V251">
        <f t="shared" ca="1" si="37"/>
        <v>8</v>
      </c>
      <c r="W251" s="41">
        <f ca="1">VLOOKUP(LoanApplications!Q251,Rates!$B$2:$C$7,2,FALSE)*V251-800</f>
        <v>45.652073294430465</v>
      </c>
      <c r="X251">
        <f t="shared" si="38"/>
        <v>1</v>
      </c>
      <c r="Y251" s="41">
        <f t="shared" ca="1" si="39"/>
        <v>45.652073294430465</v>
      </c>
    </row>
    <row r="252" spans="10:25">
      <c r="J252" s="47">
        <v>19</v>
      </c>
      <c r="K252" s="48">
        <v>0.85699999999999998</v>
      </c>
      <c r="L252" s="49">
        <v>50</v>
      </c>
      <c r="M252" s="47">
        <v>1</v>
      </c>
      <c r="N252" s="37">
        <f t="shared" si="30"/>
        <v>-1.0085536263636961</v>
      </c>
      <c r="O252" s="37">
        <f t="shared" si="31"/>
        <v>0.36474615745761063</v>
      </c>
      <c r="P252" s="37">
        <f t="shared" si="32"/>
        <v>0.26726300379339202</v>
      </c>
      <c r="Q252" s="1">
        <f>VLOOKUP(P252,Rates!$A$2:$B$7,2,TRUE)</f>
        <v>0.3</v>
      </c>
      <c r="R252" s="38">
        <f t="shared" ca="1" si="33"/>
        <v>0.14812866834352945</v>
      </c>
      <c r="S252" s="53">
        <f t="shared" ca="1" si="34"/>
        <v>0</v>
      </c>
      <c r="T252" s="38">
        <f t="shared" ca="1" si="35"/>
        <v>0.74945564124036568</v>
      </c>
      <c r="U252" s="54">
        <f t="shared" ca="1" si="36"/>
        <v>2.7682385865148031</v>
      </c>
      <c r="V252">
        <f t="shared" ca="1" si="37"/>
        <v>2</v>
      </c>
      <c r="W252" s="41">
        <f ca="1">VLOOKUP(LoanApplications!Q252,Rates!$B$2:$C$7,2,FALSE)*V252-800</f>
        <v>-576.85224666864372</v>
      </c>
      <c r="X252">
        <f t="shared" si="38"/>
        <v>0</v>
      </c>
      <c r="Y252" s="41">
        <f t="shared" ca="1" si="39"/>
        <v>0</v>
      </c>
    </row>
    <row r="253" spans="10:25">
      <c r="J253" s="47">
        <v>2</v>
      </c>
      <c r="K253" s="48">
        <v>2.4969999999999999</v>
      </c>
      <c r="L253" s="49">
        <v>77</v>
      </c>
      <c r="M253" s="47">
        <v>1</v>
      </c>
      <c r="N253" s="37">
        <f t="shared" si="30"/>
        <v>-2.5680205046983673</v>
      </c>
      <c r="O253" s="37">
        <f t="shared" si="31"/>
        <v>7.66871972239795E-2</v>
      </c>
      <c r="P253" s="37">
        <f t="shared" si="32"/>
        <v>7.1225140803849021E-2</v>
      </c>
      <c r="Q253" s="1">
        <f>VLOOKUP(P253,Rates!$A$2:$B$7,2,TRUE)</f>
        <v>0.35</v>
      </c>
      <c r="R253" s="38">
        <f t="shared" ca="1" si="33"/>
        <v>0.45752177798935589</v>
      </c>
      <c r="S253" s="53">
        <f t="shared" ca="1" si="34"/>
        <v>0</v>
      </c>
      <c r="T253" s="38">
        <f t="shared" ca="1" si="35"/>
        <v>0.58072472464495384</v>
      </c>
      <c r="U253" s="54">
        <f t="shared" ca="1" si="36"/>
        <v>1.738455186047497</v>
      </c>
      <c r="V253">
        <f t="shared" ca="1" si="37"/>
        <v>1</v>
      </c>
      <c r="W253" s="41">
        <f ca="1">VLOOKUP(LoanApplications!Q253,Rates!$B$2:$C$7,2,FALSE)*V253-800</f>
        <v>-686.43516829366274</v>
      </c>
      <c r="X253">
        <f t="shared" si="38"/>
        <v>0</v>
      </c>
      <c r="Y253" s="41">
        <f t="shared" ca="1" si="39"/>
        <v>0</v>
      </c>
    </row>
    <row r="254" spans="10:25">
      <c r="J254" s="47">
        <v>16</v>
      </c>
      <c r="K254" s="48">
        <v>1.5710000000000002</v>
      </c>
      <c r="L254" s="49">
        <v>57</v>
      </c>
      <c r="M254" s="47">
        <v>1</v>
      </c>
      <c r="N254" s="37">
        <f t="shared" si="30"/>
        <v>-2.4650954314084181</v>
      </c>
      <c r="O254" s="37">
        <f t="shared" si="31"/>
        <v>8.5000730245226003E-2</v>
      </c>
      <c r="P254" s="37">
        <f t="shared" si="32"/>
        <v>7.8341634135135188E-2</v>
      </c>
      <c r="Q254" s="1">
        <f>VLOOKUP(P254,Rates!$A$2:$B$7,2,TRUE)</f>
        <v>0.35</v>
      </c>
      <c r="R254" s="38">
        <f t="shared" ca="1" si="33"/>
        <v>9.050928019780613E-2</v>
      </c>
      <c r="S254" s="53">
        <f t="shared" ca="1" si="34"/>
        <v>0</v>
      </c>
      <c r="T254" s="38">
        <f t="shared" ca="1" si="35"/>
        <v>0.33503026849406392</v>
      </c>
      <c r="U254" s="54">
        <f t="shared" ca="1" si="36"/>
        <v>0.81602751178923738</v>
      </c>
      <c r="V254">
        <f t="shared" ca="1" si="37"/>
        <v>0</v>
      </c>
      <c r="W254" s="41">
        <f ca="1">VLOOKUP(LoanApplications!Q254,Rates!$B$2:$C$7,2,FALSE)*V254-800</f>
        <v>-800</v>
      </c>
      <c r="X254">
        <f t="shared" si="38"/>
        <v>0</v>
      </c>
      <c r="Y254" s="41">
        <f t="shared" ca="1" si="39"/>
        <v>0</v>
      </c>
    </row>
    <row r="255" spans="10:25">
      <c r="J255" s="47">
        <v>21</v>
      </c>
      <c r="K255" s="48">
        <v>0.57000000000000006</v>
      </c>
      <c r="L255" s="49">
        <v>40</v>
      </c>
      <c r="M255" s="47">
        <v>1</v>
      </c>
      <c r="N255" s="37">
        <f t="shared" si="30"/>
        <v>-3.5725979577911815</v>
      </c>
      <c r="O255" s="37">
        <f t="shared" si="31"/>
        <v>2.808280089597754E-2</v>
      </c>
      <c r="P255" s="37">
        <f t="shared" si="32"/>
        <v>2.731569954433951E-2</v>
      </c>
      <c r="Q255" s="1">
        <f>VLOOKUP(P255,Rates!$A$2:$B$7,2,TRUE)</f>
        <v>0.35</v>
      </c>
      <c r="R255" s="38">
        <f t="shared" ca="1" si="33"/>
        <v>0.28985374559706345</v>
      </c>
      <c r="S255" s="53">
        <f t="shared" ca="1" si="34"/>
        <v>0</v>
      </c>
      <c r="T255" s="38">
        <f t="shared" ca="1" si="35"/>
        <v>0.40933393142389518</v>
      </c>
      <c r="U255" s="54">
        <f t="shared" ca="1" si="36"/>
        <v>1.0530088981088088</v>
      </c>
      <c r="V255">
        <f t="shared" ca="1" si="37"/>
        <v>1</v>
      </c>
      <c r="W255" s="41">
        <f ca="1">VLOOKUP(LoanApplications!Q255,Rates!$B$2:$C$7,2,FALSE)*V255-800</f>
        <v>-686.43516829366274</v>
      </c>
      <c r="X255">
        <f t="shared" si="38"/>
        <v>0</v>
      </c>
      <c r="Y255" s="41">
        <f t="shared" ca="1" si="39"/>
        <v>0</v>
      </c>
    </row>
    <row r="256" spans="10:25">
      <c r="J256" s="47">
        <v>19</v>
      </c>
      <c r="K256" s="48">
        <v>1.7760000000000002</v>
      </c>
      <c r="L256" s="49">
        <v>71</v>
      </c>
      <c r="M256" s="47">
        <v>1</v>
      </c>
      <c r="N256" s="37">
        <f t="shared" si="30"/>
        <v>4.1196517090927109</v>
      </c>
      <c r="O256" s="37">
        <f t="shared" si="31"/>
        <v>61.537805473424605</v>
      </c>
      <c r="P256" s="37">
        <f t="shared" si="32"/>
        <v>0.98400967235051207</v>
      </c>
      <c r="Q256" s="1">
        <f>VLOOKUP(P256,Rates!$A$2:$B$7,2,TRUE)</f>
        <v>0.15</v>
      </c>
      <c r="R256" s="38">
        <f t="shared" ca="1" si="33"/>
        <v>0.70945577726419062</v>
      </c>
      <c r="S256" s="53">
        <f t="shared" ca="1" si="34"/>
        <v>1</v>
      </c>
      <c r="T256" s="38">
        <f t="shared" ca="1" si="35"/>
        <v>0.37213130777949077</v>
      </c>
      <c r="U256" s="54">
        <f t="shared" ca="1" si="36"/>
        <v>0.93084844639379705</v>
      </c>
      <c r="V256">
        <f t="shared" ca="1" si="37"/>
        <v>8</v>
      </c>
      <c r="W256" s="41">
        <f ca="1">VLOOKUP(LoanApplications!Q256,Rates!$B$2:$C$7,2,FALSE)*V256-800</f>
        <v>45.652073294430465</v>
      </c>
      <c r="X256">
        <f t="shared" si="38"/>
        <v>1</v>
      </c>
      <c r="Y256" s="41">
        <f t="shared" ca="1" si="39"/>
        <v>45.652073294430465</v>
      </c>
    </row>
    <row r="257" spans="10:25">
      <c r="J257" s="47">
        <v>9</v>
      </c>
      <c r="K257" s="48">
        <v>0.47499999999999998</v>
      </c>
      <c r="L257" s="49">
        <v>48.255000000000003</v>
      </c>
      <c r="M257" s="47">
        <v>1</v>
      </c>
      <c r="N257" s="37">
        <f t="shared" si="30"/>
        <v>-3.1896205974669485</v>
      </c>
      <c r="O257" s="37">
        <f t="shared" si="31"/>
        <v>4.1187494614836152E-2</v>
      </c>
      <c r="P257" s="37">
        <f t="shared" si="32"/>
        <v>3.9558191802978329E-2</v>
      </c>
      <c r="Q257" s="1">
        <f>VLOOKUP(P257,Rates!$A$2:$B$7,2,TRUE)</f>
        <v>0.35</v>
      </c>
      <c r="R257" s="38">
        <f t="shared" ca="1" si="33"/>
        <v>0.84873317271414583</v>
      </c>
      <c r="S257" s="53">
        <f t="shared" ca="1" si="34"/>
        <v>0</v>
      </c>
      <c r="T257" s="38">
        <f t="shared" ca="1" si="35"/>
        <v>0.36072621585621989</v>
      </c>
      <c r="U257" s="54">
        <f t="shared" ca="1" si="36"/>
        <v>0.89484491835431945</v>
      </c>
      <c r="V257">
        <f t="shared" ca="1" si="37"/>
        <v>0</v>
      </c>
      <c r="W257" s="41">
        <f ca="1">VLOOKUP(LoanApplications!Q257,Rates!$B$2:$C$7,2,FALSE)*V257-800</f>
        <v>-800</v>
      </c>
      <c r="X257">
        <f t="shared" si="38"/>
        <v>0</v>
      </c>
      <c r="Y257" s="41">
        <f t="shared" ca="1" si="39"/>
        <v>0</v>
      </c>
    </row>
    <row r="258" spans="10:25">
      <c r="J258" s="47">
        <v>14</v>
      </c>
      <c r="K258" s="48">
        <v>2.2350000000000003</v>
      </c>
      <c r="L258" s="49">
        <v>65</v>
      </c>
      <c r="M258" s="47">
        <v>1</v>
      </c>
      <c r="N258" s="37">
        <f t="shared" si="30"/>
        <v>-2.8447938470623058</v>
      </c>
      <c r="O258" s="37">
        <f t="shared" si="31"/>
        <v>5.814625252510057E-2</v>
      </c>
      <c r="P258" s="37">
        <f t="shared" si="32"/>
        <v>5.4951054626280277E-2</v>
      </c>
      <c r="Q258" s="1">
        <f>VLOOKUP(P258,Rates!$A$2:$B$7,2,TRUE)</f>
        <v>0.35</v>
      </c>
      <c r="R258" s="38">
        <f t="shared" ca="1" si="33"/>
        <v>0.45029617222938401</v>
      </c>
      <c r="S258" s="53">
        <f t="shared" ca="1" si="34"/>
        <v>0</v>
      </c>
      <c r="T258" s="38">
        <f t="shared" ca="1" si="35"/>
        <v>5.9455307310281591E-2</v>
      </c>
      <c r="U258" s="54">
        <f t="shared" ca="1" si="36"/>
        <v>0.12259222246434603</v>
      </c>
      <c r="V258">
        <f t="shared" ca="1" si="37"/>
        <v>0</v>
      </c>
      <c r="W258" s="41">
        <f ca="1">VLOOKUP(LoanApplications!Q258,Rates!$B$2:$C$7,2,FALSE)*V258-800</f>
        <v>-800</v>
      </c>
      <c r="X258">
        <f t="shared" si="38"/>
        <v>0</v>
      </c>
      <c r="Y258" s="41">
        <f t="shared" ca="1" si="39"/>
        <v>0</v>
      </c>
    </row>
    <row r="259" spans="10:25">
      <c r="J259" s="47">
        <v>2</v>
      </c>
      <c r="K259" s="48">
        <v>0.21400000000000002</v>
      </c>
      <c r="L259" s="49">
        <v>50</v>
      </c>
      <c r="M259" s="47">
        <v>1</v>
      </c>
      <c r="N259" s="37">
        <f t="shared" ref="N259:N322" si="40">SUMPRODUCT($A$10:$D$10,J259:M259)</f>
        <v>-3.3395856437360507</v>
      </c>
      <c r="O259" s="37">
        <f t="shared" ref="O259:O322" si="41">EXP(N259)</f>
        <v>3.5451644289531466E-2</v>
      </c>
      <c r="P259" s="37">
        <f t="shared" ref="P259:P322" si="42">O259/(1+O259)</f>
        <v>3.4237855997472859E-2</v>
      </c>
      <c r="Q259" s="1">
        <f>VLOOKUP(P259,Rates!$A$2:$B$7,2,TRUE)</f>
        <v>0.35</v>
      </c>
      <c r="R259" s="38">
        <f t="shared" ref="R259:R322" ca="1" si="43">RAND()</f>
        <v>0.54846892986541251</v>
      </c>
      <c r="S259" s="53">
        <f t="shared" ref="S259:S322" ca="1" si="44">_xlfn.BINOM.INV(1,P259,R259)</f>
        <v>0</v>
      </c>
      <c r="T259" s="38">
        <f t="shared" ref="T259:T322" ca="1" si="45">RAND()</f>
        <v>0.57012464106781202</v>
      </c>
      <c r="U259" s="54">
        <f t="shared" ref="U259:U322" ca="1" si="46">_xlfn.GAMMA.INV(T259,1,2)</f>
        <v>1.6885199505226267</v>
      </c>
      <c r="V259">
        <f t="shared" ref="V259:V322" ca="1" si="47">IF(S259=1,8,MIN(FLOOR(U259,1),7))</f>
        <v>1</v>
      </c>
      <c r="W259" s="41">
        <f ca="1">VLOOKUP(LoanApplications!Q259,Rates!$B$2:$C$7,2,FALSE)*V259-800</f>
        <v>-686.43516829366274</v>
      </c>
      <c r="X259">
        <f t="shared" ref="X259:X322" si="48">IF(P259&gt;$AB$2,1,0)</f>
        <v>0</v>
      </c>
      <c r="Y259" s="41">
        <f t="shared" ref="Y259:Y322" ca="1" si="49">X259*W259</f>
        <v>0</v>
      </c>
    </row>
    <row r="260" spans="10:25">
      <c r="J260" s="47">
        <v>16</v>
      </c>
      <c r="K260" s="48">
        <v>0.45999999999999996</v>
      </c>
      <c r="L260" s="49">
        <v>51.684359999999998</v>
      </c>
      <c r="M260" s="47">
        <v>1</v>
      </c>
      <c r="N260" s="37">
        <f t="shared" si="40"/>
        <v>0.87968024032183934</v>
      </c>
      <c r="O260" s="37">
        <f t="shared" si="41"/>
        <v>2.4101289211426016</v>
      </c>
      <c r="P260" s="37">
        <f t="shared" si="42"/>
        <v>0.70675595465026031</v>
      </c>
      <c r="Q260" s="1">
        <f>VLOOKUP(P260,Rates!$A$2:$B$7,2,TRUE)</f>
        <v>0.25</v>
      </c>
      <c r="R260" s="38">
        <f t="shared" ca="1" si="43"/>
        <v>0.7755363644089629</v>
      </c>
      <c r="S260" s="53">
        <f t="shared" ca="1" si="44"/>
        <v>1</v>
      </c>
      <c r="T260" s="38">
        <f t="shared" ca="1" si="45"/>
        <v>0.46567116707881029</v>
      </c>
      <c r="U260" s="54">
        <f t="shared" ca="1" si="46"/>
        <v>1.2534876751135624</v>
      </c>
      <c r="V260">
        <f t="shared" ca="1" si="47"/>
        <v>8</v>
      </c>
      <c r="W260" s="41">
        <f ca="1">VLOOKUP(LoanApplications!Q260,Rates!$B$2:$C$7,2,FALSE)*V260-800</f>
        <v>76.803357187340907</v>
      </c>
      <c r="X260">
        <f t="shared" si="48"/>
        <v>1</v>
      </c>
      <c r="Y260" s="41">
        <f t="shared" ca="1" si="49"/>
        <v>76.803357187340907</v>
      </c>
    </row>
    <row r="261" spans="10:25">
      <c r="J261" s="47">
        <v>2</v>
      </c>
      <c r="K261" s="48">
        <v>2.7000000000000003E-2</v>
      </c>
      <c r="L261" s="49">
        <v>57</v>
      </c>
      <c r="M261" s="47">
        <v>1</v>
      </c>
      <c r="N261" s="37">
        <f t="shared" si="40"/>
        <v>0.97743741567673936</v>
      </c>
      <c r="O261" s="37">
        <f t="shared" si="41"/>
        <v>2.657637089192475</v>
      </c>
      <c r="P261" s="37">
        <f t="shared" si="42"/>
        <v>0.72659944778152452</v>
      </c>
      <c r="Q261" s="1">
        <f>VLOOKUP(P261,Rates!$A$2:$B$7,2,TRUE)</f>
        <v>0.25</v>
      </c>
      <c r="R261" s="38">
        <f t="shared" ca="1" si="43"/>
        <v>0.64834182059075418</v>
      </c>
      <c r="S261" s="53">
        <f t="shared" ca="1" si="44"/>
        <v>1</v>
      </c>
      <c r="T261" s="38">
        <f t="shared" ca="1" si="45"/>
        <v>0.12417661069321517</v>
      </c>
      <c r="U261" s="54">
        <f t="shared" ca="1" si="46"/>
        <v>0.26518163750446599</v>
      </c>
      <c r="V261">
        <f t="shared" ca="1" si="47"/>
        <v>8</v>
      </c>
      <c r="W261" s="41">
        <f ca="1">VLOOKUP(LoanApplications!Q261,Rates!$B$2:$C$7,2,FALSE)*V261-800</f>
        <v>76.803357187340907</v>
      </c>
      <c r="X261">
        <f t="shared" si="48"/>
        <v>1</v>
      </c>
      <c r="Y261" s="41">
        <f t="shared" ca="1" si="49"/>
        <v>76.803357187340907</v>
      </c>
    </row>
    <row r="262" spans="10:25">
      <c r="J262" s="47">
        <v>16</v>
      </c>
      <c r="K262" s="48">
        <v>1.135</v>
      </c>
      <c r="L262" s="49">
        <v>56.33</v>
      </c>
      <c r="M262" s="47">
        <v>1</v>
      </c>
      <c r="N262" s="37">
        <f t="shared" si="40"/>
        <v>-0.47911599189886545</v>
      </c>
      <c r="O262" s="37">
        <f t="shared" si="41"/>
        <v>0.61933064318903452</v>
      </c>
      <c r="P262" s="37">
        <f t="shared" si="42"/>
        <v>0.38246089258791122</v>
      </c>
      <c r="Q262" s="1">
        <f>VLOOKUP(P262,Rates!$A$2:$B$7,2,TRUE)</f>
        <v>0.3</v>
      </c>
      <c r="R262" s="38">
        <f t="shared" ca="1" si="43"/>
        <v>0.76359275376773927</v>
      </c>
      <c r="S262" s="53">
        <f t="shared" ca="1" si="44"/>
        <v>1</v>
      </c>
      <c r="T262" s="38">
        <f t="shared" ca="1" si="45"/>
        <v>0.5226072518392878</v>
      </c>
      <c r="U262" s="54">
        <f t="shared" ca="1" si="46"/>
        <v>1.478831510943952</v>
      </c>
      <c r="V262">
        <f t="shared" ca="1" si="47"/>
        <v>8</v>
      </c>
      <c r="W262" s="41">
        <f ca="1">VLOOKUP(LoanApplications!Q262,Rates!$B$2:$C$7,2,FALSE)*V262-800</f>
        <v>92.591013325425138</v>
      </c>
      <c r="X262">
        <f t="shared" si="48"/>
        <v>1</v>
      </c>
      <c r="Y262" s="41">
        <f t="shared" ca="1" si="49"/>
        <v>92.591013325425138</v>
      </c>
    </row>
    <row r="263" spans="10:25">
      <c r="J263" s="47">
        <v>16</v>
      </c>
      <c r="K263" s="48">
        <v>1.873</v>
      </c>
      <c r="L263" s="49">
        <v>62</v>
      </c>
      <c r="M263" s="47">
        <v>1</v>
      </c>
      <c r="N263" s="37">
        <f t="shared" si="40"/>
        <v>-1.6838156260983368</v>
      </c>
      <c r="O263" s="37">
        <f t="shared" si="41"/>
        <v>0.18566419761805608</v>
      </c>
      <c r="P263" s="37">
        <f t="shared" si="42"/>
        <v>0.15659087791555718</v>
      </c>
      <c r="Q263" s="1">
        <f>VLOOKUP(P263,Rates!$A$2:$B$7,2,TRUE)</f>
        <v>0.35</v>
      </c>
      <c r="R263" s="38">
        <f t="shared" ca="1" si="43"/>
        <v>0.16741677625599982</v>
      </c>
      <c r="S263" s="53">
        <f t="shared" ca="1" si="44"/>
        <v>0</v>
      </c>
      <c r="T263" s="38">
        <f t="shared" ca="1" si="45"/>
        <v>0.18758749355734727</v>
      </c>
      <c r="U263" s="54">
        <f t="shared" ca="1" si="46"/>
        <v>0.41549410990979396</v>
      </c>
      <c r="V263">
        <f t="shared" ca="1" si="47"/>
        <v>0</v>
      </c>
      <c r="W263" s="41">
        <f ca="1">VLOOKUP(LoanApplications!Q263,Rates!$B$2:$C$7,2,FALSE)*V263-800</f>
        <v>-800</v>
      </c>
      <c r="X263">
        <f t="shared" si="48"/>
        <v>0</v>
      </c>
      <c r="Y263" s="41">
        <f t="shared" ca="1" si="49"/>
        <v>0</v>
      </c>
    </row>
    <row r="264" spans="10:25">
      <c r="J264" s="47">
        <v>9</v>
      </c>
      <c r="K264" s="48">
        <v>0.58600000000000008</v>
      </c>
      <c r="L264" s="49">
        <v>56</v>
      </c>
      <c r="M264" s="47">
        <v>1</v>
      </c>
      <c r="N264" s="37">
        <f t="shared" si="40"/>
        <v>-9.3484278111283459E-2</v>
      </c>
      <c r="O264" s="37">
        <f t="shared" si="41"/>
        <v>0.91075233606051675</v>
      </c>
      <c r="P264" s="37">
        <f t="shared" si="42"/>
        <v>0.47664593619613488</v>
      </c>
      <c r="Q264" s="1">
        <f>VLOOKUP(P264,Rates!$A$2:$B$7,2,TRUE)</f>
        <v>0.28000000000000003</v>
      </c>
      <c r="R264" s="38">
        <f t="shared" ca="1" si="43"/>
        <v>0.74987962450038448</v>
      </c>
      <c r="S264" s="53">
        <f t="shared" ca="1" si="44"/>
        <v>1</v>
      </c>
      <c r="T264" s="38">
        <f t="shared" ca="1" si="45"/>
        <v>0.35829194617296556</v>
      </c>
      <c r="U264" s="54">
        <f t="shared" ca="1" si="46"/>
        <v>0.88724364707532111</v>
      </c>
      <c r="V264">
        <f t="shared" ca="1" si="47"/>
        <v>8</v>
      </c>
      <c r="W264" s="41">
        <f ca="1">VLOOKUP(LoanApplications!Q264,Rates!$B$2:$C$7,2,FALSE)*V264-800</f>
        <v>86.259095044028413</v>
      </c>
      <c r="X264">
        <f t="shared" si="48"/>
        <v>1</v>
      </c>
      <c r="Y264" s="41">
        <f t="shared" ca="1" si="49"/>
        <v>86.259095044028413</v>
      </c>
    </row>
    <row r="265" spans="10:25">
      <c r="J265" s="47">
        <v>4</v>
      </c>
      <c r="K265" s="48">
        <v>1.5050000000000001</v>
      </c>
      <c r="L265" s="49">
        <v>63</v>
      </c>
      <c r="M265" s="47">
        <v>1</v>
      </c>
      <c r="N265" s="37">
        <f t="shared" si="40"/>
        <v>-3.3076865825731332</v>
      </c>
      <c r="O265" s="37">
        <f t="shared" si="41"/>
        <v>3.660074869731926E-2</v>
      </c>
      <c r="P265" s="37">
        <f t="shared" si="42"/>
        <v>3.5308433592504039E-2</v>
      </c>
      <c r="Q265" s="1">
        <f>VLOOKUP(P265,Rates!$A$2:$B$7,2,TRUE)</f>
        <v>0.35</v>
      </c>
      <c r="R265" s="38">
        <f t="shared" ca="1" si="43"/>
        <v>0.56130323217555744</v>
      </c>
      <c r="S265" s="53">
        <f t="shared" ca="1" si="44"/>
        <v>0</v>
      </c>
      <c r="T265" s="38">
        <f t="shared" ca="1" si="45"/>
        <v>0.29878506934116367</v>
      </c>
      <c r="U265" s="54">
        <f t="shared" ca="1" si="46"/>
        <v>0.7098816663028612</v>
      </c>
      <c r="V265">
        <f t="shared" ca="1" si="47"/>
        <v>0</v>
      </c>
      <c r="W265" s="41">
        <f ca="1">VLOOKUP(LoanApplications!Q265,Rates!$B$2:$C$7,2,FALSE)*V265-800</f>
        <v>-800</v>
      </c>
      <c r="X265">
        <f t="shared" si="48"/>
        <v>0</v>
      </c>
      <c r="Y265" s="41">
        <f t="shared" ca="1" si="49"/>
        <v>0</v>
      </c>
    </row>
    <row r="266" spans="10:25">
      <c r="J266" s="47">
        <v>16</v>
      </c>
      <c r="K266" s="48">
        <v>0.16999999999999998</v>
      </c>
      <c r="L266" s="49">
        <v>55</v>
      </c>
      <c r="M266" s="47">
        <v>1</v>
      </c>
      <c r="N266" s="37">
        <f t="shared" si="40"/>
        <v>3.9891698704739476</v>
      </c>
      <c r="O266" s="37">
        <f t="shared" si="41"/>
        <v>54.010035423504291</v>
      </c>
      <c r="P266" s="37">
        <f t="shared" si="42"/>
        <v>0.9818214987083479</v>
      </c>
      <c r="Q266" s="1">
        <f>VLOOKUP(P266,Rates!$A$2:$B$7,2,TRUE)</f>
        <v>0.15</v>
      </c>
      <c r="R266" s="38">
        <f t="shared" ca="1" si="43"/>
        <v>0.19418475481211084</v>
      </c>
      <c r="S266" s="53">
        <f t="shared" ca="1" si="44"/>
        <v>1</v>
      </c>
      <c r="T266" s="38">
        <f t="shared" ca="1" si="45"/>
        <v>0.50308042712222645</v>
      </c>
      <c r="U266" s="54">
        <f t="shared" ca="1" si="46"/>
        <v>1.3986541823524894</v>
      </c>
      <c r="V266">
        <f t="shared" ca="1" si="47"/>
        <v>8</v>
      </c>
      <c r="W266" s="41">
        <f ca="1">VLOOKUP(LoanApplications!Q266,Rates!$B$2:$C$7,2,FALSE)*V266-800</f>
        <v>45.652073294430465</v>
      </c>
      <c r="X266">
        <f t="shared" si="48"/>
        <v>1</v>
      </c>
      <c r="Y266" s="41">
        <f t="shared" ca="1" si="49"/>
        <v>45.652073294430465</v>
      </c>
    </row>
    <row r="267" spans="10:25">
      <c r="J267" s="47">
        <v>14</v>
      </c>
      <c r="K267" s="48">
        <v>0.373</v>
      </c>
      <c r="L267" s="49">
        <v>50</v>
      </c>
      <c r="M267" s="47">
        <v>1</v>
      </c>
      <c r="N267" s="37">
        <f t="shared" si="40"/>
        <v>-0.13548607806041346</v>
      </c>
      <c r="O267" s="37">
        <f t="shared" si="41"/>
        <v>0.87329132075285776</v>
      </c>
      <c r="P267" s="37">
        <f t="shared" si="42"/>
        <v>0.46618019903166497</v>
      </c>
      <c r="Q267" s="1">
        <f>VLOOKUP(P267,Rates!$A$2:$B$7,2,TRUE)</f>
        <v>0.28000000000000003</v>
      </c>
      <c r="R267" s="38">
        <f t="shared" ca="1" si="43"/>
        <v>7.4187390584918522E-2</v>
      </c>
      <c r="S267" s="53">
        <f t="shared" ca="1" si="44"/>
        <v>0</v>
      </c>
      <c r="T267" s="38">
        <f t="shared" ca="1" si="45"/>
        <v>0.2363915617802792</v>
      </c>
      <c r="U267" s="54">
        <f t="shared" ca="1" si="46"/>
        <v>0.53940027323149875</v>
      </c>
      <c r="V267">
        <f t="shared" ca="1" si="47"/>
        <v>0</v>
      </c>
      <c r="W267" s="41">
        <f ca="1">VLOOKUP(LoanApplications!Q267,Rates!$B$2:$C$7,2,FALSE)*V267-800</f>
        <v>-800</v>
      </c>
      <c r="X267">
        <f t="shared" si="48"/>
        <v>1</v>
      </c>
      <c r="Y267" s="41">
        <f t="shared" ca="1" si="49"/>
        <v>-800</v>
      </c>
    </row>
    <row r="268" spans="10:25">
      <c r="J268" s="47">
        <v>22</v>
      </c>
      <c r="K268" s="48">
        <v>1.5269999999999999</v>
      </c>
      <c r="L268" s="49">
        <v>58</v>
      </c>
      <c r="M268" s="47">
        <v>1</v>
      </c>
      <c r="N268" s="37">
        <f t="shared" si="40"/>
        <v>0.26525400214520545</v>
      </c>
      <c r="O268" s="37">
        <f t="shared" si="41"/>
        <v>1.3037620920926907</v>
      </c>
      <c r="P268" s="37">
        <f t="shared" si="42"/>
        <v>0.56592740047579293</v>
      </c>
      <c r="Q268" s="1">
        <f>VLOOKUP(P268,Rates!$A$2:$B$7,2,TRUE)</f>
        <v>0.28000000000000003</v>
      </c>
      <c r="R268" s="38">
        <f t="shared" ca="1" si="43"/>
        <v>0.88426622924079723</v>
      </c>
      <c r="S268" s="53">
        <f t="shared" ca="1" si="44"/>
        <v>1</v>
      </c>
      <c r="T268" s="38">
        <f t="shared" ca="1" si="45"/>
        <v>0.1120841942104509</v>
      </c>
      <c r="U268" s="54">
        <f t="shared" ca="1" si="46"/>
        <v>0.23775670757017878</v>
      </c>
      <c r="V268">
        <f t="shared" ca="1" si="47"/>
        <v>8</v>
      </c>
      <c r="W268" s="41">
        <f ca="1">VLOOKUP(LoanApplications!Q268,Rates!$B$2:$C$7,2,FALSE)*V268-800</f>
        <v>86.259095044028413</v>
      </c>
      <c r="X268">
        <f t="shared" si="48"/>
        <v>1</v>
      </c>
      <c r="Y268" s="41">
        <f t="shared" ca="1" si="49"/>
        <v>86.259095044028413</v>
      </c>
    </row>
    <row r="269" spans="10:25">
      <c r="J269" s="47">
        <v>9</v>
      </c>
      <c r="K269" s="48">
        <v>0.30499999999999999</v>
      </c>
      <c r="L269" s="49">
        <v>48</v>
      </c>
      <c r="M269" s="47">
        <v>1</v>
      </c>
      <c r="N269" s="37">
        <f t="shared" si="40"/>
        <v>-2.4123043105334361</v>
      </c>
      <c r="O269" s="37">
        <f t="shared" si="41"/>
        <v>8.9608570512587998E-2</v>
      </c>
      <c r="P269" s="37">
        <f t="shared" si="42"/>
        <v>8.2239230616948211E-2</v>
      </c>
      <c r="Q269" s="1">
        <f>VLOOKUP(P269,Rates!$A$2:$B$7,2,TRUE)</f>
        <v>0.35</v>
      </c>
      <c r="R269" s="38">
        <f t="shared" ca="1" si="43"/>
        <v>0.18057624293292096</v>
      </c>
      <c r="S269" s="53">
        <f t="shared" ca="1" si="44"/>
        <v>0</v>
      </c>
      <c r="T269" s="38">
        <f t="shared" ca="1" si="45"/>
        <v>6.3150179705896425E-3</v>
      </c>
      <c r="U269" s="54">
        <f t="shared" ca="1" si="46"/>
        <v>1.2670084085342604E-2</v>
      </c>
      <c r="V269">
        <f t="shared" ca="1" si="47"/>
        <v>0</v>
      </c>
      <c r="W269" s="41">
        <f ca="1">VLOOKUP(LoanApplications!Q269,Rates!$B$2:$C$7,2,FALSE)*V269-800</f>
        <v>-800</v>
      </c>
      <c r="X269">
        <f t="shared" si="48"/>
        <v>0</v>
      </c>
      <c r="Y269" s="41">
        <f t="shared" ca="1" si="49"/>
        <v>0</v>
      </c>
    </row>
    <row r="270" spans="10:25">
      <c r="J270" s="47">
        <v>24</v>
      </c>
      <c r="K270" s="48">
        <v>1.4769999999999999</v>
      </c>
      <c r="L270" s="49">
        <v>55</v>
      </c>
      <c r="M270" s="47">
        <v>1</v>
      </c>
      <c r="N270" s="37">
        <f t="shared" si="40"/>
        <v>-0.22291204645026852</v>
      </c>
      <c r="O270" s="37">
        <f t="shared" si="41"/>
        <v>0.80018522533060821</v>
      </c>
      <c r="P270" s="37">
        <f t="shared" si="42"/>
        <v>0.44450160687417722</v>
      </c>
      <c r="Q270" s="1">
        <f>VLOOKUP(P270,Rates!$A$2:$B$7,2,TRUE)</f>
        <v>0.3</v>
      </c>
      <c r="R270" s="38">
        <f t="shared" ca="1" si="43"/>
        <v>8.6480124430780903E-2</v>
      </c>
      <c r="S270" s="53">
        <f t="shared" ca="1" si="44"/>
        <v>0</v>
      </c>
      <c r="T270" s="38">
        <f t="shared" ca="1" si="45"/>
        <v>0.42615519818532566</v>
      </c>
      <c r="U270" s="54">
        <f t="shared" ca="1" si="46"/>
        <v>1.1107925986713429</v>
      </c>
      <c r="V270">
        <f t="shared" ca="1" si="47"/>
        <v>1</v>
      </c>
      <c r="W270" s="41">
        <f ca="1">VLOOKUP(LoanApplications!Q270,Rates!$B$2:$C$7,2,FALSE)*V270-800</f>
        <v>-688.4261233343218</v>
      </c>
      <c r="X270">
        <f t="shared" si="48"/>
        <v>1</v>
      </c>
      <c r="Y270" s="41">
        <f t="shared" ca="1" si="49"/>
        <v>-688.4261233343218</v>
      </c>
    </row>
    <row r="271" spans="10:25">
      <c r="J271" s="47">
        <v>3</v>
      </c>
      <c r="K271" s="48">
        <v>1.58</v>
      </c>
      <c r="L271" s="49">
        <v>75</v>
      </c>
      <c r="M271" s="47">
        <v>1</v>
      </c>
      <c r="N271" s="37">
        <f t="shared" si="40"/>
        <v>1.6650009632495752</v>
      </c>
      <c r="O271" s="37">
        <f t="shared" si="41"/>
        <v>5.2856783411857275</v>
      </c>
      <c r="P271" s="37">
        <f t="shared" si="42"/>
        <v>0.84090818115084132</v>
      </c>
      <c r="Q271" s="1">
        <f>VLOOKUP(P271,Rates!$A$2:$B$7,2,TRUE)</f>
        <v>0.25</v>
      </c>
      <c r="R271" s="38">
        <f t="shared" ca="1" si="43"/>
        <v>1.7287817232301883E-2</v>
      </c>
      <c r="S271" s="53">
        <f t="shared" ca="1" si="44"/>
        <v>0</v>
      </c>
      <c r="T271" s="38">
        <f t="shared" ca="1" si="45"/>
        <v>0.18999539501454199</v>
      </c>
      <c r="U271" s="54">
        <f t="shared" ca="1" si="46"/>
        <v>0.42143069232916203</v>
      </c>
      <c r="V271">
        <f t="shared" ca="1" si="47"/>
        <v>0</v>
      </c>
      <c r="W271" s="41">
        <f ca="1">VLOOKUP(LoanApplications!Q271,Rates!$B$2:$C$7,2,FALSE)*V271-800</f>
        <v>-800</v>
      </c>
      <c r="X271">
        <f t="shared" si="48"/>
        <v>1</v>
      </c>
      <c r="Y271" s="41">
        <f t="shared" ca="1" si="49"/>
        <v>-800</v>
      </c>
    </row>
    <row r="272" spans="10:25">
      <c r="J272" s="47">
        <v>4</v>
      </c>
      <c r="K272" s="48">
        <v>1.4970000000000001</v>
      </c>
      <c r="L272" s="49">
        <v>62</v>
      </c>
      <c r="M272" s="47">
        <v>1</v>
      </c>
      <c r="N272" s="37">
        <f t="shared" si="40"/>
        <v>-3.7409142094201329</v>
      </c>
      <c r="O272" s="37">
        <f t="shared" si="41"/>
        <v>2.3732396830019917E-2</v>
      </c>
      <c r="P272" s="37">
        <f t="shared" si="42"/>
        <v>2.318222701900137E-2</v>
      </c>
      <c r="Q272" s="1">
        <f>VLOOKUP(P272,Rates!$A$2:$B$7,2,TRUE)</f>
        <v>0.35</v>
      </c>
      <c r="R272" s="38">
        <f t="shared" ca="1" si="43"/>
        <v>0.39702473633398727</v>
      </c>
      <c r="S272" s="53">
        <f t="shared" ca="1" si="44"/>
        <v>0</v>
      </c>
      <c r="T272" s="38">
        <f t="shared" ca="1" si="45"/>
        <v>0.17776796523724159</v>
      </c>
      <c r="U272" s="54">
        <f t="shared" ca="1" si="46"/>
        <v>0.39146528605276915</v>
      </c>
      <c r="V272">
        <f t="shared" ca="1" si="47"/>
        <v>0</v>
      </c>
      <c r="W272" s="41">
        <f ca="1">VLOOKUP(LoanApplications!Q272,Rates!$B$2:$C$7,2,FALSE)*V272-800</f>
        <v>-800</v>
      </c>
      <c r="X272">
        <f t="shared" si="48"/>
        <v>0</v>
      </c>
      <c r="Y272" s="41">
        <f t="shared" ca="1" si="49"/>
        <v>0</v>
      </c>
    </row>
    <row r="273" spans="10:25">
      <c r="J273" s="47">
        <v>15</v>
      </c>
      <c r="K273" s="48">
        <v>1.3919999999999999</v>
      </c>
      <c r="L273" s="49">
        <v>56</v>
      </c>
      <c r="M273" s="47">
        <v>1</v>
      </c>
      <c r="N273" s="37">
        <f t="shared" si="40"/>
        <v>-2.3315092126931241</v>
      </c>
      <c r="O273" s="37">
        <f t="shared" si="41"/>
        <v>9.7149017863694009E-2</v>
      </c>
      <c r="P273" s="37">
        <f t="shared" si="42"/>
        <v>8.8546784695534828E-2</v>
      </c>
      <c r="Q273" s="1">
        <f>VLOOKUP(P273,Rates!$A$2:$B$7,2,TRUE)</f>
        <v>0.35</v>
      </c>
      <c r="R273" s="38">
        <f t="shared" ca="1" si="43"/>
        <v>0.30775641126781217</v>
      </c>
      <c r="S273" s="53">
        <f t="shared" ca="1" si="44"/>
        <v>0</v>
      </c>
      <c r="T273" s="38">
        <f t="shared" ca="1" si="45"/>
        <v>0.27187159734008826</v>
      </c>
      <c r="U273" s="54">
        <f t="shared" ca="1" si="46"/>
        <v>0.63455573811599253</v>
      </c>
      <c r="V273">
        <f t="shared" ca="1" si="47"/>
        <v>0</v>
      </c>
      <c r="W273" s="41">
        <f ca="1">VLOOKUP(LoanApplications!Q273,Rates!$B$2:$C$7,2,FALSE)*V273-800</f>
        <v>-800</v>
      </c>
      <c r="X273">
        <f t="shared" si="48"/>
        <v>0</v>
      </c>
      <c r="Y273" s="41">
        <f t="shared" ca="1" si="49"/>
        <v>0</v>
      </c>
    </row>
    <row r="274" spans="10:25">
      <c r="J274" s="47">
        <v>10</v>
      </c>
      <c r="K274" s="48">
        <v>1.5269999999999999</v>
      </c>
      <c r="L274" s="49">
        <v>63</v>
      </c>
      <c r="M274" s="47">
        <v>1</v>
      </c>
      <c r="N274" s="37">
        <f t="shared" si="40"/>
        <v>-1.4017079680056064</v>
      </c>
      <c r="O274" s="37">
        <f t="shared" si="41"/>
        <v>0.24617614369297475</v>
      </c>
      <c r="P274" s="37">
        <f t="shared" si="42"/>
        <v>0.19754522259064053</v>
      </c>
      <c r="Q274" s="1">
        <f>VLOOKUP(P274,Rates!$A$2:$B$7,2,TRUE)</f>
        <v>0.35</v>
      </c>
      <c r="R274" s="38">
        <f t="shared" ca="1" si="43"/>
        <v>0.92766800774797498</v>
      </c>
      <c r="S274" s="53">
        <f t="shared" ca="1" si="44"/>
        <v>1</v>
      </c>
      <c r="T274" s="38">
        <f t="shared" ca="1" si="45"/>
        <v>0.97246941414096733</v>
      </c>
      <c r="U274" s="54">
        <f t="shared" ca="1" si="46"/>
        <v>7.1849153586091834</v>
      </c>
      <c r="V274">
        <f t="shared" ca="1" si="47"/>
        <v>8</v>
      </c>
      <c r="W274" s="41">
        <f ca="1">VLOOKUP(LoanApplications!Q274,Rates!$B$2:$C$7,2,FALSE)*V274-800</f>
        <v>108.51865365069818</v>
      </c>
      <c r="X274">
        <f t="shared" si="48"/>
        <v>0</v>
      </c>
      <c r="Y274" s="41">
        <f t="shared" ca="1" si="49"/>
        <v>0</v>
      </c>
    </row>
    <row r="275" spans="10:25">
      <c r="J275" s="47">
        <v>7</v>
      </c>
      <c r="K275" s="48">
        <v>0.35</v>
      </c>
      <c r="L275" s="49">
        <v>55.2</v>
      </c>
      <c r="M275" s="47">
        <v>1</v>
      </c>
      <c r="N275" s="37">
        <f t="shared" si="40"/>
        <v>9.944651698928908E-2</v>
      </c>
      <c r="O275" s="37">
        <f t="shared" si="41"/>
        <v>1.1045593939982661</v>
      </c>
      <c r="P275" s="37">
        <f t="shared" si="42"/>
        <v>0.52484116017263427</v>
      </c>
      <c r="Q275" s="1">
        <f>VLOOKUP(P275,Rates!$A$2:$B$7,2,TRUE)</f>
        <v>0.28000000000000003</v>
      </c>
      <c r="R275" s="38">
        <f t="shared" ca="1" si="43"/>
        <v>0.683187798434293</v>
      </c>
      <c r="S275" s="53">
        <f t="shared" ca="1" si="44"/>
        <v>1</v>
      </c>
      <c r="T275" s="38">
        <f t="shared" ca="1" si="45"/>
        <v>0.62314557140318194</v>
      </c>
      <c r="U275" s="54">
        <f t="shared" ca="1" si="46"/>
        <v>1.9517925942896726</v>
      </c>
      <c r="V275">
        <f t="shared" ca="1" si="47"/>
        <v>8</v>
      </c>
      <c r="W275" s="41">
        <f ca="1">VLOOKUP(LoanApplications!Q275,Rates!$B$2:$C$7,2,FALSE)*V275-800</f>
        <v>86.259095044028413</v>
      </c>
      <c r="X275">
        <f t="shared" si="48"/>
        <v>1</v>
      </c>
      <c r="Y275" s="41">
        <f t="shared" ca="1" si="49"/>
        <v>86.259095044028413</v>
      </c>
    </row>
    <row r="276" spans="10:25">
      <c r="J276" s="47">
        <v>13</v>
      </c>
      <c r="K276" s="48">
        <v>0.76700000000000002</v>
      </c>
      <c r="L276" s="49">
        <v>64</v>
      </c>
      <c r="M276" s="47">
        <v>1</v>
      </c>
      <c r="N276" s="37">
        <f t="shared" si="40"/>
        <v>4.1020839212110616</v>
      </c>
      <c r="O276" s="37">
        <f t="shared" si="41"/>
        <v>60.466163114343978</v>
      </c>
      <c r="P276" s="37">
        <f t="shared" si="42"/>
        <v>0.98373088624159399</v>
      </c>
      <c r="Q276" s="1">
        <f>VLOOKUP(P276,Rates!$A$2:$B$7,2,TRUE)</f>
        <v>0.15</v>
      </c>
      <c r="R276" s="38">
        <f t="shared" ca="1" si="43"/>
        <v>0.4761533079091772</v>
      </c>
      <c r="S276" s="53">
        <f t="shared" ca="1" si="44"/>
        <v>1</v>
      </c>
      <c r="T276" s="38">
        <f t="shared" ca="1" si="45"/>
        <v>0.86075334934059922</v>
      </c>
      <c r="U276" s="54">
        <f t="shared" ca="1" si="46"/>
        <v>3.943016906358539</v>
      </c>
      <c r="V276">
        <f t="shared" ca="1" si="47"/>
        <v>8</v>
      </c>
      <c r="W276" s="41">
        <f ca="1">VLOOKUP(LoanApplications!Q276,Rates!$B$2:$C$7,2,FALSE)*V276-800</f>
        <v>45.652073294430465</v>
      </c>
      <c r="X276">
        <f t="shared" si="48"/>
        <v>1</v>
      </c>
      <c r="Y276" s="41">
        <f t="shared" ca="1" si="49"/>
        <v>45.652073294430465</v>
      </c>
    </row>
    <row r="277" spans="10:25">
      <c r="J277" s="47">
        <v>24</v>
      </c>
      <c r="K277" s="48">
        <v>1.518</v>
      </c>
      <c r="L277" s="49">
        <v>55</v>
      </c>
      <c r="M277" s="47">
        <v>1</v>
      </c>
      <c r="N277" s="37">
        <f t="shared" si="40"/>
        <v>-0.4396265177705807</v>
      </c>
      <c r="O277" s="37">
        <f t="shared" si="41"/>
        <v>0.64427700216509765</v>
      </c>
      <c r="P277" s="37">
        <f t="shared" si="42"/>
        <v>0.39182996618984972</v>
      </c>
      <c r="Q277" s="1">
        <f>VLOOKUP(P277,Rates!$A$2:$B$7,2,TRUE)</f>
        <v>0.3</v>
      </c>
      <c r="R277" s="38">
        <f t="shared" ca="1" si="43"/>
        <v>0.52087874342426221</v>
      </c>
      <c r="S277" s="53">
        <f t="shared" ca="1" si="44"/>
        <v>0</v>
      </c>
      <c r="T277" s="38">
        <f t="shared" ca="1" si="45"/>
        <v>0.96019255395247827</v>
      </c>
      <c r="U277" s="54">
        <f t="shared" ca="1" si="46"/>
        <v>6.4474025951382306</v>
      </c>
      <c r="V277">
        <f t="shared" ca="1" si="47"/>
        <v>6</v>
      </c>
      <c r="W277" s="41">
        <f ca="1">VLOOKUP(LoanApplications!Q277,Rates!$B$2:$C$7,2,FALSE)*V277-800</f>
        <v>-130.55674000593115</v>
      </c>
      <c r="X277">
        <f t="shared" si="48"/>
        <v>1</v>
      </c>
      <c r="Y277" s="41">
        <f t="shared" ca="1" si="49"/>
        <v>-130.55674000593115</v>
      </c>
    </row>
    <row r="278" spans="10:25">
      <c r="J278" s="47">
        <v>22</v>
      </c>
      <c r="K278" s="48">
        <v>0.85799999999999998</v>
      </c>
      <c r="L278" s="49">
        <v>52</v>
      </c>
      <c r="M278" s="47">
        <v>1</v>
      </c>
      <c r="N278" s="37">
        <f t="shared" si="40"/>
        <v>0.94831962374401968</v>
      </c>
      <c r="O278" s="37">
        <f t="shared" si="41"/>
        <v>2.5813683427436516</v>
      </c>
      <c r="P278" s="37">
        <f t="shared" si="42"/>
        <v>0.72077711525368826</v>
      </c>
      <c r="Q278" s="1">
        <f>VLOOKUP(P278,Rates!$A$2:$B$7,2,TRUE)</f>
        <v>0.25</v>
      </c>
      <c r="R278" s="38">
        <f t="shared" ca="1" si="43"/>
        <v>0.88293131322365892</v>
      </c>
      <c r="S278" s="53">
        <f t="shared" ca="1" si="44"/>
        <v>1</v>
      </c>
      <c r="T278" s="38">
        <f t="shared" ca="1" si="45"/>
        <v>0.87595391030162406</v>
      </c>
      <c r="U278" s="54">
        <f t="shared" ca="1" si="46"/>
        <v>4.1742041826423915</v>
      </c>
      <c r="V278">
        <f t="shared" ca="1" si="47"/>
        <v>8</v>
      </c>
      <c r="W278" s="41">
        <f ca="1">VLOOKUP(LoanApplications!Q278,Rates!$B$2:$C$7,2,FALSE)*V278-800</f>
        <v>76.803357187340907</v>
      </c>
      <c r="X278">
        <f t="shared" si="48"/>
        <v>1</v>
      </c>
      <c r="Y278" s="41">
        <f t="shared" ca="1" si="49"/>
        <v>76.803357187340907</v>
      </c>
    </row>
    <row r="279" spans="10:25">
      <c r="J279" s="47">
        <v>8</v>
      </c>
      <c r="K279" s="48">
        <v>0.41</v>
      </c>
      <c r="L279" s="49">
        <v>53</v>
      </c>
      <c r="M279" s="47">
        <v>1</v>
      </c>
      <c r="N279" s="37">
        <f t="shared" si="40"/>
        <v>-0.92678197053110978</v>
      </c>
      <c r="O279" s="37">
        <f t="shared" si="41"/>
        <v>0.39582544097444217</v>
      </c>
      <c r="P279" s="37">
        <f t="shared" si="42"/>
        <v>0.28357803873965198</v>
      </c>
      <c r="Q279" s="1">
        <f>VLOOKUP(P279,Rates!$A$2:$B$7,2,TRUE)</f>
        <v>0.3</v>
      </c>
      <c r="R279" s="38">
        <f t="shared" ca="1" si="43"/>
        <v>6.5801169875684185E-2</v>
      </c>
      <c r="S279" s="53">
        <f t="shared" ca="1" si="44"/>
        <v>0</v>
      </c>
      <c r="T279" s="38">
        <f t="shared" ca="1" si="45"/>
        <v>0.47521408842332036</v>
      </c>
      <c r="U279" s="54">
        <f t="shared" ca="1" si="46"/>
        <v>1.2895297740628533</v>
      </c>
      <c r="V279">
        <f t="shared" ca="1" si="47"/>
        <v>1</v>
      </c>
      <c r="W279" s="41">
        <f ca="1">VLOOKUP(LoanApplications!Q279,Rates!$B$2:$C$7,2,FALSE)*V279-800</f>
        <v>-688.4261233343218</v>
      </c>
      <c r="X279">
        <f t="shared" si="48"/>
        <v>0</v>
      </c>
      <c r="Y279" s="41">
        <f t="shared" ca="1" si="49"/>
        <v>0</v>
      </c>
    </row>
    <row r="280" spans="10:25">
      <c r="J280" s="47">
        <v>11</v>
      </c>
      <c r="K280" s="48">
        <v>1.0680000000000001</v>
      </c>
      <c r="L280" s="49">
        <v>64</v>
      </c>
      <c r="M280" s="47">
        <v>1</v>
      </c>
      <c r="N280" s="37">
        <f t="shared" si="40"/>
        <v>1.8369944157756457</v>
      </c>
      <c r="O280" s="37">
        <f t="shared" si="41"/>
        <v>6.2776418964939218</v>
      </c>
      <c r="P280" s="37">
        <f t="shared" si="42"/>
        <v>0.86259285435825572</v>
      </c>
      <c r="Q280" s="1">
        <f>VLOOKUP(P280,Rates!$A$2:$B$7,2,TRUE)</f>
        <v>0.22</v>
      </c>
      <c r="R280" s="38">
        <f t="shared" ca="1" si="43"/>
        <v>0.91609200084652953</v>
      </c>
      <c r="S280" s="53">
        <f t="shared" ca="1" si="44"/>
        <v>1</v>
      </c>
      <c r="T280" s="38">
        <f t="shared" ca="1" si="45"/>
        <v>0.10432244312173777</v>
      </c>
      <c r="U280" s="54">
        <f t="shared" ca="1" si="46"/>
        <v>0.22034960066261056</v>
      </c>
      <c r="V280">
        <f t="shared" ca="1" si="47"/>
        <v>8</v>
      </c>
      <c r="W280" s="41">
        <f ca="1">VLOOKUP(LoanApplications!Q280,Rates!$B$2:$C$7,2,FALSE)*V280-800</f>
        <v>67.398382478407598</v>
      </c>
      <c r="X280">
        <f t="shared" si="48"/>
        <v>1</v>
      </c>
      <c r="Y280" s="41">
        <f t="shared" ca="1" si="49"/>
        <v>67.398382478407598</v>
      </c>
    </row>
    <row r="281" spans="10:25">
      <c r="J281" s="47">
        <v>3</v>
      </c>
      <c r="K281" s="48">
        <v>0.94299999999999995</v>
      </c>
      <c r="L281" s="49">
        <v>70</v>
      </c>
      <c r="M281" s="47">
        <v>1</v>
      </c>
      <c r="N281" s="37">
        <f t="shared" si="40"/>
        <v>2.6544369601908215</v>
      </c>
      <c r="O281" s="37">
        <f t="shared" si="41"/>
        <v>14.216979080229626</v>
      </c>
      <c r="P281" s="37">
        <f t="shared" si="42"/>
        <v>0.93428393410231925</v>
      </c>
      <c r="Q281" s="1">
        <f>VLOOKUP(P281,Rates!$A$2:$B$7,2,TRUE)</f>
        <v>0.22</v>
      </c>
      <c r="R281" s="38">
        <f t="shared" ca="1" si="43"/>
        <v>0.6914481317511485</v>
      </c>
      <c r="S281" s="53">
        <f t="shared" ca="1" si="44"/>
        <v>1</v>
      </c>
      <c r="T281" s="38">
        <f t="shared" ca="1" si="45"/>
        <v>0.14559565274192732</v>
      </c>
      <c r="U281" s="54">
        <f t="shared" ca="1" si="46"/>
        <v>0.31470144541240136</v>
      </c>
      <c r="V281">
        <f t="shared" ca="1" si="47"/>
        <v>8</v>
      </c>
      <c r="W281" s="41">
        <f ca="1">VLOOKUP(LoanApplications!Q281,Rates!$B$2:$C$7,2,FALSE)*V281-800</f>
        <v>67.398382478407598</v>
      </c>
      <c r="X281">
        <f t="shared" si="48"/>
        <v>1</v>
      </c>
      <c r="Y281" s="41">
        <f t="shared" ca="1" si="49"/>
        <v>67.398382478407598</v>
      </c>
    </row>
    <row r="282" spans="10:25">
      <c r="J282" s="47">
        <v>9</v>
      </c>
      <c r="K282" s="48">
        <v>1.514</v>
      </c>
      <c r="L282" s="49">
        <v>74</v>
      </c>
      <c r="M282" s="47">
        <v>1</v>
      </c>
      <c r="N282" s="37">
        <f t="shared" si="40"/>
        <v>3.5606094559853432</v>
      </c>
      <c r="O282" s="37">
        <f t="shared" si="41"/>
        <v>35.184634097846541</v>
      </c>
      <c r="P282" s="37">
        <f t="shared" si="42"/>
        <v>0.9723639598704823</v>
      </c>
      <c r="Q282" s="1">
        <f>VLOOKUP(P282,Rates!$A$2:$B$7,2,TRUE)</f>
        <v>0.15</v>
      </c>
      <c r="R282" s="38">
        <f t="shared" ca="1" si="43"/>
        <v>0.79474036581592777</v>
      </c>
      <c r="S282" s="53">
        <f t="shared" ca="1" si="44"/>
        <v>1</v>
      </c>
      <c r="T282" s="38">
        <f t="shared" ca="1" si="45"/>
        <v>0.96318646859786361</v>
      </c>
      <c r="U282" s="54">
        <f t="shared" ca="1" si="46"/>
        <v>6.6037796004954803</v>
      </c>
      <c r="V282">
        <f t="shared" ca="1" si="47"/>
        <v>8</v>
      </c>
      <c r="W282" s="41">
        <f ca="1">VLOOKUP(LoanApplications!Q282,Rates!$B$2:$C$7,2,FALSE)*V282-800</f>
        <v>45.652073294430465</v>
      </c>
      <c r="X282">
        <f t="shared" si="48"/>
        <v>1</v>
      </c>
      <c r="Y282" s="41">
        <f t="shared" ca="1" si="49"/>
        <v>45.652073294430465</v>
      </c>
    </row>
    <row r="283" spans="10:25">
      <c r="J283" s="47">
        <v>12</v>
      </c>
      <c r="K283" s="48">
        <v>1.891</v>
      </c>
      <c r="L283" s="49">
        <v>72</v>
      </c>
      <c r="M283" s="47">
        <v>1</v>
      </c>
      <c r="N283" s="37">
        <f t="shared" si="40"/>
        <v>1.6279989231273291</v>
      </c>
      <c r="O283" s="37">
        <f t="shared" si="41"/>
        <v>5.0936716848085384</v>
      </c>
      <c r="P283" s="37">
        <f t="shared" si="42"/>
        <v>0.83589532686951451</v>
      </c>
      <c r="Q283" s="1">
        <f>VLOOKUP(P283,Rates!$A$2:$B$7,2,TRUE)</f>
        <v>0.25</v>
      </c>
      <c r="R283" s="38">
        <f t="shared" ca="1" si="43"/>
        <v>7.4861070826174547E-2</v>
      </c>
      <c r="S283" s="53">
        <f t="shared" ca="1" si="44"/>
        <v>0</v>
      </c>
      <c r="T283" s="38">
        <f t="shared" ca="1" si="45"/>
        <v>0.58851182905717214</v>
      </c>
      <c r="U283" s="54">
        <f t="shared" ca="1" si="46"/>
        <v>1.775950010936322</v>
      </c>
      <c r="V283">
        <f t="shared" ca="1" si="47"/>
        <v>1</v>
      </c>
      <c r="W283" s="41">
        <f ca="1">VLOOKUP(LoanApplications!Q283,Rates!$B$2:$C$7,2,FALSE)*V283-800</f>
        <v>-690.39958035158236</v>
      </c>
      <c r="X283">
        <f t="shared" si="48"/>
        <v>1</v>
      </c>
      <c r="Y283" s="41">
        <f t="shared" ca="1" si="49"/>
        <v>-690.39958035158236</v>
      </c>
    </row>
    <row r="284" spans="10:25">
      <c r="J284" s="47">
        <v>4</v>
      </c>
      <c r="K284" s="48">
        <v>0.87799999999999989</v>
      </c>
      <c r="L284" s="49">
        <v>55</v>
      </c>
      <c r="M284" s="47">
        <v>1</v>
      </c>
      <c r="N284" s="37">
        <f t="shared" si="40"/>
        <v>-3.7976479058043644</v>
      </c>
      <c r="O284" s="37">
        <f t="shared" si="41"/>
        <v>2.2423451948783361E-2</v>
      </c>
      <c r="P284" s="37">
        <f t="shared" si="42"/>
        <v>2.1931668239850419E-2</v>
      </c>
      <c r="Q284" s="1">
        <f>VLOOKUP(P284,Rates!$A$2:$B$7,2,TRUE)</f>
        <v>0.35</v>
      </c>
      <c r="R284" s="38">
        <f t="shared" ca="1" si="43"/>
        <v>0.73994979175845377</v>
      </c>
      <c r="S284" s="53">
        <f t="shared" ca="1" si="44"/>
        <v>0</v>
      </c>
      <c r="T284" s="38">
        <f t="shared" ca="1" si="45"/>
        <v>0.34082552327957194</v>
      </c>
      <c r="U284" s="54">
        <f t="shared" ca="1" si="46"/>
        <v>0.8335340394075399</v>
      </c>
      <c r="V284">
        <f t="shared" ca="1" si="47"/>
        <v>0</v>
      </c>
      <c r="W284" s="41">
        <f ca="1">VLOOKUP(LoanApplications!Q284,Rates!$B$2:$C$7,2,FALSE)*V284-800</f>
        <v>-800</v>
      </c>
      <c r="X284">
        <f t="shared" si="48"/>
        <v>0</v>
      </c>
      <c r="Y284" s="41">
        <f t="shared" ca="1" si="49"/>
        <v>0</v>
      </c>
    </row>
    <row r="285" spans="10:25">
      <c r="J285" s="47">
        <v>3</v>
      </c>
      <c r="K285" s="48">
        <v>0.32500000000000001</v>
      </c>
      <c r="L285" s="49">
        <v>51.996000000000002</v>
      </c>
      <c r="M285" s="47">
        <v>1</v>
      </c>
      <c r="N285" s="37">
        <f t="shared" si="40"/>
        <v>-2.6401316593492616</v>
      </c>
      <c r="O285" s="37">
        <f t="shared" si="41"/>
        <v>7.1351874796541342E-2</v>
      </c>
      <c r="P285" s="37">
        <f t="shared" si="42"/>
        <v>6.6599850595390669E-2</v>
      </c>
      <c r="Q285" s="1">
        <f>VLOOKUP(P285,Rates!$A$2:$B$7,2,TRUE)</f>
        <v>0.35</v>
      </c>
      <c r="R285" s="38">
        <f t="shared" ca="1" si="43"/>
        <v>0.85009245368890929</v>
      </c>
      <c r="S285" s="53">
        <f t="shared" ca="1" si="44"/>
        <v>0</v>
      </c>
      <c r="T285" s="38">
        <f t="shared" ca="1" si="45"/>
        <v>0.57833013114744447</v>
      </c>
      <c r="U285" s="54">
        <f t="shared" ca="1" si="46"/>
        <v>1.7270651448014576</v>
      </c>
      <c r="V285">
        <f t="shared" ca="1" si="47"/>
        <v>1</v>
      </c>
      <c r="W285" s="41">
        <f ca="1">VLOOKUP(LoanApplications!Q285,Rates!$B$2:$C$7,2,FALSE)*V285-800</f>
        <v>-686.43516829366274</v>
      </c>
      <c r="X285">
        <f t="shared" si="48"/>
        <v>0</v>
      </c>
      <c r="Y285" s="41">
        <f t="shared" ca="1" si="49"/>
        <v>0</v>
      </c>
    </row>
    <row r="286" spans="10:25">
      <c r="J286" s="47">
        <v>6</v>
      </c>
      <c r="K286" s="48">
        <v>1.6420000000000001</v>
      </c>
      <c r="L286" s="49">
        <v>75</v>
      </c>
      <c r="M286" s="47">
        <v>1</v>
      </c>
      <c r="N286" s="37">
        <f t="shared" si="40"/>
        <v>2.3484186110861174</v>
      </c>
      <c r="O286" s="37">
        <f t="shared" si="41"/>
        <v>10.469001065209284</v>
      </c>
      <c r="P286" s="37">
        <f t="shared" si="42"/>
        <v>0.91280844824110652</v>
      </c>
      <c r="Q286" s="1">
        <f>VLOOKUP(P286,Rates!$A$2:$B$7,2,TRUE)</f>
        <v>0.22</v>
      </c>
      <c r="R286" s="38">
        <f t="shared" ca="1" si="43"/>
        <v>0.1202180982241533</v>
      </c>
      <c r="S286" s="53">
        <f t="shared" ca="1" si="44"/>
        <v>1</v>
      </c>
      <c r="T286" s="38">
        <f t="shared" ca="1" si="45"/>
        <v>7.2417838492533582E-2</v>
      </c>
      <c r="U286" s="54">
        <f t="shared" ca="1" si="46"/>
        <v>0.15034780917663959</v>
      </c>
      <c r="V286">
        <f t="shared" ca="1" si="47"/>
        <v>8</v>
      </c>
      <c r="W286" s="41">
        <f ca="1">VLOOKUP(LoanApplications!Q286,Rates!$B$2:$C$7,2,FALSE)*V286-800</f>
        <v>67.398382478407598</v>
      </c>
      <c r="X286">
        <f t="shared" si="48"/>
        <v>1</v>
      </c>
      <c r="Y286" s="41">
        <f t="shared" ca="1" si="49"/>
        <v>67.398382478407598</v>
      </c>
    </row>
    <row r="287" spans="10:25">
      <c r="J287" s="47">
        <v>21</v>
      </c>
      <c r="K287" s="48">
        <v>2.085</v>
      </c>
      <c r="L287" s="49">
        <v>60</v>
      </c>
      <c r="M287" s="47">
        <v>1</v>
      </c>
      <c r="N287" s="37">
        <f t="shared" si="40"/>
        <v>-2.0701944120468454</v>
      </c>
      <c r="O287" s="37">
        <f t="shared" si="41"/>
        <v>0.12616125205344184</v>
      </c>
      <c r="P287" s="37">
        <f t="shared" si="42"/>
        <v>0.11202769747529448</v>
      </c>
      <c r="Q287" s="1">
        <f>VLOOKUP(P287,Rates!$A$2:$B$7,2,TRUE)</f>
        <v>0.35</v>
      </c>
      <c r="R287" s="38">
        <f t="shared" ca="1" si="43"/>
        <v>8.987784885015504E-2</v>
      </c>
      <c r="S287" s="53">
        <f t="shared" ca="1" si="44"/>
        <v>0</v>
      </c>
      <c r="T287" s="38">
        <f t="shared" ca="1" si="45"/>
        <v>0.21513184210127356</v>
      </c>
      <c r="U287" s="54">
        <f t="shared" ca="1" si="46"/>
        <v>0.48447905405313191</v>
      </c>
      <c r="V287">
        <f t="shared" ca="1" si="47"/>
        <v>0</v>
      </c>
      <c r="W287" s="41">
        <f ca="1">VLOOKUP(LoanApplications!Q287,Rates!$B$2:$C$7,2,FALSE)*V287-800</f>
        <v>-800</v>
      </c>
      <c r="X287">
        <f t="shared" si="48"/>
        <v>0</v>
      </c>
      <c r="Y287" s="41">
        <f t="shared" ca="1" si="49"/>
        <v>0</v>
      </c>
    </row>
    <row r="288" spans="10:25">
      <c r="J288" s="47">
        <v>5</v>
      </c>
      <c r="K288" s="48">
        <v>0.69500000000000006</v>
      </c>
      <c r="L288" s="49">
        <v>65</v>
      </c>
      <c r="M288" s="47">
        <v>1</v>
      </c>
      <c r="N288" s="37">
        <f t="shared" si="40"/>
        <v>2.2618164818110174</v>
      </c>
      <c r="O288" s="37">
        <f t="shared" si="41"/>
        <v>9.6005124937165682</v>
      </c>
      <c r="P288" s="37">
        <f t="shared" si="42"/>
        <v>0.90566493831380812</v>
      </c>
      <c r="Q288" s="1">
        <f>VLOOKUP(P288,Rates!$A$2:$B$7,2,TRUE)</f>
        <v>0.22</v>
      </c>
      <c r="R288" s="38">
        <f t="shared" ca="1" si="43"/>
        <v>0.80731715820059136</v>
      </c>
      <c r="S288" s="53">
        <f t="shared" ca="1" si="44"/>
        <v>1</v>
      </c>
      <c r="T288" s="38">
        <f t="shared" ca="1" si="45"/>
        <v>0.94511513907541111</v>
      </c>
      <c r="U288" s="54">
        <f t="shared" ca="1" si="46"/>
        <v>5.8050354515762974</v>
      </c>
      <c r="V288">
        <f t="shared" ca="1" si="47"/>
        <v>8</v>
      </c>
      <c r="W288" s="41">
        <f ca="1">VLOOKUP(LoanApplications!Q288,Rates!$B$2:$C$7,2,FALSE)*V288-800</f>
        <v>67.398382478407598</v>
      </c>
      <c r="X288">
        <f t="shared" si="48"/>
        <v>1</v>
      </c>
      <c r="Y288" s="41">
        <f t="shared" ca="1" si="49"/>
        <v>67.398382478407598</v>
      </c>
    </row>
    <row r="289" spans="10:25">
      <c r="J289" s="47">
        <v>10</v>
      </c>
      <c r="K289" s="48">
        <v>1.7629999999999999</v>
      </c>
      <c r="L289" s="49">
        <v>64</v>
      </c>
      <c r="M289" s="47">
        <v>1</v>
      </c>
      <c r="N289" s="37">
        <f t="shared" si="40"/>
        <v>-2.1736242304520452</v>
      </c>
      <c r="O289" s="37">
        <f t="shared" si="41"/>
        <v>0.11376455987375923</v>
      </c>
      <c r="P289" s="37">
        <f t="shared" si="42"/>
        <v>0.10214417298989473</v>
      </c>
      <c r="Q289" s="1">
        <f>VLOOKUP(P289,Rates!$A$2:$B$7,2,TRUE)</f>
        <v>0.35</v>
      </c>
      <c r="R289" s="38">
        <f t="shared" ca="1" si="43"/>
        <v>9.3705593376414265E-2</v>
      </c>
      <c r="S289" s="53">
        <f t="shared" ca="1" si="44"/>
        <v>0</v>
      </c>
      <c r="T289" s="38">
        <f t="shared" ca="1" si="45"/>
        <v>0.86617406308444245</v>
      </c>
      <c r="U289" s="54">
        <f t="shared" ca="1" si="46"/>
        <v>4.0224306033537811</v>
      </c>
      <c r="V289">
        <f t="shared" ca="1" si="47"/>
        <v>4</v>
      </c>
      <c r="W289" s="41">
        <f ca="1">VLOOKUP(LoanApplications!Q289,Rates!$B$2:$C$7,2,FALSE)*V289-800</f>
        <v>-345.74067317465091</v>
      </c>
      <c r="X289">
        <f t="shared" si="48"/>
        <v>0</v>
      </c>
      <c r="Y289" s="41">
        <f t="shared" ca="1" si="49"/>
        <v>0</v>
      </c>
    </row>
    <row r="290" spans="10:25">
      <c r="J290" s="47">
        <v>7</v>
      </c>
      <c r="K290" s="48">
        <v>0.95600000000000007</v>
      </c>
      <c r="L290" s="49">
        <v>60</v>
      </c>
      <c r="M290" s="47">
        <v>1</v>
      </c>
      <c r="N290" s="37">
        <f t="shared" si="40"/>
        <v>-0.82123487222825275</v>
      </c>
      <c r="O290" s="37">
        <f t="shared" si="41"/>
        <v>0.43988811335841133</v>
      </c>
      <c r="P290" s="37">
        <f t="shared" si="42"/>
        <v>0.30550159368453378</v>
      </c>
      <c r="Q290" s="1">
        <f>VLOOKUP(P290,Rates!$A$2:$B$7,2,TRUE)</f>
        <v>0.3</v>
      </c>
      <c r="R290" s="38">
        <f t="shared" ca="1" si="43"/>
        <v>0.81864494419549905</v>
      </c>
      <c r="S290" s="53">
        <f t="shared" ca="1" si="44"/>
        <v>1</v>
      </c>
      <c r="T290" s="38">
        <f t="shared" ca="1" si="45"/>
        <v>0.51234005062675081</v>
      </c>
      <c r="U290" s="54">
        <f t="shared" ca="1" si="46"/>
        <v>1.4362738821584584</v>
      </c>
      <c r="V290">
        <f t="shared" ca="1" si="47"/>
        <v>8</v>
      </c>
      <c r="W290" s="41">
        <f ca="1">VLOOKUP(LoanApplications!Q290,Rates!$B$2:$C$7,2,FALSE)*V290-800</f>
        <v>92.591013325425138</v>
      </c>
      <c r="X290">
        <f t="shared" si="48"/>
        <v>1</v>
      </c>
      <c r="Y290" s="41">
        <f t="shared" ca="1" si="49"/>
        <v>92.591013325425138</v>
      </c>
    </row>
    <row r="291" spans="10:25">
      <c r="J291" s="47">
        <v>15</v>
      </c>
      <c r="K291" s="48">
        <v>2.016</v>
      </c>
      <c r="L291" s="49">
        <v>69</v>
      </c>
      <c r="M291" s="47">
        <v>1</v>
      </c>
      <c r="N291" s="37">
        <f t="shared" si="40"/>
        <v>0.55187615371880128</v>
      </c>
      <c r="O291" s="37">
        <f t="shared" si="41"/>
        <v>1.736507919355498</v>
      </c>
      <c r="P291" s="37">
        <f t="shared" si="42"/>
        <v>0.63457076337074159</v>
      </c>
      <c r="Q291" s="1">
        <f>VLOOKUP(P291,Rates!$A$2:$B$7,2,TRUE)</f>
        <v>0.28000000000000003</v>
      </c>
      <c r="R291" s="38">
        <f t="shared" ca="1" si="43"/>
        <v>5.0425400503065987E-2</v>
      </c>
      <c r="S291" s="53">
        <f t="shared" ca="1" si="44"/>
        <v>0</v>
      </c>
      <c r="T291" s="38">
        <f t="shared" ca="1" si="45"/>
        <v>0.48880660630913086</v>
      </c>
      <c r="U291" s="54">
        <f t="shared" ca="1" si="46"/>
        <v>1.3420145982844878</v>
      </c>
      <c r="V291">
        <f t="shared" ca="1" si="47"/>
        <v>1</v>
      </c>
      <c r="W291" s="41">
        <f ca="1">VLOOKUP(LoanApplications!Q291,Rates!$B$2:$C$7,2,FALSE)*V291-800</f>
        <v>-689.21761311949649</v>
      </c>
      <c r="X291">
        <f t="shared" si="48"/>
        <v>1</v>
      </c>
      <c r="Y291" s="41">
        <f t="shared" ca="1" si="49"/>
        <v>-689.21761311949649</v>
      </c>
    </row>
    <row r="292" spans="10:25">
      <c r="J292" s="47">
        <v>21</v>
      </c>
      <c r="K292" s="48">
        <v>1.3679999999999999</v>
      </c>
      <c r="L292" s="49">
        <v>59</v>
      </c>
      <c r="M292" s="47">
        <v>1</v>
      </c>
      <c r="N292" s="37">
        <f t="shared" si="40"/>
        <v>1.2441525993037317</v>
      </c>
      <c r="O292" s="37">
        <f t="shared" si="41"/>
        <v>3.4699930785539275</v>
      </c>
      <c r="P292" s="37">
        <f t="shared" si="42"/>
        <v>0.77628600706390649</v>
      </c>
      <c r="Q292" s="1">
        <f>VLOOKUP(P292,Rates!$A$2:$B$7,2,TRUE)</f>
        <v>0.25</v>
      </c>
      <c r="R292" s="38">
        <f t="shared" ca="1" si="43"/>
        <v>0.46808005841397804</v>
      </c>
      <c r="S292" s="53">
        <f t="shared" ca="1" si="44"/>
        <v>1</v>
      </c>
      <c r="T292" s="38">
        <f t="shared" ca="1" si="45"/>
        <v>0.72282478901434788</v>
      </c>
      <c r="U292" s="54">
        <f t="shared" ca="1" si="46"/>
        <v>2.5662108842477189</v>
      </c>
      <c r="V292">
        <f t="shared" ca="1" si="47"/>
        <v>8</v>
      </c>
      <c r="W292" s="41">
        <f ca="1">VLOOKUP(LoanApplications!Q292,Rates!$B$2:$C$7,2,FALSE)*V292-800</f>
        <v>76.803357187340907</v>
      </c>
      <c r="X292">
        <f t="shared" si="48"/>
        <v>1</v>
      </c>
      <c r="Y292" s="41">
        <f t="shared" ca="1" si="49"/>
        <v>76.803357187340907</v>
      </c>
    </row>
    <row r="293" spans="10:25">
      <c r="J293" s="47">
        <v>22</v>
      </c>
      <c r="K293" s="48">
        <v>1.746</v>
      </c>
      <c r="L293" s="49">
        <v>56</v>
      </c>
      <c r="M293" s="47">
        <v>1</v>
      </c>
      <c r="N293" s="37">
        <f t="shared" si="40"/>
        <v>-1.8433451725310661</v>
      </c>
      <c r="O293" s="37">
        <f t="shared" si="41"/>
        <v>0.15828704202337779</v>
      </c>
      <c r="P293" s="37">
        <f t="shared" si="42"/>
        <v>0.13665614504921922</v>
      </c>
      <c r="Q293" s="1">
        <f>VLOOKUP(P293,Rates!$A$2:$B$7,2,TRUE)</f>
        <v>0.35</v>
      </c>
      <c r="R293" s="38">
        <f t="shared" ca="1" si="43"/>
        <v>0.92458419170950013</v>
      </c>
      <c r="S293" s="53">
        <f t="shared" ca="1" si="44"/>
        <v>1</v>
      </c>
      <c r="T293" s="38">
        <f t="shared" ca="1" si="45"/>
        <v>0.27664345241021504</v>
      </c>
      <c r="U293" s="54">
        <f t="shared" ca="1" si="46"/>
        <v>0.64770605637725198</v>
      </c>
      <c r="V293">
        <f t="shared" ca="1" si="47"/>
        <v>8</v>
      </c>
      <c r="W293" s="41">
        <f ca="1">VLOOKUP(LoanApplications!Q293,Rates!$B$2:$C$7,2,FALSE)*V293-800</f>
        <v>108.51865365069818</v>
      </c>
      <c r="X293">
        <f t="shared" si="48"/>
        <v>0</v>
      </c>
      <c r="Y293" s="41">
        <f t="shared" ca="1" si="49"/>
        <v>0</v>
      </c>
    </row>
    <row r="294" spans="10:25">
      <c r="J294" s="47">
        <v>6</v>
      </c>
      <c r="K294" s="48">
        <v>2.081</v>
      </c>
      <c r="L294" s="49">
        <v>70</v>
      </c>
      <c r="M294" s="47">
        <v>1</v>
      </c>
      <c r="N294" s="37">
        <f t="shared" si="40"/>
        <v>-2.3495788344276285</v>
      </c>
      <c r="O294" s="37">
        <f t="shared" si="41"/>
        <v>9.5409336882840243E-2</v>
      </c>
      <c r="P294" s="37">
        <f t="shared" si="42"/>
        <v>8.709925474466243E-2</v>
      </c>
      <c r="Q294" s="1">
        <f>VLOOKUP(P294,Rates!$A$2:$B$7,2,TRUE)</f>
        <v>0.35</v>
      </c>
      <c r="R294" s="38">
        <f t="shared" ca="1" si="43"/>
        <v>6.8501822987373062E-2</v>
      </c>
      <c r="S294" s="53">
        <f t="shared" ca="1" si="44"/>
        <v>0</v>
      </c>
      <c r="T294" s="38">
        <f t="shared" ca="1" si="45"/>
        <v>0.42170884216018845</v>
      </c>
      <c r="U294" s="54">
        <f t="shared" ca="1" si="46"/>
        <v>1.0953556077078193</v>
      </c>
      <c r="V294">
        <f t="shared" ca="1" si="47"/>
        <v>1</v>
      </c>
      <c r="W294" s="41">
        <f ca="1">VLOOKUP(LoanApplications!Q294,Rates!$B$2:$C$7,2,FALSE)*V294-800</f>
        <v>-686.43516829366274</v>
      </c>
      <c r="X294">
        <f t="shared" si="48"/>
        <v>0</v>
      </c>
      <c r="Y294" s="41">
        <f t="shared" ca="1" si="49"/>
        <v>0</v>
      </c>
    </row>
    <row r="295" spans="10:25">
      <c r="J295" s="47">
        <v>2</v>
      </c>
      <c r="K295" s="48">
        <v>2.3319999999999999</v>
      </c>
      <c r="L295" s="49">
        <v>76</v>
      </c>
      <c r="M295" s="47">
        <v>1</v>
      </c>
      <c r="N295" s="37">
        <f t="shared" si="40"/>
        <v>-2.1713902779529519</v>
      </c>
      <c r="O295" s="37">
        <f t="shared" si="41"/>
        <v>0.11401898858160987</v>
      </c>
      <c r="P295" s="37">
        <f t="shared" si="42"/>
        <v>0.10234923259861219</v>
      </c>
      <c r="Q295" s="1">
        <f>VLOOKUP(P295,Rates!$A$2:$B$7,2,TRUE)</f>
        <v>0.35</v>
      </c>
      <c r="R295" s="38">
        <f t="shared" ca="1" si="43"/>
        <v>0.41207083899703489</v>
      </c>
      <c r="S295" s="53">
        <f t="shared" ca="1" si="44"/>
        <v>0</v>
      </c>
      <c r="T295" s="38">
        <f t="shared" ca="1" si="45"/>
        <v>0.19435451231515155</v>
      </c>
      <c r="U295" s="54">
        <f t="shared" ca="1" si="46"/>
        <v>0.43222294963252933</v>
      </c>
      <c r="V295">
        <f t="shared" ca="1" si="47"/>
        <v>0</v>
      </c>
      <c r="W295" s="41">
        <f ca="1">VLOOKUP(LoanApplications!Q295,Rates!$B$2:$C$7,2,FALSE)*V295-800</f>
        <v>-800</v>
      </c>
      <c r="X295">
        <f t="shared" si="48"/>
        <v>0</v>
      </c>
      <c r="Y295" s="41">
        <f t="shared" ca="1" si="49"/>
        <v>0</v>
      </c>
    </row>
    <row r="296" spans="10:25">
      <c r="J296" s="47">
        <v>11</v>
      </c>
      <c r="K296" s="48">
        <v>0.877</v>
      </c>
      <c r="L296" s="49">
        <v>60</v>
      </c>
      <c r="M296" s="47">
        <v>1</v>
      </c>
      <c r="N296" s="37">
        <f t="shared" si="40"/>
        <v>0.94451319960544211</v>
      </c>
      <c r="O296" s="37">
        <f t="shared" si="41"/>
        <v>2.5715612368167871</v>
      </c>
      <c r="P296" s="37">
        <f t="shared" si="42"/>
        <v>0.72001040058009291</v>
      </c>
      <c r="Q296" s="1">
        <f>VLOOKUP(P296,Rates!$A$2:$B$7,2,TRUE)</f>
        <v>0.25</v>
      </c>
      <c r="R296" s="38">
        <f t="shared" ca="1" si="43"/>
        <v>0.32535396079263201</v>
      </c>
      <c r="S296" s="53">
        <f t="shared" ca="1" si="44"/>
        <v>1</v>
      </c>
      <c r="T296" s="38">
        <f t="shared" ca="1" si="45"/>
        <v>0.41332844331845298</v>
      </c>
      <c r="U296" s="54">
        <f t="shared" ca="1" si="46"/>
        <v>1.0665802888003006</v>
      </c>
      <c r="V296">
        <f t="shared" ca="1" si="47"/>
        <v>8</v>
      </c>
      <c r="W296" s="41">
        <f ca="1">VLOOKUP(LoanApplications!Q296,Rates!$B$2:$C$7,2,FALSE)*V296-800</f>
        <v>76.803357187340907</v>
      </c>
      <c r="X296">
        <f t="shared" si="48"/>
        <v>1</v>
      </c>
      <c r="Y296" s="41">
        <f t="shared" ca="1" si="49"/>
        <v>76.803357187340907</v>
      </c>
    </row>
    <row r="297" spans="10:25">
      <c r="J297" s="47">
        <v>22</v>
      </c>
      <c r="K297" s="48">
        <v>1.5109999999999999</v>
      </c>
      <c r="L297" s="49">
        <v>61</v>
      </c>
      <c r="M297" s="47">
        <v>1</v>
      </c>
      <c r="N297" s="37">
        <f t="shared" si="40"/>
        <v>1.7763656351938231</v>
      </c>
      <c r="O297" s="37">
        <f t="shared" si="41"/>
        <v>5.9083442722902326</v>
      </c>
      <c r="P297" s="37">
        <f t="shared" si="42"/>
        <v>0.85524751509402075</v>
      </c>
      <c r="Q297" s="1">
        <f>VLOOKUP(P297,Rates!$A$2:$B$7,2,TRUE)</f>
        <v>0.22</v>
      </c>
      <c r="R297" s="38">
        <f t="shared" ca="1" si="43"/>
        <v>0.43401850133790654</v>
      </c>
      <c r="S297" s="53">
        <f t="shared" ca="1" si="44"/>
        <v>1</v>
      </c>
      <c r="T297" s="38">
        <f t="shared" ca="1" si="45"/>
        <v>0.18350927833922182</v>
      </c>
      <c r="U297" s="54">
        <f t="shared" ca="1" si="46"/>
        <v>0.40547946037395011</v>
      </c>
      <c r="V297">
        <f t="shared" ca="1" si="47"/>
        <v>8</v>
      </c>
      <c r="W297" s="41">
        <f ca="1">VLOOKUP(LoanApplications!Q297,Rates!$B$2:$C$7,2,FALSE)*V297-800</f>
        <v>67.398382478407598</v>
      </c>
      <c r="X297">
        <f t="shared" si="48"/>
        <v>1</v>
      </c>
      <c r="Y297" s="41">
        <f t="shared" ca="1" si="49"/>
        <v>67.398382478407598</v>
      </c>
    </row>
    <row r="298" spans="10:25">
      <c r="J298" s="47">
        <v>15</v>
      </c>
      <c r="K298" s="48">
        <v>0.80299999999999994</v>
      </c>
      <c r="L298" s="49">
        <v>50</v>
      </c>
      <c r="M298" s="47">
        <v>1</v>
      </c>
      <c r="N298" s="37">
        <f t="shared" si="40"/>
        <v>-2.0713010961095506</v>
      </c>
      <c r="O298" s="37">
        <f t="shared" si="41"/>
        <v>0.12602170863594361</v>
      </c>
      <c r="P298" s="37">
        <f t="shared" si="42"/>
        <v>0.1119176545793292</v>
      </c>
      <c r="Q298" s="1">
        <f>VLOOKUP(P298,Rates!$A$2:$B$7,2,TRUE)</f>
        <v>0.35</v>
      </c>
      <c r="R298" s="38">
        <f t="shared" ca="1" si="43"/>
        <v>1.3714609015176515E-2</v>
      </c>
      <c r="S298" s="53">
        <f t="shared" ca="1" si="44"/>
        <v>0</v>
      </c>
      <c r="T298" s="38">
        <f t="shared" ca="1" si="45"/>
        <v>0.324670561947494</v>
      </c>
      <c r="U298" s="54">
        <f t="shared" ca="1" si="46"/>
        <v>0.78510930159259817</v>
      </c>
      <c r="V298">
        <f t="shared" ca="1" si="47"/>
        <v>0</v>
      </c>
      <c r="W298" s="41">
        <f ca="1">VLOOKUP(LoanApplications!Q298,Rates!$B$2:$C$7,2,FALSE)*V298-800</f>
        <v>-800</v>
      </c>
      <c r="X298">
        <f t="shared" si="48"/>
        <v>0</v>
      </c>
      <c r="Y298" s="41">
        <f t="shared" ca="1" si="49"/>
        <v>0</v>
      </c>
    </row>
    <row r="299" spans="10:25">
      <c r="J299" s="47">
        <v>21</v>
      </c>
      <c r="K299" s="48">
        <v>7.1999999999999995E-2</v>
      </c>
      <c r="L299" s="49">
        <v>40</v>
      </c>
      <c r="M299" s="47">
        <v>1</v>
      </c>
      <c r="N299" s="37">
        <f t="shared" si="40"/>
        <v>-0.94030998907130225</v>
      </c>
      <c r="O299" s="37">
        <f t="shared" si="41"/>
        <v>0.39050676376501842</v>
      </c>
      <c r="P299" s="37">
        <f t="shared" si="42"/>
        <v>0.28083773048874583</v>
      </c>
      <c r="Q299" s="1">
        <f>VLOOKUP(P299,Rates!$A$2:$B$7,2,TRUE)</f>
        <v>0.3</v>
      </c>
      <c r="R299" s="38">
        <f t="shared" ca="1" si="43"/>
        <v>2.7792385807698605E-2</v>
      </c>
      <c r="S299" s="53">
        <f t="shared" ca="1" si="44"/>
        <v>0</v>
      </c>
      <c r="T299" s="38">
        <f t="shared" ca="1" si="45"/>
        <v>0.18783370583477033</v>
      </c>
      <c r="U299" s="54">
        <f t="shared" ca="1" si="46"/>
        <v>0.41610032803652569</v>
      </c>
      <c r="V299">
        <f t="shared" ca="1" si="47"/>
        <v>0</v>
      </c>
      <c r="W299" s="41">
        <f ca="1">VLOOKUP(LoanApplications!Q299,Rates!$B$2:$C$7,2,FALSE)*V299-800</f>
        <v>-800</v>
      </c>
      <c r="X299">
        <f t="shared" si="48"/>
        <v>0</v>
      </c>
      <c r="Y299" s="41">
        <f t="shared" ca="1" si="49"/>
        <v>0</v>
      </c>
    </row>
    <row r="300" spans="10:25">
      <c r="J300" s="47">
        <v>11</v>
      </c>
      <c r="K300" s="48">
        <v>1.72</v>
      </c>
      <c r="L300" s="49">
        <v>59.8</v>
      </c>
      <c r="M300" s="47">
        <v>1</v>
      </c>
      <c r="N300" s="37">
        <f t="shared" si="40"/>
        <v>-3.6064504349623689</v>
      </c>
      <c r="O300" s="37">
        <f t="shared" si="41"/>
        <v>2.7148039776688438E-2</v>
      </c>
      <c r="P300" s="37">
        <f t="shared" si="42"/>
        <v>2.6430503418563383E-2</v>
      </c>
      <c r="Q300" s="1">
        <f>VLOOKUP(P300,Rates!$A$2:$B$7,2,TRUE)</f>
        <v>0.35</v>
      </c>
      <c r="R300" s="38">
        <f t="shared" ca="1" si="43"/>
        <v>0.62547757240321389</v>
      </c>
      <c r="S300" s="53">
        <f t="shared" ca="1" si="44"/>
        <v>0</v>
      </c>
      <c r="T300" s="38">
        <f t="shared" ca="1" si="45"/>
        <v>0.97280975292505067</v>
      </c>
      <c r="U300" s="54">
        <f t="shared" ca="1" si="46"/>
        <v>7.2097938668008004</v>
      </c>
      <c r="V300">
        <f t="shared" ca="1" si="47"/>
        <v>7</v>
      </c>
      <c r="W300" s="41">
        <f ca="1">VLOOKUP(LoanApplications!Q300,Rates!$B$2:$C$7,2,FALSE)*V300-800</f>
        <v>-5.046178055639075</v>
      </c>
      <c r="X300">
        <f t="shared" si="48"/>
        <v>0</v>
      </c>
      <c r="Y300" s="41">
        <f t="shared" ca="1" si="49"/>
        <v>0</v>
      </c>
    </row>
    <row r="301" spans="10:25">
      <c r="J301" s="47">
        <v>1</v>
      </c>
      <c r="K301" s="48">
        <v>0.45199999999999996</v>
      </c>
      <c r="L301" s="49">
        <v>69</v>
      </c>
      <c r="M301" s="47">
        <v>1</v>
      </c>
      <c r="N301" s="37">
        <f t="shared" si="40"/>
        <v>4.1001233770577628</v>
      </c>
      <c r="O301" s="37">
        <f t="shared" si="41"/>
        <v>60.347732663776043</v>
      </c>
      <c r="P301" s="37">
        <f t="shared" si="42"/>
        <v>0.98369947907479116</v>
      </c>
      <c r="Q301" s="1">
        <f>VLOOKUP(P301,Rates!$A$2:$B$7,2,TRUE)</f>
        <v>0.15</v>
      </c>
      <c r="R301" s="38">
        <f t="shared" ca="1" si="43"/>
        <v>0.94529524094431838</v>
      </c>
      <c r="S301" s="53">
        <f t="shared" ca="1" si="44"/>
        <v>1</v>
      </c>
      <c r="T301" s="38">
        <f t="shared" ca="1" si="45"/>
        <v>0.64021601345794832</v>
      </c>
      <c r="U301" s="54">
        <f t="shared" ca="1" si="46"/>
        <v>2.0445029300192954</v>
      </c>
      <c r="V301">
        <f t="shared" ca="1" si="47"/>
        <v>8</v>
      </c>
      <c r="W301" s="41">
        <f ca="1">VLOOKUP(LoanApplications!Q301,Rates!$B$2:$C$7,2,FALSE)*V301-800</f>
        <v>45.652073294430465</v>
      </c>
      <c r="X301">
        <f t="shared" si="48"/>
        <v>1</v>
      </c>
      <c r="Y301" s="41">
        <f t="shared" ca="1" si="49"/>
        <v>45.652073294430465</v>
      </c>
    </row>
    <row r="302" spans="10:25">
      <c r="J302" s="47">
        <v>26</v>
      </c>
      <c r="K302" s="48">
        <v>1.246</v>
      </c>
      <c r="L302" s="49">
        <v>45</v>
      </c>
      <c r="M302" s="47">
        <v>1</v>
      </c>
      <c r="N302" s="37">
        <f t="shared" si="40"/>
        <v>-3.0829566313884236</v>
      </c>
      <c r="O302" s="37">
        <f t="shared" si="41"/>
        <v>4.5823572750725329E-2</v>
      </c>
      <c r="P302" s="37">
        <f t="shared" si="42"/>
        <v>4.3815777292340201E-2</v>
      </c>
      <c r="Q302" s="1">
        <f>VLOOKUP(P302,Rates!$A$2:$B$7,2,TRUE)</f>
        <v>0.35</v>
      </c>
      <c r="R302" s="38">
        <f t="shared" ca="1" si="43"/>
        <v>0.41411502384324295</v>
      </c>
      <c r="S302" s="53">
        <f t="shared" ca="1" si="44"/>
        <v>0</v>
      </c>
      <c r="T302" s="38">
        <f t="shared" ca="1" si="45"/>
        <v>0.53520184649779956</v>
      </c>
      <c r="U302" s="54">
        <f t="shared" ca="1" si="46"/>
        <v>1.5323040922480249</v>
      </c>
      <c r="V302">
        <f t="shared" ca="1" si="47"/>
        <v>1</v>
      </c>
      <c r="W302" s="41">
        <f ca="1">VLOOKUP(LoanApplications!Q302,Rates!$B$2:$C$7,2,FALSE)*V302-800</f>
        <v>-686.43516829366274</v>
      </c>
      <c r="X302">
        <f t="shared" si="48"/>
        <v>0</v>
      </c>
      <c r="Y302" s="41">
        <f t="shared" ca="1" si="49"/>
        <v>0</v>
      </c>
    </row>
    <row r="303" spans="10:25">
      <c r="J303" s="47">
        <v>19</v>
      </c>
      <c r="K303" s="48">
        <v>0.371</v>
      </c>
      <c r="L303" s="49">
        <v>55</v>
      </c>
      <c r="M303" s="47">
        <v>1</v>
      </c>
      <c r="N303" s="37">
        <f t="shared" si="40"/>
        <v>3.9378726033465128</v>
      </c>
      <c r="O303" s="37">
        <f t="shared" si="41"/>
        <v>51.309329813303194</v>
      </c>
      <c r="P303" s="37">
        <f t="shared" si="42"/>
        <v>0.98088295140524473</v>
      </c>
      <c r="Q303" s="1">
        <f>VLOOKUP(P303,Rates!$A$2:$B$7,2,TRUE)</f>
        <v>0.15</v>
      </c>
      <c r="R303" s="38">
        <f t="shared" ca="1" si="43"/>
        <v>0.87667847646378261</v>
      </c>
      <c r="S303" s="53">
        <f t="shared" ca="1" si="44"/>
        <v>1</v>
      </c>
      <c r="T303" s="38">
        <f t="shared" ca="1" si="45"/>
        <v>0.67081672826373795</v>
      </c>
      <c r="U303" s="54">
        <f t="shared" ca="1" si="46"/>
        <v>2.2222812527325324</v>
      </c>
      <c r="V303">
        <f t="shared" ca="1" si="47"/>
        <v>8</v>
      </c>
      <c r="W303" s="41">
        <f ca="1">VLOOKUP(LoanApplications!Q303,Rates!$B$2:$C$7,2,FALSE)*V303-800</f>
        <v>45.652073294430465</v>
      </c>
      <c r="X303">
        <f t="shared" si="48"/>
        <v>1</v>
      </c>
      <c r="Y303" s="41">
        <f t="shared" ca="1" si="49"/>
        <v>45.652073294430465</v>
      </c>
    </row>
    <row r="304" spans="10:25">
      <c r="J304" s="47">
        <v>14</v>
      </c>
      <c r="K304" s="48">
        <v>0.54</v>
      </c>
      <c r="L304" s="49">
        <v>47</v>
      </c>
      <c r="M304" s="47">
        <v>1</v>
      </c>
      <c r="N304" s="37">
        <f t="shared" si="40"/>
        <v>-2.4447412518253024</v>
      </c>
      <c r="O304" s="37">
        <f t="shared" si="41"/>
        <v>8.6748578034270107E-2</v>
      </c>
      <c r="P304" s="37">
        <f t="shared" si="42"/>
        <v>7.9823962770839293E-2</v>
      </c>
      <c r="Q304" s="1">
        <f>VLOOKUP(P304,Rates!$A$2:$B$7,2,TRUE)</f>
        <v>0.35</v>
      </c>
      <c r="R304" s="38">
        <f t="shared" ca="1" si="43"/>
        <v>0.27115028236139671</v>
      </c>
      <c r="S304" s="53">
        <f t="shared" ca="1" si="44"/>
        <v>0</v>
      </c>
      <c r="T304" s="38">
        <f t="shared" ca="1" si="45"/>
        <v>0.75512595075845812</v>
      </c>
      <c r="U304" s="54">
        <f t="shared" ca="1" si="46"/>
        <v>2.8140225707053399</v>
      </c>
      <c r="V304">
        <f t="shared" ca="1" si="47"/>
        <v>2</v>
      </c>
      <c r="W304" s="41">
        <f ca="1">VLOOKUP(LoanApplications!Q304,Rates!$B$2:$C$7,2,FALSE)*V304-800</f>
        <v>-572.87033658732548</v>
      </c>
      <c r="X304">
        <f t="shared" si="48"/>
        <v>0</v>
      </c>
      <c r="Y304" s="41">
        <f t="shared" ca="1" si="49"/>
        <v>0</v>
      </c>
    </row>
    <row r="305" spans="10:25">
      <c r="J305" s="47">
        <v>13</v>
      </c>
      <c r="K305" s="48">
        <v>0.54800000000000004</v>
      </c>
      <c r="L305" s="49">
        <v>54</v>
      </c>
      <c r="M305" s="47">
        <v>1</v>
      </c>
      <c r="N305" s="37">
        <f t="shared" si="40"/>
        <v>0.50452256770505244</v>
      </c>
      <c r="O305" s="37">
        <f t="shared" si="41"/>
        <v>1.656194610879034</v>
      </c>
      <c r="P305" s="37">
        <f t="shared" si="42"/>
        <v>0.6235215612951408</v>
      </c>
      <c r="Q305" s="1">
        <f>VLOOKUP(P305,Rates!$A$2:$B$7,2,TRUE)</f>
        <v>0.28000000000000003</v>
      </c>
      <c r="R305" s="38">
        <f t="shared" ca="1" si="43"/>
        <v>8.6248692535144E-2</v>
      </c>
      <c r="S305" s="53">
        <f t="shared" ca="1" si="44"/>
        <v>0</v>
      </c>
      <c r="T305" s="38">
        <f t="shared" ca="1" si="45"/>
        <v>9.1022936342500693E-2</v>
      </c>
      <c r="U305" s="54">
        <f t="shared" ca="1" si="46"/>
        <v>0.19087083524600773</v>
      </c>
      <c r="V305">
        <f t="shared" ca="1" si="47"/>
        <v>0</v>
      </c>
      <c r="W305" s="41">
        <f ca="1">VLOOKUP(LoanApplications!Q305,Rates!$B$2:$C$7,2,FALSE)*V305-800</f>
        <v>-800</v>
      </c>
      <c r="X305">
        <f t="shared" si="48"/>
        <v>1</v>
      </c>
      <c r="Y305" s="41">
        <f t="shared" ca="1" si="49"/>
        <v>-800</v>
      </c>
    </row>
    <row r="306" spans="10:25">
      <c r="J306" s="47">
        <v>10</v>
      </c>
      <c r="K306" s="48">
        <v>0.93699999999999994</v>
      </c>
      <c r="L306" s="49">
        <v>56</v>
      </c>
      <c r="M306" s="47">
        <v>1</v>
      </c>
      <c r="N306" s="37">
        <f t="shared" si="40"/>
        <v>-1.6117275099578663</v>
      </c>
      <c r="O306" s="37">
        <f t="shared" si="41"/>
        <v>0.19954260432106921</v>
      </c>
      <c r="P306" s="37">
        <f t="shared" si="42"/>
        <v>0.16634890966128593</v>
      </c>
      <c r="Q306" s="1">
        <f>VLOOKUP(P306,Rates!$A$2:$B$7,2,TRUE)</f>
        <v>0.35</v>
      </c>
      <c r="R306" s="38">
        <f t="shared" ca="1" si="43"/>
        <v>0.12697583285662872</v>
      </c>
      <c r="S306" s="53">
        <f t="shared" ca="1" si="44"/>
        <v>0</v>
      </c>
      <c r="T306" s="38">
        <f t="shared" ca="1" si="45"/>
        <v>0.61218178343830232</v>
      </c>
      <c r="U306" s="54">
        <f t="shared" ca="1" si="46"/>
        <v>1.8944371263241817</v>
      </c>
      <c r="V306">
        <f t="shared" ca="1" si="47"/>
        <v>1</v>
      </c>
      <c r="W306" s="41">
        <f ca="1">VLOOKUP(LoanApplications!Q306,Rates!$B$2:$C$7,2,FALSE)*V306-800</f>
        <v>-686.43516829366274</v>
      </c>
      <c r="X306">
        <f t="shared" si="48"/>
        <v>0</v>
      </c>
      <c r="Y306" s="41">
        <f t="shared" ca="1" si="49"/>
        <v>0</v>
      </c>
    </row>
    <row r="307" spans="10:25">
      <c r="J307" s="47">
        <v>8</v>
      </c>
      <c r="K307" s="48">
        <v>0.61099999999999999</v>
      </c>
      <c r="L307" s="49">
        <v>63</v>
      </c>
      <c r="M307" s="47">
        <v>1</v>
      </c>
      <c r="N307" s="37">
        <f t="shared" si="40"/>
        <v>2.765922321603334</v>
      </c>
      <c r="O307" s="37">
        <f t="shared" si="41"/>
        <v>15.893692328282444</v>
      </c>
      <c r="P307" s="37">
        <f t="shared" si="42"/>
        <v>0.9408063092089195</v>
      </c>
      <c r="Q307" s="1">
        <f>VLOOKUP(P307,Rates!$A$2:$B$7,2,TRUE)</f>
        <v>0.22</v>
      </c>
      <c r="R307" s="38">
        <f t="shared" ca="1" si="43"/>
        <v>0.86222429735874995</v>
      </c>
      <c r="S307" s="53">
        <f t="shared" ca="1" si="44"/>
        <v>1</v>
      </c>
      <c r="T307" s="38">
        <f t="shared" ca="1" si="45"/>
        <v>0.15868908315309949</v>
      </c>
      <c r="U307" s="54">
        <f t="shared" ca="1" si="46"/>
        <v>0.34558797669081498</v>
      </c>
      <c r="V307">
        <f t="shared" ca="1" si="47"/>
        <v>8</v>
      </c>
      <c r="W307" s="41">
        <f ca="1">VLOOKUP(LoanApplications!Q307,Rates!$B$2:$C$7,2,FALSE)*V307-800</f>
        <v>67.398382478407598</v>
      </c>
      <c r="X307">
        <f t="shared" si="48"/>
        <v>1</v>
      </c>
      <c r="Y307" s="41">
        <f t="shared" ca="1" si="49"/>
        <v>67.398382478407598</v>
      </c>
    </row>
    <row r="308" spans="10:25">
      <c r="J308" s="47">
        <v>3</v>
      </c>
      <c r="K308" s="48">
        <v>2.2410000000000001</v>
      </c>
      <c r="L308" s="49">
        <v>72</v>
      </c>
      <c r="M308" s="47">
        <v>1</v>
      </c>
      <c r="N308" s="37">
        <f t="shared" si="40"/>
        <v>-3.2553993039844222</v>
      </c>
      <c r="O308" s="37">
        <f t="shared" si="41"/>
        <v>3.8565418263285384E-2</v>
      </c>
      <c r="P308" s="37">
        <f t="shared" si="42"/>
        <v>3.7133354900046094E-2</v>
      </c>
      <c r="Q308" s="1">
        <f>VLOOKUP(P308,Rates!$A$2:$B$7,2,TRUE)</f>
        <v>0.35</v>
      </c>
      <c r="R308" s="38">
        <f t="shared" ca="1" si="43"/>
        <v>0.41412977540748075</v>
      </c>
      <c r="S308" s="53">
        <f t="shared" ca="1" si="44"/>
        <v>0</v>
      </c>
      <c r="T308" s="38">
        <f t="shared" ca="1" si="45"/>
        <v>0.18133865009552674</v>
      </c>
      <c r="U308" s="54">
        <f t="shared" ca="1" si="46"/>
        <v>0.40016954564132501</v>
      </c>
      <c r="V308">
        <f t="shared" ca="1" si="47"/>
        <v>0</v>
      </c>
      <c r="W308" s="41">
        <f ca="1">VLOOKUP(LoanApplications!Q308,Rates!$B$2:$C$7,2,FALSE)*V308-800</f>
        <v>-800</v>
      </c>
      <c r="X308">
        <f t="shared" si="48"/>
        <v>0</v>
      </c>
      <c r="Y308" s="41">
        <f t="shared" ca="1" si="49"/>
        <v>0</v>
      </c>
    </row>
    <row r="309" spans="10:25">
      <c r="J309" s="47">
        <v>5</v>
      </c>
      <c r="K309" s="48">
        <v>4.4999999999999998E-2</v>
      </c>
      <c r="L309" s="49">
        <v>62</v>
      </c>
      <c r="M309" s="47">
        <v>1</v>
      </c>
      <c r="N309" s="37">
        <f t="shared" si="40"/>
        <v>4.2709935780142843</v>
      </c>
      <c r="O309" s="37">
        <f t="shared" si="41"/>
        <v>71.592733258592858</v>
      </c>
      <c r="P309" s="37">
        <f t="shared" si="42"/>
        <v>0.98622451648930531</v>
      </c>
      <c r="Q309" s="1">
        <f>VLOOKUP(P309,Rates!$A$2:$B$7,2,TRUE)</f>
        <v>0.15</v>
      </c>
      <c r="R309" s="38">
        <f t="shared" ca="1" si="43"/>
        <v>0.1303446075026079</v>
      </c>
      <c r="S309" s="53">
        <f t="shared" ca="1" si="44"/>
        <v>1</v>
      </c>
      <c r="T309" s="38">
        <f t="shared" ca="1" si="45"/>
        <v>0.15725642932607931</v>
      </c>
      <c r="U309" s="54">
        <f t="shared" ca="1" si="46"/>
        <v>0.34218510776169259</v>
      </c>
      <c r="V309">
        <f t="shared" ca="1" si="47"/>
        <v>8</v>
      </c>
      <c r="W309" s="41">
        <f ca="1">VLOOKUP(LoanApplications!Q309,Rates!$B$2:$C$7,2,FALSE)*V309-800</f>
        <v>45.652073294430465</v>
      </c>
      <c r="X309">
        <f t="shared" si="48"/>
        <v>1</v>
      </c>
      <c r="Y309" s="41">
        <f t="shared" ca="1" si="49"/>
        <v>45.652073294430465</v>
      </c>
    </row>
    <row r="310" spans="10:25">
      <c r="J310" s="47">
        <v>19</v>
      </c>
      <c r="K310" s="48">
        <v>0.20899999999999999</v>
      </c>
      <c r="L310" s="49">
        <v>54</v>
      </c>
      <c r="M310" s="47">
        <v>1</v>
      </c>
      <c r="N310" s="37">
        <f t="shared" si="40"/>
        <v>4.318645673653851</v>
      </c>
      <c r="O310" s="37">
        <f t="shared" si="41"/>
        <v>75.086867276162963</v>
      </c>
      <c r="P310" s="37">
        <f t="shared" si="42"/>
        <v>0.98685712744131748</v>
      </c>
      <c r="Q310" s="1">
        <f>VLOOKUP(P310,Rates!$A$2:$B$7,2,TRUE)</f>
        <v>0.15</v>
      </c>
      <c r="R310" s="38">
        <f t="shared" ca="1" si="43"/>
        <v>0.11276546206721627</v>
      </c>
      <c r="S310" s="53">
        <f t="shared" ca="1" si="44"/>
        <v>1</v>
      </c>
      <c r="T310" s="38">
        <f t="shared" ca="1" si="45"/>
        <v>0.42940683313758388</v>
      </c>
      <c r="U310" s="54">
        <f t="shared" ca="1" si="46"/>
        <v>1.1221576312589583</v>
      </c>
      <c r="V310">
        <f t="shared" ca="1" si="47"/>
        <v>8</v>
      </c>
      <c r="W310" s="41">
        <f ca="1">VLOOKUP(LoanApplications!Q310,Rates!$B$2:$C$7,2,FALSE)*V310-800</f>
        <v>45.652073294430465</v>
      </c>
      <c r="X310">
        <f t="shared" si="48"/>
        <v>1</v>
      </c>
      <c r="Y310" s="41">
        <f t="shared" ca="1" si="49"/>
        <v>45.652073294430465</v>
      </c>
    </row>
    <row r="311" spans="10:25">
      <c r="J311" s="47">
        <v>9</v>
      </c>
      <c r="K311" s="48">
        <v>1.2470000000000001</v>
      </c>
      <c r="L311" s="49">
        <v>59</v>
      </c>
      <c r="M311" s="47">
        <v>1</v>
      </c>
      <c r="N311" s="37">
        <f t="shared" si="40"/>
        <v>-2.1608042812541441</v>
      </c>
      <c r="O311" s="37">
        <f t="shared" si="41"/>
        <v>0.11523240449516636</v>
      </c>
      <c r="P311" s="37">
        <f t="shared" si="42"/>
        <v>0.10332591129050697</v>
      </c>
      <c r="Q311" s="1">
        <f>VLOOKUP(P311,Rates!$A$2:$B$7,2,TRUE)</f>
        <v>0.35</v>
      </c>
      <c r="R311" s="38">
        <f t="shared" ca="1" si="43"/>
        <v>0.29741339885758544</v>
      </c>
      <c r="S311" s="53">
        <f t="shared" ca="1" si="44"/>
        <v>0</v>
      </c>
      <c r="T311" s="38">
        <f t="shared" ca="1" si="45"/>
        <v>0.17052745081644494</v>
      </c>
      <c r="U311" s="54">
        <f t="shared" ca="1" si="46"/>
        <v>0.37393052621544631</v>
      </c>
      <c r="V311">
        <f t="shared" ca="1" si="47"/>
        <v>0</v>
      </c>
      <c r="W311" s="41">
        <f ca="1">VLOOKUP(LoanApplications!Q311,Rates!$B$2:$C$7,2,FALSE)*V311-800</f>
        <v>-800</v>
      </c>
      <c r="X311">
        <f t="shared" si="48"/>
        <v>0</v>
      </c>
      <c r="Y311" s="41">
        <f t="shared" ca="1" si="49"/>
        <v>0</v>
      </c>
    </row>
    <row r="312" spans="10:25">
      <c r="J312" s="47">
        <v>21</v>
      </c>
      <c r="K312" s="48">
        <v>2.266</v>
      </c>
      <c r="L312" s="49">
        <v>76</v>
      </c>
      <c r="M312" s="47">
        <v>1</v>
      </c>
      <c r="N312" s="37">
        <f t="shared" si="40"/>
        <v>4.5813045204325533</v>
      </c>
      <c r="O312" s="37">
        <f t="shared" si="41"/>
        <v>97.641686736566072</v>
      </c>
      <c r="P312" s="37">
        <f t="shared" si="42"/>
        <v>0.98986229825255712</v>
      </c>
      <c r="Q312" s="1">
        <f>VLOOKUP(P312,Rates!$A$2:$B$7,2,TRUE)</f>
        <v>0.15</v>
      </c>
      <c r="R312" s="38">
        <f t="shared" ca="1" si="43"/>
        <v>0.25455450691816128</v>
      </c>
      <c r="S312" s="53">
        <f t="shared" ca="1" si="44"/>
        <v>1</v>
      </c>
      <c r="T312" s="38">
        <f t="shared" ca="1" si="45"/>
        <v>0.40116491992498149</v>
      </c>
      <c r="U312" s="54">
        <f t="shared" ca="1" si="46"/>
        <v>1.0255380883860403</v>
      </c>
      <c r="V312">
        <f t="shared" ca="1" si="47"/>
        <v>8</v>
      </c>
      <c r="W312" s="41">
        <f ca="1">VLOOKUP(LoanApplications!Q312,Rates!$B$2:$C$7,2,FALSE)*V312-800</f>
        <v>45.652073294430465</v>
      </c>
      <c r="X312">
        <f t="shared" si="48"/>
        <v>1</v>
      </c>
      <c r="Y312" s="41">
        <f t="shared" ca="1" si="49"/>
        <v>45.652073294430465</v>
      </c>
    </row>
    <row r="313" spans="10:25">
      <c r="J313" s="47">
        <v>2</v>
      </c>
      <c r="K313" s="48">
        <v>0.94299999999999995</v>
      </c>
      <c r="L313" s="49">
        <v>59</v>
      </c>
      <c r="M313" s="47">
        <v>1</v>
      </c>
      <c r="N313" s="37">
        <f t="shared" si="40"/>
        <v>-2.913254262050728</v>
      </c>
      <c r="O313" s="37">
        <f t="shared" si="41"/>
        <v>5.4298739711165209E-2</v>
      </c>
      <c r="P313" s="37">
        <f t="shared" si="42"/>
        <v>5.1502233348055454E-2</v>
      </c>
      <c r="Q313" s="1">
        <f>VLOOKUP(P313,Rates!$A$2:$B$7,2,TRUE)</f>
        <v>0.35</v>
      </c>
      <c r="R313" s="38">
        <f t="shared" ca="1" si="43"/>
        <v>0.89853749190647469</v>
      </c>
      <c r="S313" s="53">
        <f t="shared" ca="1" si="44"/>
        <v>0</v>
      </c>
      <c r="T313" s="38">
        <f t="shared" ca="1" si="45"/>
        <v>0.61276847464875661</v>
      </c>
      <c r="U313" s="54">
        <f t="shared" ca="1" si="46"/>
        <v>1.8974650162300126</v>
      </c>
      <c r="V313">
        <f t="shared" ca="1" si="47"/>
        <v>1</v>
      </c>
      <c r="W313" s="41">
        <f ca="1">VLOOKUP(LoanApplications!Q313,Rates!$B$2:$C$7,2,FALSE)*V313-800</f>
        <v>-686.43516829366274</v>
      </c>
      <c r="X313">
        <f t="shared" si="48"/>
        <v>0</v>
      </c>
      <c r="Y313" s="41">
        <f t="shared" ca="1" si="49"/>
        <v>0</v>
      </c>
    </row>
    <row r="314" spans="10:25">
      <c r="J314" s="47">
        <v>22</v>
      </c>
      <c r="K314" s="48">
        <v>0.502</v>
      </c>
      <c r="L314" s="49">
        <v>50</v>
      </c>
      <c r="M314" s="47">
        <v>1</v>
      </c>
      <c r="N314" s="37">
        <f t="shared" si="40"/>
        <v>1.8790087663647945</v>
      </c>
      <c r="O314" s="37">
        <f t="shared" si="41"/>
        <v>6.5470120262335811</v>
      </c>
      <c r="P314" s="37">
        <f t="shared" si="42"/>
        <v>0.86749722982764865</v>
      </c>
      <c r="Q314" s="1">
        <f>VLOOKUP(P314,Rates!$A$2:$B$7,2,TRUE)</f>
        <v>0.22</v>
      </c>
      <c r="R314" s="38">
        <f t="shared" ca="1" si="43"/>
        <v>0.65248655734089378</v>
      </c>
      <c r="S314" s="53">
        <f t="shared" ca="1" si="44"/>
        <v>1</v>
      </c>
      <c r="T314" s="38">
        <f t="shared" ca="1" si="45"/>
        <v>0.15928256242480865</v>
      </c>
      <c r="U314" s="54">
        <f t="shared" ca="1" si="46"/>
        <v>0.34699931864537098</v>
      </c>
      <c r="V314">
        <f t="shared" ca="1" si="47"/>
        <v>8</v>
      </c>
      <c r="W314" s="41">
        <f ca="1">VLOOKUP(LoanApplications!Q314,Rates!$B$2:$C$7,2,FALSE)*V314-800</f>
        <v>67.398382478407598</v>
      </c>
      <c r="X314">
        <f t="shared" si="48"/>
        <v>1</v>
      </c>
      <c r="Y314" s="41">
        <f t="shared" ca="1" si="49"/>
        <v>67.398382478407598</v>
      </c>
    </row>
    <row r="315" spans="10:25">
      <c r="J315" s="47">
        <v>20</v>
      </c>
      <c r="K315" s="48">
        <v>1.6670000000000003</v>
      </c>
      <c r="L315" s="49">
        <v>56</v>
      </c>
      <c r="M315" s="47">
        <v>1</v>
      </c>
      <c r="N315" s="37">
        <f t="shared" si="40"/>
        <v>-2.0998615291440856</v>
      </c>
      <c r="O315" s="37">
        <f t="shared" si="41"/>
        <v>0.12247338607346918</v>
      </c>
      <c r="P315" s="37">
        <f t="shared" si="42"/>
        <v>0.10911028055809327</v>
      </c>
      <c r="Q315" s="1">
        <f>VLOOKUP(P315,Rates!$A$2:$B$7,2,TRUE)</f>
        <v>0.35</v>
      </c>
      <c r="R315" s="38">
        <f t="shared" ca="1" si="43"/>
        <v>0.56042713718673076</v>
      </c>
      <c r="S315" s="53">
        <f t="shared" ca="1" si="44"/>
        <v>0</v>
      </c>
      <c r="T315" s="38">
        <f t="shared" ca="1" si="45"/>
        <v>0.77415168450621852</v>
      </c>
      <c r="U315" s="54">
        <f t="shared" ca="1" si="46"/>
        <v>2.9757833508540417</v>
      </c>
      <c r="V315">
        <f t="shared" ca="1" si="47"/>
        <v>2</v>
      </c>
      <c r="W315" s="41">
        <f ca="1">VLOOKUP(LoanApplications!Q315,Rates!$B$2:$C$7,2,FALSE)*V315-800</f>
        <v>-572.87033658732548</v>
      </c>
      <c r="X315">
        <f t="shared" si="48"/>
        <v>0</v>
      </c>
      <c r="Y315" s="41">
        <f t="shared" ca="1" si="49"/>
        <v>0</v>
      </c>
    </row>
    <row r="316" spans="10:25">
      <c r="J316" s="47">
        <v>10</v>
      </c>
      <c r="K316" s="48">
        <v>1.204</v>
      </c>
      <c r="L316" s="49">
        <v>69</v>
      </c>
      <c r="M316" s="47">
        <v>1</v>
      </c>
      <c r="N316" s="37">
        <f t="shared" si="40"/>
        <v>3.1586594725845671</v>
      </c>
      <c r="O316" s="37">
        <f t="shared" si="41"/>
        <v>23.539020067909416</v>
      </c>
      <c r="P316" s="37">
        <f t="shared" si="42"/>
        <v>0.95924857646179051</v>
      </c>
      <c r="Q316" s="1">
        <f>VLOOKUP(P316,Rates!$A$2:$B$7,2,TRUE)</f>
        <v>0.15</v>
      </c>
      <c r="R316" s="38">
        <f t="shared" ca="1" si="43"/>
        <v>0.49906933485757077</v>
      </c>
      <c r="S316" s="53">
        <f t="shared" ca="1" si="44"/>
        <v>1</v>
      </c>
      <c r="T316" s="38">
        <f t="shared" ca="1" si="45"/>
        <v>0.90069665056983139</v>
      </c>
      <c r="U316" s="54">
        <f t="shared" ca="1" si="46"/>
        <v>4.6191519561705592</v>
      </c>
      <c r="V316">
        <f t="shared" ca="1" si="47"/>
        <v>8</v>
      </c>
      <c r="W316" s="41">
        <f ca="1">VLOOKUP(LoanApplications!Q316,Rates!$B$2:$C$7,2,FALSE)*V316-800</f>
        <v>45.652073294430465</v>
      </c>
      <c r="X316">
        <f t="shared" si="48"/>
        <v>1</v>
      </c>
      <c r="Y316" s="41">
        <f t="shared" ca="1" si="49"/>
        <v>45.652073294430465</v>
      </c>
    </row>
    <row r="317" spans="10:25">
      <c r="J317" s="47">
        <v>6</v>
      </c>
      <c r="K317" s="48">
        <v>1.1339999999999999</v>
      </c>
      <c r="L317" s="49">
        <v>73</v>
      </c>
      <c r="M317" s="47">
        <v>1</v>
      </c>
      <c r="N317" s="37">
        <f t="shared" si="40"/>
        <v>4.0825370132358572</v>
      </c>
      <c r="O317" s="37">
        <f t="shared" si="41"/>
        <v>59.295713193822529</v>
      </c>
      <c r="P317" s="37">
        <f t="shared" si="42"/>
        <v>0.9834150730287331</v>
      </c>
      <c r="Q317" s="1">
        <f>VLOOKUP(P317,Rates!$A$2:$B$7,2,TRUE)</f>
        <v>0.15</v>
      </c>
      <c r="R317" s="38">
        <f t="shared" ca="1" si="43"/>
        <v>0.67687738121617258</v>
      </c>
      <c r="S317" s="53">
        <f t="shared" ca="1" si="44"/>
        <v>1</v>
      </c>
      <c r="T317" s="38">
        <f t="shared" ca="1" si="45"/>
        <v>0.23586630026740951</v>
      </c>
      <c r="U317" s="54">
        <f t="shared" ca="1" si="46"/>
        <v>0.53802501095256305</v>
      </c>
      <c r="V317">
        <f t="shared" ca="1" si="47"/>
        <v>8</v>
      </c>
      <c r="W317" s="41">
        <f ca="1">VLOOKUP(LoanApplications!Q317,Rates!$B$2:$C$7,2,FALSE)*V317-800</f>
        <v>45.652073294430465</v>
      </c>
      <c r="X317">
        <f t="shared" si="48"/>
        <v>1</v>
      </c>
      <c r="Y317" s="41">
        <f t="shared" ca="1" si="49"/>
        <v>45.652073294430465</v>
      </c>
    </row>
    <row r="318" spans="10:25">
      <c r="J318" s="47">
        <v>24</v>
      </c>
      <c r="K318" s="48">
        <v>1.8069999999999999</v>
      </c>
      <c r="L318" s="49">
        <v>51.267000000000003</v>
      </c>
      <c r="M318" s="47">
        <v>1</v>
      </c>
      <c r="N318" s="37">
        <f t="shared" si="40"/>
        <v>-3.7422906922801751</v>
      </c>
      <c r="O318" s="37">
        <f t="shared" si="41"/>
        <v>2.3699752065189653E-2</v>
      </c>
      <c r="P318" s="37">
        <f t="shared" si="42"/>
        <v>2.3151077273759507E-2</v>
      </c>
      <c r="Q318" s="1">
        <f>VLOOKUP(P318,Rates!$A$2:$B$7,2,TRUE)</f>
        <v>0.35</v>
      </c>
      <c r="R318" s="38">
        <f t="shared" ca="1" si="43"/>
        <v>0.13275935013709517</v>
      </c>
      <c r="S318" s="53">
        <f t="shared" ca="1" si="44"/>
        <v>0</v>
      </c>
      <c r="T318" s="38">
        <f t="shared" ca="1" si="45"/>
        <v>0.8362389004403733</v>
      </c>
      <c r="U318" s="54">
        <f t="shared" ca="1" si="46"/>
        <v>3.6186932463874775</v>
      </c>
      <c r="V318">
        <f t="shared" ca="1" si="47"/>
        <v>3</v>
      </c>
      <c r="W318" s="41">
        <f ca="1">VLOOKUP(LoanApplications!Q318,Rates!$B$2:$C$7,2,FALSE)*V318-800</f>
        <v>-459.30550488098817</v>
      </c>
      <c r="X318">
        <f t="shared" si="48"/>
        <v>0</v>
      </c>
      <c r="Y318" s="41">
        <f t="shared" ca="1" si="49"/>
        <v>0</v>
      </c>
    </row>
    <row r="319" spans="10:25">
      <c r="J319" s="47">
        <v>4</v>
      </c>
      <c r="K319" s="48">
        <v>0.8</v>
      </c>
      <c r="L319" s="49">
        <v>64</v>
      </c>
      <c r="M319" s="47">
        <v>1</v>
      </c>
      <c r="N319" s="37">
        <f t="shared" si="40"/>
        <v>0.89425855772220331</v>
      </c>
      <c r="O319" s="37">
        <f t="shared" si="41"/>
        <v>2.4455219037689053</v>
      </c>
      <c r="P319" s="37">
        <f t="shared" si="42"/>
        <v>0.70976820698595944</v>
      </c>
      <c r="Q319" s="1">
        <f>VLOOKUP(P319,Rates!$A$2:$B$7,2,TRUE)</f>
        <v>0.25</v>
      </c>
      <c r="R319" s="38">
        <f t="shared" ca="1" si="43"/>
        <v>0.83358773197883462</v>
      </c>
      <c r="S319" s="53">
        <f t="shared" ca="1" si="44"/>
        <v>1</v>
      </c>
      <c r="T319" s="38">
        <f t="shared" ca="1" si="45"/>
        <v>0.69799118659777193</v>
      </c>
      <c r="U319" s="54">
        <f t="shared" ca="1" si="46"/>
        <v>2.3945981571640194</v>
      </c>
      <c r="V319">
        <f t="shared" ca="1" si="47"/>
        <v>8</v>
      </c>
      <c r="W319" s="41">
        <f ca="1">VLOOKUP(LoanApplications!Q319,Rates!$B$2:$C$7,2,FALSE)*V319-800</f>
        <v>76.803357187340907</v>
      </c>
      <c r="X319">
        <f t="shared" si="48"/>
        <v>1</v>
      </c>
      <c r="Y319" s="41">
        <f t="shared" ca="1" si="49"/>
        <v>76.803357187340907</v>
      </c>
    </row>
    <row r="320" spans="10:25">
      <c r="J320" s="47">
        <v>14</v>
      </c>
      <c r="K320" s="48">
        <v>1.8219999999999998</v>
      </c>
      <c r="L320" s="49">
        <v>70</v>
      </c>
      <c r="M320" s="47">
        <v>1</v>
      </c>
      <c r="N320" s="37">
        <f t="shared" si="40"/>
        <v>1.7157749093215031</v>
      </c>
      <c r="O320" s="37">
        <f t="shared" si="41"/>
        <v>5.5609831007921766</v>
      </c>
      <c r="P320" s="37">
        <f t="shared" si="42"/>
        <v>0.84758381714483311</v>
      </c>
      <c r="Q320" s="1">
        <f>VLOOKUP(P320,Rates!$A$2:$B$7,2,TRUE)</f>
        <v>0.25</v>
      </c>
      <c r="R320" s="38">
        <f t="shared" ca="1" si="43"/>
        <v>0.34905548633633698</v>
      </c>
      <c r="S320" s="53">
        <f t="shared" ca="1" si="44"/>
        <v>1</v>
      </c>
      <c r="T320" s="38">
        <f t="shared" ca="1" si="45"/>
        <v>0.66812479238403588</v>
      </c>
      <c r="U320" s="54">
        <f t="shared" ca="1" si="46"/>
        <v>2.2059925228026072</v>
      </c>
      <c r="V320">
        <f t="shared" ca="1" si="47"/>
        <v>8</v>
      </c>
      <c r="W320" s="41">
        <f ca="1">VLOOKUP(LoanApplications!Q320,Rates!$B$2:$C$7,2,FALSE)*V320-800</f>
        <v>76.803357187340907</v>
      </c>
      <c r="X320">
        <f t="shared" si="48"/>
        <v>1</v>
      </c>
      <c r="Y320" s="41">
        <f t="shared" ca="1" si="49"/>
        <v>76.803357187340907</v>
      </c>
    </row>
    <row r="321" spans="10:25">
      <c r="J321" s="47">
        <v>8</v>
      </c>
      <c r="K321" s="48">
        <v>1.0369999999999999</v>
      </c>
      <c r="L321" s="49">
        <v>61</v>
      </c>
      <c r="M321" s="47">
        <v>1</v>
      </c>
      <c r="N321" s="37">
        <f t="shared" si="40"/>
        <v>-0.43682064729987502</v>
      </c>
      <c r="O321" s="37">
        <f t="shared" si="41"/>
        <v>0.64608729852128055</v>
      </c>
      <c r="P321" s="37">
        <f t="shared" si="42"/>
        <v>0.3924988055625459</v>
      </c>
      <c r="Q321" s="1">
        <f>VLOOKUP(P321,Rates!$A$2:$B$7,2,TRUE)</f>
        <v>0.3</v>
      </c>
      <c r="R321" s="38">
        <f t="shared" ca="1" si="43"/>
        <v>0.56137174586476135</v>
      </c>
      <c r="S321" s="53">
        <f t="shared" ca="1" si="44"/>
        <v>0</v>
      </c>
      <c r="T321" s="38">
        <f t="shared" ca="1" si="45"/>
        <v>0.63548010450089543</v>
      </c>
      <c r="U321" s="54">
        <f t="shared" ca="1" si="46"/>
        <v>2.0183482920701601</v>
      </c>
      <c r="V321">
        <f t="shared" ca="1" si="47"/>
        <v>2</v>
      </c>
      <c r="W321" s="41">
        <f ca="1">VLOOKUP(LoanApplications!Q321,Rates!$B$2:$C$7,2,FALSE)*V321-800</f>
        <v>-576.85224666864372</v>
      </c>
      <c r="X321">
        <f t="shared" si="48"/>
        <v>1</v>
      </c>
      <c r="Y321" s="41">
        <f t="shared" ca="1" si="49"/>
        <v>-576.85224666864372</v>
      </c>
    </row>
    <row r="322" spans="10:25">
      <c r="J322" s="47">
        <v>12</v>
      </c>
      <c r="K322" s="48">
        <v>2.9010000000000002</v>
      </c>
      <c r="L322" s="49">
        <v>78</v>
      </c>
      <c r="M322" s="47">
        <v>1</v>
      </c>
      <c r="N322" s="37">
        <f t="shared" si="40"/>
        <v>-0.85749681359894936</v>
      </c>
      <c r="O322" s="37">
        <f t="shared" si="41"/>
        <v>0.4242226627491088</v>
      </c>
      <c r="P322" s="37">
        <f t="shared" si="42"/>
        <v>0.29786259820515149</v>
      </c>
      <c r="Q322" s="1">
        <f>VLOOKUP(P322,Rates!$A$2:$B$7,2,TRUE)</f>
        <v>0.3</v>
      </c>
      <c r="R322" s="38">
        <f t="shared" ca="1" si="43"/>
        <v>0.45225770848735436</v>
      </c>
      <c r="S322" s="53">
        <f t="shared" ca="1" si="44"/>
        <v>0</v>
      </c>
      <c r="T322" s="38">
        <f t="shared" ca="1" si="45"/>
        <v>0.90061087067671586</v>
      </c>
      <c r="U322" s="54">
        <f t="shared" ca="1" si="46"/>
        <v>4.6174250684899985</v>
      </c>
      <c r="V322">
        <f t="shared" ca="1" si="47"/>
        <v>4</v>
      </c>
      <c r="W322" s="41">
        <f ca="1">VLOOKUP(LoanApplications!Q322,Rates!$B$2:$C$7,2,FALSE)*V322-800</f>
        <v>-353.70449333728743</v>
      </c>
      <c r="X322">
        <f t="shared" si="48"/>
        <v>0</v>
      </c>
      <c r="Y322" s="41">
        <f t="shared" ca="1" si="49"/>
        <v>0</v>
      </c>
    </row>
    <row r="323" spans="10:25">
      <c r="J323" s="47">
        <v>7</v>
      </c>
      <c r="K323" s="48">
        <v>0.60199999999999998</v>
      </c>
      <c r="L323" s="49">
        <v>53</v>
      </c>
      <c r="M323" s="47">
        <v>1</v>
      </c>
      <c r="N323" s="37">
        <f t="shared" ref="N323:N386" si="50">SUMPRODUCT($A$10:$D$10,J323:M323)</f>
        <v>-2.2786840539754714</v>
      </c>
      <c r="O323" s="37">
        <f t="shared" ref="O323:O386" si="51">EXP(N323)</f>
        <v>0.10241889581309116</v>
      </c>
      <c r="P323" s="37">
        <f t="shared" ref="P323:P386" si="52">O323/(1+O323)</f>
        <v>9.2903792017780956E-2</v>
      </c>
      <c r="Q323" s="1">
        <f>VLOOKUP(P323,Rates!$A$2:$B$7,2,TRUE)</f>
        <v>0.35</v>
      </c>
      <c r="R323" s="38">
        <f t="shared" ref="R323:R386" ca="1" si="53">RAND()</f>
        <v>0.5327427597724842</v>
      </c>
      <c r="S323" s="53">
        <f t="shared" ref="S323:S386" ca="1" si="54">_xlfn.BINOM.INV(1,P323,R323)</f>
        <v>0</v>
      </c>
      <c r="T323" s="38">
        <f t="shared" ref="T323:T386" ca="1" si="55">RAND()</f>
        <v>0.77060901909085455</v>
      </c>
      <c r="U323" s="54">
        <f t="shared" ref="U323:U386" ca="1" si="56">_xlfn.GAMMA.INV(T323,1,2)</f>
        <v>2.944654782123485</v>
      </c>
      <c r="V323">
        <f t="shared" ref="V323:V386" ca="1" si="57">IF(S323=1,8,MIN(FLOOR(U323,1),7))</f>
        <v>2</v>
      </c>
      <c r="W323" s="41">
        <f ca="1">VLOOKUP(LoanApplications!Q323,Rates!$B$2:$C$7,2,FALSE)*V323-800</f>
        <v>-572.87033658732548</v>
      </c>
      <c r="X323">
        <f t="shared" ref="X323:X386" si="58">IF(P323&gt;$AB$2,1,0)</f>
        <v>0</v>
      </c>
      <c r="Y323" s="41">
        <f t="shared" ref="Y323:Y386" ca="1" si="59">X323*W323</f>
        <v>0</v>
      </c>
    </row>
    <row r="324" spans="10:25">
      <c r="J324" s="47">
        <v>14</v>
      </c>
      <c r="K324" s="48">
        <v>0.60899999999999999</v>
      </c>
      <c r="L324" s="49">
        <v>51</v>
      </c>
      <c r="M324" s="47">
        <v>1</v>
      </c>
      <c r="N324" s="37">
        <f t="shared" si="50"/>
        <v>-0.90740234050685231</v>
      </c>
      <c r="O324" s="37">
        <f t="shared" si="51"/>
        <v>0.40357120416562098</v>
      </c>
      <c r="P324" s="37">
        <f t="shared" si="52"/>
        <v>0.28753169270491796</v>
      </c>
      <c r="Q324" s="1">
        <f>VLOOKUP(P324,Rates!$A$2:$B$7,2,TRUE)</f>
        <v>0.3</v>
      </c>
      <c r="R324" s="38">
        <f t="shared" ca="1" si="53"/>
        <v>0.95241056404979951</v>
      </c>
      <c r="S324" s="53">
        <f t="shared" ca="1" si="54"/>
        <v>1</v>
      </c>
      <c r="T324" s="38">
        <f t="shared" ca="1" si="55"/>
        <v>0.49762005033286694</v>
      </c>
      <c r="U324" s="54">
        <f t="shared" ca="1" si="56"/>
        <v>1.3767971474531633</v>
      </c>
      <c r="V324">
        <f t="shared" ca="1" si="57"/>
        <v>8</v>
      </c>
      <c r="W324" s="41">
        <f ca="1">VLOOKUP(LoanApplications!Q324,Rates!$B$2:$C$7,2,FALSE)*V324-800</f>
        <v>92.591013325425138</v>
      </c>
      <c r="X324">
        <f t="shared" si="58"/>
        <v>0</v>
      </c>
      <c r="Y324" s="41">
        <f t="shared" ca="1" si="59"/>
        <v>0</v>
      </c>
    </row>
    <row r="325" spans="10:25">
      <c r="J325" s="47">
        <v>12</v>
      </c>
      <c r="K325" s="48">
        <v>1.4430000000000001</v>
      </c>
      <c r="L325" s="49">
        <v>70</v>
      </c>
      <c r="M325" s="47">
        <v>1</v>
      </c>
      <c r="N325" s="37">
        <f t="shared" si="50"/>
        <v>3.0449741965156321</v>
      </c>
      <c r="O325" s="37">
        <f t="shared" si="51"/>
        <v>21.009489077862185</v>
      </c>
      <c r="P325" s="37">
        <f t="shared" si="52"/>
        <v>0.95456505162558136</v>
      </c>
      <c r="Q325" s="1">
        <f>VLOOKUP(P325,Rates!$A$2:$B$7,2,TRUE)</f>
        <v>0.15</v>
      </c>
      <c r="R325" s="38">
        <f t="shared" ca="1" si="53"/>
        <v>0.13217111764267886</v>
      </c>
      <c r="S325" s="53">
        <f t="shared" ca="1" si="54"/>
        <v>1</v>
      </c>
      <c r="T325" s="38">
        <f t="shared" ca="1" si="55"/>
        <v>0.22608334137854036</v>
      </c>
      <c r="U325" s="54">
        <f t="shared" ca="1" si="56"/>
        <v>0.51258217477914525</v>
      </c>
      <c r="V325">
        <f t="shared" ca="1" si="57"/>
        <v>8</v>
      </c>
      <c r="W325" s="41">
        <f ca="1">VLOOKUP(LoanApplications!Q325,Rates!$B$2:$C$7,2,FALSE)*V325-800</f>
        <v>45.652073294430465</v>
      </c>
      <c r="X325">
        <f t="shared" si="58"/>
        <v>1</v>
      </c>
      <c r="Y325" s="41">
        <f t="shared" ca="1" si="59"/>
        <v>45.652073294430465</v>
      </c>
    </row>
    <row r="326" spans="10:25">
      <c r="J326" s="47">
        <v>2</v>
      </c>
      <c r="K326" s="48">
        <v>1.4449999999999998</v>
      </c>
      <c r="L326" s="49">
        <v>69</v>
      </c>
      <c r="M326" s="47">
        <v>1</v>
      </c>
      <c r="N326" s="37">
        <f t="shared" si="50"/>
        <v>-0.81155133253612988</v>
      </c>
      <c r="O326" s="37">
        <f t="shared" si="51"/>
        <v>0.44416847845911561</v>
      </c>
      <c r="P326" s="37">
        <f t="shared" si="52"/>
        <v>0.30756001469650551</v>
      </c>
      <c r="Q326" s="1">
        <f>VLOOKUP(P326,Rates!$A$2:$B$7,2,TRUE)</f>
        <v>0.3</v>
      </c>
      <c r="R326" s="38">
        <f t="shared" ca="1" si="53"/>
        <v>0.17631957325884995</v>
      </c>
      <c r="S326" s="53">
        <f t="shared" ca="1" si="54"/>
        <v>0</v>
      </c>
      <c r="T326" s="38">
        <f t="shared" ca="1" si="55"/>
        <v>0.9404691981570924</v>
      </c>
      <c r="U326" s="54">
        <f t="shared" ca="1" si="56"/>
        <v>5.642522844695077</v>
      </c>
      <c r="V326">
        <f t="shared" ca="1" si="57"/>
        <v>5</v>
      </c>
      <c r="W326" s="41">
        <f ca="1">VLOOKUP(LoanApplications!Q326,Rates!$B$2:$C$7,2,FALSE)*V326-800</f>
        <v>-242.13061667160923</v>
      </c>
      <c r="X326">
        <f t="shared" si="58"/>
        <v>1</v>
      </c>
      <c r="Y326" s="41">
        <f t="shared" ca="1" si="59"/>
        <v>-242.13061667160923</v>
      </c>
    </row>
    <row r="327" spans="10:25">
      <c r="J327" s="47">
        <v>5</v>
      </c>
      <c r="K327" s="48">
        <v>0.76100000000000001</v>
      </c>
      <c r="L327" s="49">
        <v>65</v>
      </c>
      <c r="M327" s="47">
        <v>1</v>
      </c>
      <c r="N327" s="37">
        <f t="shared" si="50"/>
        <v>1.912959040173444</v>
      </c>
      <c r="O327" s="37">
        <f t="shared" si="51"/>
        <v>6.7731010535120619</v>
      </c>
      <c r="P327" s="37">
        <f t="shared" si="52"/>
        <v>0.87135121579975117</v>
      </c>
      <c r="Q327" s="1">
        <f>VLOOKUP(P327,Rates!$A$2:$B$7,2,TRUE)</f>
        <v>0.22</v>
      </c>
      <c r="R327" s="38">
        <f t="shared" ca="1" si="53"/>
        <v>0.69363664605976694</v>
      </c>
      <c r="S327" s="53">
        <f t="shared" ca="1" si="54"/>
        <v>1</v>
      </c>
      <c r="T327" s="38">
        <f t="shared" ca="1" si="55"/>
        <v>0.26439679164293606</v>
      </c>
      <c r="U327" s="54">
        <f t="shared" ca="1" si="56"/>
        <v>0.61412884942056178</v>
      </c>
      <c r="V327">
        <f t="shared" ca="1" si="57"/>
        <v>8</v>
      </c>
      <c r="W327" s="41">
        <f ca="1">VLOOKUP(LoanApplications!Q327,Rates!$B$2:$C$7,2,FALSE)*V327-800</f>
        <v>67.398382478407598</v>
      </c>
      <c r="X327">
        <f t="shared" si="58"/>
        <v>1</v>
      </c>
      <c r="Y327" s="41">
        <f t="shared" ca="1" si="59"/>
        <v>67.398382478407598</v>
      </c>
    </row>
    <row r="328" spans="10:25">
      <c r="J328" s="47">
        <v>5</v>
      </c>
      <c r="K328" s="48">
        <v>0.79699999999999993</v>
      </c>
      <c r="L328" s="49">
        <v>63</v>
      </c>
      <c r="M328" s="47">
        <v>1</v>
      </c>
      <c r="N328" s="37">
        <f t="shared" si="50"/>
        <v>0.77164640821953867</v>
      </c>
      <c r="O328" s="37">
        <f t="shared" si="51"/>
        <v>2.1633250395005676</v>
      </c>
      <c r="P328" s="37">
        <f t="shared" si="52"/>
        <v>0.68387693723757137</v>
      </c>
      <c r="Q328" s="1">
        <f>VLOOKUP(P328,Rates!$A$2:$B$7,2,TRUE)</f>
        <v>0.25</v>
      </c>
      <c r="R328" s="38">
        <f t="shared" ca="1" si="53"/>
        <v>3.6181672853556668E-2</v>
      </c>
      <c r="S328" s="53">
        <f t="shared" ca="1" si="54"/>
        <v>0</v>
      </c>
      <c r="T328" s="38">
        <f t="shared" ca="1" si="55"/>
        <v>0.90806905949831807</v>
      </c>
      <c r="U328" s="54">
        <f t="shared" ca="1" si="56"/>
        <v>4.7734352610605271</v>
      </c>
      <c r="V328">
        <f t="shared" ca="1" si="57"/>
        <v>4</v>
      </c>
      <c r="W328" s="41">
        <f ca="1">VLOOKUP(LoanApplications!Q328,Rates!$B$2:$C$7,2,FALSE)*V328-800</f>
        <v>-361.59832140632955</v>
      </c>
      <c r="X328">
        <f t="shared" si="58"/>
        <v>1</v>
      </c>
      <c r="Y328" s="41">
        <f t="shared" ca="1" si="59"/>
        <v>-361.59832140632955</v>
      </c>
    </row>
    <row r="329" spans="10:25">
      <c r="J329" s="47">
        <v>5</v>
      </c>
      <c r="K329" s="48">
        <v>0.65</v>
      </c>
      <c r="L329" s="49">
        <v>63</v>
      </c>
      <c r="M329" s="47">
        <v>1</v>
      </c>
      <c r="N329" s="37">
        <f t="shared" si="50"/>
        <v>1.5486470736850464</v>
      </c>
      <c r="O329" s="37">
        <f t="shared" si="51"/>
        <v>4.7051002206148231</v>
      </c>
      <c r="P329" s="37">
        <f t="shared" si="52"/>
        <v>0.82471824134016125</v>
      </c>
      <c r="Q329" s="1">
        <f>VLOOKUP(P329,Rates!$A$2:$B$7,2,TRUE)</f>
        <v>0.25</v>
      </c>
      <c r="R329" s="38">
        <f t="shared" ca="1" si="53"/>
        <v>0.42526706142799153</v>
      </c>
      <c r="S329" s="53">
        <f t="shared" ca="1" si="54"/>
        <v>1</v>
      </c>
      <c r="T329" s="38">
        <f t="shared" ca="1" si="55"/>
        <v>0.71865359149635688</v>
      </c>
      <c r="U329" s="54">
        <f t="shared" ca="1" si="56"/>
        <v>2.5363371968208055</v>
      </c>
      <c r="V329">
        <f t="shared" ca="1" si="57"/>
        <v>8</v>
      </c>
      <c r="W329" s="41">
        <f ca="1">VLOOKUP(LoanApplications!Q329,Rates!$B$2:$C$7,2,FALSE)*V329-800</f>
        <v>76.803357187340907</v>
      </c>
      <c r="X329">
        <f t="shared" si="58"/>
        <v>1</v>
      </c>
      <c r="Y329" s="41">
        <f t="shared" ca="1" si="59"/>
        <v>76.803357187340907</v>
      </c>
    </row>
    <row r="330" spans="10:25">
      <c r="J330" s="47">
        <v>22</v>
      </c>
      <c r="K330" s="48">
        <v>1.671</v>
      </c>
      <c r="L330" s="49">
        <v>54</v>
      </c>
      <c r="M330" s="47">
        <v>1</v>
      </c>
      <c r="N330" s="37">
        <f t="shared" si="50"/>
        <v>-2.3979430162763258</v>
      </c>
      <c r="O330" s="37">
        <f t="shared" si="51"/>
        <v>9.0904750696522402E-2</v>
      </c>
      <c r="P330" s="37">
        <f t="shared" si="52"/>
        <v>8.3329686334651501E-2</v>
      </c>
      <c r="Q330" s="1">
        <f>VLOOKUP(P330,Rates!$A$2:$B$7,2,TRUE)</f>
        <v>0.35</v>
      </c>
      <c r="R330" s="38">
        <f t="shared" ca="1" si="53"/>
        <v>0.58032809343707592</v>
      </c>
      <c r="S330" s="53">
        <f t="shared" ca="1" si="54"/>
        <v>0</v>
      </c>
      <c r="T330" s="38">
        <f t="shared" ca="1" si="55"/>
        <v>0.95936269772463711</v>
      </c>
      <c r="U330" s="54">
        <f t="shared" ca="1" si="56"/>
        <v>6.4061377178696839</v>
      </c>
      <c r="V330">
        <f t="shared" ca="1" si="57"/>
        <v>6</v>
      </c>
      <c r="W330" s="41">
        <f ca="1">VLOOKUP(LoanApplications!Q330,Rates!$B$2:$C$7,2,FALSE)*V330-800</f>
        <v>-118.61100976197633</v>
      </c>
      <c r="X330">
        <f t="shared" si="58"/>
        <v>0</v>
      </c>
      <c r="Y330" s="41">
        <f t="shared" ca="1" si="59"/>
        <v>0</v>
      </c>
    </row>
    <row r="331" spans="10:25">
      <c r="J331" s="47">
        <v>4</v>
      </c>
      <c r="K331" s="48">
        <v>1.008</v>
      </c>
      <c r="L331" s="49">
        <v>66</v>
      </c>
      <c r="M331" s="47">
        <v>1</v>
      </c>
      <c r="N331" s="37">
        <f t="shared" si="50"/>
        <v>0.74585579937962621</v>
      </c>
      <c r="O331" s="37">
        <f t="shared" si="51"/>
        <v>2.1082448978451325</v>
      </c>
      <c r="P331" s="37">
        <f t="shared" si="52"/>
        <v>0.67827502887778413</v>
      </c>
      <c r="Q331" s="1">
        <f>VLOOKUP(P331,Rates!$A$2:$B$7,2,TRUE)</f>
        <v>0.25</v>
      </c>
      <c r="R331" s="38">
        <f t="shared" ca="1" si="53"/>
        <v>0.52976139351392038</v>
      </c>
      <c r="S331" s="53">
        <f t="shared" ca="1" si="54"/>
        <v>1</v>
      </c>
      <c r="T331" s="38">
        <f t="shared" ca="1" si="55"/>
        <v>0.62444520461433073</v>
      </c>
      <c r="U331" s="54">
        <f t="shared" ca="1" si="56"/>
        <v>1.9587017839286789</v>
      </c>
      <c r="V331">
        <f t="shared" ca="1" si="57"/>
        <v>8</v>
      </c>
      <c r="W331" s="41">
        <f ca="1">VLOOKUP(LoanApplications!Q331,Rates!$B$2:$C$7,2,FALSE)*V331-800</f>
        <v>76.803357187340907</v>
      </c>
      <c r="X331">
        <f t="shared" si="58"/>
        <v>1</v>
      </c>
      <c r="Y331" s="41">
        <f t="shared" ca="1" si="59"/>
        <v>76.803357187340907</v>
      </c>
    </row>
    <row r="332" spans="10:25">
      <c r="J332" s="47">
        <v>19</v>
      </c>
      <c r="K332" s="48">
        <v>1.2650000000000001</v>
      </c>
      <c r="L332" s="49">
        <v>54</v>
      </c>
      <c r="M332" s="47">
        <v>1</v>
      </c>
      <c r="N332" s="37">
        <f t="shared" si="50"/>
        <v>-1.2630733925473336</v>
      </c>
      <c r="O332" s="37">
        <f t="shared" si="51"/>
        <v>0.28278358461866393</v>
      </c>
      <c r="P332" s="37">
        <f t="shared" si="52"/>
        <v>0.22044527854067267</v>
      </c>
      <c r="Q332" s="1">
        <f>VLOOKUP(P332,Rates!$A$2:$B$7,2,TRUE)</f>
        <v>0.35</v>
      </c>
      <c r="R332" s="38">
        <f t="shared" ca="1" si="53"/>
        <v>0.70589544922192116</v>
      </c>
      <c r="S332" s="53">
        <f t="shared" ca="1" si="54"/>
        <v>0</v>
      </c>
      <c r="T332" s="38">
        <f t="shared" ca="1" si="55"/>
        <v>0.38958727368351875</v>
      </c>
      <c r="U332" s="54">
        <f t="shared" ca="1" si="56"/>
        <v>0.98723990017379037</v>
      </c>
      <c r="V332">
        <f t="shared" ca="1" si="57"/>
        <v>0</v>
      </c>
      <c r="W332" s="41">
        <f ca="1">VLOOKUP(LoanApplications!Q332,Rates!$B$2:$C$7,2,FALSE)*V332-800</f>
        <v>-800</v>
      </c>
      <c r="X332">
        <f t="shared" si="58"/>
        <v>0</v>
      </c>
      <c r="Y332" s="41">
        <f t="shared" ca="1" si="59"/>
        <v>0</v>
      </c>
    </row>
    <row r="333" spans="10:25">
      <c r="J333" s="47">
        <v>10</v>
      </c>
      <c r="K333" s="48">
        <v>2.1819999999999999</v>
      </c>
      <c r="L333" s="49">
        <v>66</v>
      </c>
      <c r="M333" s="47">
        <v>1</v>
      </c>
      <c r="N333" s="37">
        <f t="shared" si="50"/>
        <v>-3.4373136582723234</v>
      </c>
      <c r="O333" s="37">
        <f t="shared" si="51"/>
        <v>3.215093783002005E-2</v>
      </c>
      <c r="P333" s="37">
        <f t="shared" si="52"/>
        <v>3.1149453681274312E-2</v>
      </c>
      <c r="Q333" s="1">
        <f>VLOOKUP(P333,Rates!$A$2:$B$7,2,TRUE)</f>
        <v>0.35</v>
      </c>
      <c r="R333" s="38">
        <f t="shared" ca="1" si="53"/>
        <v>0.17861226190528912</v>
      </c>
      <c r="S333" s="53">
        <f t="shared" ca="1" si="54"/>
        <v>0</v>
      </c>
      <c r="T333" s="38">
        <f t="shared" ca="1" si="55"/>
        <v>0.91085206023675558</v>
      </c>
      <c r="U333" s="54">
        <f t="shared" ca="1" si="56"/>
        <v>4.8349160894370966</v>
      </c>
      <c r="V333">
        <f t="shared" ca="1" si="57"/>
        <v>4</v>
      </c>
      <c r="W333" s="41">
        <f ca="1">VLOOKUP(LoanApplications!Q333,Rates!$B$2:$C$7,2,FALSE)*V333-800</f>
        <v>-345.74067317465091</v>
      </c>
      <c r="X333">
        <f t="shared" si="58"/>
        <v>0</v>
      </c>
      <c r="Y333" s="41">
        <f t="shared" ca="1" si="59"/>
        <v>0</v>
      </c>
    </row>
    <row r="334" spans="10:25">
      <c r="J334" s="47">
        <v>16</v>
      </c>
      <c r="K334" s="48">
        <v>0.33100000000000002</v>
      </c>
      <c r="L334" s="49">
        <v>50</v>
      </c>
      <c r="M334" s="47">
        <v>1</v>
      </c>
      <c r="N334" s="37">
        <f t="shared" si="50"/>
        <v>0.76060225488815902</v>
      </c>
      <c r="O334" s="37">
        <f t="shared" si="51"/>
        <v>2.139564395668808</v>
      </c>
      <c r="P334" s="37">
        <f t="shared" si="52"/>
        <v>0.68148447555987324</v>
      </c>
      <c r="Q334" s="1">
        <f>VLOOKUP(P334,Rates!$A$2:$B$7,2,TRUE)</f>
        <v>0.25</v>
      </c>
      <c r="R334" s="38">
        <f t="shared" ca="1" si="53"/>
        <v>0.90006118863210172</v>
      </c>
      <c r="S334" s="53">
        <f t="shared" ca="1" si="54"/>
        <v>1</v>
      </c>
      <c r="T334" s="38">
        <f t="shared" ca="1" si="55"/>
        <v>4.0110413834121617E-2</v>
      </c>
      <c r="U334" s="54">
        <f t="shared" ca="1" si="56"/>
        <v>8.1874031090925975E-2</v>
      </c>
      <c r="V334">
        <f t="shared" ca="1" si="57"/>
        <v>8</v>
      </c>
      <c r="W334" s="41">
        <f ca="1">VLOOKUP(LoanApplications!Q334,Rates!$B$2:$C$7,2,FALSE)*V334-800</f>
        <v>76.803357187340907</v>
      </c>
      <c r="X334">
        <f t="shared" si="58"/>
        <v>1</v>
      </c>
      <c r="Y334" s="41">
        <f t="shared" ca="1" si="59"/>
        <v>76.803357187340907</v>
      </c>
    </row>
    <row r="335" spans="10:25">
      <c r="J335" s="47">
        <v>11</v>
      </c>
      <c r="K335" s="48">
        <v>1.8510000000000002</v>
      </c>
      <c r="L335" s="49">
        <v>67</v>
      </c>
      <c r="M335" s="47">
        <v>1</v>
      </c>
      <c r="N335" s="37">
        <f t="shared" si="50"/>
        <v>-0.87518328251545796</v>
      </c>
      <c r="O335" s="37">
        <f t="shared" si="51"/>
        <v>0.41678562316022971</v>
      </c>
      <c r="P335" s="37">
        <f t="shared" si="52"/>
        <v>0.294176914521876</v>
      </c>
      <c r="Q335" s="1">
        <f>VLOOKUP(P335,Rates!$A$2:$B$7,2,TRUE)</f>
        <v>0.3</v>
      </c>
      <c r="R335" s="38">
        <f t="shared" ca="1" si="53"/>
        <v>5.21572681099296E-2</v>
      </c>
      <c r="S335" s="53">
        <f t="shared" ca="1" si="54"/>
        <v>0</v>
      </c>
      <c r="T335" s="38">
        <f t="shared" ca="1" si="55"/>
        <v>0.39124620012181288</v>
      </c>
      <c r="U335" s="54">
        <f t="shared" ca="1" si="56"/>
        <v>0.9926827250102559</v>
      </c>
      <c r="V335">
        <f t="shared" ca="1" si="57"/>
        <v>0</v>
      </c>
      <c r="W335" s="41">
        <f ca="1">VLOOKUP(LoanApplications!Q335,Rates!$B$2:$C$7,2,FALSE)*V335-800</f>
        <v>-800</v>
      </c>
      <c r="X335">
        <f t="shared" si="58"/>
        <v>0</v>
      </c>
      <c r="Y335" s="41">
        <f t="shared" ca="1" si="59"/>
        <v>0</v>
      </c>
    </row>
    <row r="336" spans="10:25">
      <c r="J336" s="47">
        <v>20</v>
      </c>
      <c r="K336" s="48">
        <v>0.97399999999999998</v>
      </c>
      <c r="L336" s="49">
        <v>52</v>
      </c>
      <c r="M336" s="47">
        <v>1</v>
      </c>
      <c r="N336" s="37">
        <f t="shared" si="50"/>
        <v>-0.33891190134365345</v>
      </c>
      <c r="O336" s="37">
        <f t="shared" si="51"/>
        <v>0.7125452206006293</v>
      </c>
      <c r="P336" s="37">
        <f t="shared" si="52"/>
        <v>0.41607381342649929</v>
      </c>
      <c r="Q336" s="1">
        <f>VLOOKUP(P336,Rates!$A$2:$B$7,2,TRUE)</f>
        <v>0.3</v>
      </c>
      <c r="R336" s="38">
        <f t="shared" ca="1" si="53"/>
        <v>0.23620920973438964</v>
      </c>
      <c r="S336" s="53">
        <f t="shared" ca="1" si="54"/>
        <v>0</v>
      </c>
      <c r="T336" s="38">
        <f t="shared" ca="1" si="55"/>
        <v>0.64436660863568096</v>
      </c>
      <c r="U336" s="54">
        <f t="shared" ca="1" si="56"/>
        <v>2.0677097565527842</v>
      </c>
      <c r="V336">
        <f t="shared" ca="1" si="57"/>
        <v>2</v>
      </c>
      <c r="W336" s="41">
        <f ca="1">VLOOKUP(LoanApplications!Q336,Rates!$B$2:$C$7,2,FALSE)*V336-800</f>
        <v>-576.85224666864372</v>
      </c>
      <c r="X336">
        <f t="shared" si="58"/>
        <v>1</v>
      </c>
      <c r="Y336" s="41">
        <f t="shared" ca="1" si="59"/>
        <v>-576.85224666864372</v>
      </c>
    </row>
    <row r="337" spans="10:25">
      <c r="J337" s="47">
        <v>9</v>
      </c>
      <c r="K337" s="48">
        <v>0.47099999999999997</v>
      </c>
      <c r="L337" s="49">
        <v>49.2</v>
      </c>
      <c r="M337" s="47">
        <v>1</v>
      </c>
      <c r="N337" s="37">
        <f t="shared" si="50"/>
        <v>-2.719117580621834</v>
      </c>
      <c r="O337" s="37">
        <f t="shared" si="51"/>
        <v>6.5932909240934798E-2</v>
      </c>
      <c r="P337" s="37">
        <f t="shared" si="52"/>
        <v>6.1854652079263141E-2</v>
      </c>
      <c r="Q337" s="1">
        <f>VLOOKUP(P337,Rates!$A$2:$B$7,2,TRUE)</f>
        <v>0.35</v>
      </c>
      <c r="R337" s="38">
        <f t="shared" ca="1" si="53"/>
        <v>9.9681294152292099E-2</v>
      </c>
      <c r="S337" s="53">
        <f t="shared" ca="1" si="54"/>
        <v>0</v>
      </c>
      <c r="T337" s="38">
        <f t="shared" ca="1" si="55"/>
        <v>0.50912710397980687</v>
      </c>
      <c r="U337" s="54">
        <f t="shared" ca="1" si="56"/>
        <v>1.4231401045511849</v>
      </c>
      <c r="V337">
        <f t="shared" ca="1" si="57"/>
        <v>1</v>
      </c>
      <c r="W337" s="41">
        <f ca="1">VLOOKUP(LoanApplications!Q337,Rates!$B$2:$C$7,2,FALSE)*V337-800</f>
        <v>-686.43516829366274</v>
      </c>
      <c r="X337">
        <f t="shared" si="58"/>
        <v>0</v>
      </c>
      <c r="Y337" s="41">
        <f t="shared" ca="1" si="59"/>
        <v>0</v>
      </c>
    </row>
    <row r="338" spans="10:25">
      <c r="J338" s="47">
        <v>10</v>
      </c>
      <c r="K338" s="48">
        <v>0.83800000000000008</v>
      </c>
      <c r="L338" s="49">
        <v>58</v>
      </c>
      <c r="M338" s="47">
        <v>1</v>
      </c>
      <c r="N338" s="37">
        <f t="shared" si="50"/>
        <v>-0.13741459280446122</v>
      </c>
      <c r="O338" s="37">
        <f t="shared" si="51"/>
        <v>0.87160878848055268</v>
      </c>
      <c r="P338" s="37">
        <f t="shared" si="52"/>
        <v>0.46570030758840358</v>
      </c>
      <c r="Q338" s="1">
        <f>VLOOKUP(P338,Rates!$A$2:$B$7,2,TRUE)</f>
        <v>0.28000000000000003</v>
      </c>
      <c r="R338" s="38">
        <f t="shared" ca="1" si="53"/>
        <v>0.35934453572485081</v>
      </c>
      <c r="S338" s="53">
        <f t="shared" ca="1" si="54"/>
        <v>0</v>
      </c>
      <c r="T338" s="38">
        <f t="shared" ca="1" si="55"/>
        <v>0.4611205177256128</v>
      </c>
      <c r="U338" s="54">
        <f t="shared" ca="1" si="56"/>
        <v>1.2365266562249599</v>
      </c>
      <c r="V338">
        <f t="shared" ca="1" si="57"/>
        <v>1</v>
      </c>
      <c r="W338" s="41">
        <f ca="1">VLOOKUP(LoanApplications!Q338,Rates!$B$2:$C$7,2,FALSE)*V338-800</f>
        <v>-689.21761311949649</v>
      </c>
      <c r="X338">
        <f t="shared" si="58"/>
        <v>1</v>
      </c>
      <c r="Y338" s="41">
        <f t="shared" ca="1" si="59"/>
        <v>-689.21761311949649</v>
      </c>
    </row>
    <row r="339" spans="10:25">
      <c r="J339" s="47">
        <v>7</v>
      </c>
      <c r="K339" s="48">
        <v>0.497</v>
      </c>
      <c r="L339" s="49">
        <v>50</v>
      </c>
      <c r="M339" s="47">
        <v>1</v>
      </c>
      <c r="N339" s="37">
        <f t="shared" si="50"/>
        <v>-3.1502237106885396</v>
      </c>
      <c r="O339" s="37">
        <f t="shared" si="51"/>
        <v>4.2842541460452299E-2</v>
      </c>
      <c r="P339" s="37">
        <f t="shared" si="52"/>
        <v>4.1082464281187954E-2</v>
      </c>
      <c r="Q339" s="1">
        <f>VLOOKUP(P339,Rates!$A$2:$B$7,2,TRUE)</f>
        <v>0.35</v>
      </c>
      <c r="R339" s="38">
        <f t="shared" ca="1" si="53"/>
        <v>3.2548112641975102E-2</v>
      </c>
      <c r="S339" s="53">
        <f t="shared" ca="1" si="54"/>
        <v>0</v>
      </c>
      <c r="T339" s="38">
        <f t="shared" ca="1" si="55"/>
        <v>0.85300117707998113</v>
      </c>
      <c r="U339" s="54">
        <f t="shared" ca="1" si="56"/>
        <v>3.8346613991645402</v>
      </c>
      <c r="V339">
        <f t="shared" ca="1" si="57"/>
        <v>3</v>
      </c>
      <c r="W339" s="41">
        <f ca="1">VLOOKUP(LoanApplications!Q339,Rates!$B$2:$C$7,2,FALSE)*V339-800</f>
        <v>-459.30550488098817</v>
      </c>
      <c r="X339">
        <f t="shared" si="58"/>
        <v>0</v>
      </c>
      <c r="Y339" s="41">
        <f t="shared" ca="1" si="59"/>
        <v>0</v>
      </c>
    </row>
    <row r="340" spans="10:25">
      <c r="J340" s="47">
        <v>19</v>
      </c>
      <c r="K340" s="48">
        <v>1.9710000000000001</v>
      </c>
      <c r="L340" s="49">
        <v>57</v>
      </c>
      <c r="M340" s="47">
        <v>1</v>
      </c>
      <c r="N340" s="37">
        <f t="shared" si="50"/>
        <v>-3.5682507422612666</v>
      </c>
      <c r="O340" s="37">
        <f t="shared" si="51"/>
        <v>2.8205148627455098E-2</v>
      </c>
      <c r="P340" s="37">
        <f t="shared" si="52"/>
        <v>2.7431440763651088E-2</v>
      </c>
      <c r="Q340" s="1">
        <f>VLOOKUP(P340,Rates!$A$2:$B$7,2,TRUE)</f>
        <v>0.35</v>
      </c>
      <c r="R340" s="38">
        <f t="shared" ca="1" si="53"/>
        <v>0.89186659242762556</v>
      </c>
      <c r="S340" s="53">
        <f t="shared" ca="1" si="54"/>
        <v>0</v>
      </c>
      <c r="T340" s="38">
        <f t="shared" ca="1" si="55"/>
        <v>0.78812700917253764</v>
      </c>
      <c r="U340" s="54">
        <f t="shared" ca="1" si="56"/>
        <v>3.1035365674252424</v>
      </c>
      <c r="V340">
        <f t="shared" ca="1" si="57"/>
        <v>3</v>
      </c>
      <c r="W340" s="41">
        <f ca="1">VLOOKUP(LoanApplications!Q340,Rates!$B$2:$C$7,2,FALSE)*V340-800</f>
        <v>-459.30550488098817</v>
      </c>
      <c r="X340">
        <f t="shared" si="58"/>
        <v>0</v>
      </c>
      <c r="Y340" s="41">
        <f t="shared" ca="1" si="59"/>
        <v>0</v>
      </c>
    </row>
    <row r="341" spans="10:25">
      <c r="J341" s="47">
        <v>13</v>
      </c>
      <c r="K341" s="48">
        <v>0.45300000000000001</v>
      </c>
      <c r="L341" s="49">
        <v>59</v>
      </c>
      <c r="M341" s="47">
        <v>1</v>
      </c>
      <c r="N341" s="37">
        <f t="shared" si="50"/>
        <v>3.3842327416532676</v>
      </c>
      <c r="O341" s="37">
        <f t="shared" si="51"/>
        <v>29.495353476044823</v>
      </c>
      <c r="P341" s="37">
        <f t="shared" si="52"/>
        <v>0.96720811907343407</v>
      </c>
      <c r="Q341" s="1">
        <f>VLOOKUP(P341,Rates!$A$2:$B$7,2,TRUE)</f>
        <v>0.15</v>
      </c>
      <c r="R341" s="38">
        <f t="shared" ca="1" si="53"/>
        <v>6.5765694227469251E-2</v>
      </c>
      <c r="S341" s="53">
        <f t="shared" ca="1" si="54"/>
        <v>1</v>
      </c>
      <c r="T341" s="38">
        <f t="shared" ca="1" si="55"/>
        <v>7.2634750026936867E-2</v>
      </c>
      <c r="U341" s="54">
        <f t="shared" ca="1" si="56"/>
        <v>0.150815556206123</v>
      </c>
      <c r="V341">
        <f t="shared" ca="1" si="57"/>
        <v>8</v>
      </c>
      <c r="W341" s="41">
        <f ca="1">VLOOKUP(LoanApplications!Q341,Rates!$B$2:$C$7,2,FALSE)*V341-800</f>
        <v>45.652073294430465</v>
      </c>
      <c r="X341">
        <f t="shared" si="58"/>
        <v>1</v>
      </c>
      <c r="Y341" s="41">
        <f t="shared" ca="1" si="59"/>
        <v>45.652073294430465</v>
      </c>
    </row>
    <row r="342" spans="10:25">
      <c r="J342" s="47">
        <v>3</v>
      </c>
      <c r="K342" s="48">
        <v>1.028</v>
      </c>
      <c r="L342" s="49">
        <v>74</v>
      </c>
      <c r="M342" s="47">
        <v>1</v>
      </c>
      <c r="N342" s="37">
        <f t="shared" si="50"/>
        <v>4.1072043705062171</v>
      </c>
      <c r="O342" s="37">
        <f t="shared" si="51"/>
        <v>60.776571072533692</v>
      </c>
      <c r="P342" s="37">
        <f t="shared" si="52"/>
        <v>0.98381263345248038</v>
      </c>
      <c r="Q342" s="1">
        <f>VLOOKUP(P342,Rates!$A$2:$B$7,2,TRUE)</f>
        <v>0.15</v>
      </c>
      <c r="R342" s="38">
        <f t="shared" ca="1" si="53"/>
        <v>8.7491647148671081E-2</v>
      </c>
      <c r="S342" s="53">
        <f t="shared" ca="1" si="54"/>
        <v>1</v>
      </c>
      <c r="T342" s="38">
        <f t="shared" ca="1" si="55"/>
        <v>0.95155808433196409</v>
      </c>
      <c r="U342" s="54">
        <f t="shared" ca="1" si="56"/>
        <v>6.0547796276895687</v>
      </c>
      <c r="V342">
        <f t="shared" ca="1" si="57"/>
        <v>8</v>
      </c>
      <c r="W342" s="41">
        <f ca="1">VLOOKUP(LoanApplications!Q342,Rates!$B$2:$C$7,2,FALSE)*V342-800</f>
        <v>45.652073294430465</v>
      </c>
      <c r="X342">
        <f t="shared" si="58"/>
        <v>1</v>
      </c>
      <c r="Y342" s="41">
        <f t="shared" ca="1" si="59"/>
        <v>45.652073294430465</v>
      </c>
    </row>
    <row r="343" spans="10:25">
      <c r="J343" s="47">
        <v>19</v>
      </c>
      <c r="K343" s="48">
        <v>0.65300000000000002</v>
      </c>
      <c r="L343" s="49">
        <v>45</v>
      </c>
      <c r="M343" s="47">
        <v>1</v>
      </c>
      <c r="N343" s="37">
        <f t="shared" si="50"/>
        <v>-2.3078338753174492</v>
      </c>
      <c r="O343" s="37">
        <f t="shared" si="51"/>
        <v>9.9476496846571671E-2</v>
      </c>
      <c r="P343" s="37">
        <f t="shared" si="52"/>
        <v>9.0476237674822532E-2</v>
      </c>
      <c r="Q343" s="1">
        <f>VLOOKUP(P343,Rates!$A$2:$B$7,2,TRUE)</f>
        <v>0.35</v>
      </c>
      <c r="R343" s="38">
        <f t="shared" ca="1" si="53"/>
        <v>0.62379440640232298</v>
      </c>
      <c r="S343" s="53">
        <f t="shared" ca="1" si="54"/>
        <v>0</v>
      </c>
      <c r="T343" s="38">
        <f t="shared" ca="1" si="55"/>
        <v>7.3154408313765851E-2</v>
      </c>
      <c r="U343" s="54">
        <f t="shared" ca="1" si="56"/>
        <v>0.15193659010099428</v>
      </c>
      <c r="V343">
        <f t="shared" ca="1" si="57"/>
        <v>0</v>
      </c>
      <c r="W343" s="41">
        <f ca="1">VLOOKUP(LoanApplications!Q343,Rates!$B$2:$C$7,2,FALSE)*V343-800</f>
        <v>-800</v>
      </c>
      <c r="X343">
        <f t="shared" si="58"/>
        <v>0</v>
      </c>
      <c r="Y343" s="41">
        <f t="shared" ca="1" si="59"/>
        <v>0</v>
      </c>
    </row>
    <row r="344" spans="10:25">
      <c r="J344" s="47">
        <v>14</v>
      </c>
      <c r="K344" s="48">
        <v>1.7969999999999999</v>
      </c>
      <c r="L344" s="49">
        <v>73</v>
      </c>
      <c r="M344" s="47">
        <v>1</v>
      </c>
      <c r="N344" s="37">
        <f t="shared" si="50"/>
        <v>3.2744580116843309</v>
      </c>
      <c r="O344" s="37">
        <f t="shared" si="51"/>
        <v>26.428897444488534</v>
      </c>
      <c r="P344" s="37">
        <f t="shared" si="52"/>
        <v>0.96354210000515583</v>
      </c>
      <c r="Q344" s="1">
        <f>VLOOKUP(P344,Rates!$A$2:$B$7,2,TRUE)</f>
        <v>0.15</v>
      </c>
      <c r="R344" s="38">
        <f t="shared" ca="1" si="53"/>
        <v>0.84961450585779486</v>
      </c>
      <c r="S344" s="53">
        <f t="shared" ca="1" si="54"/>
        <v>1</v>
      </c>
      <c r="T344" s="38">
        <f t="shared" ca="1" si="55"/>
        <v>0.11500594067290437</v>
      </c>
      <c r="U344" s="54">
        <f t="shared" ca="1" si="56"/>
        <v>0.24434869324297603</v>
      </c>
      <c r="V344">
        <f t="shared" ca="1" si="57"/>
        <v>8</v>
      </c>
      <c r="W344" s="41">
        <f ca="1">VLOOKUP(LoanApplications!Q344,Rates!$B$2:$C$7,2,FALSE)*V344-800</f>
        <v>45.652073294430465</v>
      </c>
      <c r="X344">
        <f t="shared" si="58"/>
        <v>1</v>
      </c>
      <c r="Y344" s="41">
        <f t="shared" ca="1" si="59"/>
        <v>45.652073294430465</v>
      </c>
    </row>
    <row r="345" spans="10:25">
      <c r="J345" s="47">
        <v>16</v>
      </c>
      <c r="K345" s="48">
        <v>0.67400000000000004</v>
      </c>
      <c r="L345" s="49">
        <v>60</v>
      </c>
      <c r="M345" s="47">
        <v>1</v>
      </c>
      <c r="N345" s="37">
        <f t="shared" si="50"/>
        <v>3.7027344756205451</v>
      </c>
      <c r="O345" s="37">
        <f t="shared" si="51"/>
        <v>40.558057885151918</v>
      </c>
      <c r="P345" s="37">
        <f t="shared" si="52"/>
        <v>0.9759372778496157</v>
      </c>
      <c r="Q345" s="1">
        <f>VLOOKUP(P345,Rates!$A$2:$B$7,2,TRUE)</f>
        <v>0.15</v>
      </c>
      <c r="R345" s="38">
        <f t="shared" ca="1" si="53"/>
        <v>0.19918050690094413</v>
      </c>
      <c r="S345" s="53">
        <f t="shared" ca="1" si="54"/>
        <v>1</v>
      </c>
      <c r="T345" s="38">
        <f t="shared" ca="1" si="55"/>
        <v>0.17726304846893426</v>
      </c>
      <c r="U345" s="54">
        <f t="shared" ca="1" si="56"/>
        <v>0.39023750172766286</v>
      </c>
      <c r="V345">
        <f t="shared" ca="1" si="57"/>
        <v>8</v>
      </c>
      <c r="W345" s="41">
        <f ca="1">VLOOKUP(LoanApplications!Q345,Rates!$B$2:$C$7,2,FALSE)*V345-800</f>
        <v>45.652073294430465</v>
      </c>
      <c r="X345">
        <f t="shared" si="58"/>
        <v>1</v>
      </c>
      <c r="Y345" s="41">
        <f t="shared" ca="1" si="59"/>
        <v>45.652073294430465</v>
      </c>
    </row>
    <row r="346" spans="10:25">
      <c r="J346" s="47">
        <v>8</v>
      </c>
      <c r="K346" s="48">
        <v>0.40800000000000003</v>
      </c>
      <c r="L346" s="49">
        <v>62</v>
      </c>
      <c r="M346" s="47">
        <v>1</v>
      </c>
      <c r="N346" s="37">
        <f t="shared" si="50"/>
        <v>3.3634098632309843</v>
      </c>
      <c r="O346" s="37">
        <f t="shared" si="51"/>
        <v>28.887525641437023</v>
      </c>
      <c r="P346" s="37">
        <f t="shared" si="52"/>
        <v>0.96654122485758509</v>
      </c>
      <c r="Q346" s="1">
        <f>VLOOKUP(P346,Rates!$A$2:$B$7,2,TRUE)</f>
        <v>0.15</v>
      </c>
      <c r="R346" s="38">
        <f t="shared" ca="1" si="53"/>
        <v>0.10419288006711425</v>
      </c>
      <c r="S346" s="53">
        <f t="shared" ca="1" si="54"/>
        <v>1</v>
      </c>
      <c r="T346" s="38">
        <f t="shared" ca="1" si="55"/>
        <v>0.75028256938900129</v>
      </c>
      <c r="U346" s="54">
        <f t="shared" ca="1" si="56"/>
        <v>2.7748505558426024</v>
      </c>
      <c r="V346">
        <f t="shared" ca="1" si="57"/>
        <v>8</v>
      </c>
      <c r="W346" s="41">
        <f ca="1">VLOOKUP(LoanApplications!Q346,Rates!$B$2:$C$7,2,FALSE)*V346-800</f>
        <v>45.652073294430465</v>
      </c>
      <c r="X346">
        <f t="shared" si="58"/>
        <v>1</v>
      </c>
      <c r="Y346" s="41">
        <f t="shared" ca="1" si="59"/>
        <v>45.652073294430465</v>
      </c>
    </row>
    <row r="347" spans="10:25">
      <c r="J347" s="47">
        <v>5</v>
      </c>
      <c r="K347" s="48">
        <v>2.6840000000000002</v>
      </c>
      <c r="L347" s="49">
        <v>77</v>
      </c>
      <c r="M347" s="47">
        <v>1</v>
      </c>
      <c r="N347" s="37">
        <f t="shared" si="50"/>
        <v>-2.5453177084481382</v>
      </c>
      <c r="O347" s="37">
        <f t="shared" si="51"/>
        <v>7.8448124389218138E-2</v>
      </c>
      <c r="P347" s="37">
        <f t="shared" si="52"/>
        <v>7.2741676317205739E-2</v>
      </c>
      <c r="Q347" s="1">
        <f>VLOOKUP(P347,Rates!$A$2:$B$7,2,TRUE)</f>
        <v>0.35</v>
      </c>
      <c r="R347" s="38">
        <f t="shared" ca="1" si="53"/>
        <v>0.33469675299529689</v>
      </c>
      <c r="S347" s="53">
        <f t="shared" ca="1" si="54"/>
        <v>0</v>
      </c>
      <c r="T347" s="38">
        <f t="shared" ca="1" si="55"/>
        <v>0.56235776419009187</v>
      </c>
      <c r="U347" s="54">
        <f t="shared" ca="1" si="56"/>
        <v>1.6527070311975254</v>
      </c>
      <c r="V347">
        <f t="shared" ca="1" si="57"/>
        <v>1</v>
      </c>
      <c r="W347" s="41">
        <f ca="1">VLOOKUP(LoanApplications!Q347,Rates!$B$2:$C$7,2,FALSE)*V347-800</f>
        <v>-686.43516829366274</v>
      </c>
      <c r="X347">
        <f t="shared" si="58"/>
        <v>0</v>
      </c>
      <c r="Y347" s="41">
        <f t="shared" ca="1" si="59"/>
        <v>0</v>
      </c>
    </row>
    <row r="348" spans="10:25">
      <c r="J348" s="47">
        <v>5</v>
      </c>
      <c r="K348" s="48">
        <v>0.46699999999999997</v>
      </c>
      <c r="L348" s="49">
        <v>65</v>
      </c>
      <c r="M348" s="47">
        <v>1</v>
      </c>
      <c r="N348" s="37">
        <f t="shared" si="50"/>
        <v>3.4669603711044559</v>
      </c>
      <c r="O348" s="37">
        <f t="shared" si="51"/>
        <v>32.039206984707725</v>
      </c>
      <c r="P348" s="37">
        <f t="shared" si="52"/>
        <v>0.9697329297139955</v>
      </c>
      <c r="Q348" s="1">
        <f>VLOOKUP(P348,Rates!$A$2:$B$7,2,TRUE)</f>
        <v>0.15</v>
      </c>
      <c r="R348" s="38">
        <f t="shared" ca="1" si="53"/>
        <v>0.40385821014330425</v>
      </c>
      <c r="S348" s="53">
        <f t="shared" ca="1" si="54"/>
        <v>1</v>
      </c>
      <c r="T348" s="38">
        <f t="shared" ca="1" si="55"/>
        <v>0.3045455764483036</v>
      </c>
      <c r="U348" s="54">
        <f t="shared" ca="1" si="56"/>
        <v>0.7263796004901677</v>
      </c>
      <c r="V348">
        <f t="shared" ca="1" si="57"/>
        <v>8</v>
      </c>
      <c r="W348" s="41">
        <f ca="1">VLOOKUP(LoanApplications!Q348,Rates!$B$2:$C$7,2,FALSE)*V348-800</f>
        <v>45.652073294430465</v>
      </c>
      <c r="X348">
        <f t="shared" si="58"/>
        <v>1</v>
      </c>
      <c r="Y348" s="41">
        <f t="shared" ca="1" si="59"/>
        <v>45.652073294430465</v>
      </c>
    </row>
    <row r="349" spans="10:25">
      <c r="J349" s="47">
        <v>5</v>
      </c>
      <c r="K349" s="48">
        <v>1.423</v>
      </c>
      <c r="L349" s="49">
        <v>65</v>
      </c>
      <c r="M349" s="47">
        <v>1</v>
      </c>
      <c r="N349" s="37">
        <f t="shared" si="50"/>
        <v>-1.5861868138276769</v>
      </c>
      <c r="O349" s="37">
        <f t="shared" si="51"/>
        <v>0.20470470252214729</v>
      </c>
      <c r="P349" s="37">
        <f t="shared" si="52"/>
        <v>0.16992106206075341</v>
      </c>
      <c r="Q349" s="1">
        <f>VLOOKUP(P349,Rates!$A$2:$B$7,2,TRUE)</f>
        <v>0.35</v>
      </c>
      <c r="R349" s="38">
        <f t="shared" ca="1" si="53"/>
        <v>0.36102841678050213</v>
      </c>
      <c r="S349" s="53">
        <f t="shared" ca="1" si="54"/>
        <v>0</v>
      </c>
      <c r="T349" s="38">
        <f t="shared" ca="1" si="55"/>
        <v>0.61919447385077275</v>
      </c>
      <c r="U349" s="54">
        <f t="shared" ca="1" si="56"/>
        <v>1.9309329284474479</v>
      </c>
      <c r="V349">
        <f t="shared" ca="1" si="57"/>
        <v>1</v>
      </c>
      <c r="W349" s="41">
        <f ca="1">VLOOKUP(LoanApplications!Q349,Rates!$B$2:$C$7,2,FALSE)*V349-800</f>
        <v>-686.43516829366274</v>
      </c>
      <c r="X349">
        <f t="shared" si="58"/>
        <v>0</v>
      </c>
      <c r="Y349" s="41">
        <f t="shared" ca="1" si="59"/>
        <v>0</v>
      </c>
    </row>
    <row r="350" spans="10:25">
      <c r="J350" s="47">
        <v>13</v>
      </c>
      <c r="K350" s="48">
        <v>1.794</v>
      </c>
      <c r="L350" s="49">
        <v>59</v>
      </c>
      <c r="M350" s="47">
        <v>1</v>
      </c>
      <c r="N350" s="37">
        <f t="shared" si="50"/>
        <v>-3.7039161861647116</v>
      </c>
      <c r="O350" s="37">
        <f t="shared" si="51"/>
        <v>2.4626893877146189E-2</v>
      </c>
      <c r="P350" s="37">
        <f t="shared" si="52"/>
        <v>2.4034986807694489E-2</v>
      </c>
      <c r="Q350" s="1">
        <f>VLOOKUP(P350,Rates!$A$2:$B$7,2,TRUE)</f>
        <v>0.35</v>
      </c>
      <c r="R350" s="38">
        <f t="shared" ca="1" si="53"/>
        <v>0.52870942360515505</v>
      </c>
      <c r="S350" s="53">
        <f t="shared" ca="1" si="54"/>
        <v>0</v>
      </c>
      <c r="T350" s="38">
        <f t="shared" ca="1" si="55"/>
        <v>0.78821430980471052</v>
      </c>
      <c r="U350" s="54">
        <f t="shared" ca="1" si="56"/>
        <v>3.1043608218292622</v>
      </c>
      <c r="V350">
        <f t="shared" ca="1" si="57"/>
        <v>3</v>
      </c>
      <c r="W350" s="41">
        <f ca="1">VLOOKUP(LoanApplications!Q350,Rates!$B$2:$C$7,2,FALSE)*V350-800</f>
        <v>-459.30550488098817</v>
      </c>
      <c r="X350">
        <f t="shared" si="58"/>
        <v>0</v>
      </c>
      <c r="Y350" s="41">
        <f t="shared" ca="1" si="59"/>
        <v>0</v>
      </c>
    </row>
    <row r="351" spans="10:25">
      <c r="J351" s="47">
        <v>3</v>
      </c>
      <c r="K351" s="48">
        <v>1.3359999999999999</v>
      </c>
      <c r="L351" s="49">
        <v>66</v>
      </c>
      <c r="M351" s="47">
        <v>1</v>
      </c>
      <c r="N351" s="37">
        <f t="shared" si="50"/>
        <v>-1.3249040425906493</v>
      </c>
      <c r="O351" s="37">
        <f t="shared" si="51"/>
        <v>0.26582846607605115</v>
      </c>
      <c r="P351" s="37">
        <f t="shared" si="52"/>
        <v>0.2100035456621499</v>
      </c>
      <c r="Q351" s="1">
        <f>VLOOKUP(P351,Rates!$A$2:$B$7,2,TRUE)</f>
        <v>0.35</v>
      </c>
      <c r="R351" s="38">
        <f t="shared" ca="1" si="53"/>
        <v>0.95808142639235705</v>
      </c>
      <c r="S351" s="53">
        <f t="shared" ca="1" si="54"/>
        <v>1</v>
      </c>
      <c r="T351" s="38">
        <f t="shared" ca="1" si="55"/>
        <v>0.80861198061002759</v>
      </c>
      <c r="U351" s="54">
        <f t="shared" ca="1" si="56"/>
        <v>3.3069047930823041</v>
      </c>
      <c r="V351">
        <f t="shared" ca="1" si="57"/>
        <v>8</v>
      </c>
      <c r="W351" s="41">
        <f ca="1">VLOOKUP(LoanApplications!Q351,Rates!$B$2:$C$7,2,FALSE)*V351-800</f>
        <v>108.51865365069818</v>
      </c>
      <c r="X351">
        <f t="shared" si="58"/>
        <v>0</v>
      </c>
      <c r="Y351" s="41">
        <f t="shared" ca="1" si="59"/>
        <v>0</v>
      </c>
    </row>
    <row r="352" spans="10:25">
      <c r="J352" s="47">
        <v>18</v>
      </c>
      <c r="K352" s="48">
        <v>2.1079999999999997</v>
      </c>
      <c r="L352" s="49">
        <v>69</v>
      </c>
      <c r="M352" s="47">
        <v>1</v>
      </c>
      <c r="N352" s="37">
        <f t="shared" si="50"/>
        <v>1.0767222371746286</v>
      </c>
      <c r="O352" s="37">
        <f t="shared" si="51"/>
        <v>2.9350433910513032</v>
      </c>
      <c r="P352" s="37">
        <f t="shared" si="52"/>
        <v>0.74587319614464642</v>
      </c>
      <c r="Q352" s="1">
        <f>VLOOKUP(P352,Rates!$A$2:$B$7,2,TRUE)</f>
        <v>0.25</v>
      </c>
      <c r="R352" s="38">
        <f t="shared" ca="1" si="53"/>
        <v>0.88346395475592698</v>
      </c>
      <c r="S352" s="53">
        <f t="shared" ca="1" si="54"/>
        <v>1</v>
      </c>
      <c r="T352" s="38">
        <f t="shared" ca="1" si="55"/>
        <v>0.35997229569527212</v>
      </c>
      <c r="U352" s="54">
        <f t="shared" ca="1" si="56"/>
        <v>0.89248763117835928</v>
      </c>
      <c r="V352">
        <f t="shared" ca="1" si="57"/>
        <v>8</v>
      </c>
      <c r="W352" s="41">
        <f ca="1">VLOOKUP(LoanApplications!Q352,Rates!$B$2:$C$7,2,FALSE)*V352-800</f>
        <v>76.803357187340907</v>
      </c>
      <c r="X352">
        <f t="shared" si="58"/>
        <v>1</v>
      </c>
      <c r="Y352" s="41">
        <f t="shared" ca="1" si="59"/>
        <v>76.803357187340907</v>
      </c>
    </row>
    <row r="353" spans="10:25">
      <c r="J353" s="47">
        <v>14</v>
      </c>
      <c r="K353" s="48">
        <v>2.4530000000000003</v>
      </c>
      <c r="L353" s="49">
        <v>67</v>
      </c>
      <c r="M353" s="47">
        <v>1</v>
      </c>
      <c r="N353" s="37">
        <f t="shared" si="50"/>
        <v>-3.0460537935317902</v>
      </c>
      <c r="O353" s="37">
        <f t="shared" si="51"/>
        <v>4.7546181719935715E-2</v>
      </c>
      <c r="P353" s="37">
        <f t="shared" si="52"/>
        <v>4.5388148560544628E-2</v>
      </c>
      <c r="Q353" s="1">
        <f>VLOOKUP(P353,Rates!$A$2:$B$7,2,TRUE)</f>
        <v>0.35</v>
      </c>
      <c r="R353" s="38">
        <f t="shared" ca="1" si="53"/>
        <v>0.44912426795448457</v>
      </c>
      <c r="S353" s="53">
        <f t="shared" ca="1" si="54"/>
        <v>0</v>
      </c>
      <c r="T353" s="38">
        <f t="shared" ca="1" si="55"/>
        <v>0.95393017784984768</v>
      </c>
      <c r="U353" s="54">
        <f t="shared" ca="1" si="56"/>
        <v>6.1551943209364746</v>
      </c>
      <c r="V353">
        <f t="shared" ca="1" si="57"/>
        <v>6</v>
      </c>
      <c r="W353" s="41">
        <f ca="1">VLOOKUP(LoanApplications!Q353,Rates!$B$2:$C$7,2,FALSE)*V353-800</f>
        <v>-118.61100976197633</v>
      </c>
      <c r="X353">
        <f t="shared" si="58"/>
        <v>0</v>
      </c>
      <c r="Y353" s="41">
        <f t="shared" ca="1" si="59"/>
        <v>0</v>
      </c>
    </row>
    <row r="354" spans="10:25">
      <c r="J354" s="47">
        <v>11</v>
      </c>
      <c r="K354" s="48">
        <v>2.0420000000000003</v>
      </c>
      <c r="L354" s="49">
        <v>67</v>
      </c>
      <c r="M354" s="47">
        <v>1</v>
      </c>
      <c r="N354" s="37">
        <f t="shared" si="50"/>
        <v>-1.8847555757393444</v>
      </c>
      <c r="O354" s="37">
        <f t="shared" si="51"/>
        <v>0.15186617467077562</v>
      </c>
      <c r="P354" s="37">
        <f t="shared" si="52"/>
        <v>0.13184359260673814</v>
      </c>
      <c r="Q354" s="1">
        <f>VLOOKUP(P354,Rates!$A$2:$B$7,2,TRUE)</f>
        <v>0.35</v>
      </c>
      <c r="R354" s="38">
        <f t="shared" ca="1" si="53"/>
        <v>0.1947035411398027</v>
      </c>
      <c r="S354" s="53">
        <f t="shared" ca="1" si="54"/>
        <v>0</v>
      </c>
      <c r="T354" s="38">
        <f t="shared" ca="1" si="55"/>
        <v>0.7815770795321948</v>
      </c>
      <c r="U354" s="54">
        <f t="shared" ca="1" si="56"/>
        <v>3.042644186842097</v>
      </c>
      <c r="V354">
        <f t="shared" ca="1" si="57"/>
        <v>3</v>
      </c>
      <c r="W354" s="41">
        <f ca="1">VLOOKUP(LoanApplications!Q354,Rates!$B$2:$C$7,2,FALSE)*V354-800</f>
        <v>-459.30550488098817</v>
      </c>
      <c r="X354">
        <f t="shared" si="58"/>
        <v>0</v>
      </c>
      <c r="Y354" s="41">
        <f t="shared" ca="1" si="59"/>
        <v>0</v>
      </c>
    </row>
    <row r="355" spans="10:25">
      <c r="J355" s="47">
        <v>13</v>
      </c>
      <c r="K355" s="48">
        <v>0.77800000000000002</v>
      </c>
      <c r="L355" s="49">
        <v>57</v>
      </c>
      <c r="M355" s="47">
        <v>1</v>
      </c>
      <c r="N355" s="37">
        <f t="shared" si="50"/>
        <v>0.71534737283180405</v>
      </c>
      <c r="O355" s="37">
        <f t="shared" si="51"/>
        <v>2.0448969005232325</v>
      </c>
      <c r="P355" s="37">
        <f t="shared" si="52"/>
        <v>0.67158165525139424</v>
      </c>
      <c r="Q355" s="1">
        <f>VLOOKUP(P355,Rates!$A$2:$B$7,2,TRUE)</f>
        <v>0.25</v>
      </c>
      <c r="R355" s="38">
        <f t="shared" ca="1" si="53"/>
        <v>0.93506846856881065</v>
      </c>
      <c r="S355" s="53">
        <f t="shared" ca="1" si="54"/>
        <v>1</v>
      </c>
      <c r="T355" s="38">
        <f t="shared" ca="1" si="55"/>
        <v>0.6783950232013165</v>
      </c>
      <c r="U355" s="54">
        <f t="shared" ca="1" si="56"/>
        <v>2.2688625333535595</v>
      </c>
      <c r="V355">
        <f t="shared" ca="1" si="57"/>
        <v>8</v>
      </c>
      <c r="W355" s="41">
        <f ca="1">VLOOKUP(LoanApplications!Q355,Rates!$B$2:$C$7,2,FALSE)*V355-800</f>
        <v>76.803357187340907</v>
      </c>
      <c r="X355">
        <f t="shared" si="58"/>
        <v>1</v>
      </c>
      <c r="Y355" s="41">
        <f t="shared" ca="1" si="59"/>
        <v>76.803357187340907</v>
      </c>
    </row>
    <row r="356" spans="10:25">
      <c r="J356" s="47">
        <v>4</v>
      </c>
      <c r="K356" s="48">
        <v>1.9870000000000001</v>
      </c>
      <c r="L356" s="49">
        <v>70</v>
      </c>
      <c r="M356" s="47">
        <v>1</v>
      </c>
      <c r="N356" s="37">
        <f t="shared" si="50"/>
        <v>-2.5268094088502941</v>
      </c>
      <c r="O356" s="37">
        <f t="shared" si="51"/>
        <v>7.9913585541889404E-2</v>
      </c>
      <c r="P356" s="37">
        <f t="shared" si="52"/>
        <v>7.3999981676116808E-2</v>
      </c>
      <c r="Q356" s="1">
        <f>VLOOKUP(P356,Rates!$A$2:$B$7,2,TRUE)</f>
        <v>0.35</v>
      </c>
      <c r="R356" s="38">
        <f t="shared" ca="1" si="53"/>
        <v>1.4114499818708381E-2</v>
      </c>
      <c r="S356" s="53">
        <f t="shared" ca="1" si="54"/>
        <v>0</v>
      </c>
      <c r="T356" s="38">
        <f t="shared" ca="1" si="55"/>
        <v>4.2604032330887609E-2</v>
      </c>
      <c r="U356" s="54">
        <f t="shared" ca="1" si="56"/>
        <v>8.7076427568198847E-2</v>
      </c>
      <c r="V356">
        <f t="shared" ca="1" si="57"/>
        <v>0</v>
      </c>
      <c r="W356" s="41">
        <f ca="1">VLOOKUP(LoanApplications!Q356,Rates!$B$2:$C$7,2,FALSE)*V356-800</f>
        <v>-800</v>
      </c>
      <c r="X356">
        <f t="shared" si="58"/>
        <v>0</v>
      </c>
      <c r="Y356" s="41">
        <f t="shared" ca="1" si="59"/>
        <v>0</v>
      </c>
    </row>
    <row r="357" spans="10:25">
      <c r="J357" s="47">
        <v>5</v>
      </c>
      <c r="K357" s="48">
        <v>1.0669999999999999</v>
      </c>
      <c r="L357" s="49">
        <v>67</v>
      </c>
      <c r="M357" s="47">
        <v>1</v>
      </c>
      <c r="N357" s="37">
        <f t="shared" si="50"/>
        <v>1.2465558381871951</v>
      </c>
      <c r="O357" s="37">
        <f t="shared" si="51"/>
        <v>3.4783423294493927</v>
      </c>
      <c r="P357" s="37">
        <f t="shared" si="52"/>
        <v>0.77670309091289391</v>
      </c>
      <c r="Q357" s="1">
        <f>VLOOKUP(P357,Rates!$A$2:$B$7,2,TRUE)</f>
        <v>0.25</v>
      </c>
      <c r="R357" s="38">
        <f t="shared" ca="1" si="53"/>
        <v>0.83986256858267683</v>
      </c>
      <c r="S357" s="53">
        <f t="shared" ca="1" si="54"/>
        <v>1</v>
      </c>
      <c r="T357" s="38">
        <f t="shared" ca="1" si="55"/>
        <v>0.7187744576233891</v>
      </c>
      <c r="U357" s="54">
        <f t="shared" ca="1" si="56"/>
        <v>2.5371965793670044</v>
      </c>
      <c r="V357">
        <f t="shared" ca="1" si="57"/>
        <v>8</v>
      </c>
      <c r="W357" s="41">
        <f ca="1">VLOOKUP(LoanApplications!Q357,Rates!$B$2:$C$7,2,FALSE)*V357-800</f>
        <v>76.803357187340907</v>
      </c>
      <c r="X357">
        <f t="shared" si="58"/>
        <v>1</v>
      </c>
      <c r="Y357" s="41">
        <f t="shared" ca="1" si="59"/>
        <v>76.803357187340907</v>
      </c>
    </row>
    <row r="358" spans="10:25">
      <c r="J358" s="47">
        <v>13</v>
      </c>
      <c r="K358" s="48">
        <v>0.91300000000000003</v>
      </c>
      <c r="L358" s="49">
        <v>51</v>
      </c>
      <c r="M358" s="47">
        <v>1</v>
      </c>
      <c r="N358" s="37">
        <f t="shared" si="50"/>
        <v>-2.8513049309725567</v>
      </c>
      <c r="O358" s="37">
        <f t="shared" si="51"/>
        <v>5.7768887257478523E-2</v>
      </c>
      <c r="P358" s="37">
        <f t="shared" si="52"/>
        <v>5.461390286044273E-2</v>
      </c>
      <c r="Q358" s="1">
        <f>VLOOKUP(P358,Rates!$A$2:$B$7,2,TRUE)</f>
        <v>0.35</v>
      </c>
      <c r="R358" s="38">
        <f t="shared" ca="1" si="53"/>
        <v>0.26694833464573064</v>
      </c>
      <c r="S358" s="53">
        <f t="shared" ca="1" si="54"/>
        <v>0</v>
      </c>
      <c r="T358" s="38">
        <f t="shared" ca="1" si="55"/>
        <v>0.43875319939666957</v>
      </c>
      <c r="U358" s="54">
        <f t="shared" ca="1" si="56"/>
        <v>1.1551890808519292</v>
      </c>
      <c r="V358">
        <f t="shared" ca="1" si="57"/>
        <v>1</v>
      </c>
      <c r="W358" s="41">
        <f ca="1">VLOOKUP(LoanApplications!Q358,Rates!$B$2:$C$7,2,FALSE)*V358-800</f>
        <v>-686.43516829366274</v>
      </c>
      <c r="X358">
        <f t="shared" si="58"/>
        <v>0</v>
      </c>
      <c r="Y358" s="41">
        <f t="shared" ca="1" si="59"/>
        <v>0</v>
      </c>
    </row>
    <row r="359" spans="10:25">
      <c r="J359" s="47">
        <v>7</v>
      </c>
      <c r="K359" s="48">
        <v>0.378</v>
      </c>
      <c r="L359" s="49">
        <v>57</v>
      </c>
      <c r="M359" s="47">
        <v>1</v>
      </c>
      <c r="N359" s="37">
        <f t="shared" si="50"/>
        <v>0.80737046946129709</v>
      </c>
      <c r="O359" s="37">
        <f t="shared" si="51"/>
        <v>2.2420048086721565</v>
      </c>
      <c r="P359" s="37">
        <f t="shared" si="52"/>
        <v>0.69154888440477824</v>
      </c>
      <c r="Q359" s="1">
        <f>VLOOKUP(P359,Rates!$A$2:$B$7,2,TRUE)</f>
        <v>0.25</v>
      </c>
      <c r="R359" s="38">
        <f t="shared" ca="1" si="53"/>
        <v>0.47034222417411431</v>
      </c>
      <c r="S359" s="53">
        <f t="shared" ca="1" si="54"/>
        <v>1</v>
      </c>
      <c r="T359" s="38">
        <f t="shared" ca="1" si="55"/>
        <v>0.2126210928133514</v>
      </c>
      <c r="U359" s="54">
        <f t="shared" ca="1" si="56"/>
        <v>0.47809137751566994</v>
      </c>
      <c r="V359">
        <f t="shared" ca="1" si="57"/>
        <v>8</v>
      </c>
      <c r="W359" s="41">
        <f ca="1">VLOOKUP(LoanApplications!Q359,Rates!$B$2:$C$7,2,FALSE)*V359-800</f>
        <v>76.803357187340907</v>
      </c>
      <c r="X359">
        <f t="shared" si="58"/>
        <v>1</v>
      </c>
      <c r="Y359" s="41">
        <f t="shared" ca="1" si="59"/>
        <v>76.803357187340907</v>
      </c>
    </row>
    <row r="360" spans="10:25">
      <c r="J360" s="47">
        <v>1</v>
      </c>
      <c r="K360" s="48">
        <v>7.5999999999999998E-2</v>
      </c>
      <c r="L360" s="49">
        <v>55</v>
      </c>
      <c r="M360" s="47">
        <v>1</v>
      </c>
      <c r="N360" s="37">
        <f t="shared" si="50"/>
        <v>-0.56963363224992847</v>
      </c>
      <c r="O360" s="37">
        <f t="shared" si="51"/>
        <v>0.56573266694067592</v>
      </c>
      <c r="P360" s="37">
        <f t="shared" si="52"/>
        <v>0.36132136659451264</v>
      </c>
      <c r="Q360" s="1">
        <f>VLOOKUP(P360,Rates!$A$2:$B$7,2,TRUE)</f>
        <v>0.3</v>
      </c>
      <c r="R360" s="38">
        <f t="shared" ca="1" si="53"/>
        <v>0.67397757176895312</v>
      </c>
      <c r="S360" s="53">
        <f t="shared" ca="1" si="54"/>
        <v>1</v>
      </c>
      <c r="T360" s="38">
        <f t="shared" ca="1" si="55"/>
        <v>0.1000168427159146</v>
      </c>
      <c r="U360" s="54">
        <f t="shared" ca="1" si="56"/>
        <v>0.21075845992346356</v>
      </c>
      <c r="V360">
        <f t="shared" ca="1" si="57"/>
        <v>8</v>
      </c>
      <c r="W360" s="41">
        <f ca="1">VLOOKUP(LoanApplications!Q360,Rates!$B$2:$C$7,2,FALSE)*V360-800</f>
        <v>92.591013325425138</v>
      </c>
      <c r="X360">
        <f t="shared" si="58"/>
        <v>1</v>
      </c>
      <c r="Y360" s="41">
        <f t="shared" ca="1" si="59"/>
        <v>92.591013325425138</v>
      </c>
    </row>
    <row r="361" spans="10:25">
      <c r="J361" s="47">
        <v>4</v>
      </c>
      <c r="K361" s="48">
        <v>0.80500000000000005</v>
      </c>
      <c r="L361" s="49">
        <v>58</v>
      </c>
      <c r="M361" s="47">
        <v>1</v>
      </c>
      <c r="N361" s="37">
        <f t="shared" si="50"/>
        <v>-1.9852503004323871</v>
      </c>
      <c r="O361" s="37">
        <f t="shared" si="51"/>
        <v>0.13734623199294893</v>
      </c>
      <c r="P361" s="37">
        <f t="shared" si="52"/>
        <v>0.12076026466652982</v>
      </c>
      <c r="Q361" s="1">
        <f>VLOOKUP(P361,Rates!$A$2:$B$7,2,TRUE)</f>
        <v>0.35</v>
      </c>
      <c r="R361" s="38">
        <f t="shared" ca="1" si="53"/>
        <v>0.13487246896632021</v>
      </c>
      <c r="S361" s="53">
        <f t="shared" ca="1" si="54"/>
        <v>0</v>
      </c>
      <c r="T361" s="38">
        <f t="shared" ca="1" si="55"/>
        <v>0.20347165476749363</v>
      </c>
      <c r="U361" s="54">
        <f t="shared" ca="1" si="56"/>
        <v>0.45498512606091857</v>
      </c>
      <c r="V361">
        <f t="shared" ca="1" si="57"/>
        <v>0</v>
      </c>
      <c r="W361" s="41">
        <f ca="1">VLOOKUP(LoanApplications!Q361,Rates!$B$2:$C$7,2,FALSE)*V361-800</f>
        <v>-800</v>
      </c>
      <c r="X361">
        <f t="shared" si="58"/>
        <v>0</v>
      </c>
      <c r="Y361" s="41">
        <f t="shared" ca="1" si="59"/>
        <v>0</v>
      </c>
    </row>
    <row r="362" spans="10:25">
      <c r="J362" s="47">
        <v>19</v>
      </c>
      <c r="K362" s="48">
        <v>0</v>
      </c>
      <c r="L362" s="49">
        <v>41.28</v>
      </c>
      <c r="M362" s="47">
        <v>1</v>
      </c>
      <c r="N362" s="37">
        <f t="shared" si="50"/>
        <v>-0.62516925436705151</v>
      </c>
      <c r="O362" s="37">
        <f t="shared" si="51"/>
        <v>0.53517084085109468</v>
      </c>
      <c r="P362" s="37">
        <f t="shared" si="52"/>
        <v>0.34860670005586958</v>
      </c>
      <c r="Q362" s="1">
        <f>VLOOKUP(P362,Rates!$A$2:$B$7,2,TRUE)</f>
        <v>0.3</v>
      </c>
      <c r="R362" s="38">
        <f t="shared" ca="1" si="53"/>
        <v>0.86066787005039669</v>
      </c>
      <c r="S362" s="53">
        <f t="shared" ca="1" si="54"/>
        <v>1</v>
      </c>
      <c r="T362" s="38">
        <f t="shared" ca="1" si="55"/>
        <v>4.2696688600980082E-2</v>
      </c>
      <c r="U362" s="54">
        <f t="shared" ca="1" si="56"/>
        <v>8.7269995866213562E-2</v>
      </c>
      <c r="V362">
        <f t="shared" ca="1" si="57"/>
        <v>8</v>
      </c>
      <c r="W362" s="41">
        <f ca="1">VLOOKUP(LoanApplications!Q362,Rates!$B$2:$C$7,2,FALSE)*V362-800</f>
        <v>92.591013325425138</v>
      </c>
      <c r="X362">
        <f t="shared" si="58"/>
        <v>1</v>
      </c>
      <c r="Y362" s="41">
        <f t="shared" ca="1" si="59"/>
        <v>92.591013325425138</v>
      </c>
    </row>
    <row r="363" spans="10:25">
      <c r="J363" s="47">
        <v>13</v>
      </c>
      <c r="K363" s="48">
        <v>1.35</v>
      </c>
      <c r="L363" s="49">
        <v>57</v>
      </c>
      <c r="M363" s="47">
        <v>1</v>
      </c>
      <c r="N363" s="37">
        <f t="shared" si="50"/>
        <v>-2.3080837880271687</v>
      </c>
      <c r="O363" s="37">
        <f t="shared" si="51"/>
        <v>9.945163951190264E-2</v>
      </c>
      <c r="P363" s="37">
        <f t="shared" si="52"/>
        <v>9.0455674390602397E-2</v>
      </c>
      <c r="Q363" s="1">
        <f>VLOOKUP(P363,Rates!$A$2:$B$7,2,TRUE)</f>
        <v>0.35</v>
      </c>
      <c r="R363" s="38">
        <f t="shared" ca="1" si="53"/>
        <v>0.3321842322342603</v>
      </c>
      <c r="S363" s="53">
        <f t="shared" ca="1" si="54"/>
        <v>0</v>
      </c>
      <c r="T363" s="38">
        <f t="shared" ca="1" si="55"/>
        <v>0.91714696384461969</v>
      </c>
      <c r="U363" s="54">
        <f t="shared" ca="1" si="56"/>
        <v>4.9813737787345298</v>
      </c>
      <c r="V363">
        <f t="shared" ca="1" si="57"/>
        <v>4</v>
      </c>
      <c r="W363" s="41">
        <f ca="1">VLOOKUP(LoanApplications!Q363,Rates!$B$2:$C$7,2,FALSE)*V363-800</f>
        <v>-345.74067317465091</v>
      </c>
      <c r="X363">
        <f t="shared" si="58"/>
        <v>0</v>
      </c>
      <c r="Y363" s="41">
        <f t="shared" ca="1" si="59"/>
        <v>0</v>
      </c>
    </row>
    <row r="364" spans="10:25">
      <c r="J364" s="47">
        <v>14</v>
      </c>
      <c r="K364" s="48">
        <v>1.3900000000000001</v>
      </c>
      <c r="L364" s="49">
        <v>55</v>
      </c>
      <c r="M364" s="47">
        <v>1</v>
      </c>
      <c r="N364" s="37">
        <f t="shared" si="50"/>
        <v>-3.1334952238240525</v>
      </c>
      <c r="O364" s="37">
        <f t="shared" si="51"/>
        <v>4.3565260496599978E-2</v>
      </c>
      <c r="P364" s="37">
        <f t="shared" si="52"/>
        <v>4.1746560704664162E-2</v>
      </c>
      <c r="Q364" s="1">
        <f>VLOOKUP(P364,Rates!$A$2:$B$7,2,TRUE)</f>
        <v>0.35</v>
      </c>
      <c r="R364" s="38">
        <f t="shared" ca="1" si="53"/>
        <v>0.47526598792857333</v>
      </c>
      <c r="S364" s="53">
        <f t="shared" ca="1" si="54"/>
        <v>0</v>
      </c>
      <c r="T364" s="38">
        <f t="shared" ca="1" si="55"/>
        <v>0.33058179826598255</v>
      </c>
      <c r="U364" s="54">
        <f t="shared" ca="1" si="56"/>
        <v>0.80269259891427591</v>
      </c>
      <c r="V364">
        <f t="shared" ca="1" si="57"/>
        <v>0</v>
      </c>
      <c r="W364" s="41">
        <f ca="1">VLOOKUP(LoanApplications!Q364,Rates!$B$2:$C$7,2,FALSE)*V364-800</f>
        <v>-800</v>
      </c>
      <c r="X364">
        <f t="shared" si="58"/>
        <v>0</v>
      </c>
      <c r="Y364" s="41">
        <f t="shared" ca="1" si="59"/>
        <v>0</v>
      </c>
    </row>
    <row r="365" spans="10:25">
      <c r="J365" s="47">
        <v>22</v>
      </c>
      <c r="K365" s="48">
        <v>0.86899999999999999</v>
      </c>
      <c r="L365" s="49">
        <v>50</v>
      </c>
      <c r="M365" s="47">
        <v>1</v>
      </c>
      <c r="N365" s="37">
        <f t="shared" si="50"/>
        <v>-6.0850037892624442E-2</v>
      </c>
      <c r="O365" s="37">
        <f t="shared" si="51"/>
        <v>0.94096433819115788</v>
      </c>
      <c r="P365" s="37">
        <f t="shared" si="52"/>
        <v>0.48479218277038022</v>
      </c>
      <c r="Q365" s="1">
        <f>VLOOKUP(P365,Rates!$A$2:$B$7,2,TRUE)</f>
        <v>0.28000000000000003</v>
      </c>
      <c r="R365" s="38">
        <f t="shared" ca="1" si="53"/>
        <v>5.3244329272656987E-3</v>
      </c>
      <c r="S365" s="53">
        <f t="shared" ca="1" si="54"/>
        <v>0</v>
      </c>
      <c r="T365" s="38">
        <f t="shared" ca="1" si="55"/>
        <v>0.23126634388087786</v>
      </c>
      <c r="U365" s="54">
        <f t="shared" ca="1" si="56"/>
        <v>0.52602144084052549</v>
      </c>
      <c r="V365">
        <f t="shared" ca="1" si="57"/>
        <v>0</v>
      </c>
      <c r="W365" s="41">
        <f ca="1">VLOOKUP(LoanApplications!Q365,Rates!$B$2:$C$7,2,FALSE)*V365-800</f>
        <v>-800</v>
      </c>
      <c r="X365">
        <f t="shared" si="58"/>
        <v>1</v>
      </c>
      <c r="Y365" s="41">
        <f t="shared" ca="1" si="59"/>
        <v>-800</v>
      </c>
    </row>
    <row r="366" spans="10:25">
      <c r="J366" s="47">
        <v>8</v>
      </c>
      <c r="K366" s="48">
        <v>1.1400000000000001</v>
      </c>
      <c r="L366" s="49">
        <v>59</v>
      </c>
      <c r="M366" s="47">
        <v>1</v>
      </c>
      <c r="N366" s="37">
        <f t="shared" si="50"/>
        <v>-1.9322764397040437</v>
      </c>
      <c r="O366" s="37">
        <f t="shared" si="51"/>
        <v>0.14481815316828461</v>
      </c>
      <c r="P366" s="37">
        <f t="shared" si="52"/>
        <v>0.12649882670666981</v>
      </c>
      <c r="Q366" s="1">
        <f>VLOOKUP(P366,Rates!$A$2:$B$7,2,TRUE)</f>
        <v>0.35</v>
      </c>
      <c r="R366" s="38">
        <f t="shared" ca="1" si="53"/>
        <v>0.36405539188231095</v>
      </c>
      <c r="S366" s="53">
        <f t="shared" ca="1" si="54"/>
        <v>0</v>
      </c>
      <c r="T366" s="38">
        <f t="shared" ca="1" si="55"/>
        <v>0.8334132424967936</v>
      </c>
      <c r="U366" s="54">
        <f t="shared" ca="1" si="56"/>
        <v>3.5844780783682153</v>
      </c>
      <c r="V366">
        <f t="shared" ca="1" si="57"/>
        <v>3</v>
      </c>
      <c r="W366" s="41">
        <f ca="1">VLOOKUP(LoanApplications!Q366,Rates!$B$2:$C$7,2,FALSE)*V366-800</f>
        <v>-459.30550488098817</v>
      </c>
      <c r="X366">
        <f t="shared" si="58"/>
        <v>0</v>
      </c>
      <c r="Y366" s="41">
        <f t="shared" ca="1" si="59"/>
        <v>0</v>
      </c>
    </row>
    <row r="367" spans="10:25">
      <c r="J367" s="47">
        <v>19</v>
      </c>
      <c r="K367" s="48">
        <v>1.6670000000000003</v>
      </c>
      <c r="L367" s="49">
        <v>67</v>
      </c>
      <c r="M367" s="47">
        <v>1</v>
      </c>
      <c r="N367" s="37">
        <f t="shared" si="50"/>
        <v>2.793741550281883</v>
      </c>
      <c r="O367" s="37">
        <f t="shared" si="51"/>
        <v>16.342050158894075</v>
      </c>
      <c r="P367" s="37">
        <f t="shared" si="52"/>
        <v>0.94233669082734495</v>
      </c>
      <c r="Q367" s="1">
        <f>VLOOKUP(P367,Rates!$A$2:$B$7,2,TRUE)</f>
        <v>0.22</v>
      </c>
      <c r="R367" s="38">
        <f t="shared" ca="1" si="53"/>
        <v>0.11973549965059482</v>
      </c>
      <c r="S367" s="53">
        <f t="shared" ca="1" si="54"/>
        <v>1</v>
      </c>
      <c r="T367" s="38">
        <f t="shared" ca="1" si="55"/>
        <v>0.50437632519011277</v>
      </c>
      <c r="U367" s="54">
        <f t="shared" ca="1" si="56"/>
        <v>1.4038767207447254</v>
      </c>
      <c r="V367">
        <f t="shared" ca="1" si="57"/>
        <v>8</v>
      </c>
      <c r="W367" s="41">
        <f ca="1">VLOOKUP(LoanApplications!Q367,Rates!$B$2:$C$7,2,FALSE)*V367-800</f>
        <v>67.398382478407598</v>
      </c>
      <c r="X367">
        <f t="shared" si="58"/>
        <v>1</v>
      </c>
      <c r="Y367" s="41">
        <f t="shared" ca="1" si="59"/>
        <v>67.398382478407598</v>
      </c>
    </row>
    <row r="368" spans="10:25">
      <c r="J368" s="47">
        <v>9</v>
      </c>
      <c r="K368" s="48">
        <v>1.3160000000000001</v>
      </c>
      <c r="L368" s="49">
        <v>60</v>
      </c>
      <c r="M368" s="47">
        <v>1</v>
      </c>
      <c r="N368" s="37">
        <f t="shared" si="50"/>
        <v>-2.0500055019812677</v>
      </c>
      <c r="O368" s="37">
        <f t="shared" si="51"/>
        <v>0.1287341952927247</v>
      </c>
      <c r="P368" s="37">
        <f t="shared" si="52"/>
        <v>0.11405182533637949</v>
      </c>
      <c r="Q368" s="1">
        <f>VLOOKUP(P368,Rates!$A$2:$B$7,2,TRUE)</f>
        <v>0.35</v>
      </c>
      <c r="R368" s="38">
        <f t="shared" ca="1" si="53"/>
        <v>0.37248335887612527</v>
      </c>
      <c r="S368" s="53">
        <f t="shared" ca="1" si="54"/>
        <v>0</v>
      </c>
      <c r="T368" s="38">
        <f t="shared" ca="1" si="55"/>
        <v>0.43539142474401393</v>
      </c>
      <c r="U368" s="54">
        <f t="shared" ca="1" si="56"/>
        <v>1.1432451501623173</v>
      </c>
      <c r="V368">
        <f t="shared" ca="1" si="57"/>
        <v>1</v>
      </c>
      <c r="W368" s="41">
        <f ca="1">VLOOKUP(LoanApplications!Q368,Rates!$B$2:$C$7,2,FALSE)*V368-800</f>
        <v>-686.43516829366274</v>
      </c>
      <c r="X368">
        <f t="shared" si="58"/>
        <v>0</v>
      </c>
      <c r="Y368" s="41">
        <f t="shared" ca="1" si="59"/>
        <v>0</v>
      </c>
    </row>
    <row r="369" spans="10:25">
      <c r="J369" s="47">
        <v>8</v>
      </c>
      <c r="K369" s="48">
        <v>2.3140000000000001</v>
      </c>
      <c r="L369" s="49">
        <v>73</v>
      </c>
      <c r="M369" s="47">
        <v>1</v>
      </c>
      <c r="N369" s="37">
        <f t="shared" si="50"/>
        <v>-1.4805230429233802</v>
      </c>
      <c r="O369" s="37">
        <f t="shared" si="51"/>
        <v>0.22751865523424591</v>
      </c>
      <c r="P369" s="37">
        <f t="shared" si="52"/>
        <v>0.18534842974816446</v>
      </c>
      <c r="Q369" s="1">
        <f>VLOOKUP(P369,Rates!$A$2:$B$7,2,TRUE)</f>
        <v>0.35</v>
      </c>
      <c r="R369" s="38">
        <f t="shared" ca="1" si="53"/>
        <v>8.0919428165093565E-2</v>
      </c>
      <c r="S369" s="53">
        <f t="shared" ca="1" si="54"/>
        <v>0</v>
      </c>
      <c r="T369" s="38">
        <f t="shared" ca="1" si="55"/>
        <v>0.37688980649682857</v>
      </c>
      <c r="U369" s="54">
        <f t="shared" ca="1" si="56"/>
        <v>0.94606380045662619</v>
      </c>
      <c r="V369">
        <f t="shared" ca="1" si="57"/>
        <v>0</v>
      </c>
      <c r="W369" s="41">
        <f ca="1">VLOOKUP(LoanApplications!Q369,Rates!$B$2:$C$7,2,FALSE)*V369-800</f>
        <v>-800</v>
      </c>
      <c r="X369">
        <f t="shared" si="58"/>
        <v>0</v>
      </c>
      <c r="Y369" s="41">
        <f t="shared" ca="1" si="59"/>
        <v>0</v>
      </c>
    </row>
    <row r="370" spans="10:25">
      <c r="J370" s="47">
        <v>8</v>
      </c>
      <c r="K370" s="48">
        <v>1.6219999999999999</v>
      </c>
      <c r="L370" s="49">
        <v>74</v>
      </c>
      <c r="M370" s="47">
        <v>1</v>
      </c>
      <c r="N370" s="37">
        <f t="shared" si="50"/>
        <v>2.6527077528069825</v>
      </c>
      <c r="O370" s="37">
        <f t="shared" si="51"/>
        <v>14.192416218289894</v>
      </c>
      <c r="P370" s="37">
        <f t="shared" si="52"/>
        <v>0.93417768539041757</v>
      </c>
      <c r="Q370" s="1">
        <f>VLOOKUP(P370,Rates!$A$2:$B$7,2,TRUE)</f>
        <v>0.22</v>
      </c>
      <c r="R370" s="38">
        <f t="shared" ca="1" si="53"/>
        <v>0.57053235585986228</v>
      </c>
      <c r="S370" s="53">
        <f t="shared" ca="1" si="54"/>
        <v>1</v>
      </c>
      <c r="T370" s="38">
        <f t="shared" ca="1" si="55"/>
        <v>0.460808668404318</v>
      </c>
      <c r="U370" s="54">
        <f t="shared" ca="1" si="56"/>
        <v>1.2353695918615408</v>
      </c>
      <c r="V370">
        <f t="shared" ca="1" si="57"/>
        <v>8</v>
      </c>
      <c r="W370" s="41">
        <f ca="1">VLOOKUP(LoanApplications!Q370,Rates!$B$2:$C$7,2,FALSE)*V370-800</f>
        <v>67.398382478407598</v>
      </c>
      <c r="X370">
        <f t="shared" si="58"/>
        <v>1</v>
      </c>
      <c r="Y370" s="41">
        <f t="shared" ca="1" si="59"/>
        <v>67.398382478407598</v>
      </c>
    </row>
    <row r="371" spans="10:25">
      <c r="J371" s="47">
        <v>22</v>
      </c>
      <c r="K371" s="48">
        <v>0.78800000000000003</v>
      </c>
      <c r="L371" s="49">
        <v>56</v>
      </c>
      <c r="M371" s="47">
        <v>1</v>
      </c>
      <c r="N371" s="37">
        <f t="shared" si="50"/>
        <v>3.2203734500264467</v>
      </c>
      <c r="O371" s="37">
        <f t="shared" si="51"/>
        <v>25.037468678971138</v>
      </c>
      <c r="P371" s="37">
        <f t="shared" si="52"/>
        <v>0.96159380881722811</v>
      </c>
      <c r="Q371" s="1">
        <f>VLOOKUP(P371,Rates!$A$2:$B$7,2,TRUE)</f>
        <v>0.15</v>
      </c>
      <c r="R371" s="38">
        <f t="shared" ca="1" si="53"/>
        <v>0.43137391266586889</v>
      </c>
      <c r="S371" s="53">
        <f t="shared" ca="1" si="54"/>
        <v>1</v>
      </c>
      <c r="T371" s="38">
        <f t="shared" ca="1" si="55"/>
        <v>1.6902913726324353E-2</v>
      </c>
      <c r="U371" s="54">
        <f t="shared" ca="1" si="56"/>
        <v>3.4094796856889868E-2</v>
      </c>
      <c r="V371">
        <f t="shared" ca="1" si="57"/>
        <v>8</v>
      </c>
      <c r="W371" s="41">
        <f ca="1">VLOOKUP(LoanApplications!Q371,Rates!$B$2:$C$7,2,FALSE)*V371-800</f>
        <v>45.652073294430465</v>
      </c>
      <c r="X371">
        <f t="shared" si="58"/>
        <v>1</v>
      </c>
      <c r="Y371" s="41">
        <f t="shared" ca="1" si="59"/>
        <v>45.652073294430465</v>
      </c>
    </row>
    <row r="372" spans="10:25">
      <c r="J372" s="47">
        <v>5</v>
      </c>
      <c r="K372" s="48">
        <v>1.028</v>
      </c>
      <c r="L372" s="49">
        <v>58</v>
      </c>
      <c r="M372" s="47">
        <v>1</v>
      </c>
      <c r="N372" s="37">
        <f t="shared" si="50"/>
        <v>-2.8269215242545869</v>
      </c>
      <c r="O372" s="37">
        <f t="shared" si="51"/>
        <v>5.9194803228093604E-2</v>
      </c>
      <c r="P372" s="37">
        <f t="shared" si="52"/>
        <v>5.5886606550264797E-2</v>
      </c>
      <c r="Q372" s="1">
        <f>VLOOKUP(P372,Rates!$A$2:$B$7,2,TRUE)</f>
        <v>0.35</v>
      </c>
      <c r="R372" s="38">
        <f t="shared" ca="1" si="53"/>
        <v>0.28586923933443786</v>
      </c>
      <c r="S372" s="53">
        <f t="shared" ca="1" si="54"/>
        <v>0</v>
      </c>
      <c r="T372" s="38">
        <f t="shared" ca="1" si="55"/>
        <v>0.78298774661989501</v>
      </c>
      <c r="U372" s="54">
        <f t="shared" ca="1" si="56"/>
        <v>3.0556029196929306</v>
      </c>
      <c r="V372">
        <f t="shared" ca="1" si="57"/>
        <v>3</v>
      </c>
      <c r="W372" s="41">
        <f ca="1">VLOOKUP(LoanApplications!Q372,Rates!$B$2:$C$7,2,FALSE)*V372-800</f>
        <v>-459.30550488098817</v>
      </c>
      <c r="X372">
        <f t="shared" si="58"/>
        <v>0</v>
      </c>
      <c r="Y372" s="41">
        <f t="shared" ca="1" si="59"/>
        <v>0</v>
      </c>
    </row>
    <row r="373" spans="10:25">
      <c r="J373" s="47">
        <v>11</v>
      </c>
      <c r="K373" s="48">
        <v>0.98699999999999988</v>
      </c>
      <c r="L373" s="49">
        <v>63</v>
      </c>
      <c r="M373" s="47">
        <v>1</v>
      </c>
      <c r="N373" s="37">
        <f t="shared" si="50"/>
        <v>1.7896242622550567</v>
      </c>
      <c r="O373" s="37">
        <f t="shared" si="51"/>
        <v>5.9872024257590155</v>
      </c>
      <c r="P373" s="37">
        <f t="shared" si="52"/>
        <v>0.85688120379718768</v>
      </c>
      <c r="Q373" s="1">
        <f>VLOOKUP(P373,Rates!$A$2:$B$7,2,TRUE)</f>
        <v>0.22</v>
      </c>
      <c r="R373" s="38">
        <f t="shared" ca="1" si="53"/>
        <v>0.68843197972959014</v>
      </c>
      <c r="S373" s="53">
        <f t="shared" ca="1" si="54"/>
        <v>1</v>
      </c>
      <c r="T373" s="38">
        <f t="shared" ca="1" si="55"/>
        <v>0.75189102595301671</v>
      </c>
      <c r="U373" s="54">
        <f t="shared" ca="1" si="56"/>
        <v>2.7877744357006726</v>
      </c>
      <c r="V373">
        <f t="shared" ca="1" si="57"/>
        <v>8</v>
      </c>
      <c r="W373" s="41">
        <f ca="1">VLOOKUP(LoanApplications!Q373,Rates!$B$2:$C$7,2,FALSE)*V373-800</f>
        <v>67.398382478407598</v>
      </c>
      <c r="X373">
        <f t="shared" si="58"/>
        <v>1</v>
      </c>
      <c r="Y373" s="41">
        <f t="shared" ca="1" si="59"/>
        <v>67.398382478407598</v>
      </c>
    </row>
    <row r="374" spans="10:25">
      <c r="J374" s="47">
        <v>9</v>
      </c>
      <c r="K374" s="48">
        <v>1.3240000000000001</v>
      </c>
      <c r="L374" s="49">
        <v>60</v>
      </c>
      <c r="M374" s="47">
        <v>1</v>
      </c>
      <c r="N374" s="37">
        <f t="shared" si="50"/>
        <v>-2.0922912524827915</v>
      </c>
      <c r="O374" s="37">
        <f t="shared" si="51"/>
        <v>0.12340406178130883</v>
      </c>
      <c r="P374" s="37">
        <f t="shared" si="52"/>
        <v>0.10984833149493427</v>
      </c>
      <c r="Q374" s="1">
        <f>VLOOKUP(P374,Rates!$A$2:$B$7,2,TRUE)</f>
        <v>0.35</v>
      </c>
      <c r="R374" s="38">
        <f t="shared" ca="1" si="53"/>
        <v>7.4155792908156326E-2</v>
      </c>
      <c r="S374" s="53">
        <f t="shared" ca="1" si="54"/>
        <v>0</v>
      </c>
      <c r="T374" s="38">
        <f t="shared" ca="1" si="55"/>
        <v>0.56352930807977741</v>
      </c>
      <c r="U374" s="54">
        <f t="shared" ca="1" si="56"/>
        <v>1.6580680986477692</v>
      </c>
      <c r="V374">
        <f t="shared" ca="1" si="57"/>
        <v>1</v>
      </c>
      <c r="W374" s="41">
        <f ca="1">VLOOKUP(LoanApplications!Q374,Rates!$B$2:$C$7,2,FALSE)*V374-800</f>
        <v>-686.43516829366274</v>
      </c>
      <c r="X374">
        <f t="shared" si="58"/>
        <v>0</v>
      </c>
      <c r="Y374" s="41">
        <f t="shared" ca="1" si="59"/>
        <v>0</v>
      </c>
    </row>
    <row r="375" spans="10:25">
      <c r="J375" s="47">
        <v>5</v>
      </c>
      <c r="K375" s="48">
        <v>0.64200000000000002</v>
      </c>
      <c r="L375" s="49">
        <v>52</v>
      </c>
      <c r="M375" s="47">
        <v>1</v>
      </c>
      <c r="N375" s="37">
        <f t="shared" si="50"/>
        <v>-3.6397143266471872</v>
      </c>
      <c r="O375" s="37">
        <f t="shared" si="51"/>
        <v>2.6259844632127091E-2</v>
      </c>
      <c r="P375" s="37">
        <f t="shared" si="52"/>
        <v>2.5587910088736045E-2</v>
      </c>
      <c r="Q375" s="1">
        <f>VLOOKUP(P375,Rates!$A$2:$B$7,2,TRUE)</f>
        <v>0.35</v>
      </c>
      <c r="R375" s="38">
        <f t="shared" ca="1" si="53"/>
        <v>0.39972875711723499</v>
      </c>
      <c r="S375" s="53">
        <f t="shared" ca="1" si="54"/>
        <v>0</v>
      </c>
      <c r="T375" s="38">
        <f t="shared" ca="1" si="55"/>
        <v>0.72832698360917891</v>
      </c>
      <c r="U375" s="54">
        <f t="shared" ca="1" si="56"/>
        <v>2.6063121629295742</v>
      </c>
      <c r="V375">
        <f t="shared" ca="1" si="57"/>
        <v>2</v>
      </c>
      <c r="W375" s="41">
        <f ca="1">VLOOKUP(LoanApplications!Q375,Rates!$B$2:$C$7,2,FALSE)*V375-800</f>
        <v>-572.87033658732548</v>
      </c>
      <c r="X375">
        <f t="shared" si="58"/>
        <v>0</v>
      </c>
      <c r="Y375" s="41">
        <f t="shared" ca="1" si="59"/>
        <v>0</v>
      </c>
    </row>
    <row r="376" spans="10:25">
      <c r="J376" s="47">
        <v>20</v>
      </c>
      <c r="K376" s="48">
        <v>0.67400000000000004</v>
      </c>
      <c r="L376" s="49">
        <v>42</v>
      </c>
      <c r="M376" s="47">
        <v>1</v>
      </c>
      <c r="N376" s="37">
        <f t="shared" si="50"/>
        <v>-3.5083300310217318</v>
      </c>
      <c r="O376" s="37">
        <f t="shared" si="51"/>
        <v>2.9946883068001116E-2</v>
      </c>
      <c r="P376" s="37">
        <f t="shared" si="52"/>
        <v>2.9076143207303538E-2</v>
      </c>
      <c r="Q376" s="1">
        <f>VLOOKUP(P376,Rates!$A$2:$B$7,2,TRUE)</f>
        <v>0.35</v>
      </c>
      <c r="R376" s="38">
        <f t="shared" ca="1" si="53"/>
        <v>0.29503321715421826</v>
      </c>
      <c r="S376" s="53">
        <f t="shared" ca="1" si="54"/>
        <v>0</v>
      </c>
      <c r="T376" s="38">
        <f t="shared" ca="1" si="55"/>
        <v>0.14087861481801589</v>
      </c>
      <c r="U376" s="54">
        <f t="shared" ca="1" si="56"/>
        <v>0.30369011421385511</v>
      </c>
      <c r="V376">
        <f t="shared" ca="1" si="57"/>
        <v>0</v>
      </c>
      <c r="W376" s="41">
        <f ca="1">VLOOKUP(LoanApplications!Q376,Rates!$B$2:$C$7,2,FALSE)*V376-800</f>
        <v>-800</v>
      </c>
      <c r="X376">
        <f t="shared" si="58"/>
        <v>0</v>
      </c>
      <c r="Y376" s="41">
        <f t="shared" ca="1" si="59"/>
        <v>0</v>
      </c>
    </row>
    <row r="377" spans="10:25">
      <c r="J377" s="47">
        <v>18</v>
      </c>
      <c r="K377" s="48">
        <v>0.71699999999999997</v>
      </c>
      <c r="L377" s="49">
        <v>54.548000000000002</v>
      </c>
      <c r="M377" s="47">
        <v>1</v>
      </c>
      <c r="N377" s="37">
        <f t="shared" si="50"/>
        <v>1.5570377761862737</v>
      </c>
      <c r="O377" s="37">
        <f t="shared" si="51"/>
        <v>4.7447454097003892</v>
      </c>
      <c r="P377" s="37">
        <f t="shared" si="52"/>
        <v>0.82592788214575485</v>
      </c>
      <c r="Q377" s="1">
        <f>VLOOKUP(P377,Rates!$A$2:$B$7,2,TRUE)</f>
        <v>0.25</v>
      </c>
      <c r="R377" s="38">
        <f t="shared" ca="1" si="53"/>
        <v>0.64886224370381007</v>
      </c>
      <c r="S377" s="53">
        <f t="shared" ca="1" si="54"/>
        <v>1</v>
      </c>
      <c r="T377" s="38">
        <f t="shared" ca="1" si="55"/>
        <v>0.74852222943077806</v>
      </c>
      <c r="U377" s="54">
        <f t="shared" ca="1" si="56"/>
        <v>2.7608013614949187</v>
      </c>
      <c r="V377">
        <f t="shared" ca="1" si="57"/>
        <v>8</v>
      </c>
      <c r="W377" s="41">
        <f ca="1">VLOOKUP(LoanApplications!Q377,Rates!$B$2:$C$7,2,FALSE)*V377-800</f>
        <v>76.803357187340907</v>
      </c>
      <c r="X377">
        <f t="shared" si="58"/>
        <v>1</v>
      </c>
      <c r="Y377" s="41">
        <f t="shared" ca="1" si="59"/>
        <v>76.803357187340907</v>
      </c>
    </row>
    <row r="378" spans="10:25">
      <c r="J378" s="47">
        <v>9</v>
      </c>
      <c r="K378" s="48">
        <v>1.474</v>
      </c>
      <c r="L378" s="49">
        <v>60</v>
      </c>
      <c r="M378" s="47">
        <v>1</v>
      </c>
      <c r="N378" s="37">
        <f t="shared" si="50"/>
        <v>-2.8851490743863657</v>
      </c>
      <c r="O378" s="37">
        <f t="shared" si="51"/>
        <v>5.5846463638613376E-2</v>
      </c>
      <c r="P378" s="37">
        <f t="shared" si="52"/>
        <v>5.2892599030125706E-2</v>
      </c>
      <c r="Q378" s="1">
        <f>VLOOKUP(P378,Rates!$A$2:$B$7,2,TRUE)</f>
        <v>0.35</v>
      </c>
      <c r="R378" s="38">
        <f t="shared" ca="1" si="53"/>
        <v>2.7815677489749779E-3</v>
      </c>
      <c r="S378" s="53">
        <f t="shared" ca="1" si="54"/>
        <v>0</v>
      </c>
      <c r="T378" s="38">
        <f t="shared" ca="1" si="55"/>
        <v>0.74294875393438065</v>
      </c>
      <c r="U378" s="54">
        <f t="shared" ca="1" si="56"/>
        <v>2.7169596258622453</v>
      </c>
      <c r="V378">
        <f t="shared" ca="1" si="57"/>
        <v>2</v>
      </c>
      <c r="W378" s="41">
        <f ca="1">VLOOKUP(LoanApplications!Q378,Rates!$B$2:$C$7,2,FALSE)*V378-800</f>
        <v>-572.87033658732548</v>
      </c>
      <c r="X378">
        <f t="shared" si="58"/>
        <v>0</v>
      </c>
      <c r="Y378" s="41">
        <f t="shared" ca="1" si="59"/>
        <v>0</v>
      </c>
    </row>
    <row r="379" spans="10:25">
      <c r="J379" s="47">
        <v>17</v>
      </c>
      <c r="K379" s="48">
        <v>0.158</v>
      </c>
      <c r="L379" s="49">
        <v>38</v>
      </c>
      <c r="M379" s="47">
        <v>1</v>
      </c>
      <c r="N379" s="37">
        <f t="shared" si="50"/>
        <v>-3.6940848472908776</v>
      </c>
      <c r="O379" s="37">
        <f t="shared" si="51"/>
        <v>2.4870203285125594E-2</v>
      </c>
      <c r="P379" s="37">
        <f t="shared" si="52"/>
        <v>2.4266685874373636E-2</v>
      </c>
      <c r="Q379" s="1">
        <f>VLOOKUP(P379,Rates!$A$2:$B$7,2,TRUE)</f>
        <v>0.35</v>
      </c>
      <c r="R379" s="38">
        <f t="shared" ca="1" si="53"/>
        <v>0.41658125486054931</v>
      </c>
      <c r="S379" s="53">
        <f t="shared" ca="1" si="54"/>
        <v>0</v>
      </c>
      <c r="T379" s="38">
        <f t="shared" ca="1" si="55"/>
        <v>0.99631842017103245</v>
      </c>
      <c r="U379" s="54">
        <f t="shared" ca="1" si="56"/>
        <v>11.208826635149759</v>
      </c>
      <c r="V379">
        <f t="shared" ca="1" si="57"/>
        <v>7</v>
      </c>
      <c r="W379" s="41">
        <f ca="1">VLOOKUP(LoanApplications!Q379,Rates!$B$2:$C$7,2,FALSE)*V379-800</f>
        <v>-5.046178055639075</v>
      </c>
      <c r="X379">
        <f t="shared" si="58"/>
        <v>0</v>
      </c>
      <c r="Y379" s="41">
        <f t="shared" ca="1" si="59"/>
        <v>0</v>
      </c>
    </row>
    <row r="380" spans="10:25">
      <c r="J380" s="47">
        <v>2</v>
      </c>
      <c r="K380" s="48">
        <v>2.1659999999999999</v>
      </c>
      <c r="L380" s="49">
        <v>75</v>
      </c>
      <c r="M380" s="47">
        <v>1</v>
      </c>
      <c r="N380" s="37">
        <f t="shared" si="50"/>
        <v>-1.7694743323948501</v>
      </c>
      <c r="O380" s="37">
        <f t="shared" si="51"/>
        <v>0.17042255089760094</v>
      </c>
      <c r="P380" s="37">
        <f t="shared" si="52"/>
        <v>0.14560771301518696</v>
      </c>
      <c r="Q380" s="1">
        <f>VLOOKUP(P380,Rates!$A$2:$B$7,2,TRUE)</f>
        <v>0.35</v>
      </c>
      <c r="R380" s="38">
        <f t="shared" ca="1" si="53"/>
        <v>0.35761674151686285</v>
      </c>
      <c r="S380" s="53">
        <f t="shared" ca="1" si="54"/>
        <v>0</v>
      </c>
      <c r="T380" s="38">
        <f t="shared" ca="1" si="55"/>
        <v>0.6784706992663605</v>
      </c>
      <c r="U380" s="54">
        <f t="shared" ca="1" si="56"/>
        <v>2.269333203744095</v>
      </c>
      <c r="V380">
        <f t="shared" ca="1" si="57"/>
        <v>2</v>
      </c>
      <c r="W380" s="41">
        <f ca="1">VLOOKUP(LoanApplications!Q380,Rates!$B$2:$C$7,2,FALSE)*V380-800</f>
        <v>-572.87033658732548</v>
      </c>
      <c r="X380">
        <f t="shared" si="58"/>
        <v>0</v>
      </c>
      <c r="Y380" s="41">
        <f t="shared" ca="1" si="59"/>
        <v>0</v>
      </c>
    </row>
    <row r="381" spans="10:25">
      <c r="J381" s="47">
        <v>18</v>
      </c>
      <c r="K381" s="48">
        <v>0.496</v>
      </c>
      <c r="L381" s="49">
        <v>57.040500000000002</v>
      </c>
      <c r="M381" s="47">
        <v>1</v>
      </c>
      <c r="N381" s="37">
        <f t="shared" si="50"/>
        <v>3.9103987268320743</v>
      </c>
      <c r="O381" s="37">
        <f t="shared" si="51"/>
        <v>49.918851991523994</v>
      </c>
      <c r="P381" s="37">
        <f t="shared" si="52"/>
        <v>0.98036090836913481</v>
      </c>
      <c r="Q381" s="1">
        <f>VLOOKUP(P381,Rates!$A$2:$B$7,2,TRUE)</f>
        <v>0.15</v>
      </c>
      <c r="R381" s="38">
        <f t="shared" ca="1" si="53"/>
        <v>0.69513615413970564</v>
      </c>
      <c r="S381" s="53">
        <f t="shared" ca="1" si="54"/>
        <v>1</v>
      </c>
      <c r="T381" s="38">
        <f t="shared" ca="1" si="55"/>
        <v>1.7743284182030084E-2</v>
      </c>
      <c r="U381" s="54">
        <f t="shared" ca="1" si="56"/>
        <v>3.5805166778128124E-2</v>
      </c>
      <c r="V381">
        <f t="shared" ca="1" si="57"/>
        <v>8</v>
      </c>
      <c r="W381" s="41">
        <f ca="1">VLOOKUP(LoanApplications!Q381,Rates!$B$2:$C$7,2,FALSE)*V381-800</f>
        <v>45.652073294430465</v>
      </c>
      <c r="X381">
        <f t="shared" si="58"/>
        <v>1</v>
      </c>
      <c r="Y381" s="41">
        <f t="shared" ca="1" si="59"/>
        <v>45.652073294430465</v>
      </c>
    </row>
    <row r="382" spans="10:25">
      <c r="J382" s="47">
        <v>18</v>
      </c>
      <c r="K382" s="48">
        <v>1.8089999999999999</v>
      </c>
      <c r="L382" s="49">
        <v>68</v>
      </c>
      <c r="M382" s="47">
        <v>1</v>
      </c>
      <c r="N382" s="37">
        <f t="shared" si="50"/>
        <v>2.1816387848205707</v>
      </c>
      <c r="O382" s="37">
        <f t="shared" si="51"/>
        <v>8.86081533651687</v>
      </c>
      <c r="P382" s="37">
        <f t="shared" si="52"/>
        <v>0.89858850755507313</v>
      </c>
      <c r="Q382" s="1">
        <f>VLOOKUP(P382,Rates!$A$2:$B$7,2,TRUE)</f>
        <v>0.22</v>
      </c>
      <c r="R382" s="38">
        <f t="shared" ca="1" si="53"/>
        <v>0.94433090476773007</v>
      </c>
      <c r="S382" s="53">
        <f t="shared" ca="1" si="54"/>
        <v>1</v>
      </c>
      <c r="T382" s="38">
        <f t="shared" ca="1" si="55"/>
        <v>0.55600477737096698</v>
      </c>
      <c r="U382" s="54">
        <f t="shared" ca="1" si="56"/>
        <v>1.6238829529046401</v>
      </c>
      <c r="V382">
        <f t="shared" ca="1" si="57"/>
        <v>8</v>
      </c>
      <c r="W382" s="41">
        <f ca="1">VLOOKUP(LoanApplications!Q382,Rates!$B$2:$C$7,2,FALSE)*V382-800</f>
        <v>67.398382478407598</v>
      </c>
      <c r="X382">
        <f t="shared" si="58"/>
        <v>1</v>
      </c>
      <c r="Y382" s="41">
        <f t="shared" ca="1" si="59"/>
        <v>67.398382478407598</v>
      </c>
    </row>
    <row r="383" spans="10:25">
      <c r="J383" s="47">
        <v>7</v>
      </c>
      <c r="K383" s="48">
        <v>1.6149999999999998</v>
      </c>
      <c r="L383" s="49">
        <v>67</v>
      </c>
      <c r="M383" s="47">
        <v>1</v>
      </c>
      <c r="N383" s="37">
        <f t="shared" si="50"/>
        <v>-0.97592992835163628</v>
      </c>
      <c r="O383" s="37">
        <f t="shared" si="51"/>
        <v>0.37684175474071613</v>
      </c>
      <c r="P383" s="37">
        <f t="shared" si="52"/>
        <v>0.27370012090582058</v>
      </c>
      <c r="Q383" s="1">
        <f>VLOOKUP(P383,Rates!$A$2:$B$7,2,TRUE)</f>
        <v>0.3</v>
      </c>
      <c r="R383" s="38">
        <f t="shared" ca="1" si="53"/>
        <v>0.49000022255744802</v>
      </c>
      <c r="S383" s="53">
        <f t="shared" ca="1" si="54"/>
        <v>0</v>
      </c>
      <c r="T383" s="38">
        <f t="shared" ca="1" si="55"/>
        <v>0.57780837395328588</v>
      </c>
      <c r="U383" s="54">
        <f t="shared" ca="1" si="56"/>
        <v>1.7245919557115412</v>
      </c>
      <c r="V383">
        <f t="shared" ca="1" si="57"/>
        <v>1</v>
      </c>
      <c r="W383" s="41">
        <f ca="1">VLOOKUP(LoanApplications!Q383,Rates!$B$2:$C$7,2,FALSE)*V383-800</f>
        <v>-688.4261233343218</v>
      </c>
      <c r="X383">
        <f t="shared" si="58"/>
        <v>0</v>
      </c>
      <c r="Y383" s="41">
        <f t="shared" ca="1" si="59"/>
        <v>0</v>
      </c>
    </row>
    <row r="384" spans="10:25">
      <c r="J384" s="47">
        <v>18</v>
      </c>
      <c r="K384" s="48">
        <v>2.38</v>
      </c>
      <c r="L384" s="49">
        <v>66</v>
      </c>
      <c r="M384" s="47">
        <v>1</v>
      </c>
      <c r="N384" s="37">
        <f t="shared" si="50"/>
        <v>-1.7875334119227588</v>
      </c>
      <c r="O384" s="37">
        <f t="shared" si="51"/>
        <v>0.1673724999463376</v>
      </c>
      <c r="P384" s="37">
        <f t="shared" si="52"/>
        <v>0.14337540070031757</v>
      </c>
      <c r="Q384" s="1">
        <f>VLOOKUP(P384,Rates!$A$2:$B$7,2,TRUE)</f>
        <v>0.35</v>
      </c>
      <c r="R384" s="38">
        <f t="shared" ca="1" si="53"/>
        <v>0.37885429635382606</v>
      </c>
      <c r="S384" s="53">
        <f t="shared" ca="1" si="54"/>
        <v>0</v>
      </c>
      <c r="T384" s="38">
        <f t="shared" ca="1" si="55"/>
        <v>0.2851063507805095</v>
      </c>
      <c r="U384" s="54">
        <f t="shared" ca="1" si="56"/>
        <v>0.67124297940346556</v>
      </c>
      <c r="V384">
        <f t="shared" ca="1" si="57"/>
        <v>0</v>
      </c>
      <c r="W384" s="41">
        <f ca="1">VLOOKUP(LoanApplications!Q384,Rates!$B$2:$C$7,2,FALSE)*V384-800</f>
        <v>-800</v>
      </c>
      <c r="X384">
        <f t="shared" si="58"/>
        <v>0</v>
      </c>
      <c r="Y384" s="41">
        <f t="shared" ca="1" si="59"/>
        <v>0</v>
      </c>
    </row>
    <row r="385" spans="10:25">
      <c r="J385" s="47">
        <v>24</v>
      </c>
      <c r="K385" s="48">
        <v>5.7999999999999996E-2</v>
      </c>
      <c r="L385" s="49">
        <v>35</v>
      </c>
      <c r="M385" s="47">
        <v>1</v>
      </c>
      <c r="N385" s="37">
        <f t="shared" si="50"/>
        <v>-2.2327445982128964</v>
      </c>
      <c r="O385" s="37">
        <f t="shared" si="51"/>
        <v>0.10723371242446519</v>
      </c>
      <c r="P385" s="37">
        <f t="shared" si="52"/>
        <v>9.6848308736607963E-2</v>
      </c>
      <c r="Q385" s="1">
        <f>VLOOKUP(P385,Rates!$A$2:$B$7,2,TRUE)</f>
        <v>0.35</v>
      </c>
      <c r="R385" s="38">
        <f t="shared" ca="1" si="53"/>
        <v>0.26610204379053837</v>
      </c>
      <c r="S385" s="53">
        <f t="shared" ca="1" si="54"/>
        <v>0</v>
      </c>
      <c r="T385" s="38">
        <f t="shared" ca="1" si="55"/>
        <v>0.9785555307578454</v>
      </c>
      <c r="U385" s="54">
        <f t="shared" ca="1" si="56"/>
        <v>7.6845770220884724</v>
      </c>
      <c r="V385">
        <f t="shared" ca="1" si="57"/>
        <v>7</v>
      </c>
      <c r="W385" s="41">
        <f ca="1">VLOOKUP(LoanApplications!Q385,Rates!$B$2:$C$7,2,FALSE)*V385-800</f>
        <v>-5.046178055639075</v>
      </c>
      <c r="X385">
        <f t="shared" si="58"/>
        <v>0</v>
      </c>
      <c r="Y385" s="41">
        <f t="shared" ca="1" si="59"/>
        <v>0</v>
      </c>
    </row>
    <row r="386" spans="10:25">
      <c r="J386" s="47">
        <v>8</v>
      </c>
      <c r="K386" s="48">
        <v>0.61499999999999999</v>
      </c>
      <c r="L386" s="49">
        <v>50</v>
      </c>
      <c r="M386" s="47">
        <v>1</v>
      </c>
      <c r="N386" s="37">
        <f t="shared" si="50"/>
        <v>-3.4368944591782338</v>
      </c>
      <c r="O386" s="37">
        <f t="shared" si="51"/>
        <v>3.2164418299335383E-2</v>
      </c>
      <c r="P386" s="37">
        <f t="shared" si="52"/>
        <v>3.1162107246761783E-2</v>
      </c>
      <c r="Q386" s="1">
        <f>VLOOKUP(P386,Rates!$A$2:$B$7,2,TRUE)</f>
        <v>0.35</v>
      </c>
      <c r="R386" s="38">
        <f t="shared" ca="1" si="53"/>
        <v>0.5340760040399577</v>
      </c>
      <c r="S386" s="53">
        <f t="shared" ca="1" si="54"/>
        <v>0</v>
      </c>
      <c r="T386" s="38">
        <f t="shared" ca="1" si="55"/>
        <v>0.48077709363858134</v>
      </c>
      <c r="U386" s="54">
        <f t="shared" ca="1" si="56"/>
        <v>1.3108439919913875</v>
      </c>
      <c r="V386">
        <f t="shared" ca="1" si="57"/>
        <v>1</v>
      </c>
      <c r="W386" s="41">
        <f ca="1">VLOOKUP(LoanApplications!Q386,Rates!$B$2:$C$7,2,FALSE)*V386-800</f>
        <v>-686.43516829366274</v>
      </c>
      <c r="X386">
        <f t="shared" si="58"/>
        <v>0</v>
      </c>
      <c r="Y386" s="41">
        <f t="shared" ca="1" si="59"/>
        <v>0</v>
      </c>
    </row>
    <row r="387" spans="10:25">
      <c r="J387" s="47">
        <v>12</v>
      </c>
      <c r="K387" s="48">
        <v>0.50800000000000001</v>
      </c>
      <c r="L387" s="49">
        <v>48</v>
      </c>
      <c r="M387" s="47">
        <v>1</v>
      </c>
      <c r="N387" s="37">
        <f t="shared" ref="N387:N450" si="60">SUMPRODUCT($A$10:$D$10,J387:M387)</f>
        <v>-2.4741730152862544</v>
      </c>
      <c r="O387" s="37">
        <f t="shared" ref="O387:O450" si="61">EXP(N387)</f>
        <v>8.4232620551342299E-2</v>
      </c>
      <c r="P387" s="37">
        <f t="shared" ref="P387:P450" si="62">O387/(1+O387)</f>
        <v>7.7688697936895895E-2</v>
      </c>
      <c r="Q387" s="1">
        <f>VLOOKUP(P387,Rates!$A$2:$B$7,2,TRUE)</f>
        <v>0.35</v>
      </c>
      <c r="R387" s="38">
        <f t="shared" ref="R387:R450" ca="1" si="63">RAND()</f>
        <v>0.7759212638114491</v>
      </c>
      <c r="S387" s="53">
        <f t="shared" ref="S387:S450" ca="1" si="64">_xlfn.BINOM.INV(1,P387,R387)</f>
        <v>0</v>
      </c>
      <c r="T387" s="38">
        <f t="shared" ref="T387:T450" ca="1" si="65">RAND()</f>
        <v>0.67479580536438954</v>
      </c>
      <c r="U387" s="54">
        <f t="shared" ref="U387:U450" ca="1" si="66">_xlfn.GAMMA.INV(T387,1,2)</f>
        <v>2.2466040055163594</v>
      </c>
      <c r="V387">
        <f t="shared" ref="V387:V450" ca="1" si="67">IF(S387=1,8,MIN(FLOOR(U387,1),7))</f>
        <v>2</v>
      </c>
      <c r="W387" s="41">
        <f ca="1">VLOOKUP(LoanApplications!Q387,Rates!$B$2:$C$7,2,FALSE)*V387-800</f>
        <v>-572.87033658732548</v>
      </c>
      <c r="X387">
        <f t="shared" ref="X387:X450" si="68">IF(P387&gt;$AB$2,1,0)</f>
        <v>0</v>
      </c>
      <c r="Y387" s="41">
        <f t="shared" ref="Y387:Y450" ca="1" si="69">X387*W387</f>
        <v>0</v>
      </c>
    </row>
    <row r="388" spans="10:25">
      <c r="J388" s="47">
        <v>16</v>
      </c>
      <c r="K388" s="48">
        <v>0.12</v>
      </c>
      <c r="L388" s="49">
        <v>45</v>
      </c>
      <c r="M388" s="47">
        <v>1</v>
      </c>
      <c r="N388" s="37">
        <f t="shared" si="60"/>
        <v>-0.50167796237676043</v>
      </c>
      <c r="O388" s="37">
        <f t="shared" si="61"/>
        <v>0.60551377746894808</v>
      </c>
      <c r="P388" s="37">
        <f t="shared" si="62"/>
        <v>0.37714642251374836</v>
      </c>
      <c r="Q388" s="1">
        <f>VLOOKUP(P388,Rates!$A$2:$B$7,2,TRUE)</f>
        <v>0.3</v>
      </c>
      <c r="R388" s="38">
        <f t="shared" ca="1" si="63"/>
        <v>0.91028774595540451</v>
      </c>
      <c r="S388" s="53">
        <f t="shared" ca="1" si="64"/>
        <v>1</v>
      </c>
      <c r="T388" s="38">
        <f t="shared" ca="1" si="65"/>
        <v>0.69064197669698379</v>
      </c>
      <c r="U388" s="54">
        <f t="shared" ca="1" si="66"/>
        <v>2.3465120426737873</v>
      </c>
      <c r="V388">
        <f t="shared" ca="1" si="67"/>
        <v>8</v>
      </c>
      <c r="W388" s="41">
        <f ca="1">VLOOKUP(LoanApplications!Q388,Rates!$B$2:$C$7,2,FALSE)*V388-800</f>
        <v>92.591013325425138</v>
      </c>
      <c r="X388">
        <f t="shared" si="68"/>
        <v>1</v>
      </c>
      <c r="Y388" s="41">
        <f t="shared" ca="1" si="69"/>
        <v>92.591013325425138</v>
      </c>
    </row>
    <row r="389" spans="10:25">
      <c r="J389" s="47">
        <v>9</v>
      </c>
      <c r="K389" s="48">
        <v>0.96799999999999997</v>
      </c>
      <c r="L389" s="49">
        <v>69</v>
      </c>
      <c r="M389" s="47">
        <v>1</v>
      </c>
      <c r="N389" s="37">
        <f t="shared" si="60"/>
        <v>4.0690450409717442</v>
      </c>
      <c r="O389" s="37">
        <f t="shared" si="61"/>
        <v>58.501069783716503</v>
      </c>
      <c r="P389" s="37">
        <f t="shared" si="62"/>
        <v>0.98319357948294117</v>
      </c>
      <c r="Q389" s="1">
        <f>VLOOKUP(P389,Rates!$A$2:$B$7,2,TRUE)</f>
        <v>0.15</v>
      </c>
      <c r="R389" s="38">
        <f t="shared" ca="1" si="63"/>
        <v>0.73903045324946826</v>
      </c>
      <c r="S389" s="53">
        <f t="shared" ca="1" si="64"/>
        <v>1</v>
      </c>
      <c r="T389" s="38">
        <f t="shared" ca="1" si="65"/>
        <v>0.59758163856943691</v>
      </c>
      <c r="U389" s="54">
        <f t="shared" ca="1" si="66"/>
        <v>1.8205260628799864</v>
      </c>
      <c r="V389">
        <f t="shared" ca="1" si="67"/>
        <v>8</v>
      </c>
      <c r="W389" s="41">
        <f ca="1">VLOOKUP(LoanApplications!Q389,Rates!$B$2:$C$7,2,FALSE)*V389-800</f>
        <v>45.652073294430465</v>
      </c>
      <c r="X389">
        <f t="shared" si="68"/>
        <v>1</v>
      </c>
      <c r="Y389" s="41">
        <f t="shared" ca="1" si="69"/>
        <v>45.652073294430465</v>
      </c>
    </row>
    <row r="390" spans="10:25">
      <c r="J390" s="47">
        <v>11</v>
      </c>
      <c r="K390" s="48">
        <v>0.16799999999999998</v>
      </c>
      <c r="L390" s="49">
        <v>49</v>
      </c>
      <c r="M390" s="47">
        <v>1</v>
      </c>
      <c r="N390" s="37">
        <f t="shared" si="60"/>
        <v>-0.53855931303073845</v>
      </c>
      <c r="O390" s="37">
        <f t="shared" si="61"/>
        <v>0.58358841524807847</v>
      </c>
      <c r="P390" s="37">
        <f t="shared" si="62"/>
        <v>0.36852278636848701</v>
      </c>
      <c r="Q390" s="1">
        <f>VLOOKUP(P390,Rates!$A$2:$B$7,2,TRUE)</f>
        <v>0.3</v>
      </c>
      <c r="R390" s="38">
        <f t="shared" ca="1" si="63"/>
        <v>0.98088767898335827</v>
      </c>
      <c r="S390" s="53">
        <f t="shared" ca="1" si="64"/>
        <v>1</v>
      </c>
      <c r="T390" s="38">
        <f t="shared" ca="1" si="65"/>
        <v>0.71838255304377219</v>
      </c>
      <c r="U390" s="54">
        <f t="shared" ca="1" si="66"/>
        <v>2.5344114001935605</v>
      </c>
      <c r="V390">
        <f t="shared" ca="1" si="67"/>
        <v>8</v>
      </c>
      <c r="W390" s="41">
        <f ca="1">VLOOKUP(LoanApplications!Q390,Rates!$B$2:$C$7,2,FALSE)*V390-800</f>
        <v>92.591013325425138</v>
      </c>
      <c r="X390">
        <f t="shared" si="68"/>
        <v>1</v>
      </c>
      <c r="Y390" s="41">
        <f t="shared" ca="1" si="69"/>
        <v>92.591013325425138</v>
      </c>
    </row>
    <row r="391" spans="10:25">
      <c r="J391" s="47">
        <v>14</v>
      </c>
      <c r="K391" s="48">
        <v>2.1989999999999998</v>
      </c>
      <c r="L391" s="49">
        <v>76</v>
      </c>
      <c r="M391" s="47">
        <v>1</v>
      </c>
      <c r="N391" s="37">
        <f t="shared" si="60"/>
        <v>2.5761391810283172</v>
      </c>
      <c r="O391" s="37">
        <f t="shared" si="61"/>
        <v>13.14628462958469</v>
      </c>
      <c r="P391" s="37">
        <f t="shared" si="62"/>
        <v>0.92931006082624268</v>
      </c>
      <c r="Q391" s="1">
        <f>VLOOKUP(P391,Rates!$A$2:$B$7,2,TRUE)</f>
        <v>0.22</v>
      </c>
      <c r="R391" s="38">
        <f t="shared" ca="1" si="63"/>
        <v>0.47852677521487219</v>
      </c>
      <c r="S391" s="53">
        <f t="shared" ca="1" si="64"/>
        <v>1</v>
      </c>
      <c r="T391" s="38">
        <f t="shared" ca="1" si="65"/>
        <v>0.87716514177975469</v>
      </c>
      <c r="U391" s="54">
        <f t="shared" ca="1" si="66"/>
        <v>4.1938288836436612</v>
      </c>
      <c r="V391">
        <f t="shared" ca="1" si="67"/>
        <v>8</v>
      </c>
      <c r="W391" s="41">
        <f ca="1">VLOOKUP(LoanApplications!Q391,Rates!$B$2:$C$7,2,FALSE)*V391-800</f>
        <v>67.398382478407598</v>
      </c>
      <c r="X391">
        <f t="shared" si="68"/>
        <v>1</v>
      </c>
      <c r="Y391" s="41">
        <f t="shared" ca="1" si="69"/>
        <v>67.398382478407598</v>
      </c>
    </row>
    <row r="392" spans="10:25">
      <c r="J392" s="47">
        <v>5</v>
      </c>
      <c r="K392" s="48">
        <v>1.0369999999999999</v>
      </c>
      <c r="L392" s="49">
        <v>68</v>
      </c>
      <c r="M392" s="47">
        <v>1</v>
      </c>
      <c r="N392" s="37">
        <f t="shared" si="60"/>
        <v>1.8806407799164369</v>
      </c>
      <c r="O392" s="37">
        <f t="shared" si="61"/>
        <v>6.5577055622074809</v>
      </c>
      <c r="P392" s="37">
        <f t="shared" si="62"/>
        <v>0.86768471042315698</v>
      </c>
      <c r="Q392" s="1">
        <f>VLOOKUP(P392,Rates!$A$2:$B$7,2,TRUE)</f>
        <v>0.22</v>
      </c>
      <c r="R392" s="38">
        <f t="shared" ca="1" si="63"/>
        <v>0.25490436541255268</v>
      </c>
      <c r="S392" s="53">
        <f t="shared" ca="1" si="64"/>
        <v>1</v>
      </c>
      <c r="T392" s="38">
        <f t="shared" ca="1" si="65"/>
        <v>0.87704999570344377</v>
      </c>
      <c r="U392" s="54">
        <f t="shared" ca="1" si="66"/>
        <v>4.1919549507487579</v>
      </c>
      <c r="V392">
        <f t="shared" ca="1" si="67"/>
        <v>8</v>
      </c>
      <c r="W392" s="41">
        <f ca="1">VLOOKUP(LoanApplications!Q392,Rates!$B$2:$C$7,2,FALSE)*V392-800</f>
        <v>67.398382478407598</v>
      </c>
      <c r="X392">
        <f t="shared" si="68"/>
        <v>1</v>
      </c>
      <c r="Y392" s="41">
        <f t="shared" ca="1" si="69"/>
        <v>67.398382478407598</v>
      </c>
    </row>
    <row r="393" spans="10:25">
      <c r="J393" s="47">
        <v>15</v>
      </c>
      <c r="K393" s="48">
        <v>1.1160000000000001</v>
      </c>
      <c r="L393" s="49">
        <v>58</v>
      </c>
      <c r="M393" s="47">
        <v>1</v>
      </c>
      <c r="N393" s="37">
        <f t="shared" si="60"/>
        <v>7.8375934306503581E-2</v>
      </c>
      <c r="O393" s="37">
        <f t="shared" si="61"/>
        <v>1.0815291661722861</v>
      </c>
      <c r="P393" s="37">
        <f t="shared" si="62"/>
        <v>0.51958395959500525</v>
      </c>
      <c r="Q393" s="1">
        <f>VLOOKUP(P393,Rates!$A$2:$B$7,2,TRUE)</f>
        <v>0.28000000000000003</v>
      </c>
      <c r="R393" s="38">
        <f t="shared" ca="1" si="63"/>
        <v>0.60566513525399479</v>
      </c>
      <c r="S393" s="53">
        <f t="shared" ca="1" si="64"/>
        <v>1</v>
      </c>
      <c r="T393" s="38">
        <f t="shared" ca="1" si="65"/>
        <v>6.4388721141923622E-3</v>
      </c>
      <c r="U393" s="54">
        <f t="shared" ca="1" si="66"/>
        <v>1.291938213281669E-2</v>
      </c>
      <c r="V393">
        <f t="shared" ca="1" si="67"/>
        <v>8</v>
      </c>
      <c r="W393" s="41">
        <f ca="1">VLOOKUP(LoanApplications!Q393,Rates!$B$2:$C$7,2,FALSE)*V393-800</f>
        <v>86.259095044028413</v>
      </c>
      <c r="X393">
        <f t="shared" si="68"/>
        <v>1</v>
      </c>
      <c r="Y393" s="41">
        <f t="shared" ca="1" si="69"/>
        <v>86.259095044028413</v>
      </c>
    </row>
    <row r="394" spans="10:25">
      <c r="J394" s="47">
        <v>12</v>
      </c>
      <c r="K394" s="48">
        <v>0.96599999999999997</v>
      </c>
      <c r="L394" s="49">
        <v>53</v>
      </c>
      <c r="M394" s="47">
        <v>1</v>
      </c>
      <c r="N394" s="37">
        <f t="shared" si="60"/>
        <v>-2.517465344755891</v>
      </c>
      <c r="O394" s="37">
        <f t="shared" si="61"/>
        <v>8.0663802787677485E-2</v>
      </c>
      <c r="P394" s="37">
        <f t="shared" si="62"/>
        <v>7.4642828398246847E-2</v>
      </c>
      <c r="Q394" s="1">
        <f>VLOOKUP(P394,Rates!$A$2:$B$7,2,TRUE)</f>
        <v>0.35</v>
      </c>
      <c r="R394" s="38">
        <f t="shared" ca="1" si="63"/>
        <v>0.38770307056836095</v>
      </c>
      <c r="S394" s="53">
        <f t="shared" ca="1" si="64"/>
        <v>0</v>
      </c>
      <c r="T394" s="38">
        <f t="shared" ca="1" si="65"/>
        <v>0.92847579527474156</v>
      </c>
      <c r="U394" s="54">
        <f t="shared" ca="1" si="66"/>
        <v>5.2754387178874618</v>
      </c>
      <c r="V394">
        <f t="shared" ca="1" si="67"/>
        <v>5</v>
      </c>
      <c r="W394" s="41">
        <f ca="1">VLOOKUP(LoanApplications!Q394,Rates!$B$2:$C$7,2,FALSE)*V394-800</f>
        <v>-232.17584146831359</v>
      </c>
      <c r="X394">
        <f t="shared" si="68"/>
        <v>0</v>
      </c>
      <c r="Y394" s="41">
        <f t="shared" ca="1" si="69"/>
        <v>0</v>
      </c>
    </row>
    <row r="395" spans="10:25">
      <c r="J395" s="47">
        <v>12</v>
      </c>
      <c r="K395" s="48">
        <v>0.188</v>
      </c>
      <c r="L395" s="49">
        <v>59</v>
      </c>
      <c r="M395" s="47">
        <v>1</v>
      </c>
      <c r="N395" s="37">
        <f t="shared" si="60"/>
        <v>4.4479041556084695</v>
      </c>
      <c r="O395" s="37">
        <f t="shared" si="61"/>
        <v>85.447671181439915</v>
      </c>
      <c r="P395" s="37">
        <f t="shared" si="62"/>
        <v>0.9884323083972828</v>
      </c>
      <c r="Q395" s="1">
        <f>VLOOKUP(P395,Rates!$A$2:$B$7,2,TRUE)</f>
        <v>0.15</v>
      </c>
      <c r="R395" s="38">
        <f t="shared" ca="1" si="63"/>
        <v>0.66849088768615428</v>
      </c>
      <c r="S395" s="53">
        <f t="shared" ca="1" si="64"/>
        <v>1</v>
      </c>
      <c r="T395" s="38">
        <f t="shared" ca="1" si="65"/>
        <v>0.19161843299979142</v>
      </c>
      <c r="U395" s="54">
        <f t="shared" ca="1" si="66"/>
        <v>0.42544219108631126</v>
      </c>
      <c r="V395">
        <f t="shared" ca="1" si="67"/>
        <v>8</v>
      </c>
      <c r="W395" s="41">
        <f ca="1">VLOOKUP(LoanApplications!Q395,Rates!$B$2:$C$7,2,FALSE)*V395-800</f>
        <v>45.652073294430465</v>
      </c>
      <c r="X395">
        <f t="shared" si="68"/>
        <v>1</v>
      </c>
      <c r="Y395" s="41">
        <f t="shared" ca="1" si="69"/>
        <v>45.652073294430465</v>
      </c>
    </row>
    <row r="396" spans="10:25">
      <c r="J396" s="47">
        <v>19</v>
      </c>
      <c r="K396" s="48">
        <v>0.78700000000000003</v>
      </c>
      <c r="L396" s="49">
        <v>50</v>
      </c>
      <c r="M396" s="47">
        <v>1</v>
      </c>
      <c r="N396" s="37">
        <f t="shared" si="60"/>
        <v>-0.63855330947535904</v>
      </c>
      <c r="O396" s="37">
        <f t="shared" si="61"/>
        <v>0.52805580505152161</v>
      </c>
      <c r="P396" s="37">
        <f t="shared" si="62"/>
        <v>0.34557363893769383</v>
      </c>
      <c r="Q396" s="1">
        <f>VLOOKUP(P396,Rates!$A$2:$B$7,2,TRUE)</f>
        <v>0.3</v>
      </c>
      <c r="R396" s="38">
        <f t="shared" ca="1" si="63"/>
        <v>1.0201843124678533E-2</v>
      </c>
      <c r="S396" s="53">
        <f t="shared" ca="1" si="64"/>
        <v>0</v>
      </c>
      <c r="T396" s="38">
        <f t="shared" ca="1" si="65"/>
        <v>0.90492606600355585</v>
      </c>
      <c r="U396" s="54">
        <f t="shared" ca="1" si="66"/>
        <v>4.7062008749379318</v>
      </c>
      <c r="V396">
        <f t="shared" ca="1" si="67"/>
        <v>4</v>
      </c>
      <c r="W396" s="41">
        <f ca="1">VLOOKUP(LoanApplications!Q396,Rates!$B$2:$C$7,2,FALSE)*V396-800</f>
        <v>-353.70449333728743</v>
      </c>
      <c r="X396">
        <f t="shared" si="68"/>
        <v>1</v>
      </c>
      <c r="Y396" s="41">
        <f t="shared" ca="1" si="69"/>
        <v>-353.70449333728743</v>
      </c>
    </row>
    <row r="397" spans="10:25">
      <c r="J397" s="47">
        <v>22</v>
      </c>
      <c r="K397" s="48">
        <v>1.0640000000000001</v>
      </c>
      <c r="L397" s="49">
        <v>57</v>
      </c>
      <c r="M397" s="47">
        <v>1</v>
      </c>
      <c r="N397" s="37">
        <f t="shared" si="60"/>
        <v>2.2370284350723892</v>
      </c>
      <c r="O397" s="37">
        <f t="shared" si="61"/>
        <v>9.365459825074824</v>
      </c>
      <c r="P397" s="37">
        <f t="shared" si="62"/>
        <v>0.90352574638503491</v>
      </c>
      <c r="Q397" s="1">
        <f>VLOOKUP(P397,Rates!$A$2:$B$7,2,TRUE)</f>
        <v>0.22</v>
      </c>
      <c r="R397" s="38">
        <f t="shared" ca="1" si="63"/>
        <v>0.25168913453710207</v>
      </c>
      <c r="S397" s="53">
        <f t="shared" ca="1" si="64"/>
        <v>1</v>
      </c>
      <c r="T397" s="38">
        <f t="shared" ca="1" si="65"/>
        <v>0.78356324603985994</v>
      </c>
      <c r="U397" s="54">
        <f t="shared" ca="1" si="66"/>
        <v>3.0609138074641913</v>
      </c>
      <c r="V397">
        <f t="shared" ca="1" si="67"/>
        <v>8</v>
      </c>
      <c r="W397" s="41">
        <f ca="1">VLOOKUP(LoanApplications!Q397,Rates!$B$2:$C$7,2,FALSE)*V397-800</f>
        <v>67.398382478407598</v>
      </c>
      <c r="X397">
        <f t="shared" si="68"/>
        <v>1</v>
      </c>
      <c r="Y397" s="41">
        <f t="shared" ca="1" si="69"/>
        <v>67.398382478407598</v>
      </c>
    </row>
    <row r="398" spans="10:25">
      <c r="J398" s="47">
        <v>17</v>
      </c>
      <c r="K398" s="48">
        <v>0.47699999999999998</v>
      </c>
      <c r="L398" s="49">
        <v>56</v>
      </c>
      <c r="M398" s="47">
        <v>1</v>
      </c>
      <c r="N398" s="37">
        <f t="shared" si="60"/>
        <v>3.1790116437342704</v>
      </c>
      <c r="O398" s="37">
        <f t="shared" si="61"/>
        <v>24.022998533665248</v>
      </c>
      <c r="P398" s="37">
        <f t="shared" si="62"/>
        <v>0.96003676383329406</v>
      </c>
      <c r="Q398" s="1">
        <f>VLOOKUP(P398,Rates!$A$2:$B$7,2,TRUE)</f>
        <v>0.15</v>
      </c>
      <c r="R398" s="38">
        <f t="shared" ca="1" si="63"/>
        <v>1.6266380017209814E-2</v>
      </c>
      <c r="S398" s="53">
        <f t="shared" ca="1" si="64"/>
        <v>0</v>
      </c>
      <c r="T398" s="38">
        <f t="shared" ca="1" si="65"/>
        <v>0.28751687060640074</v>
      </c>
      <c r="U398" s="54">
        <f t="shared" ca="1" si="66"/>
        <v>0.67799809032746394</v>
      </c>
      <c r="V398">
        <f t="shared" ca="1" si="67"/>
        <v>0</v>
      </c>
      <c r="W398" s="41">
        <f ca="1">VLOOKUP(LoanApplications!Q398,Rates!$B$2:$C$7,2,FALSE)*V398-800</f>
        <v>-800</v>
      </c>
      <c r="X398">
        <f t="shared" si="68"/>
        <v>1</v>
      </c>
      <c r="Y398" s="41">
        <f t="shared" ca="1" si="69"/>
        <v>-800</v>
      </c>
    </row>
    <row r="399" spans="10:25">
      <c r="J399" s="47">
        <v>14</v>
      </c>
      <c r="K399" s="48">
        <v>1.845</v>
      </c>
      <c r="L399" s="49">
        <v>61</v>
      </c>
      <c r="M399" s="47">
        <v>1</v>
      </c>
      <c r="N399" s="37">
        <f t="shared" si="60"/>
        <v>-2.6854170195070957</v>
      </c>
      <c r="O399" s="37">
        <f t="shared" si="61"/>
        <v>6.8192750358812365E-2</v>
      </c>
      <c r="P399" s="37">
        <f t="shared" si="62"/>
        <v>6.383936825624964E-2</v>
      </c>
      <c r="Q399" s="1">
        <f>VLOOKUP(P399,Rates!$A$2:$B$7,2,TRUE)</f>
        <v>0.35</v>
      </c>
      <c r="R399" s="38">
        <f t="shared" ca="1" si="63"/>
        <v>0.98363031326287387</v>
      </c>
      <c r="S399" s="53">
        <f t="shared" ca="1" si="64"/>
        <v>1</v>
      </c>
      <c r="T399" s="38">
        <f t="shared" ca="1" si="65"/>
        <v>0.28417008943221633</v>
      </c>
      <c r="U399" s="54">
        <f t="shared" ca="1" si="66"/>
        <v>0.66862539063019</v>
      </c>
      <c r="V399">
        <f t="shared" ca="1" si="67"/>
        <v>8</v>
      </c>
      <c r="W399" s="41">
        <f ca="1">VLOOKUP(LoanApplications!Q399,Rates!$B$2:$C$7,2,FALSE)*V399-800</f>
        <v>108.51865365069818</v>
      </c>
      <c r="X399">
        <f t="shared" si="68"/>
        <v>0</v>
      </c>
      <c r="Y399" s="41">
        <f t="shared" ca="1" si="69"/>
        <v>0</v>
      </c>
    </row>
    <row r="400" spans="10:25">
      <c r="J400" s="47">
        <v>7</v>
      </c>
      <c r="K400" s="48">
        <v>1.794</v>
      </c>
      <c r="L400" s="49">
        <v>74</v>
      </c>
      <c r="M400" s="47">
        <v>1</v>
      </c>
      <c r="N400" s="37">
        <f t="shared" si="60"/>
        <v>1.4065200456164284</v>
      </c>
      <c r="O400" s="37">
        <f t="shared" si="61"/>
        <v>4.08172643854284</v>
      </c>
      <c r="P400" s="37">
        <f t="shared" si="62"/>
        <v>0.80321648319842553</v>
      </c>
      <c r="Q400" s="1">
        <f>VLOOKUP(P400,Rates!$A$2:$B$7,2,TRUE)</f>
        <v>0.25</v>
      </c>
      <c r="R400" s="38">
        <f t="shared" ca="1" si="63"/>
        <v>0.92408961785851373</v>
      </c>
      <c r="S400" s="53">
        <f t="shared" ca="1" si="64"/>
        <v>1</v>
      </c>
      <c r="T400" s="38">
        <f t="shared" ca="1" si="65"/>
        <v>0.80501697471065381</v>
      </c>
      <c r="U400" s="54">
        <f t="shared" ca="1" si="66"/>
        <v>3.2696855480113372</v>
      </c>
      <c r="V400">
        <f t="shared" ca="1" si="67"/>
        <v>8</v>
      </c>
      <c r="W400" s="41">
        <f ca="1">VLOOKUP(LoanApplications!Q400,Rates!$B$2:$C$7,2,FALSE)*V400-800</f>
        <v>76.803357187340907</v>
      </c>
      <c r="X400">
        <f t="shared" si="68"/>
        <v>1</v>
      </c>
      <c r="Y400" s="41">
        <f t="shared" ca="1" si="69"/>
        <v>76.803357187340907</v>
      </c>
    </row>
    <row r="401" spans="10:25">
      <c r="J401" s="47">
        <v>5</v>
      </c>
      <c r="K401" s="48">
        <v>0.10500000000000001</v>
      </c>
      <c r="L401" s="49">
        <v>51</v>
      </c>
      <c r="M401" s="47">
        <v>1</v>
      </c>
      <c r="N401" s="37">
        <f t="shared" si="60"/>
        <v>-1.2767967015809063</v>
      </c>
      <c r="O401" s="37">
        <f t="shared" si="61"/>
        <v>0.27892936490971831</v>
      </c>
      <c r="P401" s="37">
        <f t="shared" si="62"/>
        <v>0.21809598916309847</v>
      </c>
      <c r="Q401" s="1">
        <f>VLOOKUP(P401,Rates!$A$2:$B$7,2,TRUE)</f>
        <v>0.35</v>
      </c>
      <c r="R401" s="38">
        <f t="shared" ca="1" si="63"/>
        <v>0.58977668344219913</v>
      </c>
      <c r="S401" s="53">
        <f t="shared" ca="1" si="64"/>
        <v>0</v>
      </c>
      <c r="T401" s="38">
        <f t="shared" ca="1" si="65"/>
        <v>0.66386313047514434</v>
      </c>
      <c r="U401" s="54">
        <f t="shared" ca="1" si="66"/>
        <v>2.1804737043739455</v>
      </c>
      <c r="V401">
        <f t="shared" ca="1" si="67"/>
        <v>2</v>
      </c>
      <c r="W401" s="41">
        <f ca="1">VLOOKUP(LoanApplications!Q401,Rates!$B$2:$C$7,2,FALSE)*V401-800</f>
        <v>-572.87033658732548</v>
      </c>
      <c r="X401">
        <f t="shared" si="68"/>
        <v>0</v>
      </c>
      <c r="Y401" s="41">
        <f t="shared" ca="1" si="69"/>
        <v>0</v>
      </c>
    </row>
    <row r="402" spans="10:25">
      <c r="J402" s="47">
        <v>17</v>
      </c>
      <c r="K402" s="48">
        <v>1.395</v>
      </c>
      <c r="L402" s="49">
        <v>54</v>
      </c>
      <c r="M402" s="47">
        <v>1</v>
      </c>
      <c r="N402" s="37">
        <f t="shared" si="60"/>
        <v>-2.6243049810126706</v>
      </c>
      <c r="O402" s="37">
        <f t="shared" si="61"/>
        <v>7.2490121540944627E-2</v>
      </c>
      <c r="P402" s="37">
        <f t="shared" si="62"/>
        <v>6.7590479469210818E-2</v>
      </c>
      <c r="Q402" s="1">
        <f>VLOOKUP(P402,Rates!$A$2:$B$7,2,TRUE)</f>
        <v>0.35</v>
      </c>
      <c r="R402" s="38">
        <f t="shared" ca="1" si="63"/>
        <v>0.60302569472248657</v>
      </c>
      <c r="S402" s="53">
        <f t="shared" ca="1" si="64"/>
        <v>0</v>
      </c>
      <c r="T402" s="38">
        <f t="shared" ca="1" si="65"/>
        <v>0.94053541406248553</v>
      </c>
      <c r="U402" s="54">
        <f t="shared" ca="1" si="66"/>
        <v>5.6447486759129992</v>
      </c>
      <c r="V402">
        <f t="shared" ca="1" si="67"/>
        <v>5</v>
      </c>
      <c r="W402" s="41">
        <f ca="1">VLOOKUP(LoanApplications!Q402,Rates!$B$2:$C$7,2,FALSE)*V402-800</f>
        <v>-232.17584146831359</v>
      </c>
      <c r="X402">
        <f t="shared" si="68"/>
        <v>0</v>
      </c>
      <c r="Y402" s="41">
        <f t="shared" ca="1" si="69"/>
        <v>0</v>
      </c>
    </row>
    <row r="403" spans="10:25">
      <c r="J403" s="47">
        <v>18</v>
      </c>
      <c r="K403" s="48">
        <v>0.54500000000000004</v>
      </c>
      <c r="L403" s="49">
        <v>55</v>
      </c>
      <c r="M403" s="47">
        <v>1</v>
      </c>
      <c r="N403" s="37">
        <f t="shared" si="60"/>
        <v>2.6811134585305751</v>
      </c>
      <c r="O403" s="37">
        <f t="shared" si="61"/>
        <v>14.601342237012608</v>
      </c>
      <c r="P403" s="37">
        <f t="shared" si="62"/>
        <v>0.93590295086100983</v>
      </c>
      <c r="Q403" s="1">
        <f>VLOOKUP(P403,Rates!$A$2:$B$7,2,TRUE)</f>
        <v>0.22</v>
      </c>
      <c r="R403" s="38">
        <f t="shared" ca="1" si="63"/>
        <v>0.78385134326492745</v>
      </c>
      <c r="S403" s="53">
        <f t="shared" ca="1" si="64"/>
        <v>1</v>
      </c>
      <c r="T403" s="38">
        <f t="shared" ca="1" si="65"/>
        <v>0.86340950804992822</v>
      </c>
      <c r="U403" s="54">
        <f t="shared" ca="1" si="66"/>
        <v>3.9815358786374206</v>
      </c>
      <c r="V403">
        <f t="shared" ca="1" si="67"/>
        <v>8</v>
      </c>
      <c r="W403" s="41">
        <f ca="1">VLOOKUP(LoanApplications!Q403,Rates!$B$2:$C$7,2,FALSE)*V403-800</f>
        <v>67.398382478407598</v>
      </c>
      <c r="X403">
        <f t="shared" si="68"/>
        <v>1</v>
      </c>
      <c r="Y403" s="41">
        <f t="shared" ca="1" si="69"/>
        <v>67.398382478407598</v>
      </c>
    </row>
    <row r="404" spans="10:25">
      <c r="J404" s="47">
        <v>12</v>
      </c>
      <c r="K404" s="48">
        <v>1.6489999999999998</v>
      </c>
      <c r="L404" s="49">
        <v>62</v>
      </c>
      <c r="M404" s="47">
        <v>1</v>
      </c>
      <c r="N404" s="37">
        <f t="shared" si="60"/>
        <v>-1.8479908976868025</v>
      </c>
      <c r="O404" s="37">
        <f t="shared" si="61"/>
        <v>0.15755338942411098</v>
      </c>
      <c r="P404" s="37">
        <f t="shared" si="62"/>
        <v>0.13610896124842642</v>
      </c>
      <c r="Q404" s="1">
        <f>VLOOKUP(P404,Rates!$A$2:$B$7,2,TRUE)</f>
        <v>0.35</v>
      </c>
      <c r="R404" s="38">
        <f t="shared" ca="1" si="63"/>
        <v>0.2132969973558968</v>
      </c>
      <c r="S404" s="53">
        <f t="shared" ca="1" si="64"/>
        <v>0</v>
      </c>
      <c r="T404" s="38">
        <f t="shared" ca="1" si="65"/>
        <v>0.30873610211357716</v>
      </c>
      <c r="U404" s="54">
        <f t="shared" ca="1" si="66"/>
        <v>0.73846724181244905</v>
      </c>
      <c r="V404">
        <f t="shared" ca="1" si="67"/>
        <v>0</v>
      </c>
      <c r="W404" s="41">
        <f ca="1">VLOOKUP(LoanApplications!Q404,Rates!$B$2:$C$7,2,FALSE)*V404-800</f>
        <v>-800</v>
      </c>
      <c r="X404">
        <f t="shared" si="68"/>
        <v>0</v>
      </c>
      <c r="Y404" s="41">
        <f t="shared" ca="1" si="69"/>
        <v>0</v>
      </c>
    </row>
    <row r="405" spans="10:25">
      <c r="J405" s="47">
        <v>10</v>
      </c>
      <c r="K405" s="48">
        <v>1.097</v>
      </c>
      <c r="L405" s="49">
        <v>57</v>
      </c>
      <c r="M405" s="47">
        <v>1</v>
      </c>
      <c r="N405" s="37">
        <f t="shared" si="60"/>
        <v>-1.981929142639828</v>
      </c>
      <c r="O405" s="37">
        <f t="shared" si="61"/>
        <v>0.13780313881145448</v>
      </c>
      <c r="P405" s="37">
        <f t="shared" si="62"/>
        <v>0.12111334035816003</v>
      </c>
      <c r="Q405" s="1">
        <f>VLOOKUP(P405,Rates!$A$2:$B$7,2,TRUE)</f>
        <v>0.35</v>
      </c>
      <c r="R405" s="38">
        <f t="shared" ca="1" si="63"/>
        <v>0.25457670784960917</v>
      </c>
      <c r="S405" s="53">
        <f t="shared" ca="1" si="64"/>
        <v>0</v>
      </c>
      <c r="T405" s="38">
        <f t="shared" ca="1" si="65"/>
        <v>0.74727553291642801</v>
      </c>
      <c r="U405" s="54">
        <f t="shared" ca="1" si="66"/>
        <v>2.7509108932506545</v>
      </c>
      <c r="V405">
        <f t="shared" ca="1" si="67"/>
        <v>2</v>
      </c>
      <c r="W405" s="41">
        <f ca="1">VLOOKUP(LoanApplications!Q405,Rates!$B$2:$C$7,2,FALSE)*V405-800</f>
        <v>-572.87033658732548</v>
      </c>
      <c r="X405">
        <f t="shared" si="68"/>
        <v>0</v>
      </c>
      <c r="Y405" s="41">
        <f t="shared" ca="1" si="69"/>
        <v>0</v>
      </c>
    </row>
    <row r="406" spans="10:25">
      <c r="J406" s="47">
        <v>20</v>
      </c>
      <c r="K406" s="48">
        <v>1.786</v>
      </c>
      <c r="L406" s="49">
        <v>60</v>
      </c>
      <c r="M406" s="47">
        <v>1</v>
      </c>
      <c r="N406" s="37">
        <f t="shared" si="60"/>
        <v>-0.82680855846016499</v>
      </c>
      <c r="O406" s="37">
        <f t="shared" si="61"/>
        <v>0.43744313513776001</v>
      </c>
      <c r="P406" s="37">
        <f t="shared" si="62"/>
        <v>0.30432030627481954</v>
      </c>
      <c r="Q406" s="1">
        <f>VLOOKUP(P406,Rates!$A$2:$B$7,2,TRUE)</f>
        <v>0.3</v>
      </c>
      <c r="R406" s="38">
        <f t="shared" ca="1" si="63"/>
        <v>3.738972923235151E-2</v>
      </c>
      <c r="S406" s="53">
        <f t="shared" ca="1" si="64"/>
        <v>0</v>
      </c>
      <c r="T406" s="38">
        <f t="shared" ca="1" si="65"/>
        <v>0.85270102285303662</v>
      </c>
      <c r="U406" s="54">
        <f t="shared" ca="1" si="66"/>
        <v>3.8305817991002615</v>
      </c>
      <c r="V406">
        <f t="shared" ca="1" si="67"/>
        <v>3</v>
      </c>
      <c r="W406" s="41">
        <f ca="1">VLOOKUP(LoanApplications!Q406,Rates!$B$2:$C$7,2,FALSE)*V406-800</f>
        <v>-465.27837000296557</v>
      </c>
      <c r="X406">
        <f t="shared" si="68"/>
        <v>1</v>
      </c>
      <c r="Y406" s="41">
        <f t="shared" ca="1" si="69"/>
        <v>-465.27837000296557</v>
      </c>
    </row>
    <row r="407" spans="10:25">
      <c r="J407" s="47">
        <v>13</v>
      </c>
      <c r="K407" s="48">
        <v>0.93599999999999994</v>
      </c>
      <c r="L407" s="49">
        <v>50</v>
      </c>
      <c r="M407" s="47">
        <v>1</v>
      </c>
      <c r="N407" s="37">
        <f t="shared" si="60"/>
        <v>-3.4483898410129612</v>
      </c>
      <c r="O407" s="37">
        <f t="shared" si="61"/>
        <v>3.1796793073935702E-2</v>
      </c>
      <c r="P407" s="37">
        <f t="shared" si="62"/>
        <v>3.0816914035181761E-2</v>
      </c>
      <c r="Q407" s="1">
        <f>VLOOKUP(P407,Rates!$A$2:$B$7,2,TRUE)</f>
        <v>0.35</v>
      </c>
      <c r="R407" s="38">
        <f t="shared" ca="1" si="63"/>
        <v>0.13011176726976215</v>
      </c>
      <c r="S407" s="53">
        <f t="shared" ca="1" si="64"/>
        <v>0</v>
      </c>
      <c r="T407" s="38">
        <f t="shared" ca="1" si="65"/>
        <v>0.60470941191599403</v>
      </c>
      <c r="U407" s="54">
        <f t="shared" ca="1" si="66"/>
        <v>1.8562682370303456</v>
      </c>
      <c r="V407">
        <f t="shared" ca="1" si="67"/>
        <v>1</v>
      </c>
      <c r="W407" s="41">
        <f ca="1">VLOOKUP(LoanApplications!Q407,Rates!$B$2:$C$7,2,FALSE)*V407-800</f>
        <v>-686.43516829366274</v>
      </c>
      <c r="X407">
        <f t="shared" si="68"/>
        <v>0</v>
      </c>
      <c r="Y407" s="41">
        <f t="shared" ca="1" si="69"/>
        <v>0</v>
      </c>
    </row>
    <row r="408" spans="10:25">
      <c r="J408" s="47">
        <v>2</v>
      </c>
      <c r="K408" s="48">
        <v>2.3289999999999997</v>
      </c>
      <c r="L408" s="49">
        <v>73</v>
      </c>
      <c r="M408" s="47">
        <v>1</v>
      </c>
      <c r="N408" s="37">
        <f t="shared" si="60"/>
        <v>-3.582073253560452</v>
      </c>
      <c r="O408" s="37">
        <f t="shared" si="61"/>
        <v>2.7817964733384173E-2</v>
      </c>
      <c r="P408" s="37">
        <f t="shared" si="62"/>
        <v>2.7065069582238862E-2</v>
      </c>
      <c r="Q408" s="1">
        <f>VLOOKUP(P408,Rates!$A$2:$B$7,2,TRUE)</f>
        <v>0.35</v>
      </c>
      <c r="R408" s="38">
        <f t="shared" ca="1" si="63"/>
        <v>0.13724203073792096</v>
      </c>
      <c r="S408" s="53">
        <f t="shared" ca="1" si="64"/>
        <v>0</v>
      </c>
      <c r="T408" s="38">
        <f t="shared" ca="1" si="65"/>
        <v>5.860317358966538E-2</v>
      </c>
      <c r="U408" s="54">
        <f t="shared" ca="1" si="66"/>
        <v>0.1207810423183031</v>
      </c>
      <c r="V408">
        <f t="shared" ca="1" si="67"/>
        <v>0</v>
      </c>
      <c r="W408" s="41">
        <f ca="1">VLOOKUP(LoanApplications!Q408,Rates!$B$2:$C$7,2,FALSE)*V408-800</f>
        <v>-800</v>
      </c>
      <c r="X408">
        <f t="shared" si="68"/>
        <v>0</v>
      </c>
      <c r="Y408" s="41">
        <f t="shared" ca="1" si="69"/>
        <v>0</v>
      </c>
    </row>
    <row r="409" spans="10:25">
      <c r="J409" s="47">
        <v>8</v>
      </c>
      <c r="K409" s="48">
        <v>0.36199999999999999</v>
      </c>
      <c r="L409" s="49">
        <v>60</v>
      </c>
      <c r="M409" s="47">
        <v>1</v>
      </c>
      <c r="N409" s="37">
        <f t="shared" si="60"/>
        <v>2.6555261739176999</v>
      </c>
      <c r="O409" s="37">
        <f t="shared" si="61"/>
        <v>14.232472845477648</v>
      </c>
      <c r="P409" s="37">
        <f t="shared" si="62"/>
        <v>0.93435077743815653</v>
      </c>
      <c r="Q409" s="1">
        <f>VLOOKUP(P409,Rates!$A$2:$B$7,2,TRUE)</f>
        <v>0.22</v>
      </c>
      <c r="R409" s="38">
        <f t="shared" ca="1" si="63"/>
        <v>0.5158099604737223</v>
      </c>
      <c r="S409" s="53">
        <f t="shared" ca="1" si="64"/>
        <v>1</v>
      </c>
      <c r="T409" s="38">
        <f t="shared" ca="1" si="65"/>
        <v>1.4456576820849554E-2</v>
      </c>
      <c r="U409" s="54">
        <f t="shared" ca="1" si="66"/>
        <v>2.912418256153352E-2</v>
      </c>
      <c r="V409">
        <f t="shared" ca="1" si="67"/>
        <v>8</v>
      </c>
      <c r="W409" s="41">
        <f ca="1">VLOOKUP(LoanApplications!Q409,Rates!$B$2:$C$7,2,FALSE)*V409-800</f>
        <v>67.398382478407598</v>
      </c>
      <c r="X409">
        <f t="shared" si="68"/>
        <v>1</v>
      </c>
      <c r="Y409" s="41">
        <f t="shared" ca="1" si="69"/>
        <v>67.398382478407598</v>
      </c>
    </row>
    <row r="410" spans="10:25">
      <c r="J410" s="47">
        <v>17</v>
      </c>
      <c r="K410" s="48">
        <v>0.36499999999999999</v>
      </c>
      <c r="L410" s="49">
        <v>51.6</v>
      </c>
      <c r="M410" s="47">
        <v>1</v>
      </c>
      <c r="N410" s="37">
        <f t="shared" si="60"/>
        <v>1.6787532904221045</v>
      </c>
      <c r="O410" s="37">
        <f t="shared" si="61"/>
        <v>5.3588708491707076</v>
      </c>
      <c r="P410" s="37">
        <f t="shared" si="62"/>
        <v>0.84273937563452561</v>
      </c>
      <c r="Q410" s="1">
        <f>VLOOKUP(P410,Rates!$A$2:$B$7,2,TRUE)</f>
        <v>0.25</v>
      </c>
      <c r="R410" s="38">
        <f t="shared" ca="1" si="63"/>
        <v>0.62056036403935777</v>
      </c>
      <c r="S410" s="53">
        <f t="shared" ca="1" si="64"/>
        <v>1</v>
      </c>
      <c r="T410" s="38">
        <f t="shared" ca="1" si="65"/>
        <v>0.30119879765082547</v>
      </c>
      <c r="U410" s="54">
        <f t="shared" ca="1" si="66"/>
        <v>0.71677796026490559</v>
      </c>
      <c r="V410">
        <f t="shared" ca="1" si="67"/>
        <v>8</v>
      </c>
      <c r="W410" s="41">
        <f ca="1">VLOOKUP(LoanApplications!Q410,Rates!$B$2:$C$7,2,FALSE)*V410-800</f>
        <v>76.803357187340907</v>
      </c>
      <c r="X410">
        <f t="shared" si="68"/>
        <v>1</v>
      </c>
      <c r="Y410" s="41">
        <f t="shared" ca="1" si="69"/>
        <v>76.803357187340907</v>
      </c>
    </row>
    <row r="411" spans="10:25">
      <c r="J411" s="47">
        <v>1</v>
      </c>
      <c r="K411" s="48">
        <v>1.4380000000000002</v>
      </c>
      <c r="L411" s="49">
        <v>67</v>
      </c>
      <c r="M411" s="47">
        <v>1</v>
      </c>
      <c r="N411" s="37">
        <f t="shared" si="60"/>
        <v>-2.0626221269521317</v>
      </c>
      <c r="O411" s="37">
        <f t="shared" si="61"/>
        <v>0.12712020718054121</v>
      </c>
      <c r="P411" s="37">
        <f t="shared" si="62"/>
        <v>0.11278318529886776</v>
      </c>
      <c r="Q411" s="1">
        <f>VLOOKUP(P411,Rates!$A$2:$B$7,2,TRUE)</f>
        <v>0.35</v>
      </c>
      <c r="R411" s="38">
        <f t="shared" ca="1" si="63"/>
        <v>0.19896388222545069</v>
      </c>
      <c r="S411" s="53">
        <f t="shared" ca="1" si="64"/>
        <v>0</v>
      </c>
      <c r="T411" s="38">
        <f t="shared" ca="1" si="65"/>
        <v>0.65485216308404082</v>
      </c>
      <c r="U411" s="54">
        <f t="shared" ca="1" si="66"/>
        <v>2.127564881872571</v>
      </c>
      <c r="V411">
        <f t="shared" ca="1" si="67"/>
        <v>2</v>
      </c>
      <c r="W411" s="41">
        <f ca="1">VLOOKUP(LoanApplications!Q411,Rates!$B$2:$C$7,2,FALSE)*V411-800</f>
        <v>-572.87033658732548</v>
      </c>
      <c r="X411">
        <f t="shared" si="68"/>
        <v>0</v>
      </c>
      <c r="Y411" s="41">
        <f t="shared" ca="1" si="69"/>
        <v>0</v>
      </c>
    </row>
    <row r="412" spans="10:25">
      <c r="J412" s="47">
        <v>3</v>
      </c>
      <c r="K412" s="48">
        <v>7.3999999999999996E-2</v>
      </c>
      <c r="L412" s="49">
        <v>50</v>
      </c>
      <c r="M412" s="47">
        <v>1</v>
      </c>
      <c r="N412" s="37">
        <f t="shared" si="60"/>
        <v>-2.2625409385515951</v>
      </c>
      <c r="O412" s="37">
        <f t="shared" si="61"/>
        <v>0.10408567316264242</v>
      </c>
      <c r="P412" s="37">
        <f t="shared" si="62"/>
        <v>9.4273185218036598E-2</v>
      </c>
      <c r="Q412" s="1">
        <f>VLOOKUP(P412,Rates!$A$2:$B$7,2,TRUE)</f>
        <v>0.35</v>
      </c>
      <c r="R412" s="38">
        <f t="shared" ca="1" si="63"/>
        <v>0.79771826033746607</v>
      </c>
      <c r="S412" s="53">
        <f t="shared" ca="1" si="64"/>
        <v>0</v>
      </c>
      <c r="T412" s="38">
        <f t="shared" ca="1" si="65"/>
        <v>0.51361202998495847</v>
      </c>
      <c r="U412" s="54">
        <f t="shared" ca="1" si="66"/>
        <v>1.4414973626707541</v>
      </c>
      <c r="V412">
        <f t="shared" ca="1" si="67"/>
        <v>1</v>
      </c>
      <c r="W412" s="41">
        <f ca="1">VLOOKUP(LoanApplications!Q412,Rates!$B$2:$C$7,2,FALSE)*V412-800</f>
        <v>-686.43516829366274</v>
      </c>
      <c r="X412">
        <f t="shared" si="68"/>
        <v>0</v>
      </c>
      <c r="Y412" s="41">
        <f t="shared" ca="1" si="69"/>
        <v>0</v>
      </c>
    </row>
    <row r="413" spans="10:25">
      <c r="J413" s="47">
        <v>5</v>
      </c>
      <c r="K413" s="48">
        <v>8.1000000000000003E-2</v>
      </c>
      <c r="L413" s="49">
        <v>57</v>
      </c>
      <c r="M413" s="47">
        <v>1</v>
      </c>
      <c r="N413" s="37">
        <f t="shared" si="60"/>
        <v>1.7031408140148088</v>
      </c>
      <c r="O413" s="37">
        <f t="shared" si="61"/>
        <v>5.4911670701595421</v>
      </c>
      <c r="P413" s="37">
        <f t="shared" si="62"/>
        <v>0.84594449824021833</v>
      </c>
      <c r="Q413" s="1">
        <f>VLOOKUP(P413,Rates!$A$2:$B$7,2,TRUE)</f>
        <v>0.25</v>
      </c>
      <c r="R413" s="38">
        <f t="shared" ca="1" si="63"/>
        <v>0.54027799195252835</v>
      </c>
      <c r="S413" s="53">
        <f t="shared" ca="1" si="64"/>
        <v>1</v>
      </c>
      <c r="T413" s="38">
        <f t="shared" ca="1" si="65"/>
        <v>0.45508336529745441</v>
      </c>
      <c r="U413" s="54">
        <f t="shared" ca="1" si="66"/>
        <v>1.2142449197351917</v>
      </c>
      <c r="V413">
        <f t="shared" ca="1" si="67"/>
        <v>8</v>
      </c>
      <c r="W413" s="41">
        <f ca="1">VLOOKUP(LoanApplications!Q413,Rates!$B$2:$C$7,2,FALSE)*V413-800</f>
        <v>76.803357187340907</v>
      </c>
      <c r="X413">
        <f t="shared" si="68"/>
        <v>1</v>
      </c>
      <c r="Y413" s="41">
        <f t="shared" ca="1" si="69"/>
        <v>76.803357187340907</v>
      </c>
    </row>
    <row r="414" spans="10:25">
      <c r="J414" s="47">
        <v>6</v>
      </c>
      <c r="K414" s="48">
        <v>0.91400000000000003</v>
      </c>
      <c r="L414" s="49">
        <v>71</v>
      </c>
      <c r="M414" s="47">
        <v>1</v>
      </c>
      <c r="N414" s="37">
        <f t="shared" si="60"/>
        <v>4.2943683973307216</v>
      </c>
      <c r="O414" s="37">
        <f t="shared" si="61"/>
        <v>73.28591224647181</v>
      </c>
      <c r="P414" s="37">
        <f t="shared" si="62"/>
        <v>0.98653849741143218</v>
      </c>
      <c r="Q414" s="1">
        <f>VLOOKUP(P414,Rates!$A$2:$B$7,2,TRUE)</f>
        <v>0.15</v>
      </c>
      <c r="R414" s="38">
        <f t="shared" ca="1" si="63"/>
        <v>0.14378667963235503</v>
      </c>
      <c r="S414" s="53">
        <f t="shared" ca="1" si="64"/>
        <v>1</v>
      </c>
      <c r="T414" s="38">
        <f t="shared" ca="1" si="65"/>
        <v>0.88198276150454935</v>
      </c>
      <c r="U414" s="54">
        <f t="shared" ca="1" si="66"/>
        <v>4.2738491524838516</v>
      </c>
      <c r="V414">
        <f t="shared" ca="1" si="67"/>
        <v>8</v>
      </c>
      <c r="W414" s="41">
        <f ca="1">VLOOKUP(LoanApplications!Q414,Rates!$B$2:$C$7,2,FALSE)*V414-800</f>
        <v>45.652073294430465</v>
      </c>
      <c r="X414">
        <f t="shared" si="68"/>
        <v>1</v>
      </c>
      <c r="Y414" s="41">
        <f t="shared" ca="1" si="69"/>
        <v>45.652073294430465</v>
      </c>
    </row>
    <row r="415" spans="10:25">
      <c r="J415" s="47">
        <v>12</v>
      </c>
      <c r="K415" s="48">
        <v>1.3939999999999999</v>
      </c>
      <c r="L415" s="49">
        <v>63</v>
      </c>
      <c r="M415" s="47">
        <v>1</v>
      </c>
      <c r="N415" s="37">
        <f t="shared" si="60"/>
        <v>-2.4619223102199328E-2</v>
      </c>
      <c r="O415" s="37">
        <f t="shared" si="61"/>
        <v>0.97568135822560642</v>
      </c>
      <c r="P415" s="37">
        <f t="shared" si="62"/>
        <v>0.49384550507774327</v>
      </c>
      <c r="Q415" s="1">
        <f>VLOOKUP(P415,Rates!$A$2:$B$7,2,TRUE)</f>
        <v>0.28000000000000003</v>
      </c>
      <c r="R415" s="38">
        <f t="shared" ca="1" si="63"/>
        <v>0.77627153755248723</v>
      </c>
      <c r="S415" s="53">
        <f t="shared" ca="1" si="64"/>
        <v>1</v>
      </c>
      <c r="T415" s="38">
        <f t="shared" ca="1" si="65"/>
        <v>0.33459900478817539</v>
      </c>
      <c r="U415" s="54">
        <f t="shared" ca="1" si="66"/>
        <v>0.81473083947877856</v>
      </c>
      <c r="V415">
        <f t="shared" ca="1" si="67"/>
        <v>8</v>
      </c>
      <c r="W415" s="41">
        <f ca="1">VLOOKUP(LoanApplications!Q415,Rates!$B$2:$C$7,2,FALSE)*V415-800</f>
        <v>86.259095044028413</v>
      </c>
      <c r="X415">
        <f t="shared" si="68"/>
        <v>1</v>
      </c>
      <c r="Y415" s="41">
        <f t="shared" ca="1" si="69"/>
        <v>86.259095044028413</v>
      </c>
    </row>
    <row r="416" spans="10:25">
      <c r="J416" s="47">
        <v>16</v>
      </c>
      <c r="K416" s="48">
        <v>1.109</v>
      </c>
      <c r="L416" s="49">
        <v>50</v>
      </c>
      <c r="M416" s="47">
        <v>1</v>
      </c>
      <c r="N416" s="37">
        <f t="shared" si="60"/>
        <v>-3.3516869813850647</v>
      </c>
      <c r="O416" s="37">
        <f t="shared" si="61"/>
        <v>3.5025217343898754E-2</v>
      </c>
      <c r="P416" s="37">
        <f t="shared" si="62"/>
        <v>3.3839965207592845E-2</v>
      </c>
      <c r="Q416" s="1">
        <f>VLOOKUP(P416,Rates!$A$2:$B$7,2,TRUE)</f>
        <v>0.35</v>
      </c>
      <c r="R416" s="38">
        <f t="shared" ca="1" si="63"/>
        <v>0.92902566892940819</v>
      </c>
      <c r="S416" s="53">
        <f t="shared" ca="1" si="64"/>
        <v>0</v>
      </c>
      <c r="T416" s="38">
        <f t="shared" ca="1" si="65"/>
        <v>4.0887845665193989E-4</v>
      </c>
      <c r="U416" s="54">
        <f t="shared" ca="1" si="66"/>
        <v>8.1792414048147426E-4</v>
      </c>
      <c r="V416">
        <f t="shared" ca="1" si="67"/>
        <v>0</v>
      </c>
      <c r="W416" s="41">
        <f ca="1">VLOOKUP(LoanApplications!Q416,Rates!$B$2:$C$7,2,FALSE)*V416-800</f>
        <v>-800</v>
      </c>
      <c r="X416">
        <f t="shared" si="68"/>
        <v>0</v>
      </c>
      <c r="Y416" s="41">
        <f t="shared" ca="1" si="69"/>
        <v>0</v>
      </c>
    </row>
    <row r="417" spans="10:25">
      <c r="J417" s="47">
        <v>20</v>
      </c>
      <c r="K417" s="48">
        <v>1.282</v>
      </c>
      <c r="L417" s="49">
        <v>66</v>
      </c>
      <c r="M417" s="47">
        <v>1</v>
      </c>
      <c r="N417" s="37">
        <f t="shared" si="60"/>
        <v>4.6902739872269947</v>
      </c>
      <c r="O417" s="37">
        <f t="shared" si="61"/>
        <v>108.88300827442386</v>
      </c>
      <c r="P417" s="37">
        <f t="shared" si="62"/>
        <v>0.99089941187719777</v>
      </c>
      <c r="Q417" s="1">
        <f>VLOOKUP(P417,Rates!$A$2:$B$7,2,TRUE)</f>
        <v>0.15</v>
      </c>
      <c r="R417" s="38">
        <f t="shared" ca="1" si="63"/>
        <v>0.55747784282132617</v>
      </c>
      <c r="S417" s="53">
        <f t="shared" ca="1" si="64"/>
        <v>1</v>
      </c>
      <c r="T417" s="38">
        <f t="shared" ca="1" si="65"/>
        <v>1.5458438845528111E-2</v>
      </c>
      <c r="U417" s="54">
        <f t="shared" ca="1" si="66"/>
        <v>3.1158332598733893E-2</v>
      </c>
      <c r="V417">
        <f t="shared" ca="1" si="67"/>
        <v>8</v>
      </c>
      <c r="W417" s="41">
        <f ca="1">VLOOKUP(LoanApplications!Q417,Rates!$B$2:$C$7,2,FALSE)*V417-800</f>
        <v>45.652073294430465</v>
      </c>
      <c r="X417">
        <f t="shared" si="68"/>
        <v>1</v>
      </c>
      <c r="Y417" s="41">
        <f t="shared" ca="1" si="69"/>
        <v>45.652073294430465</v>
      </c>
    </row>
    <row r="418" spans="10:25">
      <c r="J418" s="47">
        <v>15</v>
      </c>
      <c r="K418" s="48">
        <v>1.5429999999999999</v>
      </c>
      <c r="L418" s="49">
        <v>58</v>
      </c>
      <c r="M418" s="47">
        <v>1</v>
      </c>
      <c r="N418" s="37">
        <f t="shared" si="60"/>
        <v>-2.1786259987123451</v>
      </c>
      <c r="O418" s="37">
        <f t="shared" si="61"/>
        <v>0.11319695660239212</v>
      </c>
      <c r="P418" s="37">
        <f t="shared" si="62"/>
        <v>0.10168636909310509</v>
      </c>
      <c r="Q418" s="1">
        <f>VLOOKUP(P418,Rates!$A$2:$B$7,2,TRUE)</f>
        <v>0.35</v>
      </c>
      <c r="R418" s="38">
        <f t="shared" ca="1" si="63"/>
        <v>0.38905833341481955</v>
      </c>
      <c r="S418" s="53">
        <f t="shared" ca="1" si="64"/>
        <v>0</v>
      </c>
      <c r="T418" s="38">
        <f t="shared" ca="1" si="65"/>
        <v>0.74014129521995098</v>
      </c>
      <c r="U418" s="54">
        <f t="shared" ca="1" si="66"/>
        <v>2.6952344776780355</v>
      </c>
      <c r="V418">
        <f t="shared" ca="1" si="67"/>
        <v>2</v>
      </c>
      <c r="W418" s="41">
        <f ca="1">VLOOKUP(LoanApplications!Q418,Rates!$B$2:$C$7,2,FALSE)*V418-800</f>
        <v>-572.87033658732548</v>
      </c>
      <c r="X418">
        <f t="shared" si="68"/>
        <v>0</v>
      </c>
      <c r="Y418" s="41">
        <f t="shared" ca="1" si="69"/>
        <v>0</v>
      </c>
    </row>
    <row r="419" spans="10:25">
      <c r="J419" s="47">
        <v>16</v>
      </c>
      <c r="K419" s="48">
        <v>1.7579999999999998</v>
      </c>
      <c r="L419" s="49">
        <v>69</v>
      </c>
      <c r="M419" s="47">
        <v>1</v>
      </c>
      <c r="N419" s="37">
        <f t="shared" si="60"/>
        <v>2.2526356788007398</v>
      </c>
      <c r="O419" s="37">
        <f t="shared" si="61"/>
        <v>9.5127754442558583</v>
      </c>
      <c r="P419" s="37">
        <f t="shared" si="62"/>
        <v>0.90487764099000167</v>
      </c>
      <c r="Q419" s="1">
        <f>VLOOKUP(P419,Rates!$A$2:$B$7,2,TRUE)</f>
        <v>0.22</v>
      </c>
      <c r="R419" s="38">
        <f t="shared" ca="1" si="63"/>
        <v>0.31436492939350746</v>
      </c>
      <c r="S419" s="53">
        <f t="shared" ca="1" si="64"/>
        <v>1</v>
      </c>
      <c r="T419" s="38">
        <f t="shared" ca="1" si="65"/>
        <v>0.2150305896219864</v>
      </c>
      <c r="U419" s="54">
        <f t="shared" ca="1" si="66"/>
        <v>0.48422105926061659</v>
      </c>
      <c r="V419">
        <f t="shared" ca="1" si="67"/>
        <v>8</v>
      </c>
      <c r="W419" s="41">
        <f ca="1">VLOOKUP(LoanApplications!Q419,Rates!$B$2:$C$7,2,FALSE)*V419-800</f>
        <v>67.398382478407598</v>
      </c>
      <c r="X419">
        <f t="shared" si="68"/>
        <v>1</v>
      </c>
      <c r="Y419" s="41">
        <f t="shared" ca="1" si="69"/>
        <v>67.398382478407598</v>
      </c>
    </row>
    <row r="420" spans="10:25">
      <c r="J420" s="47">
        <v>17</v>
      </c>
      <c r="K420" s="48">
        <v>0.87200000000000011</v>
      </c>
      <c r="L420" s="49">
        <v>61</v>
      </c>
      <c r="M420" s="47">
        <v>1</v>
      </c>
      <c r="N420" s="37">
        <f t="shared" si="60"/>
        <v>3.4687195994641336</v>
      </c>
      <c r="O420" s="37">
        <f t="shared" si="61"/>
        <v>32.095620874164375</v>
      </c>
      <c r="P420" s="37">
        <f t="shared" si="62"/>
        <v>0.96978452213354194</v>
      </c>
      <c r="Q420" s="1">
        <f>VLOOKUP(P420,Rates!$A$2:$B$7,2,TRUE)</f>
        <v>0.15</v>
      </c>
      <c r="R420" s="38">
        <f t="shared" ca="1" si="63"/>
        <v>0.34732394659329491</v>
      </c>
      <c r="S420" s="53">
        <f t="shared" ca="1" si="64"/>
        <v>1</v>
      </c>
      <c r="T420" s="38">
        <f t="shared" ca="1" si="65"/>
        <v>0.87554725070862749</v>
      </c>
      <c r="U420" s="54">
        <f t="shared" ca="1" si="66"/>
        <v>4.1676583177576436</v>
      </c>
      <c r="V420">
        <f t="shared" ca="1" si="67"/>
        <v>8</v>
      </c>
      <c r="W420" s="41">
        <f ca="1">VLOOKUP(LoanApplications!Q420,Rates!$B$2:$C$7,2,FALSE)*V420-800</f>
        <v>45.652073294430465</v>
      </c>
      <c r="X420">
        <f t="shared" si="68"/>
        <v>1</v>
      </c>
      <c r="Y420" s="41">
        <f t="shared" ca="1" si="69"/>
        <v>45.652073294430465</v>
      </c>
    </row>
    <row r="421" spans="10:25">
      <c r="J421" s="47">
        <v>24</v>
      </c>
      <c r="K421" s="48">
        <v>1.827</v>
      </c>
      <c r="L421" s="49">
        <v>58</v>
      </c>
      <c r="M421" s="47">
        <v>1</v>
      </c>
      <c r="N421" s="37">
        <f t="shared" si="60"/>
        <v>-0.64637349884637985</v>
      </c>
      <c r="O421" s="37">
        <f t="shared" si="61"/>
        <v>0.5239424133714744</v>
      </c>
      <c r="P421" s="37">
        <f t="shared" si="62"/>
        <v>0.34380722576802436</v>
      </c>
      <c r="Q421" s="1">
        <f>VLOOKUP(P421,Rates!$A$2:$B$7,2,TRUE)</f>
        <v>0.3</v>
      </c>
      <c r="R421" s="38">
        <f t="shared" ca="1" si="63"/>
        <v>0.57926272827083991</v>
      </c>
      <c r="S421" s="53">
        <f t="shared" ca="1" si="64"/>
        <v>0</v>
      </c>
      <c r="T421" s="38">
        <f t="shared" ca="1" si="65"/>
        <v>0.52418446554516207</v>
      </c>
      <c r="U421" s="54">
        <f t="shared" ca="1" si="66"/>
        <v>1.4854500650376135</v>
      </c>
      <c r="V421">
        <f t="shared" ca="1" si="67"/>
        <v>1</v>
      </c>
      <c r="W421" s="41">
        <f ca="1">VLOOKUP(LoanApplications!Q421,Rates!$B$2:$C$7,2,FALSE)*V421-800</f>
        <v>-688.4261233343218</v>
      </c>
      <c r="X421">
        <f t="shared" si="68"/>
        <v>1</v>
      </c>
      <c r="Y421" s="41">
        <f t="shared" ca="1" si="69"/>
        <v>-688.4261233343218</v>
      </c>
    </row>
    <row r="422" spans="10:25">
      <c r="J422" s="47">
        <v>14</v>
      </c>
      <c r="K422" s="48">
        <v>2.2690000000000001</v>
      </c>
      <c r="L422" s="49">
        <v>75</v>
      </c>
      <c r="M422" s="47">
        <v>1</v>
      </c>
      <c r="N422" s="37">
        <f t="shared" si="60"/>
        <v>1.7306254867914532</v>
      </c>
      <c r="O422" s="37">
        <f t="shared" si="61"/>
        <v>5.6441831665803166</v>
      </c>
      <c r="P422" s="37">
        <f t="shared" si="62"/>
        <v>0.84949240938601511</v>
      </c>
      <c r="Q422" s="1">
        <f>VLOOKUP(P422,Rates!$A$2:$B$7,2,TRUE)</f>
        <v>0.25</v>
      </c>
      <c r="R422" s="38">
        <f t="shared" ca="1" si="63"/>
        <v>2.4919469398026028E-2</v>
      </c>
      <c r="S422" s="53">
        <f t="shared" ca="1" si="64"/>
        <v>0</v>
      </c>
      <c r="T422" s="38">
        <f t="shared" ca="1" si="65"/>
        <v>0.84374367920974691</v>
      </c>
      <c r="U422" s="54">
        <f t="shared" ca="1" si="66"/>
        <v>3.7125150762524184</v>
      </c>
      <c r="V422">
        <f t="shared" ca="1" si="67"/>
        <v>3</v>
      </c>
      <c r="W422" s="41">
        <f ca="1">VLOOKUP(LoanApplications!Q422,Rates!$B$2:$C$7,2,FALSE)*V422-800</f>
        <v>-471.19874105474719</v>
      </c>
      <c r="X422">
        <f t="shared" si="68"/>
        <v>1</v>
      </c>
      <c r="Y422" s="41">
        <f t="shared" ca="1" si="69"/>
        <v>-471.19874105474719</v>
      </c>
    </row>
    <row r="423" spans="10:25">
      <c r="J423" s="47">
        <v>6</v>
      </c>
      <c r="K423" s="48">
        <v>0.77300000000000002</v>
      </c>
      <c r="L423" s="49">
        <v>57</v>
      </c>
      <c r="M423" s="47">
        <v>1</v>
      </c>
      <c r="N423" s="37">
        <f t="shared" si="60"/>
        <v>-1.6175325329592454</v>
      </c>
      <c r="O423" s="37">
        <f t="shared" si="61"/>
        <v>0.19838761053940612</v>
      </c>
      <c r="P423" s="37">
        <f t="shared" si="62"/>
        <v>0.16554544522544748</v>
      </c>
      <c r="Q423" s="1">
        <f>VLOOKUP(P423,Rates!$A$2:$B$7,2,TRUE)</f>
        <v>0.35</v>
      </c>
      <c r="R423" s="38">
        <f t="shared" ca="1" si="63"/>
        <v>0.20066448426184291</v>
      </c>
      <c r="S423" s="53">
        <f t="shared" ca="1" si="64"/>
        <v>0</v>
      </c>
      <c r="T423" s="38">
        <f t="shared" ca="1" si="65"/>
        <v>0.99718054409905954</v>
      </c>
      <c r="U423" s="54">
        <f t="shared" ca="1" si="66"/>
        <v>11.742422711153823</v>
      </c>
      <c r="V423">
        <f t="shared" ca="1" si="67"/>
        <v>7</v>
      </c>
      <c r="W423" s="41">
        <f ca="1">VLOOKUP(LoanApplications!Q423,Rates!$B$2:$C$7,2,FALSE)*V423-800</f>
        <v>-5.046178055639075</v>
      </c>
      <c r="X423">
        <f t="shared" si="68"/>
        <v>0</v>
      </c>
      <c r="Y423" s="41">
        <f t="shared" ca="1" si="69"/>
        <v>0</v>
      </c>
    </row>
    <row r="424" spans="10:25">
      <c r="J424" s="47">
        <v>23</v>
      </c>
      <c r="K424" s="48">
        <v>0.30399999999999999</v>
      </c>
      <c r="L424" s="49">
        <v>43</v>
      </c>
      <c r="M424" s="47">
        <v>1</v>
      </c>
      <c r="N424" s="37">
        <f t="shared" si="60"/>
        <v>-6.5968478754360405E-2</v>
      </c>
      <c r="O424" s="37">
        <f t="shared" si="61"/>
        <v>0.93616037276761255</v>
      </c>
      <c r="P424" s="37">
        <f t="shared" si="62"/>
        <v>0.48351385863219254</v>
      </c>
      <c r="Q424" s="1">
        <f>VLOOKUP(P424,Rates!$A$2:$B$7,2,TRUE)</f>
        <v>0.28000000000000003</v>
      </c>
      <c r="R424" s="38">
        <f t="shared" ca="1" si="63"/>
        <v>0.56877693234750726</v>
      </c>
      <c r="S424" s="53">
        <f t="shared" ca="1" si="64"/>
        <v>1</v>
      </c>
      <c r="T424" s="38">
        <f t="shared" ca="1" si="65"/>
        <v>0.70542250666820339</v>
      </c>
      <c r="U424" s="54">
        <f t="shared" ca="1" si="66"/>
        <v>2.4444263505044472</v>
      </c>
      <c r="V424">
        <f t="shared" ca="1" si="67"/>
        <v>8</v>
      </c>
      <c r="W424" s="41">
        <f ca="1">VLOOKUP(LoanApplications!Q424,Rates!$B$2:$C$7,2,FALSE)*V424-800</f>
        <v>86.259095044028413</v>
      </c>
      <c r="X424">
        <f t="shared" si="68"/>
        <v>1</v>
      </c>
      <c r="Y424" s="41">
        <f t="shared" ca="1" si="69"/>
        <v>86.259095044028413</v>
      </c>
    </row>
    <row r="425" spans="10:25">
      <c r="J425" s="47">
        <v>18</v>
      </c>
      <c r="K425" s="48">
        <v>1.746</v>
      </c>
      <c r="L425" s="49">
        <v>60</v>
      </c>
      <c r="M425" s="47">
        <v>1</v>
      </c>
      <c r="N425" s="37">
        <f t="shared" si="60"/>
        <v>-1.2894679487681131</v>
      </c>
      <c r="O425" s="37">
        <f t="shared" si="61"/>
        <v>0.27541728021753054</v>
      </c>
      <c r="P425" s="37">
        <f t="shared" si="62"/>
        <v>0.21594287962803543</v>
      </c>
      <c r="Q425" s="1">
        <f>VLOOKUP(P425,Rates!$A$2:$B$7,2,TRUE)</f>
        <v>0.35</v>
      </c>
      <c r="R425" s="38">
        <f t="shared" ca="1" si="63"/>
        <v>0.41238879341659851</v>
      </c>
      <c r="S425" s="53">
        <f t="shared" ca="1" si="64"/>
        <v>0</v>
      </c>
      <c r="T425" s="38">
        <f t="shared" ca="1" si="65"/>
        <v>0.35040232147616657</v>
      </c>
      <c r="U425" s="54">
        <f t="shared" ca="1" si="66"/>
        <v>0.86280412768409964</v>
      </c>
      <c r="V425">
        <f t="shared" ca="1" si="67"/>
        <v>0</v>
      </c>
      <c r="W425" s="41">
        <f ca="1">VLOOKUP(LoanApplications!Q425,Rates!$B$2:$C$7,2,FALSE)*V425-800</f>
        <v>-800</v>
      </c>
      <c r="X425">
        <f t="shared" si="68"/>
        <v>0</v>
      </c>
      <c r="Y425" s="41">
        <f t="shared" ca="1" si="69"/>
        <v>0</v>
      </c>
    </row>
    <row r="426" spans="10:25">
      <c r="J426" s="47">
        <v>13</v>
      </c>
      <c r="K426" s="48">
        <v>1.1890000000000001</v>
      </c>
      <c r="L426" s="49">
        <v>65</v>
      </c>
      <c r="M426" s="47">
        <v>1</v>
      </c>
      <c r="N426" s="37">
        <f t="shared" si="60"/>
        <v>2.34702395960419</v>
      </c>
      <c r="O426" s="37">
        <f t="shared" si="61"/>
        <v>10.454410634007568</v>
      </c>
      <c r="P426" s="37">
        <f t="shared" si="62"/>
        <v>0.91269738514253629</v>
      </c>
      <c r="Q426" s="1">
        <f>VLOOKUP(P426,Rates!$A$2:$B$7,2,TRUE)</f>
        <v>0.22</v>
      </c>
      <c r="R426" s="38">
        <f t="shared" ca="1" si="63"/>
        <v>5.0128873889162762E-2</v>
      </c>
      <c r="S426" s="53">
        <f t="shared" ca="1" si="64"/>
        <v>0</v>
      </c>
      <c r="T426" s="38">
        <f t="shared" ca="1" si="65"/>
        <v>0.93205880324208024</v>
      </c>
      <c r="U426" s="54">
        <f t="shared" ca="1" si="66"/>
        <v>5.3782254029621743</v>
      </c>
      <c r="V426">
        <f t="shared" ca="1" si="67"/>
        <v>5</v>
      </c>
      <c r="W426" s="41">
        <f ca="1">VLOOKUP(LoanApplications!Q426,Rates!$B$2:$C$7,2,FALSE)*V426-800</f>
        <v>-257.87601095099524</v>
      </c>
      <c r="X426">
        <f t="shared" si="68"/>
        <v>1</v>
      </c>
      <c r="Y426" s="41">
        <f t="shared" ca="1" si="69"/>
        <v>-257.87601095099524</v>
      </c>
    </row>
    <row r="427" spans="10:25">
      <c r="J427" s="47">
        <v>9</v>
      </c>
      <c r="K427" s="48">
        <v>0.84199999999999997</v>
      </c>
      <c r="L427" s="49">
        <v>55</v>
      </c>
      <c r="M427" s="47">
        <v>1</v>
      </c>
      <c r="N427" s="37">
        <f t="shared" si="60"/>
        <v>-1.9221416715085766</v>
      </c>
      <c r="O427" s="37">
        <f t="shared" si="61"/>
        <v>0.146293314161941</v>
      </c>
      <c r="P427" s="37">
        <f t="shared" si="62"/>
        <v>0.12762293241577227</v>
      </c>
      <c r="Q427" s="1">
        <f>VLOOKUP(P427,Rates!$A$2:$B$7,2,TRUE)</f>
        <v>0.35</v>
      </c>
      <c r="R427" s="38">
        <f t="shared" ca="1" si="63"/>
        <v>0.89110993962852769</v>
      </c>
      <c r="S427" s="53">
        <f t="shared" ca="1" si="64"/>
        <v>1</v>
      </c>
      <c r="T427" s="38">
        <f t="shared" ca="1" si="65"/>
        <v>0.1761758717226295</v>
      </c>
      <c r="U427" s="54">
        <f t="shared" ca="1" si="66"/>
        <v>0.38759641682015589</v>
      </c>
      <c r="V427">
        <f t="shared" ca="1" si="67"/>
        <v>8</v>
      </c>
      <c r="W427" s="41">
        <f ca="1">VLOOKUP(LoanApplications!Q427,Rates!$B$2:$C$7,2,FALSE)*V427-800</f>
        <v>108.51865365069818</v>
      </c>
      <c r="X427">
        <f t="shared" si="68"/>
        <v>0</v>
      </c>
      <c r="Y427" s="41">
        <f t="shared" ca="1" si="69"/>
        <v>0</v>
      </c>
    </row>
    <row r="428" spans="10:25">
      <c r="J428" s="47">
        <v>11</v>
      </c>
      <c r="K428" s="48">
        <v>9.7000000000000003E-2</v>
      </c>
      <c r="L428" s="49">
        <v>55</v>
      </c>
      <c r="M428" s="47">
        <v>1</v>
      </c>
      <c r="N428" s="37">
        <f t="shared" si="60"/>
        <v>2.6898069867614254</v>
      </c>
      <c r="O428" s="37">
        <f t="shared" si="61"/>
        <v>14.728832786353621</v>
      </c>
      <c r="P428" s="37">
        <f t="shared" si="62"/>
        <v>0.93642249151077483</v>
      </c>
      <c r="Q428" s="1">
        <f>VLOOKUP(P428,Rates!$A$2:$B$7,2,TRUE)</f>
        <v>0.22</v>
      </c>
      <c r="R428" s="38">
        <f t="shared" ca="1" si="63"/>
        <v>0.86236102164130979</v>
      </c>
      <c r="S428" s="53">
        <f t="shared" ca="1" si="64"/>
        <v>1</v>
      </c>
      <c r="T428" s="38">
        <f t="shared" ca="1" si="65"/>
        <v>0.60312214944060738</v>
      </c>
      <c r="U428" s="54">
        <f t="shared" ca="1" si="66"/>
        <v>1.8482534536982393</v>
      </c>
      <c r="V428">
        <f t="shared" ca="1" si="67"/>
        <v>8</v>
      </c>
      <c r="W428" s="41">
        <f ca="1">VLOOKUP(LoanApplications!Q428,Rates!$B$2:$C$7,2,FALSE)*V428-800</f>
        <v>67.398382478407598</v>
      </c>
      <c r="X428">
        <f t="shared" si="68"/>
        <v>1</v>
      </c>
      <c r="Y428" s="41">
        <f t="shared" ca="1" si="69"/>
        <v>67.398382478407598</v>
      </c>
    </row>
    <row r="429" spans="10:25">
      <c r="J429" s="47">
        <v>8</v>
      </c>
      <c r="K429" s="48">
        <v>1.139</v>
      </c>
      <c r="L429" s="49">
        <v>60</v>
      </c>
      <c r="M429" s="47">
        <v>1</v>
      </c>
      <c r="N429" s="37">
        <f t="shared" si="60"/>
        <v>-1.4514773435428303</v>
      </c>
      <c r="O429" s="37">
        <f t="shared" si="61"/>
        <v>0.234224003047313</v>
      </c>
      <c r="P429" s="37">
        <f t="shared" si="62"/>
        <v>0.18977430553044769</v>
      </c>
      <c r="Q429" s="1">
        <f>VLOOKUP(P429,Rates!$A$2:$B$7,2,TRUE)</f>
        <v>0.35</v>
      </c>
      <c r="R429" s="38">
        <f t="shared" ca="1" si="63"/>
        <v>0.55219002637902637</v>
      </c>
      <c r="S429" s="53">
        <f t="shared" ca="1" si="64"/>
        <v>0</v>
      </c>
      <c r="T429" s="38">
        <f t="shared" ca="1" si="65"/>
        <v>0.28751353449439898</v>
      </c>
      <c r="U429" s="54">
        <f t="shared" ca="1" si="66"/>
        <v>0.67798872560273249</v>
      </c>
      <c r="V429">
        <f t="shared" ca="1" si="67"/>
        <v>0</v>
      </c>
      <c r="W429" s="41">
        <f ca="1">VLOOKUP(LoanApplications!Q429,Rates!$B$2:$C$7,2,FALSE)*V429-800</f>
        <v>-800</v>
      </c>
      <c r="X429">
        <f t="shared" si="68"/>
        <v>0</v>
      </c>
      <c r="Y429" s="41">
        <f t="shared" ca="1" si="69"/>
        <v>0</v>
      </c>
    </row>
    <row r="430" spans="10:25">
      <c r="J430" s="47">
        <v>5</v>
      </c>
      <c r="K430" s="48">
        <v>1.722</v>
      </c>
      <c r="L430" s="49">
        <v>65</v>
      </c>
      <c r="M430" s="47">
        <v>1</v>
      </c>
      <c r="N430" s="37">
        <f t="shared" si="60"/>
        <v>-3.1666167388221425</v>
      </c>
      <c r="O430" s="37">
        <f t="shared" si="61"/>
        <v>4.2145947713071528E-2</v>
      </c>
      <c r="P430" s="37">
        <f t="shared" si="62"/>
        <v>4.044150227284226E-2</v>
      </c>
      <c r="Q430" s="1">
        <f>VLOOKUP(P430,Rates!$A$2:$B$7,2,TRUE)</f>
        <v>0.35</v>
      </c>
      <c r="R430" s="38">
        <f t="shared" ca="1" si="63"/>
        <v>0.72880313049174195</v>
      </c>
      <c r="S430" s="53">
        <f t="shared" ca="1" si="64"/>
        <v>0</v>
      </c>
      <c r="T430" s="38">
        <f t="shared" ca="1" si="65"/>
        <v>0.47904228121840986</v>
      </c>
      <c r="U430" s="54">
        <f t="shared" ca="1" si="66"/>
        <v>1.3041727889840165</v>
      </c>
      <c r="V430">
        <f t="shared" ca="1" si="67"/>
        <v>1</v>
      </c>
      <c r="W430" s="41">
        <f ca="1">VLOOKUP(LoanApplications!Q430,Rates!$B$2:$C$7,2,FALSE)*V430-800</f>
        <v>-686.43516829366274</v>
      </c>
      <c r="X430">
        <f t="shared" si="68"/>
        <v>0</v>
      </c>
      <c r="Y430" s="41">
        <f t="shared" ca="1" si="69"/>
        <v>0</v>
      </c>
    </row>
    <row r="431" spans="10:25">
      <c r="J431" s="47">
        <v>21</v>
      </c>
      <c r="K431" s="48">
        <v>0.48</v>
      </c>
      <c r="L431" s="49">
        <v>55</v>
      </c>
      <c r="M431" s="47">
        <v>1</v>
      </c>
      <c r="N431" s="37">
        <f t="shared" si="60"/>
        <v>4.0358173955788175</v>
      </c>
      <c r="O431" s="37">
        <f t="shared" si="61"/>
        <v>56.589157065653957</v>
      </c>
      <c r="P431" s="37">
        <f t="shared" si="62"/>
        <v>0.98263562012446271</v>
      </c>
      <c r="Q431" s="1">
        <f>VLOOKUP(P431,Rates!$A$2:$B$7,2,TRUE)</f>
        <v>0.15</v>
      </c>
      <c r="R431" s="38">
        <f t="shared" ca="1" si="63"/>
        <v>0.95504908594343785</v>
      </c>
      <c r="S431" s="53">
        <f t="shared" ca="1" si="64"/>
        <v>1</v>
      </c>
      <c r="T431" s="38">
        <f t="shared" ca="1" si="65"/>
        <v>0.82023285778743715</v>
      </c>
      <c r="U431" s="54">
        <f t="shared" ca="1" si="66"/>
        <v>3.4321858399195211</v>
      </c>
      <c r="V431">
        <f t="shared" ca="1" si="67"/>
        <v>8</v>
      </c>
      <c r="W431" s="41">
        <f ca="1">VLOOKUP(LoanApplications!Q431,Rates!$B$2:$C$7,2,FALSE)*V431-800</f>
        <v>45.652073294430465</v>
      </c>
      <c r="X431">
        <f t="shared" si="68"/>
        <v>1</v>
      </c>
      <c r="Y431" s="41">
        <f t="shared" ca="1" si="69"/>
        <v>45.652073294430465</v>
      </c>
    </row>
    <row r="432" spans="10:25">
      <c r="J432" s="47">
        <v>15</v>
      </c>
      <c r="K432" s="48">
        <v>1.9100000000000001</v>
      </c>
      <c r="L432" s="49">
        <v>61</v>
      </c>
      <c r="M432" s="47">
        <v>1</v>
      </c>
      <c r="N432" s="37">
        <f t="shared" si="60"/>
        <v>-2.6919446709241939</v>
      </c>
      <c r="O432" s="37">
        <f t="shared" si="61"/>
        <v>6.7749061553698059E-2</v>
      </c>
      <c r="P432" s="37">
        <f t="shared" si="62"/>
        <v>6.345035925867766E-2</v>
      </c>
      <c r="Q432" s="1">
        <f>VLOOKUP(P432,Rates!$A$2:$B$7,2,TRUE)</f>
        <v>0.35</v>
      </c>
      <c r="R432" s="38">
        <f t="shared" ca="1" si="63"/>
        <v>9.6107427841982007E-2</v>
      </c>
      <c r="S432" s="53">
        <f t="shared" ca="1" si="64"/>
        <v>0</v>
      </c>
      <c r="T432" s="38">
        <f t="shared" ca="1" si="65"/>
        <v>0.9416850490354095</v>
      </c>
      <c r="U432" s="54">
        <f t="shared" ca="1" si="66"/>
        <v>5.6837935394215426</v>
      </c>
      <c r="V432">
        <f t="shared" ca="1" si="67"/>
        <v>5</v>
      </c>
      <c r="W432" s="41">
        <f ca="1">VLOOKUP(LoanApplications!Q432,Rates!$B$2:$C$7,2,FALSE)*V432-800</f>
        <v>-232.17584146831359</v>
      </c>
      <c r="X432">
        <f t="shared" si="68"/>
        <v>0</v>
      </c>
      <c r="Y432" s="41">
        <f t="shared" ca="1" si="69"/>
        <v>0</v>
      </c>
    </row>
    <row r="433" spans="10:25">
      <c r="J433" s="47">
        <v>3</v>
      </c>
      <c r="K433" s="48">
        <v>0.66799999999999993</v>
      </c>
      <c r="L433" s="49">
        <v>63</v>
      </c>
      <c r="M433" s="47">
        <v>1</v>
      </c>
      <c r="N433" s="37">
        <f t="shared" si="60"/>
        <v>0.77941599224104507</v>
      </c>
      <c r="O433" s="37">
        <f t="shared" si="61"/>
        <v>2.1801986407087837</v>
      </c>
      <c r="P433" s="37">
        <f t="shared" si="62"/>
        <v>0.68555423324842191</v>
      </c>
      <c r="Q433" s="1">
        <f>VLOOKUP(P433,Rates!$A$2:$B$7,2,TRUE)</f>
        <v>0.25</v>
      </c>
      <c r="R433" s="38">
        <f t="shared" ca="1" si="63"/>
        <v>0.99090875085112895</v>
      </c>
      <c r="S433" s="53">
        <f t="shared" ca="1" si="64"/>
        <v>1</v>
      </c>
      <c r="T433" s="38">
        <f t="shared" ca="1" si="65"/>
        <v>0.7495302955138694</v>
      </c>
      <c r="U433" s="54">
        <f t="shared" ca="1" si="66"/>
        <v>2.768834611892395</v>
      </c>
      <c r="V433">
        <f t="shared" ca="1" si="67"/>
        <v>8</v>
      </c>
      <c r="W433" s="41">
        <f ca="1">VLOOKUP(LoanApplications!Q433,Rates!$B$2:$C$7,2,FALSE)*V433-800</f>
        <v>76.803357187340907</v>
      </c>
      <c r="X433">
        <f t="shared" si="68"/>
        <v>1</v>
      </c>
      <c r="Y433" s="41">
        <f t="shared" ca="1" si="69"/>
        <v>76.803357187340907</v>
      </c>
    </row>
    <row r="434" spans="10:25">
      <c r="J434" s="47">
        <v>3</v>
      </c>
      <c r="K434" s="48">
        <v>0.28100000000000003</v>
      </c>
      <c r="L434" s="49">
        <v>64</v>
      </c>
      <c r="M434" s="47">
        <v>1</v>
      </c>
      <c r="N434" s="37">
        <f t="shared" si="60"/>
        <v>3.300502550100795</v>
      </c>
      <c r="O434" s="37">
        <f t="shared" si="61"/>
        <v>27.12626780439189</v>
      </c>
      <c r="P434" s="37">
        <f t="shared" si="62"/>
        <v>0.96444604712738136</v>
      </c>
      <c r="Q434" s="1">
        <f>VLOOKUP(P434,Rates!$A$2:$B$7,2,TRUE)</f>
        <v>0.15</v>
      </c>
      <c r="R434" s="38">
        <f t="shared" ca="1" si="63"/>
        <v>0.92230899788537923</v>
      </c>
      <c r="S434" s="53">
        <f t="shared" ca="1" si="64"/>
        <v>1</v>
      </c>
      <c r="T434" s="38">
        <f t="shared" ca="1" si="65"/>
        <v>0.53018958714640574</v>
      </c>
      <c r="U434" s="54">
        <f t="shared" ca="1" si="66"/>
        <v>1.5108520851272571</v>
      </c>
      <c r="V434">
        <f t="shared" ca="1" si="67"/>
        <v>8</v>
      </c>
      <c r="W434" s="41">
        <f ca="1">VLOOKUP(LoanApplications!Q434,Rates!$B$2:$C$7,2,FALSE)*V434-800</f>
        <v>45.652073294430465</v>
      </c>
      <c r="X434">
        <f t="shared" si="68"/>
        <v>1</v>
      </c>
      <c r="Y434" s="41">
        <f t="shared" ca="1" si="69"/>
        <v>45.652073294430465</v>
      </c>
    </row>
    <row r="435" spans="10:25">
      <c r="J435" s="47">
        <v>5</v>
      </c>
      <c r="K435" s="48">
        <v>0.56500000000000006</v>
      </c>
      <c r="L435" s="49">
        <v>52</v>
      </c>
      <c r="M435" s="47">
        <v>1</v>
      </c>
      <c r="N435" s="37">
        <f t="shared" si="60"/>
        <v>-3.23271397807002</v>
      </c>
      <c r="O435" s="37">
        <f t="shared" si="61"/>
        <v>3.9450286156356054E-2</v>
      </c>
      <c r="P435" s="37">
        <f t="shared" si="62"/>
        <v>3.7953028328304161E-2</v>
      </c>
      <c r="Q435" s="1">
        <f>VLOOKUP(P435,Rates!$A$2:$B$7,2,TRUE)</f>
        <v>0.35</v>
      </c>
      <c r="R435" s="38">
        <f t="shared" ca="1" si="63"/>
        <v>0.6401001635628184</v>
      </c>
      <c r="S435" s="53">
        <f t="shared" ca="1" si="64"/>
        <v>0</v>
      </c>
      <c r="T435" s="38">
        <f t="shared" ca="1" si="65"/>
        <v>0.9792868633562164</v>
      </c>
      <c r="U435" s="54">
        <f t="shared" ca="1" si="66"/>
        <v>7.7539743190491848</v>
      </c>
      <c r="V435">
        <f t="shared" ca="1" si="67"/>
        <v>7</v>
      </c>
      <c r="W435" s="41">
        <f ca="1">VLOOKUP(LoanApplications!Q435,Rates!$B$2:$C$7,2,FALSE)*V435-800</f>
        <v>-5.046178055639075</v>
      </c>
      <c r="X435">
        <f t="shared" si="68"/>
        <v>0</v>
      </c>
      <c r="Y435" s="41">
        <f t="shared" ca="1" si="69"/>
        <v>0</v>
      </c>
    </row>
    <row r="436" spans="10:25">
      <c r="J436" s="47">
        <v>18</v>
      </c>
      <c r="K436" s="48">
        <v>0.85</v>
      </c>
      <c r="L436" s="49">
        <v>49</v>
      </c>
      <c r="M436" s="47">
        <v>1</v>
      </c>
      <c r="N436" s="37">
        <f t="shared" si="60"/>
        <v>-1.7841110434311709</v>
      </c>
      <c r="O436" s="37">
        <f t="shared" si="61"/>
        <v>0.16794629161973459</v>
      </c>
      <c r="P436" s="37">
        <f t="shared" si="62"/>
        <v>0.14379624544791597</v>
      </c>
      <c r="Q436" s="1">
        <f>VLOOKUP(P436,Rates!$A$2:$B$7,2,TRUE)</f>
        <v>0.35</v>
      </c>
      <c r="R436" s="38">
        <f t="shared" ca="1" si="63"/>
        <v>0.8088148382837046</v>
      </c>
      <c r="S436" s="53">
        <f t="shared" ca="1" si="64"/>
        <v>0</v>
      </c>
      <c r="T436" s="38">
        <f t="shared" ca="1" si="65"/>
        <v>7.4911539910427538E-2</v>
      </c>
      <c r="U436" s="54">
        <f t="shared" ca="1" si="66"/>
        <v>0.15573182702588631</v>
      </c>
      <c r="V436">
        <f t="shared" ca="1" si="67"/>
        <v>0</v>
      </c>
      <c r="W436" s="41">
        <f ca="1">VLOOKUP(LoanApplications!Q436,Rates!$B$2:$C$7,2,FALSE)*V436-800</f>
        <v>-800</v>
      </c>
      <c r="X436">
        <f t="shared" si="68"/>
        <v>0</v>
      </c>
      <c r="Y436" s="41">
        <f t="shared" ca="1" si="69"/>
        <v>0</v>
      </c>
    </row>
    <row r="437" spans="10:25">
      <c r="J437" s="47">
        <v>7</v>
      </c>
      <c r="K437" s="48">
        <v>0.35499999999999998</v>
      </c>
      <c r="L437" s="49">
        <v>48</v>
      </c>
      <c r="M437" s="47">
        <v>1</v>
      </c>
      <c r="N437" s="37">
        <f t="shared" si="60"/>
        <v>-3.3506783939835323</v>
      </c>
      <c r="O437" s="37">
        <f t="shared" si="61"/>
        <v>3.5060561157514193E-2</v>
      </c>
      <c r="P437" s="37">
        <f t="shared" si="62"/>
        <v>3.3872956301518986E-2</v>
      </c>
      <c r="Q437" s="1">
        <f>VLOOKUP(P437,Rates!$A$2:$B$7,2,TRUE)</f>
        <v>0.35</v>
      </c>
      <c r="R437" s="38">
        <f t="shared" ca="1" si="63"/>
        <v>0.18499634190867043</v>
      </c>
      <c r="S437" s="53">
        <f t="shared" ca="1" si="64"/>
        <v>0</v>
      </c>
      <c r="T437" s="38">
        <f t="shared" ca="1" si="65"/>
        <v>9.836763364195622E-2</v>
      </c>
      <c r="U437" s="54">
        <f t="shared" ca="1" si="66"/>
        <v>0.20709683620191438</v>
      </c>
      <c r="V437">
        <f t="shared" ca="1" si="67"/>
        <v>0</v>
      </c>
      <c r="W437" s="41">
        <f ca="1">VLOOKUP(LoanApplications!Q437,Rates!$B$2:$C$7,2,FALSE)*V437-800</f>
        <v>-800</v>
      </c>
      <c r="X437">
        <f t="shared" si="68"/>
        <v>0</v>
      </c>
      <c r="Y437" s="41">
        <f t="shared" ca="1" si="69"/>
        <v>0</v>
      </c>
    </row>
    <row r="438" spans="10:25">
      <c r="J438" s="47">
        <v>20</v>
      </c>
      <c r="K438" s="48">
        <v>0.34599999999999997</v>
      </c>
      <c r="L438" s="49">
        <v>50</v>
      </c>
      <c r="M438" s="47">
        <v>1</v>
      </c>
      <c r="N438" s="37">
        <f t="shared" si="60"/>
        <v>2.0294927583289422</v>
      </c>
      <c r="O438" s="37">
        <f t="shared" si="61"/>
        <v>7.6102251562559671</v>
      </c>
      <c r="P438" s="37">
        <f t="shared" si="62"/>
        <v>0.88385901856777505</v>
      </c>
      <c r="Q438" s="1">
        <f>VLOOKUP(P438,Rates!$A$2:$B$7,2,TRUE)</f>
        <v>0.22</v>
      </c>
      <c r="R438" s="38">
        <f t="shared" ca="1" si="63"/>
        <v>0.69828047905195034</v>
      </c>
      <c r="S438" s="53">
        <f t="shared" ca="1" si="64"/>
        <v>1</v>
      </c>
      <c r="T438" s="38">
        <f t="shared" ca="1" si="65"/>
        <v>0.58763459695938902</v>
      </c>
      <c r="U438" s="54">
        <f t="shared" ca="1" si="66"/>
        <v>1.7716908442250756</v>
      </c>
      <c r="V438">
        <f t="shared" ca="1" si="67"/>
        <v>8</v>
      </c>
      <c r="W438" s="41">
        <f ca="1">VLOOKUP(LoanApplications!Q438,Rates!$B$2:$C$7,2,FALSE)*V438-800</f>
        <v>67.398382478407598</v>
      </c>
      <c r="X438">
        <f t="shared" si="68"/>
        <v>1</v>
      </c>
      <c r="Y438" s="41">
        <f t="shared" ca="1" si="69"/>
        <v>67.398382478407598</v>
      </c>
    </row>
    <row r="439" spans="10:25">
      <c r="J439" s="47">
        <v>9</v>
      </c>
      <c r="K439" s="48">
        <v>2.0409999999999999</v>
      </c>
      <c r="L439" s="49">
        <v>75</v>
      </c>
      <c r="M439" s="47">
        <v>1</v>
      </c>
      <c r="N439" s="37">
        <f t="shared" si="60"/>
        <v>1.2505490190459625</v>
      </c>
      <c r="O439" s="37">
        <f t="shared" si="61"/>
        <v>3.4922597483516351</v>
      </c>
      <c r="P439" s="37">
        <f t="shared" si="62"/>
        <v>0.77739488453067862</v>
      </c>
      <c r="Q439" s="1">
        <f>VLOOKUP(P439,Rates!$A$2:$B$7,2,TRUE)</f>
        <v>0.25</v>
      </c>
      <c r="R439" s="38">
        <f t="shared" ca="1" si="63"/>
        <v>0.86522086282371669</v>
      </c>
      <c r="S439" s="53">
        <f t="shared" ca="1" si="64"/>
        <v>1</v>
      </c>
      <c r="T439" s="38">
        <f t="shared" ca="1" si="65"/>
        <v>0.66756867649469387</v>
      </c>
      <c r="U439" s="54">
        <f t="shared" ca="1" si="66"/>
        <v>2.2026439721369262</v>
      </c>
      <c r="V439">
        <f t="shared" ca="1" si="67"/>
        <v>8</v>
      </c>
      <c r="W439" s="41">
        <f ca="1">VLOOKUP(LoanApplications!Q439,Rates!$B$2:$C$7,2,FALSE)*V439-800</f>
        <v>76.803357187340907</v>
      </c>
      <c r="X439">
        <f t="shared" si="68"/>
        <v>1</v>
      </c>
      <c r="Y439" s="41">
        <f t="shared" ca="1" si="69"/>
        <v>76.803357187340907</v>
      </c>
    </row>
    <row r="440" spans="10:25">
      <c r="J440" s="47">
        <v>12</v>
      </c>
      <c r="K440" s="48">
        <v>0.76400000000000001</v>
      </c>
      <c r="L440" s="49">
        <v>60</v>
      </c>
      <c r="M440" s="47">
        <v>1</v>
      </c>
      <c r="N440" s="37">
        <f t="shared" si="60"/>
        <v>1.8788434968472565</v>
      </c>
      <c r="O440" s="37">
        <f t="shared" si="61"/>
        <v>6.5459300941223519</v>
      </c>
      <c r="P440" s="37">
        <f t="shared" si="62"/>
        <v>0.86747823163920956</v>
      </c>
      <c r="Q440" s="1">
        <f>VLOOKUP(P440,Rates!$A$2:$B$7,2,TRUE)</f>
        <v>0.22</v>
      </c>
      <c r="R440" s="38">
        <f t="shared" ca="1" si="63"/>
        <v>0.96704690030094564</v>
      </c>
      <c r="S440" s="53">
        <f t="shared" ca="1" si="64"/>
        <v>1</v>
      </c>
      <c r="T440" s="38">
        <f t="shared" ca="1" si="65"/>
        <v>0.27366458719007536</v>
      </c>
      <c r="U440" s="54">
        <f t="shared" ca="1" si="66"/>
        <v>0.63948673946279688</v>
      </c>
      <c r="V440">
        <f t="shared" ca="1" si="67"/>
        <v>8</v>
      </c>
      <c r="W440" s="41">
        <f ca="1">VLOOKUP(LoanApplications!Q440,Rates!$B$2:$C$7,2,FALSE)*V440-800</f>
        <v>67.398382478407598</v>
      </c>
      <c r="X440">
        <f t="shared" si="68"/>
        <v>1</v>
      </c>
      <c r="Y440" s="41">
        <f t="shared" ca="1" si="69"/>
        <v>67.398382478407598</v>
      </c>
    </row>
    <row r="441" spans="10:25">
      <c r="J441" s="47">
        <v>9</v>
      </c>
      <c r="K441" s="48">
        <v>1.331</v>
      </c>
      <c r="L441" s="49">
        <v>59</v>
      </c>
      <c r="M441" s="47">
        <v>1</v>
      </c>
      <c r="N441" s="37">
        <f t="shared" si="60"/>
        <v>-2.6048046615201486</v>
      </c>
      <c r="O441" s="37">
        <f t="shared" si="61"/>
        <v>7.3917574734089692E-2</v>
      </c>
      <c r="P441" s="37">
        <f t="shared" si="62"/>
        <v>6.8829839899391024E-2</v>
      </c>
      <c r="Q441" s="1">
        <f>VLOOKUP(P441,Rates!$A$2:$B$7,2,TRUE)</f>
        <v>0.35</v>
      </c>
      <c r="R441" s="38">
        <f t="shared" ca="1" si="63"/>
        <v>0.60897642228286442</v>
      </c>
      <c r="S441" s="53">
        <f t="shared" ca="1" si="64"/>
        <v>0</v>
      </c>
      <c r="T441" s="38">
        <f t="shared" ca="1" si="65"/>
        <v>0.75650736844974131</v>
      </c>
      <c r="U441" s="54">
        <f t="shared" ca="1" si="66"/>
        <v>2.8253371949824784</v>
      </c>
      <c r="V441">
        <f t="shared" ca="1" si="67"/>
        <v>2</v>
      </c>
      <c r="W441" s="41">
        <f ca="1">VLOOKUP(LoanApplications!Q441,Rates!$B$2:$C$7,2,FALSE)*V441-800</f>
        <v>-572.87033658732548</v>
      </c>
      <c r="X441">
        <f t="shared" si="68"/>
        <v>0</v>
      </c>
      <c r="Y441" s="41">
        <f t="shared" ca="1" si="69"/>
        <v>0</v>
      </c>
    </row>
    <row r="442" spans="10:25">
      <c r="J442" s="47">
        <v>12</v>
      </c>
      <c r="K442" s="48">
        <v>2.254</v>
      </c>
      <c r="L442" s="49">
        <v>68</v>
      </c>
      <c r="M442" s="47">
        <v>1</v>
      </c>
      <c r="N442" s="37">
        <f t="shared" si="60"/>
        <v>-2.1927705152734234</v>
      </c>
      <c r="O442" s="37">
        <f t="shared" si="61"/>
        <v>0.1116071106823055</v>
      </c>
      <c r="P442" s="37">
        <f t="shared" si="62"/>
        <v>0.10040158038733753</v>
      </c>
      <c r="Q442" s="1">
        <f>VLOOKUP(P442,Rates!$A$2:$B$7,2,TRUE)</f>
        <v>0.35</v>
      </c>
      <c r="R442" s="38">
        <f t="shared" ca="1" si="63"/>
        <v>0.49876213204115105</v>
      </c>
      <c r="S442" s="53">
        <f t="shared" ca="1" si="64"/>
        <v>0</v>
      </c>
      <c r="T442" s="38">
        <f t="shared" ca="1" si="65"/>
        <v>0.11238029759739343</v>
      </c>
      <c r="U442" s="54">
        <f t="shared" ca="1" si="66"/>
        <v>0.23842378156181987</v>
      </c>
      <c r="V442">
        <f t="shared" ca="1" si="67"/>
        <v>0</v>
      </c>
      <c r="W442" s="41">
        <f ca="1">VLOOKUP(LoanApplications!Q442,Rates!$B$2:$C$7,2,FALSE)*V442-800</f>
        <v>-800</v>
      </c>
      <c r="X442">
        <f t="shared" si="68"/>
        <v>0</v>
      </c>
      <c r="Y442" s="41">
        <f t="shared" ca="1" si="69"/>
        <v>0</v>
      </c>
    </row>
    <row r="443" spans="10:25">
      <c r="J443" s="47">
        <v>11</v>
      </c>
      <c r="K443" s="48">
        <v>1.0960000000000001</v>
      </c>
      <c r="L443" s="49">
        <v>60</v>
      </c>
      <c r="M443" s="47">
        <v>1</v>
      </c>
      <c r="N443" s="37">
        <f t="shared" si="60"/>
        <v>-0.21305922037378267</v>
      </c>
      <c r="O443" s="37">
        <f t="shared" si="61"/>
        <v>0.80810827932506279</v>
      </c>
      <c r="P443" s="37">
        <f t="shared" si="62"/>
        <v>0.4469357773344837</v>
      </c>
      <c r="Q443" s="1">
        <f>VLOOKUP(P443,Rates!$A$2:$B$7,2,TRUE)</f>
        <v>0.3</v>
      </c>
      <c r="R443" s="38">
        <f t="shared" ca="1" si="63"/>
        <v>0.23733096493685124</v>
      </c>
      <c r="S443" s="53">
        <f t="shared" ca="1" si="64"/>
        <v>0</v>
      </c>
      <c r="T443" s="38">
        <f t="shared" ca="1" si="65"/>
        <v>0.38136699506648319</v>
      </c>
      <c r="U443" s="54">
        <f t="shared" ca="1" si="66"/>
        <v>0.96048613182679887</v>
      </c>
      <c r="V443">
        <f t="shared" ca="1" si="67"/>
        <v>0</v>
      </c>
      <c r="W443" s="41">
        <f ca="1">VLOOKUP(LoanApplications!Q443,Rates!$B$2:$C$7,2,FALSE)*V443-800</f>
        <v>-800</v>
      </c>
      <c r="X443">
        <f t="shared" si="68"/>
        <v>1</v>
      </c>
      <c r="Y443" s="41">
        <f t="shared" ca="1" si="69"/>
        <v>-800</v>
      </c>
    </row>
    <row r="444" spans="10:25">
      <c r="J444" s="47">
        <v>2</v>
      </c>
      <c r="K444" s="48">
        <v>0.66200000000000003</v>
      </c>
      <c r="L444" s="49">
        <v>56</v>
      </c>
      <c r="M444" s="47">
        <v>1</v>
      </c>
      <c r="N444" s="37">
        <f t="shared" si="60"/>
        <v>-2.8545074077302637</v>
      </c>
      <c r="O444" s="37">
        <f t="shared" si="61"/>
        <v>5.7584179657477044E-2</v>
      </c>
      <c r="P444" s="37">
        <f t="shared" si="62"/>
        <v>5.4448790711040147E-2</v>
      </c>
      <c r="Q444" s="1">
        <f>VLOOKUP(P444,Rates!$A$2:$B$7,2,TRUE)</f>
        <v>0.35</v>
      </c>
      <c r="R444" s="38">
        <f t="shared" ca="1" si="63"/>
        <v>0.18819947914161628</v>
      </c>
      <c r="S444" s="53">
        <f t="shared" ca="1" si="64"/>
        <v>0</v>
      </c>
      <c r="T444" s="38">
        <f t="shared" ca="1" si="65"/>
        <v>0.15986707364171782</v>
      </c>
      <c r="U444" s="54">
        <f t="shared" ca="1" si="66"/>
        <v>0.3483903079993611</v>
      </c>
      <c r="V444">
        <f t="shared" ca="1" si="67"/>
        <v>0</v>
      </c>
      <c r="W444" s="41">
        <f ca="1">VLOOKUP(LoanApplications!Q444,Rates!$B$2:$C$7,2,FALSE)*V444-800</f>
        <v>-800</v>
      </c>
      <c r="X444">
        <f t="shared" si="68"/>
        <v>0</v>
      </c>
      <c r="Y444" s="41">
        <f t="shared" ca="1" si="69"/>
        <v>0</v>
      </c>
    </row>
    <row r="445" spans="10:25">
      <c r="J445" s="47">
        <v>17</v>
      </c>
      <c r="K445" s="48">
        <v>1.419</v>
      </c>
      <c r="L445" s="49">
        <v>62</v>
      </c>
      <c r="M445" s="47">
        <v>1</v>
      </c>
      <c r="N445" s="37">
        <f t="shared" si="60"/>
        <v>1.0529447862709453</v>
      </c>
      <c r="O445" s="37">
        <f t="shared" si="61"/>
        <v>2.8660786924553094</v>
      </c>
      <c r="P445" s="37">
        <f t="shared" si="62"/>
        <v>0.74133997790797435</v>
      </c>
      <c r="Q445" s="1">
        <f>VLOOKUP(P445,Rates!$A$2:$B$7,2,TRUE)</f>
        <v>0.25</v>
      </c>
      <c r="R445" s="38">
        <f t="shared" ca="1" si="63"/>
        <v>0.83106501827211754</v>
      </c>
      <c r="S445" s="53">
        <f t="shared" ca="1" si="64"/>
        <v>1</v>
      </c>
      <c r="T445" s="38">
        <f t="shared" ca="1" si="65"/>
        <v>0.23904706445447688</v>
      </c>
      <c r="U445" s="54">
        <f t="shared" ca="1" si="66"/>
        <v>0.54636753714208541</v>
      </c>
      <c r="V445">
        <f t="shared" ca="1" si="67"/>
        <v>8</v>
      </c>
      <c r="W445" s="41">
        <f ca="1">VLOOKUP(LoanApplications!Q445,Rates!$B$2:$C$7,2,FALSE)*V445-800</f>
        <v>76.803357187340907</v>
      </c>
      <c r="X445">
        <f t="shared" si="68"/>
        <v>1</v>
      </c>
      <c r="Y445" s="41">
        <f t="shared" ca="1" si="69"/>
        <v>76.803357187340907</v>
      </c>
    </row>
    <row r="446" spans="10:25">
      <c r="J446" s="47">
        <v>16</v>
      </c>
      <c r="K446" s="48">
        <v>9.8000000000000004E-2</v>
      </c>
      <c r="L446" s="49">
        <v>39</v>
      </c>
      <c r="M446" s="47">
        <v>1</v>
      </c>
      <c r="N446" s="37">
        <f t="shared" si="60"/>
        <v>-3.2384724125887097</v>
      </c>
      <c r="O446" s="37">
        <f t="shared" si="61"/>
        <v>3.9223767090324789E-2</v>
      </c>
      <c r="P446" s="37">
        <f t="shared" si="62"/>
        <v>3.7743331448380574E-2</v>
      </c>
      <c r="Q446" s="1">
        <f>VLOOKUP(P446,Rates!$A$2:$B$7,2,TRUE)</f>
        <v>0.35</v>
      </c>
      <c r="R446" s="38">
        <f t="shared" ca="1" si="63"/>
        <v>0.82073259416856581</v>
      </c>
      <c r="S446" s="53">
        <f t="shared" ca="1" si="64"/>
        <v>0</v>
      </c>
      <c r="T446" s="38">
        <f t="shared" ca="1" si="65"/>
        <v>0.90865822247755046</v>
      </c>
      <c r="U446" s="54">
        <f t="shared" ca="1" si="66"/>
        <v>4.7862940218209644</v>
      </c>
      <c r="V446">
        <f t="shared" ca="1" si="67"/>
        <v>4</v>
      </c>
      <c r="W446" s="41">
        <f ca="1">VLOOKUP(LoanApplications!Q446,Rates!$B$2:$C$7,2,FALSE)*V446-800</f>
        <v>-345.74067317465091</v>
      </c>
      <c r="X446">
        <f t="shared" si="68"/>
        <v>0</v>
      </c>
      <c r="Y446" s="41">
        <f t="shared" ca="1" si="69"/>
        <v>0</v>
      </c>
    </row>
    <row r="447" spans="10:25">
      <c r="J447" s="47">
        <v>6</v>
      </c>
      <c r="K447" s="48">
        <v>1.306</v>
      </c>
      <c r="L447" s="49">
        <v>61</v>
      </c>
      <c r="M447" s="47">
        <v>1</v>
      </c>
      <c r="N447" s="37">
        <f t="shared" si="60"/>
        <v>-2.5327671507291925</v>
      </c>
      <c r="O447" s="37">
        <f t="shared" si="61"/>
        <v>7.9438896468178088E-2</v>
      </c>
      <c r="P447" s="37">
        <f t="shared" si="62"/>
        <v>7.3592768176220666E-2</v>
      </c>
      <c r="Q447" s="1">
        <f>VLOOKUP(P447,Rates!$A$2:$B$7,2,TRUE)</f>
        <v>0.35</v>
      </c>
      <c r="R447" s="38">
        <f t="shared" ca="1" si="63"/>
        <v>0.47524482626204745</v>
      </c>
      <c r="S447" s="53">
        <f t="shared" ca="1" si="64"/>
        <v>0</v>
      </c>
      <c r="T447" s="38">
        <f t="shared" ca="1" si="65"/>
        <v>0.49100456892262778</v>
      </c>
      <c r="U447" s="54">
        <f t="shared" ca="1" si="66"/>
        <v>1.350632477488509</v>
      </c>
      <c r="V447">
        <f t="shared" ca="1" si="67"/>
        <v>1</v>
      </c>
      <c r="W447" s="41">
        <f ca="1">VLOOKUP(LoanApplications!Q447,Rates!$B$2:$C$7,2,FALSE)*V447-800</f>
        <v>-686.43516829366274</v>
      </c>
      <c r="X447">
        <f t="shared" si="68"/>
        <v>0</v>
      </c>
      <c r="Y447" s="41">
        <f t="shared" ca="1" si="69"/>
        <v>0</v>
      </c>
    </row>
    <row r="448" spans="10:25">
      <c r="J448" s="47">
        <v>11</v>
      </c>
      <c r="K448" s="48">
        <v>1.1859999999999999</v>
      </c>
      <c r="L448" s="49">
        <v>64</v>
      </c>
      <c r="M448" s="47">
        <v>1</v>
      </c>
      <c r="N448" s="37">
        <f t="shared" si="60"/>
        <v>1.2132795958781664</v>
      </c>
      <c r="O448" s="37">
        <f t="shared" si="61"/>
        <v>3.3645007813444217</v>
      </c>
      <c r="P448" s="37">
        <f t="shared" si="62"/>
        <v>0.77087872127910029</v>
      </c>
      <c r="Q448" s="1">
        <f>VLOOKUP(P448,Rates!$A$2:$B$7,2,TRUE)</f>
        <v>0.25</v>
      </c>
      <c r="R448" s="38">
        <f t="shared" ca="1" si="63"/>
        <v>0.6821330113593651</v>
      </c>
      <c r="S448" s="53">
        <f t="shared" ca="1" si="64"/>
        <v>1</v>
      </c>
      <c r="T448" s="38">
        <f t="shared" ca="1" si="65"/>
        <v>0.14716573446668235</v>
      </c>
      <c r="U448" s="54">
        <f t="shared" ca="1" si="66"/>
        <v>0.31838009268674966</v>
      </c>
      <c r="V448">
        <f t="shared" ca="1" si="67"/>
        <v>8</v>
      </c>
      <c r="W448" s="41">
        <f ca="1">VLOOKUP(LoanApplications!Q448,Rates!$B$2:$C$7,2,FALSE)*V448-800</f>
        <v>76.803357187340907</v>
      </c>
      <c r="X448">
        <f t="shared" si="68"/>
        <v>1</v>
      </c>
      <c r="Y448" s="41">
        <f t="shared" ca="1" si="69"/>
        <v>76.803357187340907</v>
      </c>
    </row>
    <row r="449" spans="10:25">
      <c r="J449" s="47">
        <v>2</v>
      </c>
      <c r="K449" s="48">
        <v>1.472</v>
      </c>
      <c r="L449" s="49">
        <v>70</v>
      </c>
      <c r="M449" s="47">
        <v>1</v>
      </c>
      <c r="N449" s="37">
        <f t="shared" si="60"/>
        <v>-0.47875236313024772</v>
      </c>
      <c r="O449" s="37">
        <f t="shared" si="61"/>
        <v>0.61955589057891813</v>
      </c>
      <c r="P449" s="37">
        <f t="shared" si="62"/>
        <v>0.38254677975790935</v>
      </c>
      <c r="Q449" s="1">
        <f>VLOOKUP(P449,Rates!$A$2:$B$7,2,TRUE)</f>
        <v>0.3</v>
      </c>
      <c r="R449" s="38">
        <f t="shared" ca="1" si="63"/>
        <v>0.39354045170088559</v>
      </c>
      <c r="S449" s="53">
        <f t="shared" ca="1" si="64"/>
        <v>0</v>
      </c>
      <c r="T449" s="38">
        <f t="shared" ca="1" si="65"/>
        <v>0.70699248940850945</v>
      </c>
      <c r="U449" s="54">
        <f t="shared" ca="1" si="66"/>
        <v>2.4551140737510875</v>
      </c>
      <c r="V449">
        <f t="shared" ca="1" si="67"/>
        <v>2</v>
      </c>
      <c r="W449" s="41">
        <f ca="1">VLOOKUP(LoanApplications!Q449,Rates!$B$2:$C$7,2,FALSE)*V449-800</f>
        <v>-576.85224666864372</v>
      </c>
      <c r="X449">
        <f t="shared" si="68"/>
        <v>1</v>
      </c>
      <c r="Y449" s="41">
        <f t="shared" ca="1" si="69"/>
        <v>-576.85224666864372</v>
      </c>
    </row>
    <row r="450" spans="10:25">
      <c r="J450" s="47">
        <v>7</v>
      </c>
      <c r="K450" s="48">
        <v>0.38200000000000001</v>
      </c>
      <c r="L450" s="49">
        <v>50</v>
      </c>
      <c r="M450" s="47">
        <v>1</v>
      </c>
      <c r="N450" s="37">
        <f t="shared" si="60"/>
        <v>-2.5423660472291303</v>
      </c>
      <c r="O450" s="37">
        <f t="shared" si="61"/>
        <v>7.8680018744107669E-2</v>
      </c>
      <c r="P450" s="37">
        <f t="shared" si="62"/>
        <v>7.2941018074770436E-2</v>
      </c>
      <c r="Q450" s="1">
        <f>VLOOKUP(P450,Rates!$A$2:$B$7,2,TRUE)</f>
        <v>0.35</v>
      </c>
      <c r="R450" s="38">
        <f t="shared" ca="1" si="63"/>
        <v>1.8467929872892919E-2</v>
      </c>
      <c r="S450" s="53">
        <f t="shared" ca="1" si="64"/>
        <v>0</v>
      </c>
      <c r="T450" s="38">
        <f t="shared" ca="1" si="65"/>
        <v>0.58497027065256424</v>
      </c>
      <c r="U450" s="54">
        <f t="shared" ca="1" si="66"/>
        <v>1.7588102486709438</v>
      </c>
      <c r="V450">
        <f t="shared" ca="1" si="67"/>
        <v>1</v>
      </c>
      <c r="W450" s="41">
        <f ca="1">VLOOKUP(LoanApplications!Q450,Rates!$B$2:$C$7,2,FALSE)*V450-800</f>
        <v>-686.43516829366274</v>
      </c>
      <c r="X450">
        <f t="shared" si="68"/>
        <v>0</v>
      </c>
      <c r="Y450" s="41">
        <f t="shared" ca="1" si="69"/>
        <v>0</v>
      </c>
    </row>
    <row r="451" spans="10:25">
      <c r="J451" s="47">
        <v>22</v>
      </c>
      <c r="K451" s="48">
        <v>0.44000000000000006</v>
      </c>
      <c r="L451" s="49">
        <v>48</v>
      </c>
      <c r="M451" s="47">
        <v>1</v>
      </c>
      <c r="N451" s="37">
        <f t="shared" ref="N451:N514" si="70">SUMPRODUCT($A$10:$D$10,J451:M451)</f>
        <v>1.255696578054561</v>
      </c>
      <c r="O451" s="37">
        <f t="shared" ref="O451:O514" si="71">EXP(N451)</f>
        <v>3.5102827088091333</v>
      </c>
      <c r="P451" s="37">
        <f t="shared" ref="P451:P514" si="72">O451/(1+O451)</f>
        <v>0.77828440819310996</v>
      </c>
      <c r="Q451" s="1">
        <f>VLOOKUP(P451,Rates!$A$2:$B$7,2,TRUE)</f>
        <v>0.25</v>
      </c>
      <c r="R451" s="38">
        <f t="shared" ref="R451:R514" ca="1" si="73">RAND()</f>
        <v>0.29657082185680994</v>
      </c>
      <c r="S451" s="53">
        <f t="shared" ref="S451:S514" ca="1" si="74">_xlfn.BINOM.INV(1,P451,R451)</f>
        <v>1</v>
      </c>
      <c r="T451" s="38">
        <f t="shared" ref="T451:T514" ca="1" si="75">RAND()</f>
        <v>0.40378676256560431</v>
      </c>
      <c r="U451" s="54">
        <f t="shared" ref="U451:U514" ca="1" si="76">_xlfn.GAMMA.INV(T451,1,2)</f>
        <v>1.0343137899498562</v>
      </c>
      <c r="V451">
        <f t="shared" ref="V451:V514" ca="1" si="77">IF(S451=1,8,MIN(FLOOR(U451,1),7))</f>
        <v>8</v>
      </c>
      <c r="W451" s="41">
        <f ca="1">VLOOKUP(LoanApplications!Q451,Rates!$B$2:$C$7,2,FALSE)*V451-800</f>
        <v>76.803357187340907</v>
      </c>
      <c r="X451">
        <f t="shared" ref="X451:X514" si="78">IF(P451&gt;$AB$2,1,0)</f>
        <v>1</v>
      </c>
      <c r="Y451" s="41">
        <f t="shared" ref="Y451:Y514" ca="1" si="79">X451*W451</f>
        <v>76.803357187340907</v>
      </c>
    </row>
    <row r="452" spans="10:25">
      <c r="J452" s="47">
        <v>13</v>
      </c>
      <c r="K452" s="48">
        <v>1.8519999999999999</v>
      </c>
      <c r="L452" s="49">
        <v>65</v>
      </c>
      <c r="M452" s="47">
        <v>1</v>
      </c>
      <c r="N452" s="37">
        <f t="shared" si="70"/>
        <v>-1.1574076132096209</v>
      </c>
      <c r="O452" s="37">
        <f t="shared" si="71"/>
        <v>0.31429991261486701</v>
      </c>
      <c r="P452" s="37">
        <f t="shared" si="72"/>
        <v>0.23913865442595308</v>
      </c>
      <c r="Q452" s="1">
        <f>VLOOKUP(P452,Rates!$A$2:$B$7,2,TRUE)</f>
        <v>0.35</v>
      </c>
      <c r="R452" s="38">
        <f t="shared" ca="1" si="73"/>
        <v>0.58898407250205376</v>
      </c>
      <c r="S452" s="53">
        <f t="shared" ca="1" si="74"/>
        <v>0</v>
      </c>
      <c r="T452" s="38">
        <f t="shared" ca="1" si="75"/>
        <v>0.45978048554508055</v>
      </c>
      <c r="U452" s="54">
        <f t="shared" ca="1" si="76"/>
        <v>1.2315594275521198</v>
      </c>
      <c r="V452">
        <f t="shared" ca="1" si="77"/>
        <v>1</v>
      </c>
      <c r="W452" s="41">
        <f ca="1">VLOOKUP(LoanApplications!Q452,Rates!$B$2:$C$7,2,FALSE)*V452-800</f>
        <v>-686.43516829366274</v>
      </c>
      <c r="X452">
        <f t="shared" si="78"/>
        <v>0</v>
      </c>
      <c r="Y452" s="41">
        <f t="shared" ca="1" si="79"/>
        <v>0</v>
      </c>
    </row>
    <row r="453" spans="10:25">
      <c r="J453" s="47">
        <v>7</v>
      </c>
      <c r="K453" s="48">
        <v>0.69000000000000006</v>
      </c>
      <c r="L453" s="49">
        <v>53</v>
      </c>
      <c r="M453" s="47">
        <v>1</v>
      </c>
      <c r="N453" s="37">
        <f t="shared" si="70"/>
        <v>-2.7438273094922394</v>
      </c>
      <c r="O453" s="37">
        <f t="shared" si="71"/>
        <v>6.432368851166323E-2</v>
      </c>
      <c r="P453" s="37">
        <f t="shared" si="72"/>
        <v>6.0436208651535948E-2</v>
      </c>
      <c r="Q453" s="1">
        <f>VLOOKUP(P453,Rates!$A$2:$B$7,2,TRUE)</f>
        <v>0.35</v>
      </c>
      <c r="R453" s="38">
        <f t="shared" ca="1" si="73"/>
        <v>0.33138325714373307</v>
      </c>
      <c r="S453" s="53">
        <f t="shared" ca="1" si="74"/>
        <v>0</v>
      </c>
      <c r="T453" s="38">
        <f t="shared" ca="1" si="75"/>
        <v>8.4693288220919927E-2</v>
      </c>
      <c r="U453" s="54">
        <f t="shared" ca="1" si="76"/>
        <v>0.1769921314896529</v>
      </c>
      <c r="V453">
        <f t="shared" ca="1" si="77"/>
        <v>0</v>
      </c>
      <c r="W453" s="41">
        <f ca="1">VLOOKUP(LoanApplications!Q453,Rates!$B$2:$C$7,2,FALSE)*V453-800</f>
        <v>-800</v>
      </c>
      <c r="X453">
        <f t="shared" si="78"/>
        <v>0</v>
      </c>
      <c r="Y453" s="41">
        <f t="shared" ca="1" si="79"/>
        <v>0</v>
      </c>
    </row>
    <row r="454" spans="10:25">
      <c r="J454" s="47">
        <v>1</v>
      </c>
      <c r="K454" s="48">
        <v>1.6559999999999999</v>
      </c>
      <c r="L454" s="49">
        <v>68</v>
      </c>
      <c r="M454" s="47">
        <v>1</v>
      </c>
      <c r="N454" s="37">
        <f t="shared" si="70"/>
        <v>-2.7393954507701359</v>
      </c>
      <c r="O454" s="37">
        <f t="shared" si="71"/>
        <v>6.4609394648610791E-2</v>
      </c>
      <c r="P454" s="37">
        <f t="shared" si="72"/>
        <v>6.0688356662432066E-2</v>
      </c>
      <c r="Q454" s="1">
        <f>VLOOKUP(P454,Rates!$A$2:$B$7,2,TRUE)</f>
        <v>0.35</v>
      </c>
      <c r="R454" s="38">
        <f t="shared" ca="1" si="73"/>
        <v>0.7394897361401932</v>
      </c>
      <c r="S454" s="53">
        <f t="shared" ca="1" si="74"/>
        <v>0</v>
      </c>
      <c r="T454" s="38">
        <f t="shared" ca="1" si="75"/>
        <v>0.61735999835852251</v>
      </c>
      <c r="U454" s="54">
        <f t="shared" ca="1" si="76"/>
        <v>1.9213213506404427</v>
      </c>
      <c r="V454">
        <f t="shared" ca="1" si="77"/>
        <v>1</v>
      </c>
      <c r="W454" s="41">
        <f ca="1">VLOOKUP(LoanApplications!Q454,Rates!$B$2:$C$7,2,FALSE)*V454-800</f>
        <v>-686.43516829366274</v>
      </c>
      <c r="X454">
        <f t="shared" si="78"/>
        <v>0</v>
      </c>
      <c r="Y454" s="41">
        <f t="shared" ca="1" si="79"/>
        <v>0</v>
      </c>
    </row>
    <row r="455" spans="10:25">
      <c r="J455" s="47">
        <v>17</v>
      </c>
      <c r="K455" s="48">
        <v>1.7899999999999998</v>
      </c>
      <c r="L455" s="49">
        <v>60</v>
      </c>
      <c r="M455" s="47">
        <v>1</v>
      </c>
      <c r="N455" s="37">
        <f t="shared" si="70"/>
        <v>-1.859083647934284</v>
      </c>
      <c r="O455" s="37">
        <f t="shared" si="71"/>
        <v>0.15581534668361918</v>
      </c>
      <c r="P455" s="37">
        <f t="shared" si="72"/>
        <v>0.13480989600172738</v>
      </c>
      <c r="Q455" s="1">
        <f>VLOOKUP(P455,Rates!$A$2:$B$7,2,TRUE)</f>
        <v>0.35</v>
      </c>
      <c r="R455" s="38">
        <f t="shared" ca="1" si="73"/>
        <v>0.92743094324999864</v>
      </c>
      <c r="S455" s="53">
        <f t="shared" ca="1" si="74"/>
        <v>1</v>
      </c>
      <c r="T455" s="38">
        <f t="shared" ca="1" si="75"/>
        <v>0.52805504092878341</v>
      </c>
      <c r="U455" s="54">
        <f t="shared" ca="1" si="76"/>
        <v>1.5017858246671172</v>
      </c>
      <c r="V455">
        <f t="shared" ca="1" si="77"/>
        <v>8</v>
      </c>
      <c r="W455" s="41">
        <f ca="1">VLOOKUP(LoanApplications!Q455,Rates!$B$2:$C$7,2,FALSE)*V455-800</f>
        <v>108.51865365069818</v>
      </c>
      <c r="X455">
        <f t="shared" si="78"/>
        <v>0</v>
      </c>
      <c r="Y455" s="41">
        <f t="shared" ca="1" si="79"/>
        <v>0</v>
      </c>
    </row>
    <row r="456" spans="10:25">
      <c r="J456" s="47">
        <v>17</v>
      </c>
      <c r="K456" s="48">
        <v>0.60699999999999998</v>
      </c>
      <c r="L456" s="49">
        <v>55</v>
      </c>
      <c r="M456" s="47">
        <v>1</v>
      </c>
      <c r="N456" s="37">
        <f t="shared" si="70"/>
        <v>2.0163548207359803</v>
      </c>
      <c r="O456" s="37">
        <f t="shared" si="71"/>
        <v>7.5108964092435064</v>
      </c>
      <c r="P456" s="37">
        <f t="shared" si="72"/>
        <v>0.88250356344204572</v>
      </c>
      <c r="Q456" s="1">
        <f>VLOOKUP(P456,Rates!$A$2:$B$7,2,TRUE)</f>
        <v>0.22</v>
      </c>
      <c r="R456" s="38">
        <f t="shared" ca="1" si="73"/>
        <v>0.8007916492919479</v>
      </c>
      <c r="S456" s="53">
        <f t="shared" ca="1" si="74"/>
        <v>1</v>
      </c>
      <c r="T456" s="38">
        <f t="shared" ca="1" si="75"/>
        <v>0.97835722542285486</v>
      </c>
      <c r="U456" s="54">
        <f t="shared" ca="1" si="76"/>
        <v>7.6661672360253794</v>
      </c>
      <c r="V456">
        <f t="shared" ca="1" si="77"/>
        <v>8</v>
      </c>
      <c r="W456" s="41">
        <f ca="1">VLOOKUP(LoanApplications!Q456,Rates!$B$2:$C$7,2,FALSE)*V456-800</f>
        <v>67.398382478407598</v>
      </c>
      <c r="X456">
        <f t="shared" si="78"/>
        <v>1</v>
      </c>
      <c r="Y456" s="41">
        <f t="shared" ca="1" si="79"/>
        <v>67.398382478407598</v>
      </c>
    </row>
    <row r="457" spans="10:25">
      <c r="J457" s="47">
        <v>20</v>
      </c>
      <c r="K457" s="48">
        <v>0.69199999999999995</v>
      </c>
      <c r="L457" s="49">
        <v>49</v>
      </c>
      <c r="M457" s="47">
        <v>1</v>
      </c>
      <c r="N457" s="37">
        <f t="shared" si="70"/>
        <v>-0.2748793282104991</v>
      </c>
      <c r="O457" s="37">
        <f t="shared" si="71"/>
        <v>0.7596637876828789</v>
      </c>
      <c r="P457" s="37">
        <f t="shared" si="72"/>
        <v>0.43170962146308778</v>
      </c>
      <c r="Q457" s="1">
        <f>VLOOKUP(P457,Rates!$A$2:$B$7,2,TRUE)</f>
        <v>0.3</v>
      </c>
      <c r="R457" s="38">
        <f t="shared" ca="1" si="73"/>
        <v>0.84750109682118779</v>
      </c>
      <c r="S457" s="53">
        <f t="shared" ca="1" si="74"/>
        <v>1</v>
      </c>
      <c r="T457" s="38">
        <f t="shared" ca="1" si="75"/>
        <v>0.69207329663050221</v>
      </c>
      <c r="U457" s="54">
        <f t="shared" ca="1" si="76"/>
        <v>2.3557870008048414</v>
      </c>
      <c r="V457">
        <f t="shared" ca="1" si="77"/>
        <v>8</v>
      </c>
      <c r="W457" s="41">
        <f ca="1">VLOOKUP(LoanApplications!Q457,Rates!$B$2:$C$7,2,FALSE)*V457-800</f>
        <v>92.591013325425138</v>
      </c>
      <c r="X457">
        <f t="shared" si="78"/>
        <v>1</v>
      </c>
      <c r="Y457" s="41">
        <f t="shared" ca="1" si="79"/>
        <v>92.591013325425138</v>
      </c>
    </row>
    <row r="458" spans="10:25">
      <c r="J458" s="47">
        <v>12</v>
      </c>
      <c r="K458" s="48">
        <v>0.38900000000000001</v>
      </c>
      <c r="L458" s="49">
        <v>50</v>
      </c>
      <c r="M458" s="47">
        <v>1</v>
      </c>
      <c r="N458" s="37">
        <f t="shared" si="70"/>
        <v>-0.89414572187903474</v>
      </c>
      <c r="O458" s="37">
        <f t="shared" si="71"/>
        <v>0.40895681231399</v>
      </c>
      <c r="P458" s="37">
        <f t="shared" si="72"/>
        <v>0.29025503744315823</v>
      </c>
      <c r="Q458" s="1">
        <f>VLOOKUP(P458,Rates!$A$2:$B$7,2,TRUE)</f>
        <v>0.3</v>
      </c>
      <c r="R458" s="38">
        <f t="shared" ca="1" si="73"/>
        <v>0.56085314671950792</v>
      </c>
      <c r="S458" s="53">
        <f t="shared" ca="1" si="74"/>
        <v>0</v>
      </c>
      <c r="T458" s="38">
        <f t="shared" ca="1" si="75"/>
        <v>0.83826037519386509</v>
      </c>
      <c r="U458" s="54">
        <f t="shared" ca="1" si="76"/>
        <v>3.6435349821033904</v>
      </c>
      <c r="V458">
        <f t="shared" ca="1" si="77"/>
        <v>3</v>
      </c>
      <c r="W458" s="41">
        <f ca="1">VLOOKUP(LoanApplications!Q458,Rates!$B$2:$C$7,2,FALSE)*V458-800</f>
        <v>-465.27837000296557</v>
      </c>
      <c r="X458">
        <f t="shared" si="78"/>
        <v>0</v>
      </c>
      <c r="Y458" s="41">
        <f t="shared" ca="1" si="79"/>
        <v>0</v>
      </c>
    </row>
    <row r="459" spans="10:25">
      <c r="J459" s="47">
        <v>21</v>
      </c>
      <c r="K459" s="48">
        <v>1.0409999999999999</v>
      </c>
      <c r="L459" s="49">
        <v>49</v>
      </c>
      <c r="M459" s="47">
        <v>1</v>
      </c>
      <c r="N459" s="37">
        <f t="shared" si="70"/>
        <v>-1.7825511224317019</v>
      </c>
      <c r="O459" s="37">
        <f t="shared" si="71"/>
        <v>0.16820847900945646</v>
      </c>
      <c r="P459" s="37">
        <f t="shared" si="72"/>
        <v>0.14398840791849349</v>
      </c>
      <c r="Q459" s="1">
        <f>VLOOKUP(P459,Rates!$A$2:$B$7,2,TRUE)</f>
        <v>0.35</v>
      </c>
      <c r="R459" s="38">
        <f t="shared" ca="1" si="73"/>
        <v>0.58270961559995527</v>
      </c>
      <c r="S459" s="53">
        <f t="shared" ca="1" si="74"/>
        <v>0</v>
      </c>
      <c r="T459" s="38">
        <f t="shared" ca="1" si="75"/>
        <v>0.32043042134913768</v>
      </c>
      <c r="U459" s="54">
        <f t="shared" ca="1" si="76"/>
        <v>0.7725913075919183</v>
      </c>
      <c r="V459">
        <f t="shared" ca="1" si="77"/>
        <v>0</v>
      </c>
      <c r="W459" s="41">
        <f ca="1">VLOOKUP(LoanApplications!Q459,Rates!$B$2:$C$7,2,FALSE)*V459-800</f>
        <v>-800</v>
      </c>
      <c r="X459">
        <f t="shared" si="78"/>
        <v>0</v>
      </c>
      <c r="Y459" s="41">
        <f t="shared" ca="1" si="79"/>
        <v>0</v>
      </c>
    </row>
    <row r="460" spans="10:25">
      <c r="J460" s="47">
        <v>3</v>
      </c>
      <c r="K460" s="48">
        <v>0.28700000000000003</v>
      </c>
      <c r="L460" s="49">
        <v>64</v>
      </c>
      <c r="M460" s="47">
        <v>1</v>
      </c>
      <c r="N460" s="37">
        <f t="shared" si="70"/>
        <v>3.2687882372246548</v>
      </c>
      <c r="O460" s="37">
        <f t="shared" si="71"/>
        <v>26.27947555125775</v>
      </c>
      <c r="P460" s="37">
        <f t="shared" si="72"/>
        <v>0.96334240377455149</v>
      </c>
      <c r="Q460" s="1">
        <f>VLOOKUP(P460,Rates!$A$2:$B$7,2,TRUE)</f>
        <v>0.15</v>
      </c>
      <c r="R460" s="38">
        <f t="shared" ca="1" si="73"/>
        <v>0.28129907760781481</v>
      </c>
      <c r="S460" s="53">
        <f t="shared" ca="1" si="74"/>
        <v>1</v>
      </c>
      <c r="T460" s="38">
        <f t="shared" ca="1" si="75"/>
        <v>0.10649759045782314</v>
      </c>
      <c r="U460" s="54">
        <f t="shared" ca="1" si="76"/>
        <v>0.22521249528141854</v>
      </c>
      <c r="V460">
        <f t="shared" ca="1" si="77"/>
        <v>8</v>
      </c>
      <c r="W460" s="41">
        <f ca="1">VLOOKUP(LoanApplications!Q460,Rates!$B$2:$C$7,2,FALSE)*V460-800</f>
        <v>45.652073294430465</v>
      </c>
      <c r="X460">
        <f t="shared" si="78"/>
        <v>1</v>
      </c>
      <c r="Y460" s="41">
        <f t="shared" ca="1" si="79"/>
        <v>45.652073294430465</v>
      </c>
    </row>
    <row r="461" spans="10:25">
      <c r="J461" s="47">
        <v>19</v>
      </c>
      <c r="K461" s="48">
        <v>1.484</v>
      </c>
      <c r="L461" s="49">
        <v>55</v>
      </c>
      <c r="M461" s="47">
        <v>1</v>
      </c>
      <c r="N461" s="37">
        <f t="shared" si="70"/>
        <v>-1.9451324351780315</v>
      </c>
      <c r="O461" s="37">
        <f t="shared" si="71"/>
        <v>0.14296828805359044</v>
      </c>
      <c r="P461" s="37">
        <f t="shared" si="72"/>
        <v>0.12508508726611939</v>
      </c>
      <c r="Q461" s="1">
        <f>VLOOKUP(P461,Rates!$A$2:$B$7,2,TRUE)</f>
        <v>0.35</v>
      </c>
      <c r="R461" s="38">
        <f t="shared" ca="1" si="73"/>
        <v>0.66529634712405528</v>
      </c>
      <c r="S461" s="53">
        <f t="shared" ca="1" si="74"/>
        <v>0</v>
      </c>
      <c r="T461" s="38">
        <f t="shared" ca="1" si="75"/>
        <v>0.32617857270170503</v>
      </c>
      <c r="U461" s="54">
        <f t="shared" ca="1" si="76"/>
        <v>0.78958029567030152</v>
      </c>
      <c r="V461">
        <f t="shared" ca="1" si="77"/>
        <v>0</v>
      </c>
      <c r="W461" s="41">
        <f ca="1">VLOOKUP(LoanApplications!Q461,Rates!$B$2:$C$7,2,FALSE)*V461-800</f>
        <v>-800</v>
      </c>
      <c r="X461">
        <f t="shared" si="78"/>
        <v>0</v>
      </c>
      <c r="Y461" s="41">
        <f t="shared" ca="1" si="79"/>
        <v>0</v>
      </c>
    </row>
    <row r="462" spans="10:25">
      <c r="J462" s="47">
        <v>11</v>
      </c>
      <c r="K462" s="48">
        <v>2.8999999999999998E-2</v>
      </c>
      <c r="L462" s="49">
        <v>49</v>
      </c>
      <c r="M462" s="47">
        <v>1</v>
      </c>
      <c r="N462" s="37">
        <f t="shared" si="70"/>
        <v>0.196155601933242</v>
      </c>
      <c r="O462" s="37">
        <f t="shared" si="71"/>
        <v>1.2167162140006424</v>
      </c>
      <c r="P462" s="37">
        <f t="shared" si="72"/>
        <v>0.54888226391630024</v>
      </c>
      <c r="Q462" s="1">
        <f>VLOOKUP(P462,Rates!$A$2:$B$7,2,TRUE)</f>
        <v>0.28000000000000003</v>
      </c>
      <c r="R462" s="38">
        <f t="shared" ca="1" si="73"/>
        <v>5.2526490779580826E-4</v>
      </c>
      <c r="S462" s="53">
        <f t="shared" ca="1" si="74"/>
        <v>0</v>
      </c>
      <c r="T462" s="38">
        <f t="shared" ca="1" si="75"/>
        <v>0.84724038451215233</v>
      </c>
      <c r="U462" s="54">
        <f t="shared" ca="1" si="76"/>
        <v>3.7577794674554075</v>
      </c>
      <c r="V462">
        <f t="shared" ca="1" si="77"/>
        <v>3</v>
      </c>
      <c r="W462" s="41">
        <f ca="1">VLOOKUP(LoanApplications!Q462,Rates!$B$2:$C$7,2,FALSE)*V462-800</f>
        <v>-467.65283935848936</v>
      </c>
      <c r="X462">
        <f t="shared" si="78"/>
        <v>1</v>
      </c>
      <c r="Y462" s="41">
        <f t="shared" ca="1" si="79"/>
        <v>-467.65283935848936</v>
      </c>
    </row>
    <row r="463" spans="10:25">
      <c r="J463" s="47">
        <v>15</v>
      </c>
      <c r="K463" s="48">
        <v>1.466</v>
      </c>
      <c r="L463" s="49">
        <v>66</v>
      </c>
      <c r="M463" s="47">
        <v>1</v>
      </c>
      <c r="N463" s="37">
        <f t="shared" si="70"/>
        <v>2.0324813686530128</v>
      </c>
      <c r="O463" s="37">
        <f t="shared" si="71"/>
        <v>7.6330031740820345</v>
      </c>
      <c r="P463" s="37">
        <f t="shared" si="72"/>
        <v>0.88416545438067307</v>
      </c>
      <c r="Q463" s="1">
        <f>VLOOKUP(P463,Rates!$A$2:$B$7,2,TRUE)</f>
        <v>0.22</v>
      </c>
      <c r="R463" s="38">
        <f t="shared" ca="1" si="73"/>
        <v>0.86839980873728395</v>
      </c>
      <c r="S463" s="53">
        <f t="shared" ca="1" si="74"/>
        <v>1</v>
      </c>
      <c r="T463" s="38">
        <f t="shared" ca="1" si="75"/>
        <v>0.27036866277094995</v>
      </c>
      <c r="U463" s="54">
        <f t="shared" ca="1" si="76"/>
        <v>0.63043177979687404</v>
      </c>
      <c r="V463">
        <f t="shared" ca="1" si="77"/>
        <v>8</v>
      </c>
      <c r="W463" s="41">
        <f ca="1">VLOOKUP(LoanApplications!Q463,Rates!$B$2:$C$7,2,FALSE)*V463-800</f>
        <v>67.398382478407598</v>
      </c>
      <c r="X463">
        <f t="shared" si="78"/>
        <v>1</v>
      </c>
      <c r="Y463" s="41">
        <f t="shared" ca="1" si="79"/>
        <v>67.398382478407598</v>
      </c>
    </row>
    <row r="464" spans="10:25">
      <c r="J464" s="47">
        <v>2</v>
      </c>
      <c r="K464" s="48">
        <v>1.8109999999999999</v>
      </c>
      <c r="L464" s="49">
        <v>72</v>
      </c>
      <c r="M464" s="47">
        <v>1</v>
      </c>
      <c r="N464" s="37">
        <f t="shared" si="70"/>
        <v>-1.3195842859352851</v>
      </c>
      <c r="O464" s="37">
        <f t="shared" si="71"/>
        <v>0.26724637695417724</v>
      </c>
      <c r="P464" s="37">
        <f t="shared" si="72"/>
        <v>0.21088746577954562</v>
      </c>
      <c r="Q464" s="1">
        <f>VLOOKUP(P464,Rates!$A$2:$B$7,2,TRUE)</f>
        <v>0.35</v>
      </c>
      <c r="R464" s="38">
        <f t="shared" ca="1" si="73"/>
        <v>0.14510019794465223</v>
      </c>
      <c r="S464" s="53">
        <f t="shared" ca="1" si="74"/>
        <v>0</v>
      </c>
      <c r="T464" s="38">
        <f t="shared" ca="1" si="75"/>
        <v>0.41580348233000786</v>
      </c>
      <c r="U464" s="54">
        <f t="shared" ca="1" si="76"/>
        <v>1.0750356997974473</v>
      </c>
      <c r="V464">
        <f t="shared" ca="1" si="77"/>
        <v>1</v>
      </c>
      <c r="W464" s="41">
        <f ca="1">VLOOKUP(LoanApplications!Q464,Rates!$B$2:$C$7,2,FALSE)*V464-800</f>
        <v>-686.43516829366274</v>
      </c>
      <c r="X464">
        <f t="shared" si="78"/>
        <v>0</v>
      </c>
      <c r="Y464" s="41">
        <f t="shared" ca="1" si="79"/>
        <v>0</v>
      </c>
    </row>
    <row r="465" spans="10:25">
      <c r="J465" s="47">
        <v>15</v>
      </c>
      <c r="K465" s="48">
        <v>0.27200000000000002</v>
      </c>
      <c r="L465" s="49">
        <v>46</v>
      </c>
      <c r="M465" s="47">
        <v>1</v>
      </c>
      <c r="N465" s="37">
        <f t="shared" si="70"/>
        <v>-1.16663791596498</v>
      </c>
      <c r="O465" s="37">
        <f t="shared" si="71"/>
        <v>0.31141217710449737</v>
      </c>
      <c r="P465" s="37">
        <f t="shared" si="72"/>
        <v>0.23746323432200606</v>
      </c>
      <c r="Q465" s="1">
        <f>VLOOKUP(P465,Rates!$A$2:$B$7,2,TRUE)</f>
        <v>0.35</v>
      </c>
      <c r="R465" s="38">
        <f t="shared" ca="1" si="73"/>
        <v>7.4183837566504041E-2</v>
      </c>
      <c r="S465" s="53">
        <f t="shared" ca="1" si="74"/>
        <v>0</v>
      </c>
      <c r="T465" s="38">
        <f t="shared" ca="1" si="75"/>
        <v>0.58195041340910558</v>
      </c>
      <c r="U465" s="54">
        <f t="shared" ca="1" si="76"/>
        <v>1.7443104505705376</v>
      </c>
      <c r="V465">
        <f t="shared" ca="1" si="77"/>
        <v>1</v>
      </c>
      <c r="W465" s="41">
        <f ca="1">VLOOKUP(LoanApplications!Q465,Rates!$B$2:$C$7,2,FALSE)*V465-800</f>
        <v>-686.43516829366274</v>
      </c>
      <c r="X465">
        <f t="shared" si="78"/>
        <v>0</v>
      </c>
      <c r="Y465" s="41">
        <f t="shared" ca="1" si="79"/>
        <v>0</v>
      </c>
    </row>
    <row r="466" spans="10:25">
      <c r="J466" s="47">
        <v>12</v>
      </c>
      <c r="K466" s="48">
        <v>1.2470000000000001</v>
      </c>
      <c r="L466" s="49">
        <v>59</v>
      </c>
      <c r="M466" s="47">
        <v>1</v>
      </c>
      <c r="N466" s="37">
        <f t="shared" si="70"/>
        <v>-1.1496720670307852</v>
      </c>
      <c r="O466" s="37">
        <f t="shared" si="71"/>
        <v>0.3167406220424237</v>
      </c>
      <c r="P466" s="37">
        <f t="shared" si="72"/>
        <v>0.24054898644436198</v>
      </c>
      <c r="Q466" s="1">
        <f>VLOOKUP(P466,Rates!$A$2:$B$7,2,TRUE)</f>
        <v>0.35</v>
      </c>
      <c r="R466" s="38">
        <f t="shared" ca="1" si="73"/>
        <v>0.8805968522709916</v>
      </c>
      <c r="S466" s="53">
        <f t="shared" ca="1" si="74"/>
        <v>1</v>
      </c>
      <c r="T466" s="38">
        <f t="shared" ca="1" si="75"/>
        <v>0.47067267570200355</v>
      </c>
      <c r="U466" s="54">
        <f t="shared" ca="1" si="76"/>
        <v>1.2722965559789436</v>
      </c>
      <c r="V466">
        <f t="shared" ca="1" si="77"/>
        <v>8</v>
      </c>
      <c r="W466" s="41">
        <f ca="1">VLOOKUP(LoanApplications!Q466,Rates!$B$2:$C$7,2,FALSE)*V466-800</f>
        <v>108.51865365069818</v>
      </c>
      <c r="X466">
        <f t="shared" si="78"/>
        <v>0</v>
      </c>
      <c r="Y466" s="41">
        <f t="shared" ca="1" si="79"/>
        <v>0</v>
      </c>
    </row>
    <row r="467" spans="10:25">
      <c r="J467" s="47">
        <v>6</v>
      </c>
      <c r="K467" s="48">
        <v>0.51900000000000002</v>
      </c>
      <c r="L467" s="49">
        <v>52.5</v>
      </c>
      <c r="M467" s="47">
        <v>1</v>
      </c>
      <c r="N467" s="37">
        <f t="shared" si="70"/>
        <v>-2.4147701526042091</v>
      </c>
      <c r="O467" s="37">
        <f t="shared" si="71"/>
        <v>8.9387882132684435E-2</v>
      </c>
      <c r="P467" s="37">
        <f t="shared" si="72"/>
        <v>8.2053310486335337E-2</v>
      </c>
      <c r="Q467" s="1">
        <f>VLOOKUP(P467,Rates!$A$2:$B$7,2,TRUE)</f>
        <v>0.35</v>
      </c>
      <c r="R467" s="38">
        <f t="shared" ca="1" si="73"/>
        <v>0.3008282601433957</v>
      </c>
      <c r="S467" s="53">
        <f t="shared" ca="1" si="74"/>
        <v>0</v>
      </c>
      <c r="T467" s="38">
        <f t="shared" ca="1" si="75"/>
        <v>0.16977946374290842</v>
      </c>
      <c r="U467" s="54">
        <f t="shared" ca="1" si="76"/>
        <v>0.37212781430264874</v>
      </c>
      <c r="V467">
        <f t="shared" ca="1" si="77"/>
        <v>0</v>
      </c>
      <c r="W467" s="41">
        <f ca="1">VLOOKUP(LoanApplications!Q467,Rates!$B$2:$C$7,2,FALSE)*V467-800</f>
        <v>-800</v>
      </c>
      <c r="X467">
        <f t="shared" si="78"/>
        <v>0</v>
      </c>
      <c r="Y467" s="41">
        <f t="shared" ca="1" si="79"/>
        <v>0</v>
      </c>
    </row>
    <row r="468" spans="10:25">
      <c r="J468" s="47">
        <v>16</v>
      </c>
      <c r="K468" s="48">
        <v>0</v>
      </c>
      <c r="L468" s="49">
        <v>47</v>
      </c>
      <c r="M468" s="47">
        <v>1</v>
      </c>
      <c r="N468" s="37">
        <f t="shared" si="70"/>
        <v>1.0836350498431493</v>
      </c>
      <c r="O468" s="37">
        <f t="shared" si="71"/>
        <v>2.9554030864906036</v>
      </c>
      <c r="P468" s="37">
        <f t="shared" si="72"/>
        <v>0.74718126619877789</v>
      </c>
      <c r="Q468" s="1">
        <f>VLOOKUP(P468,Rates!$A$2:$B$7,2,TRUE)</f>
        <v>0.25</v>
      </c>
      <c r="R468" s="38">
        <f t="shared" ca="1" si="73"/>
        <v>6.5648861062597486E-2</v>
      </c>
      <c r="S468" s="53">
        <f t="shared" ca="1" si="74"/>
        <v>0</v>
      </c>
      <c r="T468" s="38">
        <f t="shared" ca="1" si="75"/>
        <v>0.26652691464470346</v>
      </c>
      <c r="U468" s="54">
        <f t="shared" ca="1" si="76"/>
        <v>0.61992875104226697</v>
      </c>
      <c r="V468">
        <f t="shared" ca="1" si="77"/>
        <v>0</v>
      </c>
      <c r="W468" s="41">
        <f ca="1">VLOOKUP(LoanApplications!Q468,Rates!$B$2:$C$7,2,FALSE)*V468-800</f>
        <v>-800</v>
      </c>
      <c r="X468">
        <f t="shared" si="78"/>
        <v>1</v>
      </c>
      <c r="Y468" s="41">
        <f t="shared" ca="1" si="79"/>
        <v>-800</v>
      </c>
    </row>
    <row r="469" spans="10:25">
      <c r="J469" s="47">
        <v>21</v>
      </c>
      <c r="K469" s="48">
        <v>1.3640000000000001</v>
      </c>
      <c r="L469" s="49">
        <v>62</v>
      </c>
      <c r="M469" s="47">
        <v>1</v>
      </c>
      <c r="N469" s="37">
        <f t="shared" si="70"/>
        <v>2.6918356066000655</v>
      </c>
      <c r="O469" s="37">
        <f t="shared" si="71"/>
        <v>14.758742316019433</v>
      </c>
      <c r="P469" s="37">
        <f t="shared" si="72"/>
        <v>0.93654315934949595</v>
      </c>
      <c r="Q469" s="1">
        <f>VLOOKUP(P469,Rates!$A$2:$B$7,2,TRUE)</f>
        <v>0.22</v>
      </c>
      <c r="R469" s="38">
        <f t="shared" ca="1" si="73"/>
        <v>0.48029101772700988</v>
      </c>
      <c r="S469" s="53">
        <f t="shared" ca="1" si="74"/>
        <v>1</v>
      </c>
      <c r="T469" s="38">
        <f t="shared" ca="1" si="75"/>
        <v>0.58280684239657365</v>
      </c>
      <c r="U469" s="54">
        <f t="shared" ca="1" si="76"/>
        <v>1.7484119134976381</v>
      </c>
      <c r="V469">
        <f t="shared" ca="1" si="77"/>
        <v>8</v>
      </c>
      <c r="W469" s="41">
        <f ca="1">VLOOKUP(LoanApplications!Q469,Rates!$B$2:$C$7,2,FALSE)*V469-800</f>
        <v>67.398382478407598</v>
      </c>
      <c r="X469">
        <f t="shared" si="78"/>
        <v>1</v>
      </c>
      <c r="Y469" s="41">
        <f t="shared" ca="1" si="79"/>
        <v>67.398382478407598</v>
      </c>
    </row>
    <row r="470" spans="10:25">
      <c r="J470" s="47">
        <v>16</v>
      </c>
      <c r="K470" s="48">
        <v>0.84199999999999997</v>
      </c>
      <c r="L470" s="49">
        <v>60</v>
      </c>
      <c r="M470" s="47">
        <v>1</v>
      </c>
      <c r="N470" s="37">
        <f t="shared" si="70"/>
        <v>2.8147337150885399</v>
      </c>
      <c r="O470" s="37">
        <f t="shared" si="71"/>
        <v>16.688731231281096</v>
      </c>
      <c r="P470" s="37">
        <f t="shared" si="72"/>
        <v>0.9434668328143524</v>
      </c>
      <c r="Q470" s="1">
        <f>VLOOKUP(P470,Rates!$A$2:$B$7,2,TRUE)</f>
        <v>0.22</v>
      </c>
      <c r="R470" s="38">
        <f t="shared" ca="1" si="73"/>
        <v>0.81886876950496335</v>
      </c>
      <c r="S470" s="53">
        <f t="shared" ca="1" si="74"/>
        <v>1</v>
      </c>
      <c r="T470" s="38">
        <f t="shared" ca="1" si="75"/>
        <v>0.19136522067829453</v>
      </c>
      <c r="U470" s="54">
        <f t="shared" ca="1" si="76"/>
        <v>0.42481582184980343</v>
      </c>
      <c r="V470">
        <f t="shared" ca="1" si="77"/>
        <v>8</v>
      </c>
      <c r="W470" s="41">
        <f ca="1">VLOOKUP(LoanApplications!Q470,Rates!$B$2:$C$7,2,FALSE)*V470-800</f>
        <v>67.398382478407598</v>
      </c>
      <c r="X470">
        <f t="shared" si="78"/>
        <v>1</v>
      </c>
      <c r="Y470" s="41">
        <f t="shared" ca="1" si="79"/>
        <v>67.398382478407598</v>
      </c>
    </row>
    <row r="471" spans="10:25">
      <c r="J471" s="47">
        <v>9</v>
      </c>
      <c r="K471" s="48">
        <v>1.272</v>
      </c>
      <c r="L471" s="49">
        <v>70</v>
      </c>
      <c r="M471" s="47">
        <v>1</v>
      </c>
      <c r="N471" s="37">
        <f t="shared" si="70"/>
        <v>2.9376998992623555</v>
      </c>
      <c r="O471" s="37">
        <f t="shared" si="71"/>
        <v>18.872387958654208</v>
      </c>
      <c r="P471" s="37">
        <f t="shared" si="72"/>
        <v>0.94967892122071262</v>
      </c>
      <c r="Q471" s="1">
        <f>VLOOKUP(P471,Rates!$A$2:$B$7,2,TRUE)</f>
        <v>0.22</v>
      </c>
      <c r="R471" s="38">
        <f t="shared" ca="1" si="73"/>
        <v>0.41810181863802065</v>
      </c>
      <c r="S471" s="53">
        <f t="shared" ca="1" si="74"/>
        <v>1</v>
      </c>
      <c r="T471" s="38">
        <f t="shared" ca="1" si="75"/>
        <v>0.5572079148443001</v>
      </c>
      <c r="U471" s="54">
        <f t="shared" ca="1" si="76"/>
        <v>1.6293099056857261</v>
      </c>
      <c r="V471">
        <f t="shared" ca="1" si="77"/>
        <v>8</v>
      </c>
      <c r="W471" s="41">
        <f ca="1">VLOOKUP(LoanApplications!Q471,Rates!$B$2:$C$7,2,FALSE)*V471-800</f>
        <v>67.398382478407598</v>
      </c>
      <c r="X471">
        <f t="shared" si="78"/>
        <v>1</v>
      </c>
      <c r="Y471" s="41">
        <f t="shared" ca="1" si="79"/>
        <v>67.398382478407598</v>
      </c>
    </row>
    <row r="472" spans="10:25">
      <c r="J472" s="47">
        <v>23</v>
      </c>
      <c r="K472" s="48">
        <v>0.73399999999999999</v>
      </c>
      <c r="L472" s="49">
        <v>56</v>
      </c>
      <c r="M472" s="47">
        <v>1</v>
      </c>
      <c r="N472" s="37">
        <f t="shared" si="70"/>
        <v>3.8428463373195214</v>
      </c>
      <c r="O472" s="37">
        <f t="shared" si="71"/>
        <v>46.658090279168249</v>
      </c>
      <c r="P472" s="37">
        <f t="shared" si="72"/>
        <v>0.97901720370786427</v>
      </c>
      <c r="Q472" s="1">
        <f>VLOOKUP(P472,Rates!$A$2:$B$7,2,TRUE)</f>
        <v>0.15</v>
      </c>
      <c r="R472" s="38">
        <f t="shared" ca="1" si="73"/>
        <v>0.18800378814584373</v>
      </c>
      <c r="S472" s="53">
        <f t="shared" ca="1" si="74"/>
        <v>1</v>
      </c>
      <c r="T472" s="38">
        <f t="shared" ca="1" si="75"/>
        <v>0.60319096078161838</v>
      </c>
      <c r="U472" s="54">
        <f t="shared" ca="1" si="76"/>
        <v>1.8486002470852521</v>
      </c>
      <c r="V472">
        <f t="shared" ca="1" si="77"/>
        <v>8</v>
      </c>
      <c r="W472" s="41">
        <f ca="1">VLOOKUP(LoanApplications!Q472,Rates!$B$2:$C$7,2,FALSE)*V472-800</f>
        <v>45.652073294430465</v>
      </c>
      <c r="X472">
        <f t="shared" si="78"/>
        <v>1</v>
      </c>
      <c r="Y472" s="41">
        <f t="shared" ca="1" si="79"/>
        <v>45.652073294430465</v>
      </c>
    </row>
    <row r="473" spans="10:25">
      <c r="J473" s="47">
        <v>2</v>
      </c>
      <c r="K473" s="48">
        <v>1.855</v>
      </c>
      <c r="L473" s="49">
        <v>76</v>
      </c>
      <c r="M473" s="47">
        <v>1</v>
      </c>
      <c r="N473" s="37">
        <f t="shared" si="70"/>
        <v>0.34989759570042622</v>
      </c>
      <c r="O473" s="37">
        <f t="shared" si="71"/>
        <v>1.4189222374152675</v>
      </c>
      <c r="P473" s="37">
        <f t="shared" si="72"/>
        <v>0.58659274592119715</v>
      </c>
      <c r="Q473" s="1">
        <f>VLOOKUP(P473,Rates!$A$2:$B$7,2,TRUE)</f>
        <v>0.28000000000000003</v>
      </c>
      <c r="R473" s="38">
        <f t="shared" ca="1" si="73"/>
        <v>0.29738916467465915</v>
      </c>
      <c r="S473" s="53">
        <f t="shared" ca="1" si="74"/>
        <v>0</v>
      </c>
      <c r="T473" s="38">
        <f t="shared" ca="1" si="75"/>
        <v>0.47275725131600421</v>
      </c>
      <c r="U473" s="54">
        <f t="shared" ca="1" si="76"/>
        <v>1.2801884256130065</v>
      </c>
      <c r="V473">
        <f t="shared" ca="1" si="77"/>
        <v>1</v>
      </c>
      <c r="W473" s="41">
        <f ca="1">VLOOKUP(LoanApplications!Q473,Rates!$B$2:$C$7,2,FALSE)*V473-800</f>
        <v>-689.21761311949649</v>
      </c>
      <c r="X473">
        <f t="shared" si="78"/>
        <v>1</v>
      </c>
      <c r="Y473" s="41">
        <f t="shared" ca="1" si="79"/>
        <v>-689.21761311949649</v>
      </c>
    </row>
    <row r="474" spans="10:25">
      <c r="J474" s="47">
        <v>14</v>
      </c>
      <c r="K474" s="48">
        <v>0.79800000000000004</v>
      </c>
      <c r="L474" s="49">
        <v>57.6</v>
      </c>
      <c r="M474" s="47">
        <v>1</v>
      </c>
      <c r="N474" s="37">
        <f t="shared" si="70"/>
        <v>1.2319850943948936</v>
      </c>
      <c r="O474" s="37">
        <f t="shared" si="71"/>
        <v>3.4280277451765668</v>
      </c>
      <c r="P474" s="37">
        <f t="shared" si="72"/>
        <v>0.77416582335345663</v>
      </c>
      <c r="Q474" s="1">
        <f>VLOOKUP(P474,Rates!$A$2:$B$7,2,TRUE)</f>
        <v>0.25</v>
      </c>
      <c r="R474" s="38">
        <f t="shared" ca="1" si="73"/>
        <v>0.49994219317266841</v>
      </c>
      <c r="S474" s="53">
        <f t="shared" ca="1" si="74"/>
        <v>1</v>
      </c>
      <c r="T474" s="38">
        <f t="shared" ca="1" si="75"/>
        <v>0.98141846513080455</v>
      </c>
      <c r="U474" s="54">
        <f t="shared" ca="1" si="76"/>
        <v>7.971173880665205</v>
      </c>
      <c r="V474">
        <f t="shared" ca="1" si="77"/>
        <v>8</v>
      </c>
      <c r="W474" s="41">
        <f ca="1">VLOOKUP(LoanApplications!Q474,Rates!$B$2:$C$7,2,FALSE)*V474-800</f>
        <v>76.803357187340907</v>
      </c>
      <c r="X474">
        <f t="shared" si="78"/>
        <v>1</v>
      </c>
      <c r="Y474" s="41">
        <f t="shared" ca="1" si="79"/>
        <v>76.803357187340907</v>
      </c>
    </row>
    <row r="475" spans="10:25">
      <c r="J475" s="47">
        <v>6</v>
      </c>
      <c r="K475" s="48">
        <v>1.5939999999999999</v>
      </c>
      <c r="L475" s="49">
        <v>63</v>
      </c>
      <c r="M475" s="47">
        <v>1</v>
      </c>
      <c r="N475" s="37">
        <f t="shared" si="70"/>
        <v>-3.1040274140870139</v>
      </c>
      <c r="O475" s="37">
        <f t="shared" si="71"/>
        <v>4.4868135461728263E-2</v>
      </c>
      <c r="P475" s="37">
        <f t="shared" si="72"/>
        <v>4.2941433410543232E-2</v>
      </c>
      <c r="Q475" s="1">
        <f>VLOOKUP(P475,Rates!$A$2:$B$7,2,TRUE)</f>
        <v>0.35</v>
      </c>
      <c r="R475" s="38">
        <f t="shared" ca="1" si="73"/>
        <v>0.55140204997445297</v>
      </c>
      <c r="S475" s="53">
        <f t="shared" ca="1" si="74"/>
        <v>0</v>
      </c>
      <c r="T475" s="38">
        <f t="shared" ca="1" si="75"/>
        <v>0.80181199291703842</v>
      </c>
      <c r="U475" s="54">
        <f t="shared" ca="1" si="76"/>
        <v>3.2370783361694087</v>
      </c>
      <c r="V475">
        <f t="shared" ca="1" si="77"/>
        <v>3</v>
      </c>
      <c r="W475" s="41">
        <f ca="1">VLOOKUP(LoanApplications!Q475,Rates!$B$2:$C$7,2,FALSE)*V475-800</f>
        <v>-459.30550488098817</v>
      </c>
      <c r="X475">
        <f t="shared" si="78"/>
        <v>0</v>
      </c>
      <c r="Y475" s="41">
        <f t="shared" ca="1" si="79"/>
        <v>0</v>
      </c>
    </row>
    <row r="476" spans="10:25">
      <c r="J476" s="47">
        <v>11</v>
      </c>
      <c r="K476" s="48">
        <v>1.131</v>
      </c>
      <c r="L476" s="49">
        <v>57</v>
      </c>
      <c r="M476" s="47">
        <v>1</v>
      </c>
      <c r="N476" s="37">
        <f t="shared" si="70"/>
        <v>-1.8245995108635178</v>
      </c>
      <c r="O476" s="37">
        <f t="shared" si="71"/>
        <v>0.16128222297555991</v>
      </c>
      <c r="P476" s="37">
        <f t="shared" si="72"/>
        <v>0.13888288288983325</v>
      </c>
      <c r="Q476" s="1">
        <f>VLOOKUP(P476,Rates!$A$2:$B$7,2,TRUE)</f>
        <v>0.35</v>
      </c>
      <c r="R476" s="38">
        <f t="shared" ca="1" si="73"/>
        <v>0.67760229793986371</v>
      </c>
      <c r="S476" s="53">
        <f t="shared" ca="1" si="74"/>
        <v>0</v>
      </c>
      <c r="T476" s="38">
        <f t="shared" ca="1" si="75"/>
        <v>0.26695084971495264</v>
      </c>
      <c r="U476" s="54">
        <f t="shared" ca="1" si="76"/>
        <v>0.62108505149719384</v>
      </c>
      <c r="V476">
        <f t="shared" ca="1" si="77"/>
        <v>0</v>
      </c>
      <c r="W476" s="41">
        <f ca="1">VLOOKUP(LoanApplications!Q476,Rates!$B$2:$C$7,2,FALSE)*V476-800</f>
        <v>-800</v>
      </c>
      <c r="X476">
        <f t="shared" si="78"/>
        <v>0</v>
      </c>
      <c r="Y476" s="41">
        <f t="shared" ca="1" si="79"/>
        <v>0</v>
      </c>
    </row>
    <row r="477" spans="10:25">
      <c r="J477" s="47">
        <v>5</v>
      </c>
      <c r="K477" s="48">
        <v>2.3809999999999998</v>
      </c>
      <c r="L477" s="49">
        <v>77</v>
      </c>
      <c r="M477" s="47">
        <v>1</v>
      </c>
      <c r="N477" s="37">
        <f t="shared" si="70"/>
        <v>-0.94374490820290902</v>
      </c>
      <c r="O477" s="37">
        <f t="shared" si="71"/>
        <v>0.38916770570580478</v>
      </c>
      <c r="P477" s="37">
        <f t="shared" si="72"/>
        <v>0.28014450962785481</v>
      </c>
      <c r="Q477" s="1">
        <f>VLOOKUP(P477,Rates!$A$2:$B$7,2,TRUE)</f>
        <v>0.3</v>
      </c>
      <c r="R477" s="38">
        <f t="shared" ca="1" si="73"/>
        <v>0.71596663143788852</v>
      </c>
      <c r="S477" s="53">
        <f t="shared" ca="1" si="74"/>
        <v>0</v>
      </c>
      <c r="T477" s="38">
        <f t="shared" ca="1" si="75"/>
        <v>0.16594822372420637</v>
      </c>
      <c r="U477" s="54">
        <f t="shared" ca="1" si="76"/>
        <v>0.36291959336985913</v>
      </c>
      <c r="V477">
        <f t="shared" ca="1" si="77"/>
        <v>0</v>
      </c>
      <c r="W477" s="41">
        <f ca="1">VLOOKUP(LoanApplications!Q477,Rates!$B$2:$C$7,2,FALSE)*V477-800</f>
        <v>-800</v>
      </c>
      <c r="X477">
        <f t="shared" si="78"/>
        <v>0</v>
      </c>
      <c r="Y477" s="41">
        <f t="shared" ca="1" si="79"/>
        <v>0</v>
      </c>
    </row>
    <row r="478" spans="10:25">
      <c r="J478" s="47">
        <v>19</v>
      </c>
      <c r="K478" s="48">
        <v>1.6670000000000003</v>
      </c>
      <c r="L478" s="49">
        <v>62</v>
      </c>
      <c r="M478" s="47">
        <v>1</v>
      </c>
      <c r="N478" s="37">
        <f t="shared" si="70"/>
        <v>0.41617466353926602</v>
      </c>
      <c r="O478" s="37">
        <f t="shared" si="71"/>
        <v>1.5161506619857272</v>
      </c>
      <c r="P478" s="37">
        <f t="shared" si="72"/>
        <v>0.60256751906469408</v>
      </c>
      <c r="Q478" s="1">
        <f>VLOOKUP(P478,Rates!$A$2:$B$7,2,TRUE)</f>
        <v>0.28000000000000003</v>
      </c>
      <c r="R478" s="38">
        <f t="shared" ca="1" si="73"/>
        <v>0.43695533369220474</v>
      </c>
      <c r="S478" s="53">
        <f t="shared" ca="1" si="74"/>
        <v>1</v>
      </c>
      <c r="T478" s="38">
        <f t="shared" ca="1" si="75"/>
        <v>0.87334095739013973</v>
      </c>
      <c r="U478" s="54">
        <f t="shared" ca="1" si="76"/>
        <v>4.1325130133269141</v>
      </c>
      <c r="V478">
        <f t="shared" ca="1" si="77"/>
        <v>8</v>
      </c>
      <c r="W478" s="41">
        <f ca="1">VLOOKUP(LoanApplications!Q478,Rates!$B$2:$C$7,2,FALSE)*V478-800</f>
        <v>86.259095044028413</v>
      </c>
      <c r="X478">
        <f t="shared" si="78"/>
        <v>1</v>
      </c>
      <c r="Y478" s="41">
        <f t="shared" ca="1" si="79"/>
        <v>86.259095044028413</v>
      </c>
    </row>
    <row r="479" spans="10:25">
      <c r="J479" s="47">
        <v>18</v>
      </c>
      <c r="K479" s="48">
        <v>0.84199999999999997</v>
      </c>
      <c r="L479" s="49">
        <v>62</v>
      </c>
      <c r="M479" s="47">
        <v>1</v>
      </c>
      <c r="N479" s="37">
        <f t="shared" si="70"/>
        <v>4.4398486126011569</v>
      </c>
      <c r="O479" s="37">
        <f t="shared" si="71"/>
        <v>84.762108787314091</v>
      </c>
      <c r="P479" s="37">
        <f t="shared" si="72"/>
        <v>0.98833983895522026</v>
      </c>
      <c r="Q479" s="1">
        <f>VLOOKUP(P479,Rates!$A$2:$B$7,2,TRUE)</f>
        <v>0.15</v>
      </c>
      <c r="R479" s="38">
        <f t="shared" ca="1" si="73"/>
        <v>0.37490407019693373</v>
      </c>
      <c r="S479" s="53">
        <f t="shared" ca="1" si="74"/>
        <v>1</v>
      </c>
      <c r="T479" s="38">
        <f t="shared" ca="1" si="75"/>
        <v>0.86835323799362008</v>
      </c>
      <c r="U479" s="54">
        <f t="shared" ca="1" si="76"/>
        <v>4.0552659776245017</v>
      </c>
      <c r="V479">
        <f t="shared" ca="1" si="77"/>
        <v>8</v>
      </c>
      <c r="W479" s="41">
        <f ca="1">VLOOKUP(LoanApplications!Q479,Rates!$B$2:$C$7,2,FALSE)*V479-800</f>
        <v>45.652073294430465</v>
      </c>
      <c r="X479">
        <f t="shared" si="78"/>
        <v>1</v>
      </c>
      <c r="Y479" s="41">
        <f t="shared" ca="1" si="79"/>
        <v>45.652073294430465</v>
      </c>
    </row>
    <row r="480" spans="10:25">
      <c r="J480" s="47">
        <v>9</v>
      </c>
      <c r="K480" s="48">
        <v>0.55700000000000005</v>
      </c>
      <c r="L480" s="49">
        <v>64</v>
      </c>
      <c r="M480" s="47">
        <v>1</v>
      </c>
      <c r="N480" s="37">
        <f t="shared" si="70"/>
        <v>3.8639085862449285</v>
      </c>
      <c r="O480" s="37">
        <f t="shared" si="71"/>
        <v>47.651236826347336</v>
      </c>
      <c r="P480" s="37">
        <f t="shared" si="72"/>
        <v>0.97944553797122702</v>
      </c>
      <c r="Q480" s="1">
        <f>VLOOKUP(P480,Rates!$A$2:$B$7,2,TRUE)</f>
        <v>0.15</v>
      </c>
      <c r="R480" s="38">
        <f t="shared" ca="1" si="73"/>
        <v>0.84592551221176593</v>
      </c>
      <c r="S480" s="53">
        <f t="shared" ca="1" si="74"/>
        <v>1</v>
      </c>
      <c r="T480" s="38">
        <f t="shared" ca="1" si="75"/>
        <v>0.12662352334516369</v>
      </c>
      <c r="U480" s="54">
        <f t="shared" ca="1" si="76"/>
        <v>0.270777142730937</v>
      </c>
      <c r="V480">
        <f t="shared" ca="1" si="77"/>
        <v>8</v>
      </c>
      <c r="W480" s="41">
        <f ca="1">VLOOKUP(LoanApplications!Q480,Rates!$B$2:$C$7,2,FALSE)*V480-800</f>
        <v>45.652073294430465</v>
      </c>
      <c r="X480">
        <f t="shared" si="78"/>
        <v>1</v>
      </c>
      <c r="Y480" s="41">
        <f t="shared" ca="1" si="79"/>
        <v>45.652073294430465</v>
      </c>
    </row>
    <row r="481" spans="10:25">
      <c r="J481" s="47">
        <v>10</v>
      </c>
      <c r="K481" s="48">
        <v>1.0529999999999999</v>
      </c>
      <c r="L481" s="49">
        <v>60</v>
      </c>
      <c r="M481" s="47">
        <v>1</v>
      </c>
      <c r="N481" s="37">
        <f t="shared" si="70"/>
        <v>-0.32281738283587202</v>
      </c>
      <c r="O481" s="37">
        <f t="shared" si="71"/>
        <v>0.72410607649275005</v>
      </c>
      <c r="P481" s="37">
        <f t="shared" si="72"/>
        <v>0.41998928393417501</v>
      </c>
      <c r="Q481" s="1">
        <f>VLOOKUP(P481,Rates!$A$2:$B$7,2,TRUE)</f>
        <v>0.3</v>
      </c>
      <c r="R481" s="38">
        <f t="shared" ca="1" si="73"/>
        <v>0.13056075683068413</v>
      </c>
      <c r="S481" s="53">
        <f t="shared" ca="1" si="74"/>
        <v>0</v>
      </c>
      <c r="T481" s="38">
        <f t="shared" ca="1" si="75"/>
        <v>0.48604843234343043</v>
      </c>
      <c r="U481" s="54">
        <f t="shared" ca="1" si="76"/>
        <v>1.3312524886312793</v>
      </c>
      <c r="V481">
        <f t="shared" ca="1" si="77"/>
        <v>1</v>
      </c>
      <c r="W481" s="41">
        <f ca="1">VLOOKUP(LoanApplications!Q481,Rates!$B$2:$C$7,2,FALSE)*V481-800</f>
        <v>-688.4261233343218</v>
      </c>
      <c r="X481">
        <f t="shared" si="78"/>
        <v>1</v>
      </c>
      <c r="Y481" s="41">
        <f t="shared" ca="1" si="79"/>
        <v>-688.4261233343218</v>
      </c>
    </row>
    <row r="482" spans="10:25">
      <c r="J482" s="47">
        <v>17</v>
      </c>
      <c r="K482" s="48">
        <v>1.1339999999999999</v>
      </c>
      <c r="L482" s="49">
        <v>60</v>
      </c>
      <c r="M482" s="47">
        <v>1</v>
      </c>
      <c r="N482" s="37">
        <f t="shared" si="70"/>
        <v>1.6083478931906967</v>
      </c>
      <c r="O482" s="37">
        <f t="shared" si="71"/>
        <v>4.9945528730589048</v>
      </c>
      <c r="P482" s="37">
        <f t="shared" si="72"/>
        <v>0.83318188676018479</v>
      </c>
      <c r="Q482" s="1">
        <f>VLOOKUP(P482,Rates!$A$2:$B$7,2,TRUE)</f>
        <v>0.25</v>
      </c>
      <c r="R482" s="38">
        <f t="shared" ca="1" si="73"/>
        <v>0.85666661263923172</v>
      </c>
      <c r="S482" s="53">
        <f t="shared" ca="1" si="74"/>
        <v>1</v>
      </c>
      <c r="T482" s="38">
        <f t="shared" ca="1" si="75"/>
        <v>0.50179978265599723</v>
      </c>
      <c r="U482" s="54">
        <f t="shared" ca="1" si="76"/>
        <v>1.3935064797912318</v>
      </c>
      <c r="V482">
        <f t="shared" ca="1" si="77"/>
        <v>8</v>
      </c>
      <c r="W482" s="41">
        <f ca="1">VLOOKUP(LoanApplications!Q482,Rates!$B$2:$C$7,2,FALSE)*V482-800</f>
        <v>76.803357187340907</v>
      </c>
      <c r="X482">
        <f t="shared" si="78"/>
        <v>1</v>
      </c>
      <c r="Y482" s="41">
        <f t="shared" ca="1" si="79"/>
        <v>76.803357187340907</v>
      </c>
    </row>
    <row r="483" spans="10:25">
      <c r="J483" s="47">
        <v>21</v>
      </c>
      <c r="K483" s="48">
        <v>1.276</v>
      </c>
      <c r="L483" s="49">
        <v>64</v>
      </c>
      <c r="M483" s="47">
        <v>1</v>
      </c>
      <c r="N483" s="37">
        <f t="shared" si="70"/>
        <v>4.1080056168138768</v>
      </c>
      <c r="O483" s="37">
        <f t="shared" si="71"/>
        <v>60.825287590056348</v>
      </c>
      <c r="P483" s="37">
        <f t="shared" si="72"/>
        <v>0.98382538862365376</v>
      </c>
      <c r="Q483" s="1">
        <f>VLOOKUP(P483,Rates!$A$2:$B$7,2,TRUE)</f>
        <v>0.15</v>
      </c>
      <c r="R483" s="38">
        <f t="shared" ca="1" si="73"/>
        <v>0.30354993521716389</v>
      </c>
      <c r="S483" s="53">
        <f t="shared" ca="1" si="74"/>
        <v>1</v>
      </c>
      <c r="T483" s="38">
        <f t="shared" ca="1" si="75"/>
        <v>0.45351582028839954</v>
      </c>
      <c r="U483" s="54">
        <f t="shared" ca="1" si="76"/>
        <v>1.2084998403244629</v>
      </c>
      <c r="V483">
        <f t="shared" ca="1" si="77"/>
        <v>8</v>
      </c>
      <c r="W483" s="41">
        <f ca="1">VLOOKUP(LoanApplications!Q483,Rates!$B$2:$C$7,2,FALSE)*V483-800</f>
        <v>45.652073294430465</v>
      </c>
      <c r="X483">
        <f t="shared" si="78"/>
        <v>1</v>
      </c>
      <c r="Y483" s="41">
        <f t="shared" ca="1" si="79"/>
        <v>45.652073294430465</v>
      </c>
    </row>
    <row r="484" spans="10:25">
      <c r="J484" s="47">
        <v>16</v>
      </c>
      <c r="K484" s="48">
        <v>8.299999999999999E-2</v>
      </c>
      <c r="L484" s="49">
        <v>43.2</v>
      </c>
      <c r="M484" s="47">
        <v>1</v>
      </c>
      <c r="N484" s="37">
        <f t="shared" si="70"/>
        <v>-1.1620304455345547</v>
      </c>
      <c r="O484" s="37">
        <f t="shared" si="71"/>
        <v>0.31285031003550784</v>
      </c>
      <c r="P484" s="37">
        <f t="shared" si="72"/>
        <v>0.23829853841223253</v>
      </c>
      <c r="Q484" s="1">
        <f>VLOOKUP(P484,Rates!$A$2:$B$7,2,TRUE)</f>
        <v>0.35</v>
      </c>
      <c r="R484" s="38">
        <f t="shared" ca="1" si="73"/>
        <v>0.92182791893045268</v>
      </c>
      <c r="S484" s="53">
        <f t="shared" ca="1" si="74"/>
        <v>1</v>
      </c>
      <c r="T484" s="38">
        <f t="shared" ca="1" si="75"/>
        <v>0.74575358368742251</v>
      </c>
      <c r="U484" s="54">
        <f t="shared" ca="1" si="76"/>
        <v>2.7389026785704873</v>
      </c>
      <c r="V484">
        <f t="shared" ca="1" si="77"/>
        <v>8</v>
      </c>
      <c r="W484" s="41">
        <f ca="1">VLOOKUP(LoanApplications!Q484,Rates!$B$2:$C$7,2,FALSE)*V484-800</f>
        <v>108.51865365069818</v>
      </c>
      <c r="X484">
        <f t="shared" si="78"/>
        <v>0</v>
      </c>
      <c r="Y484" s="41">
        <f t="shared" ca="1" si="79"/>
        <v>0</v>
      </c>
    </row>
    <row r="485" spans="10:25">
      <c r="J485" s="47">
        <v>11</v>
      </c>
      <c r="K485" s="48">
        <v>0.85399999999999987</v>
      </c>
      <c r="L485" s="49">
        <v>52</v>
      </c>
      <c r="M485" s="47">
        <v>1</v>
      </c>
      <c r="N485" s="37">
        <f t="shared" si="70"/>
        <v>-2.7380222864908639</v>
      </c>
      <c r="O485" s="37">
        <f t="shared" si="71"/>
        <v>6.4698174902434083E-2</v>
      </c>
      <c r="P485" s="37">
        <f t="shared" si="72"/>
        <v>6.0766681513625062E-2</v>
      </c>
      <c r="Q485" s="1">
        <f>VLOOKUP(P485,Rates!$A$2:$B$7,2,TRUE)</f>
        <v>0.35</v>
      </c>
      <c r="R485" s="38">
        <f t="shared" ca="1" si="73"/>
        <v>0.50518280040841723</v>
      </c>
      <c r="S485" s="53">
        <f t="shared" ca="1" si="74"/>
        <v>0</v>
      </c>
      <c r="T485" s="38">
        <f t="shared" ca="1" si="75"/>
        <v>0.61161427676321167</v>
      </c>
      <c r="U485" s="54">
        <f t="shared" ca="1" si="76"/>
        <v>1.8915126022545994</v>
      </c>
      <c r="V485">
        <f t="shared" ca="1" si="77"/>
        <v>1</v>
      </c>
      <c r="W485" s="41">
        <f ca="1">VLOOKUP(LoanApplications!Q485,Rates!$B$2:$C$7,2,FALSE)*V485-800</f>
        <v>-686.43516829366274</v>
      </c>
      <c r="X485">
        <f t="shared" si="78"/>
        <v>0</v>
      </c>
      <c r="Y485" s="41">
        <f t="shared" ca="1" si="79"/>
        <v>0</v>
      </c>
    </row>
    <row r="486" spans="10:25">
      <c r="J486" s="47">
        <v>21</v>
      </c>
      <c r="K486" s="48">
        <v>0.63300000000000001</v>
      </c>
      <c r="L486" s="49">
        <v>48</v>
      </c>
      <c r="M486" s="47">
        <v>1</v>
      </c>
      <c r="N486" s="37">
        <f t="shared" si="70"/>
        <v>-0.10149122420249768</v>
      </c>
      <c r="O486" s="37">
        <f t="shared" si="71"/>
        <v>0.90348910814488848</v>
      </c>
      <c r="P486" s="37">
        <f t="shared" si="72"/>
        <v>0.4746489508549987</v>
      </c>
      <c r="Q486" s="1">
        <f>VLOOKUP(P486,Rates!$A$2:$B$7,2,TRUE)</f>
        <v>0.28000000000000003</v>
      </c>
      <c r="R486" s="38">
        <f t="shared" ca="1" si="73"/>
        <v>0.81464663921829206</v>
      </c>
      <c r="S486" s="53">
        <f t="shared" ca="1" si="74"/>
        <v>1</v>
      </c>
      <c r="T486" s="38">
        <f t="shared" ca="1" si="75"/>
        <v>0.90703031777981369</v>
      </c>
      <c r="U486" s="54">
        <f t="shared" ca="1" si="76"/>
        <v>4.7509636732201317</v>
      </c>
      <c r="V486">
        <f t="shared" ca="1" si="77"/>
        <v>8</v>
      </c>
      <c r="W486" s="41">
        <f ca="1">VLOOKUP(LoanApplications!Q486,Rates!$B$2:$C$7,2,FALSE)*V486-800</f>
        <v>86.259095044028413</v>
      </c>
      <c r="X486">
        <f t="shared" si="78"/>
        <v>1</v>
      </c>
      <c r="Y486" s="41">
        <f t="shared" ca="1" si="79"/>
        <v>86.259095044028413</v>
      </c>
    </row>
    <row r="487" spans="10:25">
      <c r="J487" s="47">
        <v>19</v>
      </c>
      <c r="K487" s="48">
        <v>1.2230000000000001</v>
      </c>
      <c r="L487" s="49">
        <v>54</v>
      </c>
      <c r="M487" s="47">
        <v>1</v>
      </c>
      <c r="N487" s="37">
        <f t="shared" si="70"/>
        <v>-1.0410732024143314</v>
      </c>
      <c r="O487" s="37">
        <f t="shared" si="71"/>
        <v>0.35307555701603571</v>
      </c>
      <c r="P487" s="37">
        <f t="shared" si="72"/>
        <v>0.26094297187267224</v>
      </c>
      <c r="Q487" s="1">
        <f>VLOOKUP(P487,Rates!$A$2:$B$7,2,TRUE)</f>
        <v>0.3</v>
      </c>
      <c r="R487" s="38">
        <f t="shared" ca="1" si="73"/>
        <v>0.43248712209961504</v>
      </c>
      <c r="S487" s="53">
        <f t="shared" ca="1" si="74"/>
        <v>0</v>
      </c>
      <c r="T487" s="38">
        <f t="shared" ca="1" si="75"/>
        <v>0.68543728015626271</v>
      </c>
      <c r="U487" s="54">
        <f t="shared" ca="1" si="76"/>
        <v>2.3131435911169986</v>
      </c>
      <c r="V487">
        <f t="shared" ca="1" si="77"/>
        <v>2</v>
      </c>
      <c r="W487" s="41">
        <f ca="1">VLOOKUP(LoanApplications!Q487,Rates!$B$2:$C$7,2,FALSE)*V487-800</f>
        <v>-576.85224666864372</v>
      </c>
      <c r="X487">
        <f t="shared" si="78"/>
        <v>0</v>
      </c>
      <c r="Y487" s="41">
        <f t="shared" ca="1" si="79"/>
        <v>0</v>
      </c>
    </row>
    <row r="488" spans="10:25">
      <c r="J488" s="47">
        <v>8</v>
      </c>
      <c r="K488" s="48">
        <v>1.2</v>
      </c>
      <c r="L488" s="49">
        <v>62</v>
      </c>
      <c r="M488" s="47">
        <v>1</v>
      </c>
      <c r="N488" s="37">
        <f t="shared" si="70"/>
        <v>-0.82287943641990324</v>
      </c>
      <c r="O488" s="37">
        <f t="shared" si="71"/>
        <v>0.43916528365168883</v>
      </c>
      <c r="P488" s="37">
        <f t="shared" si="72"/>
        <v>0.30515277754433168</v>
      </c>
      <c r="Q488" s="1">
        <f>VLOOKUP(P488,Rates!$A$2:$B$7,2,TRUE)</f>
        <v>0.3</v>
      </c>
      <c r="R488" s="38">
        <f t="shared" ca="1" si="73"/>
        <v>0.89236236228728216</v>
      </c>
      <c r="S488" s="53">
        <f t="shared" ca="1" si="74"/>
        <v>1</v>
      </c>
      <c r="T488" s="38">
        <f t="shared" ca="1" si="75"/>
        <v>0.48622578922053084</v>
      </c>
      <c r="U488" s="54">
        <f t="shared" ca="1" si="76"/>
        <v>1.3319427773545258</v>
      </c>
      <c r="V488">
        <f t="shared" ca="1" si="77"/>
        <v>8</v>
      </c>
      <c r="W488" s="41">
        <f ca="1">VLOOKUP(LoanApplications!Q488,Rates!$B$2:$C$7,2,FALSE)*V488-800</f>
        <v>92.591013325425138</v>
      </c>
      <c r="X488">
        <f t="shared" si="78"/>
        <v>1</v>
      </c>
      <c r="Y488" s="41">
        <f t="shared" ca="1" si="79"/>
        <v>92.591013325425138</v>
      </c>
    </row>
    <row r="489" spans="10:25">
      <c r="J489" s="47">
        <v>2</v>
      </c>
      <c r="K489" s="48">
        <v>2.153</v>
      </c>
      <c r="L489" s="49">
        <v>72</v>
      </c>
      <c r="M489" s="47">
        <v>1</v>
      </c>
      <c r="N489" s="37">
        <f t="shared" si="70"/>
        <v>-3.1273001198754429</v>
      </c>
      <c r="O489" s="37">
        <f t="shared" si="71"/>
        <v>4.3835989545358466E-2</v>
      </c>
      <c r="P489" s="37">
        <f t="shared" si="72"/>
        <v>4.1995093083973069E-2</v>
      </c>
      <c r="Q489" s="1">
        <f>VLOOKUP(P489,Rates!$A$2:$B$7,2,TRUE)</f>
        <v>0.35</v>
      </c>
      <c r="R489" s="38">
        <f t="shared" ca="1" si="73"/>
        <v>0.38507651376658436</v>
      </c>
      <c r="S489" s="53">
        <f t="shared" ca="1" si="74"/>
        <v>0</v>
      </c>
      <c r="T489" s="38">
        <f t="shared" ca="1" si="75"/>
        <v>0.92342096443096477</v>
      </c>
      <c r="U489" s="54">
        <f t="shared" ca="1" si="76"/>
        <v>5.1388638535661011</v>
      </c>
      <c r="V489">
        <f t="shared" ca="1" si="77"/>
        <v>5</v>
      </c>
      <c r="W489" s="41">
        <f ca="1">VLOOKUP(LoanApplications!Q489,Rates!$B$2:$C$7,2,FALSE)*V489-800</f>
        <v>-232.17584146831359</v>
      </c>
      <c r="X489">
        <f t="shared" si="78"/>
        <v>0</v>
      </c>
      <c r="Y489" s="41">
        <f t="shared" ca="1" si="79"/>
        <v>0</v>
      </c>
    </row>
    <row r="490" spans="10:25">
      <c r="J490" s="47">
        <v>13</v>
      </c>
      <c r="K490" s="48">
        <v>0.39500000000000002</v>
      </c>
      <c r="L490" s="49">
        <v>45.6</v>
      </c>
      <c r="M490" s="47">
        <v>1</v>
      </c>
      <c r="N490" s="37">
        <f t="shared" si="70"/>
        <v>-2.6810748236808948</v>
      </c>
      <c r="O490" s="37">
        <f t="shared" si="71"/>
        <v>6.8489500442023801E-2</v>
      </c>
      <c r="P490" s="37">
        <f t="shared" si="72"/>
        <v>6.4099366829239182E-2</v>
      </c>
      <c r="Q490" s="1">
        <f>VLOOKUP(P490,Rates!$A$2:$B$7,2,TRUE)</f>
        <v>0.35</v>
      </c>
      <c r="R490" s="38">
        <f t="shared" ca="1" si="73"/>
        <v>0.87445790982161153</v>
      </c>
      <c r="S490" s="53">
        <f t="shared" ca="1" si="74"/>
        <v>0</v>
      </c>
      <c r="T490" s="38">
        <f t="shared" ca="1" si="75"/>
        <v>0.36225844796234474</v>
      </c>
      <c r="U490" s="54">
        <f t="shared" ca="1" si="76"/>
        <v>0.89964433711776148</v>
      </c>
      <c r="V490">
        <f t="shared" ca="1" si="77"/>
        <v>0</v>
      </c>
      <c r="W490" s="41">
        <f ca="1">VLOOKUP(LoanApplications!Q490,Rates!$B$2:$C$7,2,FALSE)*V490-800</f>
        <v>-800</v>
      </c>
      <c r="X490">
        <f t="shared" si="78"/>
        <v>0</v>
      </c>
      <c r="Y490" s="41">
        <f t="shared" ca="1" si="79"/>
        <v>0</v>
      </c>
    </row>
    <row r="491" spans="10:25">
      <c r="J491" s="47">
        <v>13</v>
      </c>
      <c r="K491" s="48">
        <v>1.7559999999999998</v>
      </c>
      <c r="L491" s="49">
        <v>69</v>
      </c>
      <c r="M491" s="47">
        <v>1</v>
      </c>
      <c r="N491" s="37">
        <f t="shared" si="70"/>
        <v>1.2520749022027609</v>
      </c>
      <c r="O491" s="37">
        <f t="shared" si="71"/>
        <v>3.4975925962975243</v>
      </c>
      <c r="P491" s="37">
        <f t="shared" si="72"/>
        <v>0.77765883000981173</v>
      </c>
      <c r="Q491" s="1">
        <f>VLOOKUP(P491,Rates!$A$2:$B$7,2,TRUE)</f>
        <v>0.25</v>
      </c>
      <c r="R491" s="38">
        <f t="shared" ca="1" si="73"/>
        <v>0.85113048803259739</v>
      </c>
      <c r="S491" s="53">
        <f t="shared" ca="1" si="74"/>
        <v>1</v>
      </c>
      <c r="T491" s="38">
        <f t="shared" ca="1" si="75"/>
        <v>0.4178147227924307</v>
      </c>
      <c r="U491" s="54">
        <f t="shared" ca="1" si="76"/>
        <v>1.0819330723889451</v>
      </c>
      <c r="V491">
        <f t="shared" ca="1" si="77"/>
        <v>8</v>
      </c>
      <c r="W491" s="41">
        <f ca="1">VLOOKUP(LoanApplications!Q491,Rates!$B$2:$C$7,2,FALSE)*V491-800</f>
        <v>76.803357187340907</v>
      </c>
      <c r="X491">
        <f t="shared" si="78"/>
        <v>1</v>
      </c>
      <c r="Y491" s="41">
        <f t="shared" ca="1" si="79"/>
        <v>76.803357187340907</v>
      </c>
    </row>
    <row r="492" spans="10:25">
      <c r="J492" s="47">
        <v>12</v>
      </c>
      <c r="K492" s="48">
        <v>1.3069999999999999</v>
      </c>
      <c r="L492" s="49">
        <v>56</v>
      </c>
      <c r="M492" s="47">
        <v>1</v>
      </c>
      <c r="N492" s="37">
        <f t="shared" si="70"/>
        <v>-2.8933553278377886</v>
      </c>
      <c r="O492" s="37">
        <f t="shared" si="71"/>
        <v>5.5390048693333617E-2</v>
      </c>
      <c r="P492" s="37">
        <f t="shared" si="72"/>
        <v>5.2483012097670811E-2</v>
      </c>
      <c r="Q492" s="1">
        <f>VLOOKUP(P492,Rates!$A$2:$B$7,2,TRUE)</f>
        <v>0.35</v>
      </c>
      <c r="R492" s="38">
        <f t="shared" ca="1" si="73"/>
        <v>0.17947152341419748</v>
      </c>
      <c r="S492" s="53">
        <f t="shared" ca="1" si="74"/>
        <v>0</v>
      </c>
      <c r="T492" s="38">
        <f t="shared" ca="1" si="75"/>
        <v>6.1999577559752161E-2</v>
      </c>
      <c r="U492" s="54">
        <f t="shared" ca="1" si="76"/>
        <v>0.12800975922655244</v>
      </c>
      <c r="V492">
        <f t="shared" ca="1" si="77"/>
        <v>0</v>
      </c>
      <c r="W492" s="41">
        <f ca="1">VLOOKUP(LoanApplications!Q492,Rates!$B$2:$C$7,2,FALSE)*V492-800</f>
        <v>-800</v>
      </c>
      <c r="X492">
        <f t="shared" si="78"/>
        <v>0</v>
      </c>
      <c r="Y492" s="41">
        <f t="shared" ca="1" si="79"/>
        <v>0</v>
      </c>
    </row>
    <row r="493" spans="10:25">
      <c r="J493" s="47">
        <v>21</v>
      </c>
      <c r="K493" s="48">
        <v>1.9359999999999999</v>
      </c>
      <c r="L493" s="49">
        <v>65</v>
      </c>
      <c r="M493" s="47">
        <v>1</v>
      </c>
      <c r="N493" s="37">
        <f t="shared" si="70"/>
        <v>1.0949445777866629</v>
      </c>
      <c r="O493" s="37">
        <f t="shared" si="71"/>
        <v>2.9890170208637152</v>
      </c>
      <c r="P493" s="37">
        <f t="shared" si="72"/>
        <v>0.74931167383600772</v>
      </c>
      <c r="Q493" s="1">
        <f>VLOOKUP(P493,Rates!$A$2:$B$7,2,TRUE)</f>
        <v>0.25</v>
      </c>
      <c r="R493" s="38">
        <f t="shared" ca="1" si="73"/>
        <v>0.33795947729410014</v>
      </c>
      <c r="S493" s="53">
        <f t="shared" ca="1" si="74"/>
        <v>1</v>
      </c>
      <c r="T493" s="38">
        <f t="shared" ca="1" si="75"/>
        <v>0.78440003283060933</v>
      </c>
      <c r="U493" s="54">
        <f t="shared" ca="1" si="76"/>
        <v>3.0686611844457201</v>
      </c>
      <c r="V493">
        <f t="shared" ca="1" si="77"/>
        <v>8</v>
      </c>
      <c r="W493" s="41">
        <f ca="1">VLOOKUP(LoanApplications!Q493,Rates!$B$2:$C$7,2,FALSE)*V493-800</f>
        <v>76.803357187340907</v>
      </c>
      <c r="X493">
        <f t="shared" si="78"/>
        <v>1</v>
      </c>
      <c r="Y493" s="41">
        <f t="shared" ca="1" si="79"/>
        <v>76.803357187340907</v>
      </c>
    </row>
    <row r="494" spans="10:25">
      <c r="J494" s="47">
        <v>12</v>
      </c>
      <c r="K494" s="48">
        <v>0.745</v>
      </c>
      <c r="L494" s="49">
        <v>55</v>
      </c>
      <c r="M494" s="47">
        <v>1</v>
      </c>
      <c r="N494" s="37">
        <f t="shared" si="70"/>
        <v>-0.39829473245423941</v>
      </c>
      <c r="O494" s="37">
        <f t="shared" si="71"/>
        <v>0.67146409623401815</v>
      </c>
      <c r="P494" s="37">
        <f t="shared" si="72"/>
        <v>0.40172211760150656</v>
      </c>
      <c r="Q494" s="1">
        <f>VLOOKUP(P494,Rates!$A$2:$B$7,2,TRUE)</f>
        <v>0.3</v>
      </c>
      <c r="R494" s="38">
        <f t="shared" ca="1" si="73"/>
        <v>0.14043062703050502</v>
      </c>
      <c r="S494" s="53">
        <f t="shared" ca="1" si="74"/>
        <v>0</v>
      </c>
      <c r="T494" s="38">
        <f t="shared" ca="1" si="75"/>
        <v>0.52010146838123794</v>
      </c>
      <c r="U494" s="54">
        <f t="shared" ca="1" si="76"/>
        <v>1.4683611797752969</v>
      </c>
      <c r="V494">
        <f t="shared" ca="1" si="77"/>
        <v>1</v>
      </c>
      <c r="W494" s="41">
        <f ca="1">VLOOKUP(LoanApplications!Q494,Rates!$B$2:$C$7,2,FALSE)*V494-800</f>
        <v>-688.4261233343218</v>
      </c>
      <c r="X494">
        <f t="shared" si="78"/>
        <v>1</v>
      </c>
      <c r="Y494" s="41">
        <f t="shared" ca="1" si="79"/>
        <v>-688.4261233343218</v>
      </c>
    </row>
    <row r="495" spans="10:25">
      <c r="J495" s="47">
        <v>9</v>
      </c>
      <c r="K495" s="48">
        <v>1.466</v>
      </c>
      <c r="L495" s="49">
        <v>68</v>
      </c>
      <c r="M495" s="47">
        <v>1</v>
      </c>
      <c r="N495" s="37">
        <f t="shared" si="70"/>
        <v>0.96124369490334871</v>
      </c>
      <c r="O495" s="37">
        <f t="shared" si="71"/>
        <v>2.6149466477098642</v>
      </c>
      <c r="P495" s="37">
        <f t="shared" si="72"/>
        <v>0.72337074445247529</v>
      </c>
      <c r="Q495" s="1">
        <f>VLOOKUP(P495,Rates!$A$2:$B$7,2,TRUE)</f>
        <v>0.25</v>
      </c>
      <c r="R495" s="38">
        <f t="shared" ca="1" si="73"/>
        <v>0.10052989603001938</v>
      </c>
      <c r="S495" s="53">
        <f t="shared" ca="1" si="74"/>
        <v>0</v>
      </c>
      <c r="T495" s="38">
        <f t="shared" ca="1" si="75"/>
        <v>0.97481587889016064</v>
      </c>
      <c r="U495" s="54">
        <f t="shared" ca="1" si="76"/>
        <v>7.3630831955187359</v>
      </c>
      <c r="V495">
        <f t="shared" ca="1" si="77"/>
        <v>7</v>
      </c>
      <c r="W495" s="41">
        <f ca="1">VLOOKUP(LoanApplications!Q495,Rates!$B$2:$C$7,2,FALSE)*V495-800</f>
        <v>-32.797062461076735</v>
      </c>
      <c r="X495">
        <f t="shared" si="78"/>
        <v>1</v>
      </c>
      <c r="Y495" s="41">
        <f t="shared" ca="1" si="79"/>
        <v>-32.797062461076735</v>
      </c>
    </row>
    <row r="496" spans="10:25">
      <c r="J496" s="47">
        <v>14</v>
      </c>
      <c r="K496" s="48">
        <v>1.8160000000000001</v>
      </c>
      <c r="L496" s="49">
        <v>75</v>
      </c>
      <c r="M496" s="47">
        <v>1</v>
      </c>
      <c r="N496" s="37">
        <f t="shared" si="70"/>
        <v>4.1250561089402566</v>
      </c>
      <c r="O496" s="37">
        <f t="shared" si="71"/>
        <v>61.871280684969271</v>
      </c>
      <c r="P496" s="37">
        <f t="shared" si="72"/>
        <v>0.98409448655880372</v>
      </c>
      <c r="Q496" s="1">
        <f>VLOOKUP(P496,Rates!$A$2:$B$7,2,TRUE)</f>
        <v>0.15</v>
      </c>
      <c r="R496" s="38">
        <f t="shared" ca="1" si="73"/>
        <v>3.9349578829404153E-2</v>
      </c>
      <c r="S496" s="53">
        <f t="shared" ca="1" si="74"/>
        <v>1</v>
      </c>
      <c r="T496" s="38">
        <f t="shared" ca="1" si="75"/>
        <v>0.10973589484081425</v>
      </c>
      <c r="U496" s="54">
        <f t="shared" ca="1" si="76"/>
        <v>0.23247422581374436</v>
      </c>
      <c r="V496">
        <f t="shared" ca="1" si="77"/>
        <v>8</v>
      </c>
      <c r="W496" s="41">
        <f ca="1">VLOOKUP(LoanApplications!Q496,Rates!$B$2:$C$7,2,FALSE)*V496-800</f>
        <v>45.652073294430465</v>
      </c>
      <c r="X496">
        <f t="shared" si="78"/>
        <v>1</v>
      </c>
      <c r="Y496" s="41">
        <f t="shared" ca="1" si="79"/>
        <v>45.652073294430465</v>
      </c>
    </row>
    <row r="497" spans="10:25">
      <c r="J497" s="47">
        <v>6</v>
      </c>
      <c r="K497" s="48">
        <v>1.476</v>
      </c>
      <c r="L497" s="49">
        <v>78</v>
      </c>
      <c r="M497" s="47">
        <v>1</v>
      </c>
      <c r="N497" s="37">
        <f t="shared" si="70"/>
        <v>4.6523880660383199</v>
      </c>
      <c r="O497" s="37">
        <f t="shared" si="71"/>
        <v>104.83503988355217</v>
      </c>
      <c r="P497" s="37">
        <f t="shared" si="72"/>
        <v>0.99055133346101365</v>
      </c>
      <c r="Q497" s="1">
        <f>VLOOKUP(P497,Rates!$A$2:$B$7,2,TRUE)</f>
        <v>0.15</v>
      </c>
      <c r="R497" s="38">
        <f t="shared" ca="1" si="73"/>
        <v>0.56598262340594552</v>
      </c>
      <c r="S497" s="53">
        <f t="shared" ca="1" si="74"/>
        <v>1</v>
      </c>
      <c r="T497" s="38">
        <f t="shared" ca="1" si="75"/>
        <v>0.25973741104004178</v>
      </c>
      <c r="U497" s="54">
        <f t="shared" ca="1" si="76"/>
        <v>0.6015006115647682</v>
      </c>
      <c r="V497">
        <f t="shared" ca="1" si="77"/>
        <v>8</v>
      </c>
      <c r="W497" s="41">
        <f ca="1">VLOOKUP(LoanApplications!Q497,Rates!$B$2:$C$7,2,FALSE)*V497-800</f>
        <v>45.652073294430465</v>
      </c>
      <c r="X497">
        <f t="shared" si="78"/>
        <v>1</v>
      </c>
      <c r="Y497" s="41">
        <f t="shared" ca="1" si="79"/>
        <v>45.652073294430465</v>
      </c>
    </row>
    <row r="498" spans="10:25">
      <c r="J498" s="47">
        <v>17</v>
      </c>
      <c r="K498" s="48">
        <v>1.6260000000000001</v>
      </c>
      <c r="L498" s="49">
        <v>62</v>
      </c>
      <c r="M498" s="47">
        <v>1</v>
      </c>
      <c r="N498" s="37">
        <f t="shared" si="70"/>
        <v>-4.1199007955992073E-2</v>
      </c>
      <c r="O498" s="37">
        <f t="shared" si="71"/>
        <v>0.95963813531990194</v>
      </c>
      <c r="P498" s="37">
        <f t="shared" si="72"/>
        <v>0.48970170462785234</v>
      </c>
      <c r="Q498" s="1">
        <f>VLOOKUP(P498,Rates!$A$2:$B$7,2,TRUE)</f>
        <v>0.28000000000000003</v>
      </c>
      <c r="R498" s="38">
        <f t="shared" ca="1" si="73"/>
        <v>0.15001248057935757</v>
      </c>
      <c r="S498" s="53">
        <f t="shared" ca="1" si="74"/>
        <v>0</v>
      </c>
      <c r="T498" s="38">
        <f t="shared" ca="1" si="75"/>
        <v>0.47490255754380017</v>
      </c>
      <c r="U498" s="54">
        <f t="shared" ca="1" si="76"/>
        <v>1.2883428578689096</v>
      </c>
      <c r="V498">
        <f t="shared" ca="1" si="77"/>
        <v>1</v>
      </c>
      <c r="W498" s="41">
        <f ca="1">VLOOKUP(LoanApplications!Q498,Rates!$B$2:$C$7,2,FALSE)*V498-800</f>
        <v>-689.21761311949649</v>
      </c>
      <c r="X498">
        <f t="shared" si="78"/>
        <v>1</v>
      </c>
      <c r="Y498" s="41">
        <f t="shared" ca="1" si="79"/>
        <v>-689.21761311949649</v>
      </c>
    </row>
    <row r="499" spans="10:25">
      <c r="J499" s="47">
        <v>22</v>
      </c>
      <c r="K499" s="48">
        <v>1.0619999999999998</v>
      </c>
      <c r="L499" s="49">
        <v>58</v>
      </c>
      <c r="M499" s="47">
        <v>1</v>
      </c>
      <c r="N499" s="37">
        <f t="shared" si="70"/>
        <v>2.7231132500462962</v>
      </c>
      <c r="O499" s="37">
        <f t="shared" si="71"/>
        <v>15.227656026603549</v>
      </c>
      <c r="P499" s="37">
        <f t="shared" si="72"/>
        <v>0.93837680572224336</v>
      </c>
      <c r="Q499" s="1">
        <f>VLOOKUP(P499,Rates!$A$2:$B$7,2,TRUE)</f>
        <v>0.22</v>
      </c>
      <c r="R499" s="38">
        <f t="shared" ca="1" si="73"/>
        <v>0.47823063920989506</v>
      </c>
      <c r="S499" s="53">
        <f t="shared" ca="1" si="74"/>
        <v>1</v>
      </c>
      <c r="T499" s="38">
        <f t="shared" ca="1" si="75"/>
        <v>0.62223325729250689</v>
      </c>
      <c r="U499" s="54">
        <f t="shared" ca="1" si="76"/>
        <v>1.9469567132418066</v>
      </c>
      <c r="V499">
        <f t="shared" ca="1" si="77"/>
        <v>8</v>
      </c>
      <c r="W499" s="41">
        <f ca="1">VLOOKUP(LoanApplications!Q499,Rates!$B$2:$C$7,2,FALSE)*V499-800</f>
        <v>67.398382478407598</v>
      </c>
      <c r="X499">
        <f t="shared" si="78"/>
        <v>1</v>
      </c>
      <c r="Y499" s="41">
        <f t="shared" ca="1" si="79"/>
        <v>67.398382478407598</v>
      </c>
    </row>
    <row r="500" spans="10:25">
      <c r="J500" s="47">
        <v>2</v>
      </c>
      <c r="K500" s="48">
        <v>0.85600000000000009</v>
      </c>
      <c r="L500" s="49">
        <v>60</v>
      </c>
      <c r="M500" s="47">
        <v>1</v>
      </c>
      <c r="N500" s="37">
        <f t="shared" si="70"/>
        <v>-1.9778833479981301</v>
      </c>
      <c r="O500" s="37">
        <f t="shared" si="71"/>
        <v>0.13836179134676097</v>
      </c>
      <c r="P500" s="37">
        <f t="shared" si="72"/>
        <v>0.12154465513382118</v>
      </c>
      <c r="Q500" s="1">
        <f>VLOOKUP(P500,Rates!$A$2:$B$7,2,TRUE)</f>
        <v>0.35</v>
      </c>
      <c r="R500" s="38">
        <f t="shared" ca="1" si="73"/>
        <v>0.50677519483363898</v>
      </c>
      <c r="S500" s="53">
        <f t="shared" ca="1" si="74"/>
        <v>0</v>
      </c>
      <c r="T500" s="38">
        <f t="shared" ca="1" si="75"/>
        <v>0.13485182674214924</v>
      </c>
      <c r="U500" s="54">
        <f t="shared" ca="1" si="76"/>
        <v>0.28970897631238429</v>
      </c>
      <c r="V500">
        <f t="shared" ca="1" si="77"/>
        <v>0</v>
      </c>
      <c r="W500" s="41">
        <f ca="1">VLOOKUP(LoanApplications!Q500,Rates!$B$2:$C$7,2,FALSE)*V500-800</f>
        <v>-800</v>
      </c>
      <c r="X500">
        <f t="shared" si="78"/>
        <v>0</v>
      </c>
      <c r="Y500" s="41">
        <f t="shared" ca="1" si="79"/>
        <v>0</v>
      </c>
    </row>
    <row r="501" spans="10:25">
      <c r="J501" s="47">
        <v>12</v>
      </c>
      <c r="K501" s="48">
        <v>1.212</v>
      </c>
      <c r="L501" s="49">
        <v>59</v>
      </c>
      <c r="M501" s="47">
        <v>1</v>
      </c>
      <c r="N501" s="37">
        <f t="shared" si="70"/>
        <v>-0.96467190858661667</v>
      </c>
      <c r="O501" s="37">
        <f t="shared" si="71"/>
        <v>0.38110821756333085</v>
      </c>
      <c r="P501" s="37">
        <f t="shared" si="72"/>
        <v>0.27594377668370879</v>
      </c>
      <c r="Q501" s="1">
        <f>VLOOKUP(P501,Rates!$A$2:$B$7,2,TRUE)</f>
        <v>0.3</v>
      </c>
      <c r="R501" s="38">
        <f t="shared" ca="1" si="73"/>
        <v>0.18656873869587653</v>
      </c>
      <c r="S501" s="53">
        <f t="shared" ca="1" si="74"/>
        <v>0</v>
      </c>
      <c r="T501" s="38">
        <f t="shared" ca="1" si="75"/>
        <v>0.95120321955209741</v>
      </c>
      <c r="U501" s="54">
        <f t="shared" ca="1" si="76"/>
        <v>6.0401818854553389</v>
      </c>
      <c r="V501">
        <f t="shared" ca="1" si="77"/>
        <v>6</v>
      </c>
      <c r="W501" s="41">
        <f ca="1">VLOOKUP(LoanApplications!Q501,Rates!$B$2:$C$7,2,FALSE)*V501-800</f>
        <v>-130.55674000593115</v>
      </c>
      <c r="X501">
        <f t="shared" si="78"/>
        <v>0</v>
      </c>
      <c r="Y501" s="41">
        <f t="shared" ca="1" si="79"/>
        <v>0</v>
      </c>
    </row>
    <row r="502" spans="10:25">
      <c r="J502" s="47">
        <v>10</v>
      </c>
      <c r="K502" s="48">
        <v>1.137</v>
      </c>
      <c r="L502" s="49">
        <v>58</v>
      </c>
      <c r="M502" s="47">
        <v>1</v>
      </c>
      <c r="N502" s="37">
        <f t="shared" si="70"/>
        <v>-1.7178445177989232</v>
      </c>
      <c r="O502" s="37">
        <f t="shared" si="71"/>
        <v>0.17945253808510206</v>
      </c>
      <c r="P502" s="37">
        <f t="shared" si="72"/>
        <v>0.15214901175799062</v>
      </c>
      <c r="Q502" s="1">
        <f>VLOOKUP(P502,Rates!$A$2:$B$7,2,TRUE)</f>
        <v>0.35</v>
      </c>
      <c r="R502" s="38">
        <f t="shared" ca="1" si="73"/>
        <v>0.20908991702073609</v>
      </c>
      <c r="S502" s="53">
        <f t="shared" ca="1" si="74"/>
        <v>0</v>
      </c>
      <c r="T502" s="38">
        <f t="shared" ca="1" si="75"/>
        <v>0.41116127367408095</v>
      </c>
      <c r="U502" s="54">
        <f t="shared" ca="1" si="76"/>
        <v>1.0592058842340293</v>
      </c>
      <c r="V502">
        <f t="shared" ca="1" si="77"/>
        <v>1</v>
      </c>
      <c r="W502" s="41">
        <f ca="1">VLOOKUP(LoanApplications!Q502,Rates!$B$2:$C$7,2,FALSE)*V502-800</f>
        <v>-686.43516829366274</v>
      </c>
      <c r="X502">
        <f t="shared" si="78"/>
        <v>0</v>
      </c>
      <c r="Y502" s="41">
        <f t="shared" ca="1" si="79"/>
        <v>0</v>
      </c>
    </row>
    <row r="503" spans="10:25">
      <c r="J503" s="47">
        <v>9</v>
      </c>
      <c r="K503" s="48">
        <v>0.71599999999999997</v>
      </c>
      <c r="L503" s="49">
        <v>56</v>
      </c>
      <c r="M503" s="47">
        <v>1</v>
      </c>
      <c r="N503" s="37">
        <f t="shared" si="70"/>
        <v>-0.78062772376105016</v>
      </c>
      <c r="O503" s="37">
        <f t="shared" si="71"/>
        <v>0.45811834925531675</v>
      </c>
      <c r="P503" s="37">
        <f t="shared" si="72"/>
        <v>0.31418461299062916</v>
      </c>
      <c r="Q503" s="1">
        <f>VLOOKUP(P503,Rates!$A$2:$B$7,2,TRUE)</f>
        <v>0.3</v>
      </c>
      <c r="R503" s="38">
        <f t="shared" ca="1" si="73"/>
        <v>0.3322042411719075</v>
      </c>
      <c r="S503" s="53">
        <f t="shared" ca="1" si="74"/>
        <v>0</v>
      </c>
      <c r="T503" s="38">
        <f t="shared" ca="1" si="75"/>
        <v>0.19268206796185006</v>
      </c>
      <c r="U503" s="54">
        <f t="shared" ca="1" si="76"/>
        <v>0.42807544093590949</v>
      </c>
      <c r="V503">
        <f t="shared" ca="1" si="77"/>
        <v>0</v>
      </c>
      <c r="W503" s="41">
        <f ca="1">VLOOKUP(LoanApplications!Q503,Rates!$B$2:$C$7,2,FALSE)*V503-800</f>
        <v>-800</v>
      </c>
      <c r="X503">
        <f t="shared" si="78"/>
        <v>1</v>
      </c>
      <c r="Y503" s="41">
        <f t="shared" ca="1" si="79"/>
        <v>-800</v>
      </c>
    </row>
    <row r="504" spans="10:25">
      <c r="J504" s="47">
        <v>14</v>
      </c>
      <c r="K504" s="48">
        <v>0.52400000000000002</v>
      </c>
      <c r="L504" s="49">
        <v>47.628</v>
      </c>
      <c r="M504" s="47">
        <v>1</v>
      </c>
      <c r="N504" s="37">
        <f t="shared" si="70"/>
        <v>-2.0615473498473804</v>
      </c>
      <c r="O504" s="37">
        <f t="shared" si="71"/>
        <v>0.12725690651626925</v>
      </c>
      <c r="P504" s="37">
        <f t="shared" si="72"/>
        <v>0.11289077563476664</v>
      </c>
      <c r="Q504" s="1">
        <f>VLOOKUP(P504,Rates!$A$2:$B$7,2,TRUE)</f>
        <v>0.35</v>
      </c>
      <c r="R504" s="38">
        <f t="shared" ca="1" si="73"/>
        <v>0.88596625563882814</v>
      </c>
      <c r="S504" s="53">
        <f t="shared" ca="1" si="74"/>
        <v>0</v>
      </c>
      <c r="T504" s="38">
        <f t="shared" ca="1" si="75"/>
        <v>0.14338995506552599</v>
      </c>
      <c r="U504" s="54">
        <f t="shared" ca="1" si="76"/>
        <v>0.30954497470521541</v>
      </c>
      <c r="V504">
        <f t="shared" ca="1" si="77"/>
        <v>0</v>
      </c>
      <c r="W504" s="41">
        <f ca="1">VLOOKUP(LoanApplications!Q504,Rates!$B$2:$C$7,2,FALSE)*V504-800</f>
        <v>-800</v>
      </c>
      <c r="X504">
        <f t="shared" si="78"/>
        <v>0</v>
      </c>
      <c r="Y504" s="41">
        <f t="shared" ca="1" si="79"/>
        <v>0</v>
      </c>
    </row>
    <row r="505" spans="10:25">
      <c r="J505" s="47">
        <v>11</v>
      </c>
      <c r="K505" s="48">
        <v>1.101</v>
      </c>
      <c r="L505" s="49">
        <v>64</v>
      </c>
      <c r="M505" s="47">
        <v>1</v>
      </c>
      <c r="N505" s="37">
        <f t="shared" si="70"/>
        <v>1.6625656949568608</v>
      </c>
      <c r="O505" s="37">
        <f t="shared" si="71"/>
        <v>5.2728219570420487</v>
      </c>
      <c r="P505" s="37">
        <f t="shared" si="72"/>
        <v>0.8405821164942564</v>
      </c>
      <c r="Q505" s="1">
        <f>VLOOKUP(P505,Rates!$A$2:$B$7,2,TRUE)</f>
        <v>0.25</v>
      </c>
      <c r="R505" s="38">
        <f t="shared" ca="1" si="73"/>
        <v>0.22363647385465413</v>
      </c>
      <c r="S505" s="53">
        <f t="shared" ca="1" si="74"/>
        <v>1</v>
      </c>
      <c r="T505" s="38">
        <f t="shared" ca="1" si="75"/>
        <v>0.72915815359918079</v>
      </c>
      <c r="U505" s="54">
        <f t="shared" ca="1" si="76"/>
        <v>2.6124404421515863</v>
      </c>
      <c r="V505">
        <f t="shared" ca="1" si="77"/>
        <v>8</v>
      </c>
      <c r="W505" s="41">
        <f ca="1">VLOOKUP(LoanApplications!Q505,Rates!$B$2:$C$7,2,FALSE)*V505-800</f>
        <v>76.803357187340907</v>
      </c>
      <c r="X505">
        <f t="shared" si="78"/>
        <v>1</v>
      </c>
      <c r="Y505" s="41">
        <f t="shared" ca="1" si="79"/>
        <v>76.803357187340907</v>
      </c>
    </row>
    <row r="506" spans="10:25">
      <c r="J506" s="47">
        <v>11</v>
      </c>
      <c r="K506" s="48">
        <v>1.927</v>
      </c>
      <c r="L506" s="49">
        <v>63</v>
      </c>
      <c r="M506" s="47">
        <v>1</v>
      </c>
      <c r="N506" s="37">
        <f t="shared" si="70"/>
        <v>-3.1789514216740287</v>
      </c>
      <c r="O506" s="37">
        <f t="shared" si="71"/>
        <v>4.1629283807854633E-2</v>
      </c>
      <c r="P506" s="37">
        <f t="shared" si="72"/>
        <v>3.9965546720875239E-2</v>
      </c>
      <c r="Q506" s="1">
        <f>VLOOKUP(P506,Rates!$A$2:$B$7,2,TRUE)</f>
        <v>0.35</v>
      </c>
      <c r="R506" s="38">
        <f t="shared" ca="1" si="73"/>
        <v>0.12097331417435664</v>
      </c>
      <c r="S506" s="53">
        <f t="shared" ca="1" si="74"/>
        <v>0</v>
      </c>
      <c r="T506" s="38">
        <f t="shared" ca="1" si="75"/>
        <v>0.68503276977297345</v>
      </c>
      <c r="U506" s="54">
        <f t="shared" ca="1" si="76"/>
        <v>2.3105733531868378</v>
      </c>
      <c r="V506">
        <f t="shared" ca="1" si="77"/>
        <v>2</v>
      </c>
      <c r="W506" s="41">
        <f ca="1">VLOOKUP(LoanApplications!Q506,Rates!$B$2:$C$7,2,FALSE)*V506-800</f>
        <v>-572.87033658732548</v>
      </c>
      <c r="X506">
        <f t="shared" si="78"/>
        <v>0</v>
      </c>
      <c r="Y506" s="41">
        <f t="shared" ca="1" si="79"/>
        <v>0</v>
      </c>
    </row>
    <row r="507" spans="10:25">
      <c r="J507" s="47">
        <v>14</v>
      </c>
      <c r="K507" s="48">
        <v>1.607</v>
      </c>
      <c r="L507" s="49">
        <v>64</v>
      </c>
      <c r="M507" s="47">
        <v>1</v>
      </c>
      <c r="N507" s="37">
        <f t="shared" si="70"/>
        <v>-8.7581004118320038E-4</v>
      </c>
      <c r="O507" s="37">
        <f t="shared" si="71"/>
        <v>0.99912457336849136</v>
      </c>
      <c r="P507" s="37">
        <f t="shared" si="72"/>
        <v>0.49978104750369967</v>
      </c>
      <c r="Q507" s="1">
        <f>VLOOKUP(P507,Rates!$A$2:$B$7,2,TRUE)</f>
        <v>0.28000000000000003</v>
      </c>
      <c r="R507" s="38">
        <f t="shared" ca="1" si="73"/>
        <v>0.21936973679162086</v>
      </c>
      <c r="S507" s="53">
        <f t="shared" ca="1" si="74"/>
        <v>0</v>
      </c>
      <c r="T507" s="38">
        <f t="shared" ca="1" si="75"/>
        <v>0.24387502195109823</v>
      </c>
      <c r="U507" s="54">
        <f t="shared" ca="1" si="76"/>
        <v>0.55909720317220657</v>
      </c>
      <c r="V507">
        <f t="shared" ca="1" si="77"/>
        <v>0</v>
      </c>
      <c r="W507" s="41">
        <f ca="1">VLOOKUP(LoanApplications!Q507,Rates!$B$2:$C$7,2,FALSE)*V507-800</f>
        <v>-800</v>
      </c>
      <c r="X507">
        <f t="shared" si="78"/>
        <v>1</v>
      </c>
      <c r="Y507" s="41">
        <f t="shared" ca="1" si="79"/>
        <v>-800</v>
      </c>
    </row>
    <row r="508" spans="10:25">
      <c r="J508" s="47">
        <v>11</v>
      </c>
      <c r="K508" s="48">
        <v>1.08</v>
      </c>
      <c r="L508" s="49">
        <v>53.795999999999999</v>
      </c>
      <c r="M508" s="47">
        <v>1</v>
      </c>
      <c r="N508" s="37">
        <f t="shared" si="70"/>
        <v>-3.0785727124409732</v>
      </c>
      <c r="O508" s="37">
        <f t="shared" si="71"/>
        <v>4.6024900559506005E-2</v>
      </c>
      <c r="P508" s="37">
        <f t="shared" si="72"/>
        <v>4.3999813517716306E-2</v>
      </c>
      <c r="Q508" s="1">
        <f>VLOOKUP(P508,Rates!$A$2:$B$7,2,TRUE)</f>
        <v>0.35</v>
      </c>
      <c r="R508" s="38">
        <f t="shared" ca="1" si="73"/>
        <v>0.95922631629079302</v>
      </c>
      <c r="S508" s="53">
        <f t="shared" ca="1" si="74"/>
        <v>1</v>
      </c>
      <c r="T508" s="38">
        <f t="shared" ca="1" si="75"/>
        <v>0.91036456747232897</v>
      </c>
      <c r="U508" s="54">
        <f t="shared" ca="1" si="76"/>
        <v>4.8240091697083107</v>
      </c>
      <c r="V508">
        <f t="shared" ca="1" si="77"/>
        <v>8</v>
      </c>
      <c r="W508" s="41">
        <f ca="1">VLOOKUP(LoanApplications!Q508,Rates!$B$2:$C$7,2,FALSE)*V508-800</f>
        <v>108.51865365069818</v>
      </c>
      <c r="X508">
        <f t="shared" si="78"/>
        <v>0</v>
      </c>
      <c r="Y508" s="41">
        <f t="shared" ca="1" si="79"/>
        <v>0</v>
      </c>
    </row>
    <row r="509" spans="10:25">
      <c r="J509" s="47">
        <v>3</v>
      </c>
      <c r="K509" s="48">
        <v>0.57000000000000006</v>
      </c>
      <c r="L509" s="49">
        <v>54</v>
      </c>
      <c r="M509" s="47">
        <v>1</v>
      </c>
      <c r="N509" s="37">
        <f t="shared" si="70"/>
        <v>-2.9822039602519972</v>
      </c>
      <c r="O509" s="37">
        <f t="shared" si="71"/>
        <v>5.0681011748987453E-2</v>
      </c>
      <c r="P509" s="37">
        <f t="shared" si="72"/>
        <v>4.8236344982215573E-2</v>
      </c>
      <c r="Q509" s="1">
        <f>VLOOKUP(P509,Rates!$A$2:$B$7,2,TRUE)</f>
        <v>0.35</v>
      </c>
      <c r="R509" s="38">
        <f t="shared" ca="1" si="73"/>
        <v>0.62119603600933426</v>
      </c>
      <c r="S509" s="53">
        <f t="shared" ca="1" si="74"/>
        <v>0</v>
      </c>
      <c r="T509" s="38">
        <f t="shared" ca="1" si="75"/>
        <v>5.0529478209929701E-2</v>
      </c>
      <c r="U509" s="54">
        <f t="shared" ca="1" si="76"/>
        <v>0.10370159049283138</v>
      </c>
      <c r="V509">
        <f t="shared" ca="1" si="77"/>
        <v>0</v>
      </c>
      <c r="W509" s="41">
        <f ca="1">VLOOKUP(LoanApplications!Q509,Rates!$B$2:$C$7,2,FALSE)*V509-800</f>
        <v>-800</v>
      </c>
      <c r="X509">
        <f t="shared" si="78"/>
        <v>0</v>
      </c>
      <c r="Y509" s="41">
        <f t="shared" ca="1" si="79"/>
        <v>0</v>
      </c>
    </row>
    <row r="510" spans="10:25">
      <c r="J510" s="47">
        <v>22</v>
      </c>
      <c r="K510" s="48">
        <v>1.5070000000000001</v>
      </c>
      <c r="L510" s="49">
        <v>65</v>
      </c>
      <c r="M510" s="47">
        <v>1</v>
      </c>
      <c r="N510" s="37">
        <f t="shared" si="70"/>
        <v>3.6995620198386767</v>
      </c>
      <c r="O510" s="37">
        <f t="shared" si="71"/>
        <v>40.429593122047244</v>
      </c>
      <c r="P510" s="37">
        <f t="shared" si="72"/>
        <v>0.97586266423003232</v>
      </c>
      <c r="Q510" s="1">
        <f>VLOOKUP(P510,Rates!$A$2:$B$7,2,TRUE)</f>
        <v>0.15</v>
      </c>
      <c r="R510" s="38">
        <f t="shared" ca="1" si="73"/>
        <v>3.110742196694527E-2</v>
      </c>
      <c r="S510" s="53">
        <f t="shared" ca="1" si="74"/>
        <v>1</v>
      </c>
      <c r="T510" s="38">
        <f t="shared" ca="1" si="75"/>
        <v>0.27605363303177721</v>
      </c>
      <c r="U510" s="54">
        <f t="shared" ca="1" si="76"/>
        <v>0.646075936227123</v>
      </c>
      <c r="V510">
        <f t="shared" ca="1" si="77"/>
        <v>8</v>
      </c>
      <c r="W510" s="41">
        <f ca="1">VLOOKUP(LoanApplications!Q510,Rates!$B$2:$C$7,2,FALSE)*V510-800</f>
        <v>45.652073294430465</v>
      </c>
      <c r="X510">
        <f t="shared" si="78"/>
        <v>1</v>
      </c>
      <c r="Y510" s="41">
        <f t="shared" ca="1" si="79"/>
        <v>45.652073294430465</v>
      </c>
    </row>
    <row r="511" spans="10:25">
      <c r="J511" s="47">
        <v>22</v>
      </c>
      <c r="K511" s="48">
        <v>8.199999999999999E-2</v>
      </c>
      <c r="L511" s="49">
        <v>48</v>
      </c>
      <c r="M511" s="47">
        <v>1</v>
      </c>
      <c r="N511" s="37">
        <f t="shared" si="70"/>
        <v>3.1479839129977663</v>
      </c>
      <c r="O511" s="37">
        <f t="shared" si="71"/>
        <v>23.289064438565621</v>
      </c>
      <c r="P511" s="37">
        <f t="shared" si="72"/>
        <v>0.9588292088182605</v>
      </c>
      <c r="Q511" s="1">
        <f>VLOOKUP(P511,Rates!$A$2:$B$7,2,TRUE)</f>
        <v>0.15</v>
      </c>
      <c r="R511" s="38">
        <f t="shared" ca="1" si="73"/>
        <v>7.5469793882731118E-2</v>
      </c>
      <c r="S511" s="53">
        <f t="shared" ca="1" si="74"/>
        <v>1</v>
      </c>
      <c r="T511" s="38">
        <f t="shared" ca="1" si="75"/>
        <v>0.50078325488929187</v>
      </c>
      <c r="U511" s="54">
        <f t="shared" ca="1" si="76"/>
        <v>1.3894298371957201</v>
      </c>
      <c r="V511">
        <f t="shared" ca="1" si="77"/>
        <v>8</v>
      </c>
      <c r="W511" s="41">
        <f ca="1">VLOOKUP(LoanApplications!Q511,Rates!$B$2:$C$7,2,FALSE)*V511-800</f>
        <v>45.652073294430465</v>
      </c>
      <c r="X511">
        <f t="shared" si="78"/>
        <v>1</v>
      </c>
      <c r="Y511" s="41">
        <f t="shared" ca="1" si="79"/>
        <v>45.652073294430465</v>
      </c>
    </row>
    <row r="512" spans="10:25">
      <c r="J512" s="47">
        <v>10</v>
      </c>
      <c r="K512" s="48">
        <v>1.4570000000000001</v>
      </c>
      <c r="L512" s="49">
        <v>63</v>
      </c>
      <c r="M512" s="47">
        <v>1</v>
      </c>
      <c r="N512" s="37">
        <f t="shared" si="70"/>
        <v>-1.0317076511172729</v>
      </c>
      <c r="O512" s="37">
        <f t="shared" si="71"/>
        <v>0.35639783746695086</v>
      </c>
      <c r="P512" s="37">
        <f t="shared" si="72"/>
        <v>0.26275317434338996</v>
      </c>
      <c r="Q512" s="1">
        <f>VLOOKUP(P512,Rates!$A$2:$B$7,2,TRUE)</f>
        <v>0.3</v>
      </c>
      <c r="R512" s="38">
        <f t="shared" ca="1" si="73"/>
        <v>0.48112290619741238</v>
      </c>
      <c r="S512" s="53">
        <f t="shared" ca="1" si="74"/>
        <v>0</v>
      </c>
      <c r="T512" s="38">
        <f t="shared" ca="1" si="75"/>
        <v>0.37435017405814397</v>
      </c>
      <c r="U512" s="54">
        <f t="shared" ca="1" si="76"/>
        <v>0.93792889574962068</v>
      </c>
      <c r="V512">
        <f t="shared" ca="1" si="77"/>
        <v>0</v>
      </c>
      <c r="W512" s="41">
        <f ca="1">VLOOKUP(LoanApplications!Q512,Rates!$B$2:$C$7,2,FALSE)*V512-800</f>
        <v>-800</v>
      </c>
      <c r="X512">
        <f t="shared" si="78"/>
        <v>0</v>
      </c>
      <c r="Y512" s="41">
        <f t="shared" ca="1" si="79"/>
        <v>0</v>
      </c>
    </row>
    <row r="513" spans="10:25">
      <c r="J513" s="47">
        <v>1</v>
      </c>
      <c r="K513" s="48">
        <v>2.113</v>
      </c>
      <c r="L513" s="49">
        <v>77</v>
      </c>
      <c r="M513" s="47">
        <v>1</v>
      </c>
      <c r="N513" s="37">
        <f t="shared" si="70"/>
        <v>-0.875348552032996</v>
      </c>
      <c r="O513" s="37">
        <f t="shared" si="71"/>
        <v>0.41671674689310373</v>
      </c>
      <c r="P513" s="37">
        <f t="shared" si="72"/>
        <v>0.29414259964595907</v>
      </c>
      <c r="Q513" s="1">
        <f>VLOOKUP(P513,Rates!$A$2:$B$7,2,TRUE)</f>
        <v>0.3</v>
      </c>
      <c r="R513" s="38">
        <f t="shared" ca="1" si="73"/>
        <v>0.46853126669394995</v>
      </c>
      <c r="S513" s="53">
        <f t="shared" ca="1" si="74"/>
        <v>0</v>
      </c>
      <c r="T513" s="38">
        <f t="shared" ca="1" si="75"/>
        <v>0.81391990454096752</v>
      </c>
      <c r="U513" s="54">
        <f t="shared" ca="1" si="76"/>
        <v>3.3631561544239097</v>
      </c>
      <c r="V513">
        <f t="shared" ca="1" si="77"/>
        <v>3</v>
      </c>
      <c r="W513" s="41">
        <f ca="1">VLOOKUP(LoanApplications!Q513,Rates!$B$2:$C$7,2,FALSE)*V513-800</f>
        <v>-465.27837000296557</v>
      </c>
      <c r="X513">
        <f t="shared" si="78"/>
        <v>0</v>
      </c>
      <c r="Y513" s="41">
        <f t="shared" ca="1" si="79"/>
        <v>0</v>
      </c>
    </row>
    <row r="514" spans="10:25">
      <c r="J514" s="47">
        <v>1</v>
      </c>
      <c r="K514" s="48">
        <v>1.05</v>
      </c>
      <c r="L514" s="49">
        <v>60</v>
      </c>
      <c r="M514" s="47">
        <v>1</v>
      </c>
      <c r="N514" s="37">
        <f t="shared" si="70"/>
        <v>-3.3403568690678753</v>
      </c>
      <c r="O514" s="37">
        <f t="shared" si="71"/>
        <v>3.5424313623806082E-2</v>
      </c>
      <c r="P514" s="37">
        <f t="shared" si="72"/>
        <v>3.4212364107838171E-2</v>
      </c>
      <c r="Q514" s="1">
        <f>VLOOKUP(P514,Rates!$A$2:$B$7,2,TRUE)</f>
        <v>0.35</v>
      </c>
      <c r="R514" s="38">
        <f t="shared" ca="1" si="73"/>
        <v>0.65626883971332139</v>
      </c>
      <c r="S514" s="53">
        <f t="shared" ca="1" si="74"/>
        <v>0</v>
      </c>
      <c r="T514" s="38">
        <f t="shared" ca="1" si="75"/>
        <v>0.82953942017205917</v>
      </c>
      <c r="U514" s="54">
        <f t="shared" ca="1" si="76"/>
        <v>3.5385024246907348</v>
      </c>
      <c r="V514">
        <f t="shared" ca="1" si="77"/>
        <v>3</v>
      </c>
      <c r="W514" s="41">
        <f ca="1">VLOOKUP(LoanApplications!Q514,Rates!$B$2:$C$7,2,FALSE)*V514-800</f>
        <v>-459.30550488098817</v>
      </c>
      <c r="X514">
        <f t="shared" si="78"/>
        <v>0</v>
      </c>
      <c r="Y514" s="41">
        <f t="shared" ca="1" si="79"/>
        <v>0</v>
      </c>
    </row>
    <row r="515" spans="10:25">
      <c r="J515" s="47">
        <v>11</v>
      </c>
      <c r="K515" s="48">
        <v>0.73499999999999999</v>
      </c>
      <c r="L515" s="49">
        <v>50</v>
      </c>
      <c r="M515" s="47">
        <v>1</v>
      </c>
      <c r="N515" s="37">
        <f t="shared" ref="N515:N578" si="80">SUMPRODUCT($A$10:$D$10,J515:M515)</f>
        <v>-3.0600485024777377</v>
      </c>
      <c r="O515" s="37">
        <f t="shared" ref="O515:O578" si="81">EXP(N515)</f>
        <v>4.6885421105745444E-2</v>
      </c>
      <c r="P515" s="37">
        <f t="shared" ref="P515:P578" si="82">O515/(1+O515)</f>
        <v>4.4785628074010181E-2</v>
      </c>
      <c r="Q515" s="1">
        <f>VLOOKUP(P515,Rates!$A$2:$B$7,2,TRUE)</f>
        <v>0.35</v>
      </c>
      <c r="R515" s="38">
        <f t="shared" ref="R515:R578" ca="1" si="83">RAND()</f>
        <v>0.92445151129114578</v>
      </c>
      <c r="S515" s="53">
        <f t="shared" ref="S515:S578" ca="1" si="84">_xlfn.BINOM.INV(1,P515,R515)</f>
        <v>0</v>
      </c>
      <c r="T515" s="38">
        <f t="shared" ref="T515:T578" ca="1" si="85">RAND()</f>
        <v>0.93038335560162377</v>
      </c>
      <c r="U515" s="54">
        <f t="shared" ref="U515:U578" ca="1" si="86">_xlfn.GAMMA.INV(T515,1,2)</f>
        <v>5.3295031931544363</v>
      </c>
      <c r="V515">
        <f t="shared" ref="V515:V578" ca="1" si="87">IF(S515=1,8,MIN(FLOOR(U515,1),7))</f>
        <v>5</v>
      </c>
      <c r="W515" s="41">
        <f ca="1">VLOOKUP(LoanApplications!Q515,Rates!$B$2:$C$7,2,FALSE)*V515-800</f>
        <v>-232.17584146831359</v>
      </c>
      <c r="X515">
        <f t="shared" ref="X515:X578" si="88">IF(P515&gt;$AB$2,1,0)</f>
        <v>0</v>
      </c>
      <c r="Y515" s="41">
        <f t="shared" ref="Y515:Y578" ca="1" si="89">X515*W515</f>
        <v>0</v>
      </c>
    </row>
    <row r="516" spans="10:25">
      <c r="J516" s="47">
        <v>11</v>
      </c>
      <c r="K516" s="48">
        <v>0.76900000000000002</v>
      </c>
      <c r="L516" s="49">
        <v>64</v>
      </c>
      <c r="M516" s="47">
        <v>1</v>
      </c>
      <c r="N516" s="37">
        <f t="shared" si="80"/>
        <v>3.4174243407701113</v>
      </c>
      <c r="O516" s="37">
        <f t="shared" si="81"/>
        <v>30.490779937160973</v>
      </c>
      <c r="P516" s="37">
        <f t="shared" si="82"/>
        <v>0.96824467345694598</v>
      </c>
      <c r="Q516" s="1">
        <f>VLOOKUP(P516,Rates!$A$2:$B$7,2,TRUE)</f>
        <v>0.15</v>
      </c>
      <c r="R516" s="38">
        <f t="shared" ca="1" si="83"/>
        <v>0.38717380293547565</v>
      </c>
      <c r="S516" s="53">
        <f t="shared" ca="1" si="84"/>
        <v>1</v>
      </c>
      <c r="T516" s="38">
        <f t="shared" ca="1" si="85"/>
        <v>0.84316319552170016</v>
      </c>
      <c r="U516" s="54">
        <f t="shared" ca="1" si="86"/>
        <v>3.7050989523413889</v>
      </c>
      <c r="V516">
        <f t="shared" ca="1" si="87"/>
        <v>8</v>
      </c>
      <c r="W516" s="41">
        <f ca="1">VLOOKUP(LoanApplications!Q516,Rates!$B$2:$C$7,2,FALSE)*V516-800</f>
        <v>45.652073294430465</v>
      </c>
      <c r="X516">
        <f t="shared" si="88"/>
        <v>1</v>
      </c>
      <c r="Y516" s="41">
        <f t="shared" ca="1" si="89"/>
        <v>45.652073294430465</v>
      </c>
    </row>
    <row r="517" spans="10:25">
      <c r="J517" s="47">
        <v>12</v>
      </c>
      <c r="K517" s="48">
        <v>1.248</v>
      </c>
      <c r="L517" s="49">
        <v>66</v>
      </c>
      <c r="M517" s="47">
        <v>1</v>
      </c>
      <c r="N517" s="37">
        <f t="shared" si="80"/>
        <v>2.1736358555961885</v>
      </c>
      <c r="O517" s="37">
        <f t="shared" si="81"/>
        <v>8.7901858568379776</v>
      </c>
      <c r="P517" s="37">
        <f t="shared" si="82"/>
        <v>0.89785689315575679</v>
      </c>
      <c r="Q517" s="1">
        <f>VLOOKUP(P517,Rates!$A$2:$B$7,2,TRUE)</f>
        <v>0.22</v>
      </c>
      <c r="R517" s="38">
        <f t="shared" ca="1" si="83"/>
        <v>0.79378860627197256</v>
      </c>
      <c r="S517" s="53">
        <f t="shared" ca="1" si="84"/>
        <v>1</v>
      </c>
      <c r="T517" s="38">
        <f t="shared" ca="1" si="85"/>
        <v>7.8741322424349947E-2</v>
      </c>
      <c r="U517" s="54">
        <f t="shared" ca="1" si="86"/>
        <v>0.16402883234707175</v>
      </c>
      <c r="V517">
        <f t="shared" ca="1" si="87"/>
        <v>8</v>
      </c>
      <c r="W517" s="41">
        <f ca="1">VLOOKUP(LoanApplications!Q517,Rates!$B$2:$C$7,2,FALSE)*V517-800</f>
        <v>67.398382478407598</v>
      </c>
      <c r="X517">
        <f t="shared" si="88"/>
        <v>1</v>
      </c>
      <c r="Y517" s="41">
        <f t="shared" ca="1" si="89"/>
        <v>67.398382478407598</v>
      </c>
    </row>
    <row r="518" spans="10:25">
      <c r="J518" s="47">
        <v>5</v>
      </c>
      <c r="K518" s="48">
        <v>1.056</v>
      </c>
      <c r="L518" s="49">
        <v>73</v>
      </c>
      <c r="M518" s="47">
        <v>1</v>
      </c>
      <c r="N518" s="37">
        <f t="shared" si="80"/>
        <v>4.1577790092179292</v>
      </c>
      <c r="O518" s="37">
        <f t="shared" si="81"/>
        <v>63.929378247927495</v>
      </c>
      <c r="P518" s="37">
        <f t="shared" si="82"/>
        <v>0.98459865122715962</v>
      </c>
      <c r="Q518" s="1">
        <f>VLOOKUP(P518,Rates!$A$2:$B$7,2,TRUE)</f>
        <v>0.15</v>
      </c>
      <c r="R518" s="38">
        <f t="shared" ca="1" si="83"/>
        <v>0.76242864293184998</v>
      </c>
      <c r="S518" s="53">
        <f t="shared" ca="1" si="84"/>
        <v>1</v>
      </c>
      <c r="T518" s="38">
        <f t="shared" ca="1" si="85"/>
        <v>0.76183246529856941</v>
      </c>
      <c r="U518" s="54">
        <f t="shared" ca="1" si="86"/>
        <v>2.8695618512687071</v>
      </c>
      <c r="V518">
        <f t="shared" ca="1" si="87"/>
        <v>8</v>
      </c>
      <c r="W518" s="41">
        <f ca="1">VLOOKUP(LoanApplications!Q518,Rates!$B$2:$C$7,2,FALSE)*V518-800</f>
        <v>45.652073294430465</v>
      </c>
      <c r="X518">
        <f t="shared" si="88"/>
        <v>1</v>
      </c>
      <c r="Y518" s="41">
        <f t="shared" ca="1" si="89"/>
        <v>45.652073294430465</v>
      </c>
    </row>
    <row r="519" spans="10:25">
      <c r="J519" s="47">
        <v>2</v>
      </c>
      <c r="K519" s="48">
        <v>0.72300000000000009</v>
      </c>
      <c r="L519" s="49">
        <v>66</v>
      </c>
      <c r="M519" s="47">
        <v>1</v>
      </c>
      <c r="N519" s="37">
        <f t="shared" si="80"/>
        <v>1.5781975181808505</v>
      </c>
      <c r="O519" s="37">
        <f t="shared" si="81"/>
        <v>4.846212723650261</v>
      </c>
      <c r="P519" s="37">
        <f t="shared" si="82"/>
        <v>0.82894909110053394</v>
      </c>
      <c r="Q519" s="1">
        <f>VLOOKUP(P519,Rates!$A$2:$B$7,2,TRUE)</f>
        <v>0.25</v>
      </c>
      <c r="R519" s="38">
        <f t="shared" ca="1" si="83"/>
        <v>8.5834783390872138E-2</v>
      </c>
      <c r="S519" s="53">
        <f t="shared" ca="1" si="84"/>
        <v>0</v>
      </c>
      <c r="T519" s="38">
        <f t="shared" ca="1" si="85"/>
        <v>0.31424094283982262</v>
      </c>
      <c r="U519" s="54">
        <f t="shared" ca="1" si="86"/>
        <v>0.75445788316190487</v>
      </c>
      <c r="V519">
        <f t="shared" ca="1" si="87"/>
        <v>0</v>
      </c>
      <c r="W519" s="41">
        <f ca="1">VLOOKUP(LoanApplications!Q519,Rates!$B$2:$C$7,2,FALSE)*V519-800</f>
        <v>-800</v>
      </c>
      <c r="X519">
        <f t="shared" si="88"/>
        <v>1</v>
      </c>
      <c r="Y519" s="41">
        <f t="shared" ca="1" si="89"/>
        <v>-800</v>
      </c>
    </row>
    <row r="520" spans="10:25">
      <c r="J520" s="47">
        <v>5</v>
      </c>
      <c r="K520" s="48">
        <v>1.016</v>
      </c>
      <c r="L520" s="49">
        <v>72</v>
      </c>
      <c r="M520" s="47">
        <v>1</v>
      </c>
      <c r="N520" s="37">
        <f t="shared" si="80"/>
        <v>3.8936943843770315</v>
      </c>
      <c r="O520" s="37">
        <f t="shared" si="81"/>
        <v>49.091916329717058</v>
      </c>
      <c r="P520" s="37">
        <f t="shared" si="82"/>
        <v>0.98003669906701596</v>
      </c>
      <c r="Q520" s="1">
        <f>VLOOKUP(P520,Rates!$A$2:$B$7,2,TRUE)</f>
        <v>0.15</v>
      </c>
      <c r="R520" s="38">
        <f t="shared" ca="1" si="83"/>
        <v>0.78938718787566342</v>
      </c>
      <c r="S520" s="53">
        <f t="shared" ca="1" si="84"/>
        <v>1</v>
      </c>
      <c r="T520" s="38">
        <f t="shared" ca="1" si="85"/>
        <v>0.82699179710296145</v>
      </c>
      <c r="U520" s="54">
        <f t="shared" ca="1" si="86"/>
        <v>3.5088325400372469</v>
      </c>
      <c r="V520">
        <f t="shared" ca="1" si="87"/>
        <v>8</v>
      </c>
      <c r="W520" s="41">
        <f ca="1">VLOOKUP(LoanApplications!Q520,Rates!$B$2:$C$7,2,FALSE)*V520-800</f>
        <v>45.652073294430465</v>
      </c>
      <c r="X520">
        <f t="shared" si="88"/>
        <v>1</v>
      </c>
      <c r="Y520" s="41">
        <f t="shared" ca="1" si="89"/>
        <v>45.652073294430465</v>
      </c>
    </row>
    <row r="521" spans="10:25">
      <c r="J521" s="47">
        <v>23</v>
      </c>
      <c r="K521" s="48">
        <v>1.0150000000000001</v>
      </c>
      <c r="L521" s="49">
        <v>51</v>
      </c>
      <c r="M521" s="47">
        <v>1</v>
      </c>
      <c r="N521" s="37">
        <f t="shared" si="80"/>
        <v>-2.000753578913006E-2</v>
      </c>
      <c r="O521" s="37">
        <f t="shared" si="81"/>
        <v>0.98019128676407941</v>
      </c>
      <c r="P521" s="37">
        <f t="shared" si="82"/>
        <v>0.49499828290117087</v>
      </c>
      <c r="Q521" s="1">
        <f>VLOOKUP(P521,Rates!$A$2:$B$7,2,TRUE)</f>
        <v>0.28000000000000003</v>
      </c>
      <c r="R521" s="38">
        <f t="shared" ca="1" si="83"/>
        <v>0.5721348792266151</v>
      </c>
      <c r="S521" s="53">
        <f t="shared" ca="1" si="84"/>
        <v>1</v>
      </c>
      <c r="T521" s="38">
        <f t="shared" ca="1" si="85"/>
        <v>0.91671597733244503</v>
      </c>
      <c r="U521" s="54">
        <f t="shared" ca="1" si="86"/>
        <v>4.9709971058348819</v>
      </c>
      <c r="V521">
        <f t="shared" ca="1" si="87"/>
        <v>8</v>
      </c>
      <c r="W521" s="41">
        <f ca="1">VLOOKUP(LoanApplications!Q521,Rates!$B$2:$C$7,2,FALSE)*V521-800</f>
        <v>86.259095044028413</v>
      </c>
      <c r="X521">
        <f t="shared" si="88"/>
        <v>1</v>
      </c>
      <c r="Y521" s="41">
        <f t="shared" ca="1" si="89"/>
        <v>86.259095044028413</v>
      </c>
    </row>
    <row r="522" spans="10:25">
      <c r="J522" s="47">
        <v>24</v>
      </c>
      <c r="K522" s="48">
        <v>1.282</v>
      </c>
      <c r="L522" s="49">
        <v>50</v>
      </c>
      <c r="M522" s="47">
        <v>1</v>
      </c>
      <c r="N522" s="37">
        <f t="shared" si="80"/>
        <v>-1.5697637647182354</v>
      </c>
      <c r="O522" s="37">
        <f t="shared" si="81"/>
        <v>0.20809433577495151</v>
      </c>
      <c r="P522" s="37">
        <f t="shared" si="82"/>
        <v>0.17225007154881333</v>
      </c>
      <c r="Q522" s="1">
        <f>VLOOKUP(P522,Rates!$A$2:$B$7,2,TRUE)</f>
        <v>0.35</v>
      </c>
      <c r="R522" s="38">
        <f t="shared" ca="1" si="83"/>
        <v>0.39645877540148922</v>
      </c>
      <c r="S522" s="53">
        <f t="shared" ca="1" si="84"/>
        <v>0</v>
      </c>
      <c r="T522" s="38">
        <f t="shared" ca="1" si="85"/>
        <v>0.99390919948466461</v>
      </c>
      <c r="U522" s="54">
        <f t="shared" ca="1" si="86"/>
        <v>10.201951516777763</v>
      </c>
      <c r="V522">
        <f t="shared" ca="1" si="87"/>
        <v>7</v>
      </c>
      <c r="W522" s="41">
        <f ca="1">VLOOKUP(LoanApplications!Q522,Rates!$B$2:$C$7,2,FALSE)*V522-800</f>
        <v>-5.046178055639075</v>
      </c>
      <c r="X522">
        <f t="shared" si="88"/>
        <v>0</v>
      </c>
      <c r="Y522" s="41">
        <f t="shared" ca="1" si="89"/>
        <v>0</v>
      </c>
    </row>
    <row r="523" spans="10:25">
      <c r="J523" s="47">
        <v>2</v>
      </c>
      <c r="K523" s="48">
        <v>1.21</v>
      </c>
      <c r="L523" s="49">
        <v>67</v>
      </c>
      <c r="M523" s="47">
        <v>1</v>
      </c>
      <c r="N523" s="37">
        <f t="shared" si="80"/>
        <v>-0.52043416625090799</v>
      </c>
      <c r="O523" s="37">
        <f t="shared" si="81"/>
        <v>0.59426248323834674</v>
      </c>
      <c r="P523" s="37">
        <f t="shared" si="82"/>
        <v>0.37275071670208954</v>
      </c>
      <c r="Q523" s="1">
        <f>VLOOKUP(P523,Rates!$A$2:$B$7,2,TRUE)</f>
        <v>0.3</v>
      </c>
      <c r="R523" s="38">
        <f t="shared" ca="1" si="83"/>
        <v>8.7489190547145324E-3</v>
      </c>
      <c r="S523" s="53">
        <f t="shared" ca="1" si="84"/>
        <v>0</v>
      </c>
      <c r="T523" s="38">
        <f t="shared" ca="1" si="85"/>
        <v>0.78805809606324861</v>
      </c>
      <c r="U523" s="54">
        <f t="shared" ca="1" si="86"/>
        <v>3.102886159799199</v>
      </c>
      <c r="V523">
        <f t="shared" ca="1" si="87"/>
        <v>3</v>
      </c>
      <c r="W523" s="41">
        <f ca="1">VLOOKUP(LoanApplications!Q523,Rates!$B$2:$C$7,2,FALSE)*V523-800</f>
        <v>-465.27837000296557</v>
      </c>
      <c r="X523">
        <f t="shared" si="88"/>
        <v>1</v>
      </c>
      <c r="Y523" s="41">
        <f t="shared" ca="1" si="89"/>
        <v>-465.27837000296557</v>
      </c>
    </row>
    <row r="524" spans="10:25">
      <c r="J524" s="47">
        <v>10</v>
      </c>
      <c r="K524" s="48">
        <v>5.3000000000000005E-2</v>
      </c>
      <c r="L524" s="49">
        <v>47</v>
      </c>
      <c r="M524" s="47">
        <v>1</v>
      </c>
      <c r="N524" s="37">
        <f t="shared" si="80"/>
        <v>-1.2187724756761646</v>
      </c>
      <c r="O524" s="37">
        <f t="shared" si="81"/>
        <v>0.29559279165484809</v>
      </c>
      <c r="P524" s="37">
        <f t="shared" si="82"/>
        <v>0.22815254419352729</v>
      </c>
      <c r="Q524" s="1">
        <f>VLOOKUP(P524,Rates!$A$2:$B$7,2,TRUE)</f>
        <v>0.35</v>
      </c>
      <c r="R524" s="38">
        <f t="shared" ca="1" si="83"/>
        <v>0.87838821783356247</v>
      </c>
      <c r="S524" s="53">
        <f t="shared" ca="1" si="84"/>
        <v>1</v>
      </c>
      <c r="T524" s="38">
        <f t="shared" ca="1" si="85"/>
        <v>0.16241537781241067</v>
      </c>
      <c r="U524" s="54">
        <f t="shared" ca="1" si="86"/>
        <v>0.35446595793847735</v>
      </c>
      <c r="V524">
        <f t="shared" ca="1" si="87"/>
        <v>8</v>
      </c>
      <c r="W524" s="41">
        <f ca="1">VLOOKUP(LoanApplications!Q524,Rates!$B$2:$C$7,2,FALSE)*V524-800</f>
        <v>108.51865365069818</v>
      </c>
      <c r="X524">
        <f t="shared" si="88"/>
        <v>0</v>
      </c>
      <c r="Y524" s="41">
        <f t="shared" ca="1" si="89"/>
        <v>0</v>
      </c>
    </row>
    <row r="525" spans="10:25">
      <c r="J525" s="47">
        <v>6</v>
      </c>
      <c r="K525" s="48">
        <v>2.4500000000000002</v>
      </c>
      <c r="L525" s="49">
        <v>71</v>
      </c>
      <c r="M525" s="47">
        <v>1</v>
      </c>
      <c r="N525" s="37">
        <f t="shared" si="80"/>
        <v>-3.8244956989619112</v>
      </c>
      <c r="O525" s="37">
        <f t="shared" si="81"/>
        <v>2.1829441365624199E-2</v>
      </c>
      <c r="P525" s="37">
        <f t="shared" si="82"/>
        <v>2.1363096894575908E-2</v>
      </c>
      <c r="Q525" s="1">
        <f>VLOOKUP(P525,Rates!$A$2:$B$7,2,TRUE)</f>
        <v>0.35</v>
      </c>
      <c r="R525" s="38">
        <f t="shared" ca="1" si="83"/>
        <v>0.92801296177528469</v>
      </c>
      <c r="S525" s="53">
        <f t="shared" ca="1" si="84"/>
        <v>0</v>
      </c>
      <c r="T525" s="38">
        <f t="shared" ca="1" si="85"/>
        <v>0.81156146514795779</v>
      </c>
      <c r="U525" s="54">
        <f t="shared" ca="1" si="86"/>
        <v>3.3379668006471621</v>
      </c>
      <c r="V525">
        <f t="shared" ca="1" si="87"/>
        <v>3</v>
      </c>
      <c r="W525" s="41">
        <f ca="1">VLOOKUP(LoanApplications!Q525,Rates!$B$2:$C$7,2,FALSE)*V525-800</f>
        <v>-459.30550488098817</v>
      </c>
      <c r="X525">
        <f t="shared" si="88"/>
        <v>0</v>
      </c>
      <c r="Y525" s="41">
        <f t="shared" ca="1" si="89"/>
        <v>0</v>
      </c>
    </row>
    <row r="526" spans="10:25">
      <c r="J526" s="47">
        <v>22</v>
      </c>
      <c r="K526" s="48">
        <v>1.1080000000000001</v>
      </c>
      <c r="L526" s="49">
        <v>60</v>
      </c>
      <c r="M526" s="47">
        <v>1</v>
      </c>
      <c r="N526" s="37">
        <f t="shared" si="80"/>
        <v>3.4309969393595736</v>
      </c>
      <c r="O526" s="37">
        <f t="shared" si="81"/>
        <v>30.907440239189651</v>
      </c>
      <c r="P526" s="37">
        <f t="shared" si="82"/>
        <v>0.96865934739660597</v>
      </c>
      <c r="Q526" s="1">
        <f>VLOOKUP(P526,Rates!$A$2:$B$7,2,TRUE)</f>
        <v>0.15</v>
      </c>
      <c r="R526" s="38">
        <f t="shared" ca="1" si="83"/>
        <v>0.60150913934604333</v>
      </c>
      <c r="S526" s="53">
        <f t="shared" ca="1" si="84"/>
        <v>1</v>
      </c>
      <c r="T526" s="38">
        <f t="shared" ca="1" si="85"/>
        <v>0.23100882120987232</v>
      </c>
      <c r="U526" s="54">
        <f t="shared" ca="1" si="86"/>
        <v>0.52535156111284786</v>
      </c>
      <c r="V526">
        <f t="shared" ca="1" si="87"/>
        <v>8</v>
      </c>
      <c r="W526" s="41">
        <f ca="1">VLOOKUP(LoanApplications!Q526,Rates!$B$2:$C$7,2,FALSE)*V526-800</f>
        <v>45.652073294430465</v>
      </c>
      <c r="X526">
        <f t="shared" si="88"/>
        <v>1</v>
      </c>
      <c r="Y526" s="41">
        <f t="shared" ca="1" si="89"/>
        <v>45.652073294430465</v>
      </c>
    </row>
    <row r="527" spans="10:25">
      <c r="J527" s="47">
        <v>16</v>
      </c>
      <c r="K527" s="48">
        <v>1.0649999999999999</v>
      </c>
      <c r="L527" s="49">
        <v>50</v>
      </c>
      <c r="M527" s="47">
        <v>1</v>
      </c>
      <c r="N527" s="37">
        <f t="shared" si="80"/>
        <v>-3.1191153536266789</v>
      </c>
      <c r="O527" s="37">
        <f t="shared" si="81"/>
        <v>4.4196249182370244E-2</v>
      </c>
      <c r="P527" s="37">
        <f t="shared" si="82"/>
        <v>4.2325615723075936E-2</v>
      </c>
      <c r="Q527" s="1">
        <f>VLOOKUP(P527,Rates!$A$2:$B$7,2,TRUE)</f>
        <v>0.35</v>
      </c>
      <c r="R527" s="38">
        <f t="shared" ca="1" si="83"/>
        <v>0.68987750065715203</v>
      </c>
      <c r="S527" s="53">
        <f t="shared" ca="1" si="84"/>
        <v>0</v>
      </c>
      <c r="T527" s="38">
        <f t="shared" ca="1" si="85"/>
        <v>6.1850491446548084E-2</v>
      </c>
      <c r="U527" s="54">
        <f t="shared" ca="1" si="86"/>
        <v>0.12769190379068349</v>
      </c>
      <c r="V527">
        <f t="shared" ca="1" si="87"/>
        <v>0</v>
      </c>
      <c r="W527" s="41">
        <f ca="1">VLOOKUP(LoanApplications!Q527,Rates!$B$2:$C$7,2,FALSE)*V527-800</f>
        <v>-800</v>
      </c>
      <c r="X527">
        <f t="shared" si="88"/>
        <v>0</v>
      </c>
      <c r="Y527" s="41">
        <f t="shared" ca="1" si="89"/>
        <v>0</v>
      </c>
    </row>
    <row r="528" spans="10:25">
      <c r="J528" s="47">
        <v>12</v>
      </c>
      <c r="K528" s="48">
        <v>1.3900000000000001</v>
      </c>
      <c r="L528" s="49">
        <v>56</v>
      </c>
      <c r="M528" s="47">
        <v>1</v>
      </c>
      <c r="N528" s="37">
        <f t="shared" si="80"/>
        <v>-3.3320699892910994</v>
      </c>
      <c r="O528" s="37">
        <f t="shared" si="81"/>
        <v>3.5719090354730157E-2</v>
      </c>
      <c r="P528" s="37">
        <f t="shared" si="82"/>
        <v>3.4487237598851722E-2</v>
      </c>
      <c r="Q528" s="1">
        <f>VLOOKUP(P528,Rates!$A$2:$B$7,2,TRUE)</f>
        <v>0.35</v>
      </c>
      <c r="R528" s="38">
        <f t="shared" ca="1" si="83"/>
        <v>0.33398715958211322</v>
      </c>
      <c r="S528" s="53">
        <f t="shared" ca="1" si="84"/>
        <v>0</v>
      </c>
      <c r="T528" s="38">
        <f t="shared" ca="1" si="85"/>
        <v>0.96196494200052685</v>
      </c>
      <c r="U528" s="54">
        <f t="shared" ca="1" si="86"/>
        <v>6.5384939312732415</v>
      </c>
      <c r="V528">
        <f t="shared" ca="1" si="87"/>
        <v>6</v>
      </c>
      <c r="W528" s="41">
        <f ca="1">VLOOKUP(LoanApplications!Q528,Rates!$B$2:$C$7,2,FALSE)*V528-800</f>
        <v>-118.61100976197633</v>
      </c>
      <c r="X528">
        <f t="shared" si="88"/>
        <v>0</v>
      </c>
      <c r="Y528" s="41">
        <f t="shared" ca="1" si="89"/>
        <v>0</v>
      </c>
    </row>
    <row r="529" spans="10:25">
      <c r="J529" s="47">
        <v>6</v>
      </c>
      <c r="K529" s="48">
        <v>0.48200000000000004</v>
      </c>
      <c r="L529" s="49">
        <v>50.8</v>
      </c>
      <c r="M529" s="47">
        <v>1</v>
      </c>
      <c r="N529" s="37">
        <f t="shared" si="80"/>
        <v>-3.0275712980271514</v>
      </c>
      <c r="O529" s="37">
        <f t="shared" si="81"/>
        <v>4.8433125024284124E-2</v>
      </c>
      <c r="P529" s="37">
        <f t="shared" si="82"/>
        <v>4.6195721852228103E-2</v>
      </c>
      <c r="Q529" s="1">
        <f>VLOOKUP(P529,Rates!$A$2:$B$7,2,TRUE)</f>
        <v>0.35</v>
      </c>
      <c r="R529" s="38">
        <f t="shared" ca="1" si="83"/>
        <v>0.91289500939055102</v>
      </c>
      <c r="S529" s="53">
        <f t="shared" ca="1" si="84"/>
        <v>0</v>
      </c>
      <c r="T529" s="38">
        <f t="shared" ca="1" si="85"/>
        <v>0.13710796430680372</v>
      </c>
      <c r="U529" s="54">
        <f t="shared" ca="1" si="86"/>
        <v>0.29493139841786431</v>
      </c>
      <c r="V529">
        <f t="shared" ca="1" si="87"/>
        <v>0</v>
      </c>
      <c r="W529" s="41">
        <f ca="1">VLOOKUP(LoanApplications!Q529,Rates!$B$2:$C$7,2,FALSE)*V529-800</f>
        <v>-800</v>
      </c>
      <c r="X529">
        <f t="shared" si="88"/>
        <v>0</v>
      </c>
      <c r="Y529" s="41">
        <f t="shared" ca="1" si="89"/>
        <v>0</v>
      </c>
    </row>
    <row r="530" spans="10:25">
      <c r="J530" s="47">
        <v>16</v>
      </c>
      <c r="K530" s="48">
        <v>9.2999999999999999E-2</v>
      </c>
      <c r="L530" s="49">
        <v>48</v>
      </c>
      <c r="M530" s="47">
        <v>1</v>
      </c>
      <c r="N530" s="37">
        <f t="shared" si="80"/>
        <v>1.0675765776114545</v>
      </c>
      <c r="O530" s="37">
        <f t="shared" si="81"/>
        <v>2.9083228580912368</v>
      </c>
      <c r="P530" s="37">
        <f t="shared" si="82"/>
        <v>0.74413577477875403</v>
      </c>
      <c r="Q530" s="1">
        <f>VLOOKUP(P530,Rates!$A$2:$B$7,2,TRUE)</f>
        <v>0.25</v>
      </c>
      <c r="R530" s="38">
        <f t="shared" ca="1" si="83"/>
        <v>0.19594243846434267</v>
      </c>
      <c r="S530" s="53">
        <f t="shared" ca="1" si="84"/>
        <v>0</v>
      </c>
      <c r="T530" s="38">
        <f t="shared" ca="1" si="85"/>
        <v>0.10190782877811033</v>
      </c>
      <c r="U530" s="54">
        <f t="shared" ca="1" si="86"/>
        <v>0.21496515077644404</v>
      </c>
      <c r="V530">
        <f t="shared" ca="1" si="87"/>
        <v>0</v>
      </c>
      <c r="W530" s="41">
        <f ca="1">VLOOKUP(LoanApplications!Q530,Rates!$B$2:$C$7,2,FALSE)*V530-800</f>
        <v>-800</v>
      </c>
      <c r="X530">
        <f t="shared" si="88"/>
        <v>1</v>
      </c>
      <c r="Y530" s="41">
        <f t="shared" ca="1" si="89"/>
        <v>-800</v>
      </c>
    </row>
    <row r="531" spans="10:25">
      <c r="J531" s="47">
        <v>1</v>
      </c>
      <c r="K531" s="48">
        <v>0.72899999999999998</v>
      </c>
      <c r="L531" s="49">
        <v>57</v>
      </c>
      <c r="M531" s="47">
        <v>1</v>
      </c>
      <c r="N531" s="37">
        <f t="shared" si="80"/>
        <v>-3.0701812622397888</v>
      </c>
      <c r="O531" s="37">
        <f t="shared" si="81"/>
        <v>4.6412741217488868E-2</v>
      </c>
      <c r="P531" s="37">
        <f t="shared" si="82"/>
        <v>4.4354143818516767E-2</v>
      </c>
      <c r="Q531" s="1">
        <f>VLOOKUP(P531,Rates!$A$2:$B$7,2,TRUE)</f>
        <v>0.35</v>
      </c>
      <c r="R531" s="38">
        <f t="shared" ca="1" si="83"/>
        <v>0.73404030875558779</v>
      </c>
      <c r="S531" s="53">
        <f t="shared" ca="1" si="84"/>
        <v>0</v>
      </c>
      <c r="T531" s="38">
        <f t="shared" ca="1" si="85"/>
        <v>0.40903184529023751</v>
      </c>
      <c r="U531" s="54">
        <f t="shared" ca="1" si="86"/>
        <v>1.0519862935352926</v>
      </c>
      <c r="V531">
        <f t="shared" ca="1" si="87"/>
        <v>1</v>
      </c>
      <c r="W531" s="41">
        <f ca="1">VLOOKUP(LoanApplications!Q531,Rates!$B$2:$C$7,2,FALSE)*V531-800</f>
        <v>-686.43516829366274</v>
      </c>
      <c r="X531">
        <f t="shared" si="88"/>
        <v>0</v>
      </c>
      <c r="Y531" s="41">
        <f t="shared" ca="1" si="89"/>
        <v>0</v>
      </c>
    </row>
    <row r="532" spans="10:25">
      <c r="J532" s="47">
        <v>16</v>
      </c>
      <c r="K532" s="48">
        <v>1.325</v>
      </c>
      <c r="L532" s="49">
        <v>64</v>
      </c>
      <c r="M532" s="47">
        <v>1</v>
      </c>
      <c r="N532" s="37">
        <f t="shared" si="80"/>
        <v>2.1637850379531152</v>
      </c>
      <c r="O532" s="37">
        <f t="shared" si="81"/>
        <v>8.7040204356192437</v>
      </c>
      <c r="P532" s="37">
        <f t="shared" si="82"/>
        <v>0.89694992847197286</v>
      </c>
      <c r="Q532" s="1">
        <f>VLOOKUP(P532,Rates!$A$2:$B$7,2,TRUE)</f>
        <v>0.22</v>
      </c>
      <c r="R532" s="38">
        <f t="shared" ca="1" si="83"/>
        <v>0.90958466629583556</v>
      </c>
      <c r="S532" s="53">
        <f t="shared" ca="1" si="84"/>
        <v>1</v>
      </c>
      <c r="T532" s="38">
        <f t="shared" ca="1" si="85"/>
        <v>0.89862727521023555</v>
      </c>
      <c r="U532" s="54">
        <f t="shared" ca="1" si="86"/>
        <v>4.5779024206051853</v>
      </c>
      <c r="V532">
        <f t="shared" ca="1" si="87"/>
        <v>8</v>
      </c>
      <c r="W532" s="41">
        <f ca="1">VLOOKUP(LoanApplications!Q532,Rates!$B$2:$C$7,2,FALSE)*V532-800</f>
        <v>67.398382478407598</v>
      </c>
      <c r="X532">
        <f t="shared" si="88"/>
        <v>1</v>
      </c>
      <c r="Y532" s="41">
        <f t="shared" ca="1" si="89"/>
        <v>67.398382478407598</v>
      </c>
    </row>
    <row r="533" spans="10:25">
      <c r="J533" s="47">
        <v>11</v>
      </c>
      <c r="K533" s="48">
        <v>0.05</v>
      </c>
      <c r="L533" s="49">
        <v>46</v>
      </c>
      <c r="M533" s="47">
        <v>1</v>
      </c>
      <c r="N533" s="37">
        <f t="shared" si="80"/>
        <v>-1.3413846251788293</v>
      </c>
      <c r="O533" s="37">
        <f t="shared" si="81"/>
        <v>0.26148336136237471</v>
      </c>
      <c r="P533" s="37">
        <f t="shared" si="82"/>
        <v>0.20728244967097967</v>
      </c>
      <c r="Q533" s="1">
        <f>VLOOKUP(P533,Rates!$A$2:$B$7,2,TRUE)</f>
        <v>0.35</v>
      </c>
      <c r="R533" s="38">
        <f t="shared" ca="1" si="83"/>
        <v>0.76192879802116975</v>
      </c>
      <c r="S533" s="53">
        <f t="shared" ca="1" si="84"/>
        <v>0</v>
      </c>
      <c r="T533" s="38">
        <f t="shared" ca="1" si="85"/>
        <v>0.10469155023260057</v>
      </c>
      <c r="U533" s="54">
        <f t="shared" ca="1" si="86"/>
        <v>0.22117396693843622</v>
      </c>
      <c r="V533">
        <f t="shared" ca="1" si="87"/>
        <v>0</v>
      </c>
      <c r="W533" s="41">
        <f ca="1">VLOOKUP(LoanApplications!Q533,Rates!$B$2:$C$7,2,FALSE)*V533-800</f>
        <v>-800</v>
      </c>
      <c r="X533">
        <f t="shared" si="88"/>
        <v>0</v>
      </c>
      <c r="Y533" s="41">
        <f t="shared" ca="1" si="89"/>
        <v>0</v>
      </c>
    </row>
    <row r="534" spans="10:25">
      <c r="J534" s="47">
        <v>17</v>
      </c>
      <c r="K534" s="48">
        <v>0.90900000000000003</v>
      </c>
      <c r="L534" s="49">
        <v>48</v>
      </c>
      <c r="M534" s="47">
        <v>1</v>
      </c>
      <c r="N534" s="37">
        <f t="shared" si="80"/>
        <v>-2.9085259021362191</v>
      </c>
      <c r="O534" s="37">
        <f t="shared" si="81"/>
        <v>5.4556091642224983E-2</v>
      </c>
      <c r="P534" s="37">
        <f t="shared" si="82"/>
        <v>5.1733703000346437E-2</v>
      </c>
      <c r="Q534" s="1">
        <f>VLOOKUP(P534,Rates!$A$2:$B$7,2,TRUE)</f>
        <v>0.35</v>
      </c>
      <c r="R534" s="38">
        <f t="shared" ca="1" si="83"/>
        <v>0.75647621982506852</v>
      </c>
      <c r="S534" s="53">
        <f t="shared" ca="1" si="84"/>
        <v>0</v>
      </c>
      <c r="T534" s="38">
        <f t="shared" ca="1" si="85"/>
        <v>0.25922174665019848</v>
      </c>
      <c r="U534" s="54">
        <f t="shared" ca="1" si="86"/>
        <v>0.60010790342073983</v>
      </c>
      <c r="V534">
        <f t="shared" ca="1" si="87"/>
        <v>0</v>
      </c>
      <c r="W534" s="41">
        <f ca="1">VLOOKUP(LoanApplications!Q534,Rates!$B$2:$C$7,2,FALSE)*V534-800</f>
        <v>-800</v>
      </c>
      <c r="X534">
        <f t="shared" si="88"/>
        <v>0</v>
      </c>
      <c r="Y534" s="41">
        <f t="shared" ca="1" si="89"/>
        <v>0</v>
      </c>
    </row>
    <row r="535" spans="10:25">
      <c r="J535" s="47">
        <v>22</v>
      </c>
      <c r="K535" s="48">
        <v>0.63800000000000001</v>
      </c>
      <c r="L535" s="49">
        <v>48</v>
      </c>
      <c r="M535" s="47">
        <v>1</v>
      </c>
      <c r="N535" s="37">
        <f t="shared" si="80"/>
        <v>0.20912425314183736</v>
      </c>
      <c r="O535" s="37">
        <f t="shared" si="81"/>
        <v>1.2325981432076205</v>
      </c>
      <c r="P535" s="37">
        <f t="shared" si="82"/>
        <v>0.55209135909999507</v>
      </c>
      <c r="Q535" s="1">
        <f>VLOOKUP(P535,Rates!$A$2:$B$7,2,TRUE)</f>
        <v>0.28000000000000003</v>
      </c>
      <c r="R535" s="38">
        <f t="shared" ca="1" si="83"/>
        <v>4.9562211277296653E-2</v>
      </c>
      <c r="S535" s="53">
        <f t="shared" ca="1" si="84"/>
        <v>0</v>
      </c>
      <c r="T535" s="38">
        <f t="shared" ca="1" si="85"/>
        <v>0.92974239206485976</v>
      </c>
      <c r="U535" s="54">
        <f t="shared" ca="1" si="86"/>
        <v>5.3111733572459485</v>
      </c>
      <c r="V535">
        <f t="shared" ca="1" si="87"/>
        <v>5</v>
      </c>
      <c r="W535" s="41">
        <f ca="1">VLOOKUP(LoanApplications!Q535,Rates!$B$2:$C$7,2,FALSE)*V535-800</f>
        <v>-246.08806559748223</v>
      </c>
      <c r="X535">
        <f t="shared" si="88"/>
        <v>1</v>
      </c>
      <c r="Y535" s="41">
        <f t="shared" ca="1" si="89"/>
        <v>-246.08806559748223</v>
      </c>
    </row>
    <row r="536" spans="10:25">
      <c r="J536" s="47">
        <v>7</v>
      </c>
      <c r="K536" s="48">
        <v>1.083</v>
      </c>
      <c r="L536" s="49">
        <v>71</v>
      </c>
      <c r="M536" s="47">
        <v>1</v>
      </c>
      <c r="N536" s="37">
        <f t="shared" si="80"/>
        <v>3.7381259893938115</v>
      </c>
      <c r="O536" s="37">
        <f t="shared" si="81"/>
        <v>42.019171961070441</v>
      </c>
      <c r="P536" s="37">
        <f t="shared" si="82"/>
        <v>0.97675455025250291</v>
      </c>
      <c r="Q536" s="1">
        <f>VLOOKUP(P536,Rates!$A$2:$B$7,2,TRUE)</f>
        <v>0.15</v>
      </c>
      <c r="R536" s="38">
        <f t="shared" ca="1" si="83"/>
        <v>0.60049009407809995</v>
      </c>
      <c r="S536" s="53">
        <f t="shared" ca="1" si="84"/>
        <v>1</v>
      </c>
      <c r="T536" s="38">
        <f t="shared" ca="1" si="85"/>
        <v>0.11606102213559255</v>
      </c>
      <c r="U536" s="54">
        <f t="shared" ca="1" si="86"/>
        <v>0.24673449658458732</v>
      </c>
      <c r="V536">
        <f t="shared" ca="1" si="87"/>
        <v>8</v>
      </c>
      <c r="W536" s="41">
        <f ca="1">VLOOKUP(LoanApplications!Q536,Rates!$B$2:$C$7,2,FALSE)*V536-800</f>
        <v>45.652073294430465</v>
      </c>
      <c r="X536">
        <f t="shared" si="88"/>
        <v>1</v>
      </c>
      <c r="Y536" s="41">
        <f t="shared" ca="1" si="89"/>
        <v>45.652073294430465</v>
      </c>
    </row>
    <row r="537" spans="10:25">
      <c r="J537" s="47">
        <v>23</v>
      </c>
      <c r="K537" s="48">
        <v>1.7749999999999999</v>
      </c>
      <c r="L537" s="49">
        <v>52</v>
      </c>
      <c r="M537" s="47">
        <v>1</v>
      </c>
      <c r="N537" s="37">
        <f t="shared" si="80"/>
        <v>-3.5616404560853994</v>
      </c>
      <c r="O537" s="37">
        <f t="shared" si="81"/>
        <v>2.8392210316010746E-2</v>
      </c>
      <c r="P537" s="37">
        <f t="shared" si="82"/>
        <v>2.7608348285024651E-2</v>
      </c>
      <c r="Q537" s="1">
        <f>VLOOKUP(P537,Rates!$A$2:$B$7,2,TRUE)</f>
        <v>0.35</v>
      </c>
      <c r="R537" s="38">
        <f t="shared" ca="1" si="83"/>
        <v>0.95819343983841854</v>
      </c>
      <c r="S537" s="53">
        <f t="shared" ca="1" si="84"/>
        <v>0</v>
      </c>
      <c r="T537" s="38">
        <f t="shared" ca="1" si="85"/>
        <v>0.96516174933480248</v>
      </c>
      <c r="U537" s="54">
        <f t="shared" ca="1" si="86"/>
        <v>6.7140786775732506</v>
      </c>
      <c r="V537">
        <f t="shared" ca="1" si="87"/>
        <v>6</v>
      </c>
      <c r="W537" s="41">
        <f ca="1">VLOOKUP(LoanApplications!Q537,Rates!$B$2:$C$7,2,FALSE)*V537-800</f>
        <v>-118.61100976197633</v>
      </c>
      <c r="X537">
        <f t="shared" si="88"/>
        <v>0</v>
      </c>
      <c r="Y537" s="41">
        <f t="shared" ca="1" si="89"/>
        <v>0</v>
      </c>
    </row>
    <row r="538" spans="10:25">
      <c r="J538" s="47">
        <v>22</v>
      </c>
      <c r="K538" s="48">
        <v>0.433</v>
      </c>
      <c r="L538" s="49">
        <v>46</v>
      </c>
      <c r="M538" s="47">
        <v>1</v>
      </c>
      <c r="N538" s="37">
        <f t="shared" si="80"/>
        <v>0.34166985504634795</v>
      </c>
      <c r="O538" s="37">
        <f t="shared" si="81"/>
        <v>1.4072956092673872</v>
      </c>
      <c r="P538" s="37">
        <f t="shared" si="82"/>
        <v>0.5845960935789144</v>
      </c>
      <c r="Q538" s="1">
        <f>VLOOKUP(P538,Rates!$A$2:$B$7,2,TRUE)</f>
        <v>0.28000000000000003</v>
      </c>
      <c r="R538" s="38">
        <f t="shared" ca="1" si="83"/>
        <v>0.53888459020156954</v>
      </c>
      <c r="S538" s="53">
        <f t="shared" ca="1" si="84"/>
        <v>1</v>
      </c>
      <c r="T538" s="38">
        <f t="shared" ca="1" si="85"/>
        <v>0.64593737099375959</v>
      </c>
      <c r="U538" s="54">
        <f t="shared" ca="1" si="86"/>
        <v>2.0765629267995984</v>
      </c>
      <c r="V538">
        <f t="shared" ca="1" si="87"/>
        <v>8</v>
      </c>
      <c r="W538" s="41">
        <f ca="1">VLOOKUP(LoanApplications!Q538,Rates!$B$2:$C$7,2,FALSE)*V538-800</f>
        <v>86.259095044028413</v>
      </c>
      <c r="X538">
        <f t="shared" si="88"/>
        <v>1</v>
      </c>
      <c r="Y538" s="41">
        <f t="shared" ca="1" si="89"/>
        <v>86.259095044028413</v>
      </c>
    </row>
    <row r="539" spans="10:25">
      <c r="J539" s="47">
        <v>12</v>
      </c>
      <c r="K539" s="48">
        <v>0.38900000000000001</v>
      </c>
      <c r="L539" s="49">
        <v>60</v>
      </c>
      <c r="M539" s="47">
        <v>1</v>
      </c>
      <c r="N539" s="37">
        <f t="shared" si="80"/>
        <v>3.8609880516061992</v>
      </c>
      <c r="O539" s="37">
        <f t="shared" si="81"/>
        <v>47.512272762074062</v>
      </c>
      <c r="P539" s="37">
        <f t="shared" si="82"/>
        <v>0.97938665943555259</v>
      </c>
      <c r="Q539" s="1">
        <f>VLOOKUP(P539,Rates!$A$2:$B$7,2,TRUE)</f>
        <v>0.15</v>
      </c>
      <c r="R539" s="38">
        <f t="shared" ca="1" si="83"/>
        <v>0.73387037134548316</v>
      </c>
      <c r="S539" s="53">
        <f t="shared" ca="1" si="84"/>
        <v>1</v>
      </c>
      <c r="T539" s="38">
        <f t="shared" ca="1" si="85"/>
        <v>0.79825464419452297</v>
      </c>
      <c r="U539" s="54">
        <f t="shared" ca="1" si="86"/>
        <v>3.2014979832971435</v>
      </c>
      <c r="V539">
        <f t="shared" ca="1" si="87"/>
        <v>8</v>
      </c>
      <c r="W539" s="41">
        <f ca="1">VLOOKUP(LoanApplications!Q539,Rates!$B$2:$C$7,2,FALSE)*V539-800</f>
        <v>45.652073294430465</v>
      </c>
      <c r="X539">
        <f t="shared" si="88"/>
        <v>1</v>
      </c>
      <c r="Y539" s="41">
        <f t="shared" ca="1" si="89"/>
        <v>45.652073294430465</v>
      </c>
    </row>
    <row r="540" spans="10:25">
      <c r="J540" s="47">
        <v>19</v>
      </c>
      <c r="K540" s="48">
        <v>0.77400000000000002</v>
      </c>
      <c r="L540" s="49">
        <v>58</v>
      </c>
      <c r="M540" s="47">
        <v>1</v>
      </c>
      <c r="N540" s="37">
        <f t="shared" si="80"/>
        <v>3.2342680538778055</v>
      </c>
      <c r="O540" s="37">
        <f t="shared" si="81"/>
        <v>25.387782487555551</v>
      </c>
      <c r="P540" s="37">
        <f t="shared" si="82"/>
        <v>0.96210367428670451</v>
      </c>
      <c r="Q540" s="1">
        <f>VLOOKUP(P540,Rates!$A$2:$B$7,2,TRUE)</f>
        <v>0.15</v>
      </c>
      <c r="R540" s="38">
        <f t="shared" ca="1" si="83"/>
        <v>0.23603013104271031</v>
      </c>
      <c r="S540" s="53">
        <f t="shared" ca="1" si="84"/>
        <v>1</v>
      </c>
      <c r="T540" s="38">
        <f t="shared" ca="1" si="85"/>
        <v>0.61229091770118027</v>
      </c>
      <c r="U540" s="54">
        <f t="shared" ca="1" si="86"/>
        <v>1.895000016960056</v>
      </c>
      <c r="V540">
        <f t="shared" ca="1" si="87"/>
        <v>8</v>
      </c>
      <c r="W540" s="41">
        <f ca="1">VLOOKUP(LoanApplications!Q540,Rates!$B$2:$C$7,2,FALSE)*V540-800</f>
        <v>45.652073294430465</v>
      </c>
      <c r="X540">
        <f t="shared" si="88"/>
        <v>1</v>
      </c>
      <c r="Y540" s="41">
        <f t="shared" ca="1" si="89"/>
        <v>45.652073294430465</v>
      </c>
    </row>
    <row r="541" spans="10:25">
      <c r="J541" s="47">
        <v>9</v>
      </c>
      <c r="K541" s="48">
        <v>0.72899999999999998</v>
      </c>
      <c r="L541" s="49">
        <v>53</v>
      </c>
      <c r="M541" s="47">
        <v>1</v>
      </c>
      <c r="N541" s="37">
        <f t="shared" si="80"/>
        <v>-2.2758822003715977</v>
      </c>
      <c r="O541" s="37">
        <f t="shared" si="81"/>
        <v>0.10270626095496517</v>
      </c>
      <c r="P541" s="37">
        <f t="shared" si="82"/>
        <v>9.3140181199315525E-2</v>
      </c>
      <c r="Q541" s="1">
        <f>VLOOKUP(P541,Rates!$A$2:$B$7,2,TRUE)</f>
        <v>0.35</v>
      </c>
      <c r="R541" s="38">
        <f t="shared" ca="1" si="83"/>
        <v>0.53821350527691003</v>
      </c>
      <c r="S541" s="53">
        <f t="shared" ca="1" si="84"/>
        <v>0</v>
      </c>
      <c r="T541" s="38">
        <f t="shared" ca="1" si="85"/>
        <v>0.41151925641302423</v>
      </c>
      <c r="U541" s="54">
        <f t="shared" ca="1" si="86"/>
        <v>1.0604221479895326</v>
      </c>
      <c r="V541">
        <f t="shared" ca="1" si="87"/>
        <v>1</v>
      </c>
      <c r="W541" s="41">
        <f ca="1">VLOOKUP(LoanApplications!Q541,Rates!$B$2:$C$7,2,FALSE)*V541-800</f>
        <v>-686.43516829366274</v>
      </c>
      <c r="X541">
        <f t="shared" si="88"/>
        <v>0</v>
      </c>
      <c r="Y541" s="41">
        <f t="shared" ca="1" si="89"/>
        <v>0</v>
      </c>
    </row>
    <row r="542" spans="10:25">
      <c r="J542" s="47">
        <v>11</v>
      </c>
      <c r="K542" s="48">
        <v>1.1080000000000001</v>
      </c>
      <c r="L542" s="49">
        <v>63</v>
      </c>
      <c r="M542" s="47">
        <v>1</v>
      </c>
      <c r="N542" s="37">
        <f t="shared" si="80"/>
        <v>1.1500522859195037</v>
      </c>
      <c r="O542" s="37">
        <f t="shared" si="81"/>
        <v>3.1583580430270572</v>
      </c>
      <c r="P542" s="37">
        <f t="shared" si="82"/>
        <v>0.75952046705625798</v>
      </c>
      <c r="Q542" s="1">
        <f>VLOOKUP(P542,Rates!$A$2:$B$7,2,TRUE)</f>
        <v>0.25</v>
      </c>
      <c r="R542" s="38">
        <f t="shared" ca="1" si="83"/>
        <v>0.7595265372026293</v>
      </c>
      <c r="S542" s="53">
        <f t="shared" ca="1" si="84"/>
        <v>1</v>
      </c>
      <c r="T542" s="38">
        <f t="shared" ca="1" si="85"/>
        <v>6.7549713266789047E-3</v>
      </c>
      <c r="U542" s="54">
        <f t="shared" ca="1" si="86"/>
        <v>1.355577882226741E-2</v>
      </c>
      <c r="V542">
        <f t="shared" ca="1" si="87"/>
        <v>8</v>
      </c>
      <c r="W542" s="41">
        <f ca="1">VLOOKUP(LoanApplications!Q542,Rates!$B$2:$C$7,2,FALSE)*V542-800</f>
        <v>76.803357187340907</v>
      </c>
      <c r="X542">
        <f t="shared" si="88"/>
        <v>1</v>
      </c>
      <c r="Y542" s="41">
        <f t="shared" ca="1" si="89"/>
        <v>76.803357187340907</v>
      </c>
    </row>
    <row r="543" spans="10:25">
      <c r="J543" s="47">
        <v>12</v>
      </c>
      <c r="K543" s="48">
        <v>1.34</v>
      </c>
      <c r="L543" s="49">
        <v>55</v>
      </c>
      <c r="M543" s="47">
        <v>1</v>
      </c>
      <c r="N543" s="37">
        <f t="shared" si="80"/>
        <v>-3.5432974260050969</v>
      </c>
      <c r="O543" s="37">
        <f t="shared" si="81"/>
        <v>2.8917815340973214E-2</v>
      </c>
      <c r="P543" s="37">
        <f t="shared" si="82"/>
        <v>2.8105077888451308E-2</v>
      </c>
      <c r="Q543" s="1">
        <f>VLOOKUP(P543,Rates!$A$2:$B$7,2,TRUE)</f>
        <v>0.35</v>
      </c>
      <c r="R543" s="38">
        <f t="shared" ca="1" si="83"/>
        <v>0.63327371630552753</v>
      </c>
      <c r="S543" s="53">
        <f t="shared" ca="1" si="84"/>
        <v>0</v>
      </c>
      <c r="T543" s="38">
        <f t="shared" ca="1" si="85"/>
        <v>0.1772205006064268</v>
      </c>
      <c r="U543" s="54">
        <f t="shared" ca="1" si="86"/>
        <v>0.39013407435082187</v>
      </c>
      <c r="V543">
        <f t="shared" ca="1" si="87"/>
        <v>0</v>
      </c>
      <c r="W543" s="41">
        <f ca="1">VLOOKUP(LoanApplications!Q543,Rates!$B$2:$C$7,2,FALSE)*V543-800</f>
        <v>-800</v>
      </c>
      <c r="X543">
        <f t="shared" si="88"/>
        <v>0</v>
      </c>
      <c r="Y543" s="41">
        <f t="shared" ca="1" si="89"/>
        <v>0</v>
      </c>
    </row>
    <row r="544" spans="10:25">
      <c r="J544" s="47">
        <v>20</v>
      </c>
      <c r="K544" s="48">
        <v>1.6620000000000001</v>
      </c>
      <c r="L544" s="49">
        <v>69</v>
      </c>
      <c r="M544" s="47">
        <v>1</v>
      </c>
      <c r="N544" s="37">
        <f t="shared" si="80"/>
        <v>4.1082409704501686</v>
      </c>
      <c r="O544" s="37">
        <f t="shared" si="81"/>
        <v>60.839604727398246</v>
      </c>
      <c r="P544" s="37">
        <f t="shared" si="82"/>
        <v>0.98382913337806399</v>
      </c>
      <c r="Q544" s="1">
        <f>VLOOKUP(P544,Rates!$A$2:$B$7,2,TRUE)</f>
        <v>0.15</v>
      </c>
      <c r="R544" s="38">
        <f t="shared" ca="1" si="83"/>
        <v>0.24131946781429003</v>
      </c>
      <c r="S544" s="53">
        <f t="shared" ca="1" si="84"/>
        <v>1</v>
      </c>
      <c r="T544" s="38">
        <f t="shared" ca="1" si="85"/>
        <v>0.34765476657614336</v>
      </c>
      <c r="U544" s="54">
        <f t="shared" ca="1" si="86"/>
        <v>0.85436271614866244</v>
      </c>
      <c r="V544">
        <f t="shared" ca="1" si="87"/>
        <v>8</v>
      </c>
      <c r="W544" s="41">
        <f ca="1">VLOOKUP(LoanApplications!Q544,Rates!$B$2:$C$7,2,FALSE)*V544-800</f>
        <v>45.652073294430465</v>
      </c>
      <c r="X544">
        <f t="shared" si="88"/>
        <v>1</v>
      </c>
      <c r="Y544" s="41">
        <f t="shared" ca="1" si="89"/>
        <v>45.652073294430465</v>
      </c>
    </row>
    <row r="545" spans="10:25">
      <c r="J545" s="47">
        <v>10</v>
      </c>
      <c r="K545" s="48">
        <v>1.5640000000000001</v>
      </c>
      <c r="L545" s="49">
        <v>60</v>
      </c>
      <c r="M545" s="47">
        <v>1</v>
      </c>
      <c r="N545" s="37">
        <f t="shared" si="80"/>
        <v>-3.0238196961207287</v>
      </c>
      <c r="O545" s="37">
        <f t="shared" si="81"/>
        <v>4.8615168091504291E-2</v>
      </c>
      <c r="P545" s="37">
        <f t="shared" si="82"/>
        <v>4.6361305434847601E-2</v>
      </c>
      <c r="Q545" s="1">
        <f>VLOOKUP(P545,Rates!$A$2:$B$7,2,TRUE)</f>
        <v>0.35</v>
      </c>
      <c r="R545" s="38">
        <f t="shared" ca="1" si="83"/>
        <v>0.32906396370547808</v>
      </c>
      <c r="S545" s="53">
        <f t="shared" ca="1" si="84"/>
        <v>0</v>
      </c>
      <c r="T545" s="38">
        <f t="shared" ca="1" si="85"/>
        <v>0.59308985803910996</v>
      </c>
      <c r="U545" s="54">
        <f t="shared" ca="1" si="86"/>
        <v>1.7983257986764458</v>
      </c>
      <c r="V545">
        <f t="shared" ca="1" si="87"/>
        <v>1</v>
      </c>
      <c r="W545" s="41">
        <f ca="1">VLOOKUP(LoanApplications!Q545,Rates!$B$2:$C$7,2,FALSE)*V545-800</f>
        <v>-686.43516829366274</v>
      </c>
      <c r="X545">
        <f t="shared" si="88"/>
        <v>0</v>
      </c>
      <c r="Y545" s="41">
        <f t="shared" ca="1" si="89"/>
        <v>0</v>
      </c>
    </row>
    <row r="546" spans="10:25">
      <c r="J546" s="47">
        <v>2</v>
      </c>
      <c r="K546" s="48">
        <v>1.3460000000000001</v>
      </c>
      <c r="L546" s="49">
        <v>69</v>
      </c>
      <c r="M546" s="47">
        <v>1</v>
      </c>
      <c r="N546" s="37">
        <f t="shared" si="80"/>
        <v>-0.28826517007977159</v>
      </c>
      <c r="O546" s="37">
        <f t="shared" si="81"/>
        <v>0.7495628042552952</v>
      </c>
      <c r="P546" s="37">
        <f t="shared" si="82"/>
        <v>0.42842863510369839</v>
      </c>
      <c r="Q546" s="1">
        <f>VLOOKUP(P546,Rates!$A$2:$B$7,2,TRUE)</f>
        <v>0.3</v>
      </c>
      <c r="R546" s="38">
        <f t="shared" ca="1" si="83"/>
        <v>0.5613007442190493</v>
      </c>
      <c r="S546" s="53">
        <f t="shared" ca="1" si="84"/>
        <v>0</v>
      </c>
      <c r="T546" s="38">
        <f t="shared" ca="1" si="85"/>
        <v>0.26766352611465571</v>
      </c>
      <c r="U546" s="54">
        <f t="shared" ca="1" si="86"/>
        <v>0.62303041371212797</v>
      </c>
      <c r="V546">
        <f t="shared" ca="1" si="87"/>
        <v>0</v>
      </c>
      <c r="W546" s="41">
        <f ca="1">VLOOKUP(LoanApplications!Q546,Rates!$B$2:$C$7,2,FALSE)*V546-800</f>
        <v>-800</v>
      </c>
      <c r="X546">
        <f t="shared" si="88"/>
        <v>1</v>
      </c>
      <c r="Y546" s="41">
        <f t="shared" ca="1" si="89"/>
        <v>-800</v>
      </c>
    </row>
    <row r="547" spans="10:25">
      <c r="J547" s="47">
        <v>24</v>
      </c>
      <c r="K547" s="48">
        <v>1.657</v>
      </c>
      <c r="L547" s="49">
        <v>60</v>
      </c>
      <c r="M547" s="47">
        <v>1</v>
      </c>
      <c r="N547" s="37">
        <f t="shared" si="80"/>
        <v>1.2032254540080558</v>
      </c>
      <c r="O547" s="37">
        <f t="shared" si="81"/>
        <v>3.3308430962627056</v>
      </c>
      <c r="P547" s="37">
        <f t="shared" si="82"/>
        <v>0.76909807680103937</v>
      </c>
      <c r="Q547" s="1">
        <f>VLOOKUP(P547,Rates!$A$2:$B$7,2,TRUE)</f>
        <v>0.25</v>
      </c>
      <c r="R547" s="38">
        <f t="shared" ca="1" si="83"/>
        <v>0.24963135884336585</v>
      </c>
      <c r="S547" s="53">
        <f t="shared" ca="1" si="84"/>
        <v>1</v>
      </c>
      <c r="T547" s="38">
        <f t="shared" ca="1" si="85"/>
        <v>0.37699895354499346</v>
      </c>
      <c r="U547" s="54">
        <f t="shared" ca="1" si="86"/>
        <v>0.94641416098606868</v>
      </c>
      <c r="V547">
        <f t="shared" ca="1" si="87"/>
        <v>8</v>
      </c>
      <c r="W547" s="41">
        <f ca="1">VLOOKUP(LoanApplications!Q547,Rates!$B$2:$C$7,2,FALSE)*V547-800</f>
        <v>76.803357187340907</v>
      </c>
      <c r="X547">
        <f t="shared" si="88"/>
        <v>1</v>
      </c>
      <c r="Y547" s="41">
        <f t="shared" ca="1" si="89"/>
        <v>76.803357187340907</v>
      </c>
    </row>
    <row r="548" spans="10:25">
      <c r="J548" s="47">
        <v>5</v>
      </c>
      <c r="K548" s="48">
        <v>0.82400000000000007</v>
      </c>
      <c r="L548" s="49">
        <v>67</v>
      </c>
      <c r="M548" s="47">
        <v>1</v>
      </c>
      <c r="N548" s="37">
        <f t="shared" si="80"/>
        <v>2.5309855096709875</v>
      </c>
      <c r="O548" s="37">
        <f t="shared" si="81"/>
        <v>12.565883836540383</v>
      </c>
      <c r="P548" s="37">
        <f t="shared" si="82"/>
        <v>0.92628567279144391</v>
      </c>
      <c r="Q548" s="1">
        <f>VLOOKUP(P548,Rates!$A$2:$B$7,2,TRUE)</f>
        <v>0.22</v>
      </c>
      <c r="R548" s="38">
        <f t="shared" ca="1" si="83"/>
        <v>0.35352283791387995</v>
      </c>
      <c r="S548" s="53">
        <f t="shared" ca="1" si="84"/>
        <v>1</v>
      </c>
      <c r="T548" s="38">
        <f t="shared" ca="1" si="85"/>
        <v>0.64594464426184084</v>
      </c>
      <c r="U548" s="54">
        <f t="shared" ca="1" si="86"/>
        <v>2.0766040118630382</v>
      </c>
      <c r="V548">
        <f t="shared" ca="1" si="87"/>
        <v>8</v>
      </c>
      <c r="W548" s="41">
        <f ca="1">VLOOKUP(LoanApplications!Q548,Rates!$B$2:$C$7,2,FALSE)*V548-800</f>
        <v>67.398382478407598</v>
      </c>
      <c r="X548">
        <f t="shared" si="88"/>
        <v>1</v>
      </c>
      <c r="Y548" s="41">
        <f t="shared" ca="1" si="89"/>
        <v>67.398382478407598</v>
      </c>
    </row>
    <row r="549" spans="10:25">
      <c r="J549" s="47">
        <v>15</v>
      </c>
      <c r="K549" s="48">
        <v>2.1579999999999999</v>
      </c>
      <c r="L549" s="49">
        <v>77</v>
      </c>
      <c r="M549" s="47">
        <v>1</v>
      </c>
      <c r="N549" s="37">
        <f t="shared" si="80"/>
        <v>3.6054111011049343</v>
      </c>
      <c r="O549" s="37">
        <f t="shared" si="81"/>
        <v>36.79680795667322</v>
      </c>
      <c r="P549" s="37">
        <f t="shared" si="82"/>
        <v>0.97354273934597046</v>
      </c>
      <c r="Q549" s="1">
        <f>VLOOKUP(P549,Rates!$A$2:$B$7,2,TRUE)</f>
        <v>0.15</v>
      </c>
      <c r="R549" s="38">
        <f t="shared" ca="1" si="83"/>
        <v>0.13015235536275838</v>
      </c>
      <c r="S549" s="53">
        <f t="shared" ca="1" si="84"/>
        <v>1</v>
      </c>
      <c r="T549" s="38">
        <f t="shared" ca="1" si="85"/>
        <v>0.67393836377600103</v>
      </c>
      <c r="U549" s="54">
        <f t="shared" ca="1" si="86"/>
        <v>2.2413376946295753</v>
      </c>
      <c r="V549">
        <f t="shared" ca="1" si="87"/>
        <v>8</v>
      </c>
      <c r="W549" s="41">
        <f ca="1">VLOOKUP(LoanApplications!Q549,Rates!$B$2:$C$7,2,FALSE)*V549-800</f>
        <v>45.652073294430465</v>
      </c>
      <c r="X549">
        <f t="shared" si="88"/>
        <v>1</v>
      </c>
      <c r="Y549" s="41">
        <f t="shared" ca="1" si="89"/>
        <v>45.652073294430465</v>
      </c>
    </row>
    <row r="550" spans="10:25">
      <c r="J550" s="47">
        <v>7</v>
      </c>
      <c r="K550" s="48">
        <v>0.41500000000000004</v>
      </c>
      <c r="L550" s="49">
        <v>59</v>
      </c>
      <c r="M550" s="47">
        <v>1</v>
      </c>
      <c r="N550" s="37">
        <f t="shared" si="80"/>
        <v>1.5628256280887953</v>
      </c>
      <c r="O550" s="37">
        <f t="shared" si="81"/>
        <v>4.7722869196523865</v>
      </c>
      <c r="P550" s="37">
        <f t="shared" si="82"/>
        <v>0.82675843839373442</v>
      </c>
      <c r="Q550" s="1">
        <f>VLOOKUP(P550,Rates!$A$2:$B$7,2,TRUE)</f>
        <v>0.25</v>
      </c>
      <c r="R550" s="38">
        <f t="shared" ca="1" si="83"/>
        <v>0.17581295371361816</v>
      </c>
      <c r="S550" s="53">
        <f t="shared" ca="1" si="84"/>
        <v>1</v>
      </c>
      <c r="T550" s="38">
        <f t="shared" ca="1" si="85"/>
        <v>0.74606547737812756</v>
      </c>
      <c r="U550" s="54">
        <f t="shared" ca="1" si="86"/>
        <v>2.7413576602982217</v>
      </c>
      <c r="V550">
        <f t="shared" ca="1" si="87"/>
        <v>8</v>
      </c>
      <c r="W550" s="41">
        <f ca="1">VLOOKUP(LoanApplications!Q550,Rates!$B$2:$C$7,2,FALSE)*V550-800</f>
        <v>76.803357187340907</v>
      </c>
      <c r="X550">
        <f t="shared" si="88"/>
        <v>1</v>
      </c>
      <c r="Y550" s="41">
        <f t="shared" ca="1" si="89"/>
        <v>76.803357187340907</v>
      </c>
    </row>
    <row r="551" spans="10:25">
      <c r="J551" s="47">
        <v>9</v>
      </c>
      <c r="K551" s="48">
        <v>1.0169999999999999</v>
      </c>
      <c r="L551" s="49">
        <v>63</v>
      </c>
      <c r="M551" s="47">
        <v>1</v>
      </c>
      <c r="N551" s="37">
        <f t="shared" si="80"/>
        <v>0.95696455505876798</v>
      </c>
      <c r="O551" s="37">
        <f t="shared" si="81"/>
        <v>2.6037808323989271</v>
      </c>
      <c r="P551" s="37">
        <f t="shared" si="82"/>
        <v>0.72251364705374421</v>
      </c>
      <c r="Q551" s="1">
        <f>VLOOKUP(P551,Rates!$A$2:$B$7,2,TRUE)</f>
        <v>0.25</v>
      </c>
      <c r="R551" s="38">
        <f t="shared" ca="1" si="83"/>
        <v>0.11293715121827386</v>
      </c>
      <c r="S551" s="53">
        <f t="shared" ca="1" si="84"/>
        <v>0</v>
      </c>
      <c r="T551" s="38">
        <f t="shared" ca="1" si="85"/>
        <v>0.60885839711076994</v>
      </c>
      <c r="U551" s="54">
        <f t="shared" ca="1" si="86"/>
        <v>1.8773712576647934</v>
      </c>
      <c r="V551">
        <f t="shared" ca="1" si="87"/>
        <v>1</v>
      </c>
      <c r="W551" s="41">
        <f ca="1">VLOOKUP(LoanApplications!Q551,Rates!$B$2:$C$7,2,FALSE)*V551-800</f>
        <v>-690.39958035158236</v>
      </c>
      <c r="X551">
        <f t="shared" si="88"/>
        <v>1</v>
      </c>
      <c r="Y551" s="41">
        <f t="shared" ca="1" si="89"/>
        <v>-690.39958035158236</v>
      </c>
    </row>
    <row r="552" spans="10:25">
      <c r="J552" s="47">
        <v>16</v>
      </c>
      <c r="K552" s="48">
        <v>1.952</v>
      </c>
      <c r="L552" s="49">
        <v>60</v>
      </c>
      <c r="M552" s="47">
        <v>1</v>
      </c>
      <c r="N552" s="37">
        <f t="shared" si="80"/>
        <v>-3.0524141669979343</v>
      </c>
      <c r="O552" s="37">
        <f t="shared" si="81"/>
        <v>4.7244729936522366E-2</v>
      </c>
      <c r="P552" s="37">
        <f t="shared" si="82"/>
        <v>4.5113361362425816E-2</v>
      </c>
      <c r="Q552" s="1">
        <f>VLOOKUP(P552,Rates!$A$2:$B$7,2,TRUE)</f>
        <v>0.35</v>
      </c>
      <c r="R552" s="38">
        <f t="shared" ca="1" si="83"/>
        <v>3.3429192648694372E-2</v>
      </c>
      <c r="S552" s="53">
        <f t="shared" ca="1" si="84"/>
        <v>0</v>
      </c>
      <c r="T552" s="38">
        <f t="shared" ca="1" si="85"/>
        <v>0.983184104081402</v>
      </c>
      <c r="U552" s="54">
        <f t="shared" ca="1" si="86"/>
        <v>8.1708613085871029</v>
      </c>
      <c r="V552">
        <f t="shared" ca="1" si="87"/>
        <v>7</v>
      </c>
      <c r="W552" s="41">
        <f ca="1">VLOOKUP(LoanApplications!Q552,Rates!$B$2:$C$7,2,FALSE)*V552-800</f>
        <v>-5.046178055639075</v>
      </c>
      <c r="X552">
        <f t="shared" si="88"/>
        <v>0</v>
      </c>
      <c r="Y552" s="41">
        <f t="shared" ca="1" si="89"/>
        <v>0</v>
      </c>
    </row>
    <row r="553" spans="10:25">
      <c r="J553" s="47">
        <v>18</v>
      </c>
      <c r="K553" s="48">
        <v>0.14499999999999999</v>
      </c>
      <c r="L553" s="49">
        <v>45</v>
      </c>
      <c r="M553" s="47">
        <v>1</v>
      </c>
      <c r="N553" s="37">
        <f t="shared" si="80"/>
        <v>4.0267210121548658E-2</v>
      </c>
      <c r="O553" s="37">
        <f t="shared" si="81"/>
        <v>1.0410889265267738</v>
      </c>
      <c r="P553" s="37">
        <f t="shared" si="82"/>
        <v>0.51006544251765962</v>
      </c>
      <c r="Q553" s="1">
        <f>VLOOKUP(P553,Rates!$A$2:$B$7,2,TRUE)</f>
        <v>0.28000000000000003</v>
      </c>
      <c r="R553" s="38">
        <f t="shared" ca="1" si="83"/>
        <v>0.15351084551029648</v>
      </c>
      <c r="S553" s="53">
        <f t="shared" ca="1" si="84"/>
        <v>0</v>
      </c>
      <c r="T553" s="38">
        <f t="shared" ca="1" si="85"/>
        <v>0.80208636435795</v>
      </c>
      <c r="U553" s="54">
        <f t="shared" ca="1" si="86"/>
        <v>3.2398490541387219</v>
      </c>
      <c r="V553">
        <f t="shared" ca="1" si="87"/>
        <v>3</v>
      </c>
      <c r="W553" s="41">
        <f ca="1">VLOOKUP(LoanApplications!Q553,Rates!$B$2:$C$7,2,FALSE)*V553-800</f>
        <v>-467.65283935848936</v>
      </c>
      <c r="X553">
        <f t="shared" si="88"/>
        <v>1</v>
      </c>
      <c r="Y553" s="41">
        <f t="shared" ca="1" si="89"/>
        <v>-467.65283935848936</v>
      </c>
    </row>
    <row r="554" spans="10:25">
      <c r="J554" s="47">
        <v>10</v>
      </c>
      <c r="K554" s="48">
        <v>0.66200000000000003</v>
      </c>
      <c r="L554" s="49">
        <v>63</v>
      </c>
      <c r="M554" s="47">
        <v>1</v>
      </c>
      <c r="N554" s="37">
        <f t="shared" si="80"/>
        <v>3.1704388049716883</v>
      </c>
      <c r="O554" s="37">
        <f t="shared" si="81"/>
        <v>23.817933491326169</v>
      </c>
      <c r="P554" s="37">
        <f t="shared" si="82"/>
        <v>0.95970655653705017</v>
      </c>
      <c r="Q554" s="1">
        <f>VLOOKUP(P554,Rates!$A$2:$B$7,2,TRUE)</f>
        <v>0.15</v>
      </c>
      <c r="R554" s="38">
        <f t="shared" ca="1" si="83"/>
        <v>0.65252113779208043</v>
      </c>
      <c r="S554" s="53">
        <f t="shared" ca="1" si="84"/>
        <v>1</v>
      </c>
      <c r="T554" s="38">
        <f t="shared" ca="1" si="85"/>
        <v>0.19672988249097045</v>
      </c>
      <c r="U554" s="54">
        <f t="shared" ca="1" si="86"/>
        <v>0.43812847231877894</v>
      </c>
      <c r="V554">
        <f t="shared" ca="1" si="87"/>
        <v>8</v>
      </c>
      <c r="W554" s="41">
        <f ca="1">VLOOKUP(LoanApplications!Q554,Rates!$B$2:$C$7,2,FALSE)*V554-800</f>
        <v>45.652073294430465</v>
      </c>
      <c r="X554">
        <f t="shared" si="88"/>
        <v>1</v>
      </c>
      <c r="Y554" s="41">
        <f t="shared" ca="1" si="89"/>
        <v>45.652073294430465</v>
      </c>
    </row>
    <row r="555" spans="10:25">
      <c r="J555" s="47">
        <v>24</v>
      </c>
      <c r="K555" s="48">
        <v>1.3050000000000002</v>
      </c>
      <c r="L555" s="49">
        <v>62</v>
      </c>
      <c r="M555" s="47">
        <v>1</v>
      </c>
      <c r="N555" s="37">
        <f t="shared" si="80"/>
        <v>4.0148252307721606</v>
      </c>
      <c r="O555" s="37">
        <f t="shared" si="81"/>
        <v>55.413609962335158</v>
      </c>
      <c r="P555" s="37">
        <f t="shared" si="82"/>
        <v>0.98227378108460606</v>
      </c>
      <c r="Q555" s="1">
        <f>VLOOKUP(P555,Rates!$A$2:$B$7,2,TRUE)</f>
        <v>0.15</v>
      </c>
      <c r="R555" s="38">
        <f t="shared" ca="1" si="83"/>
        <v>0.79976634358770893</v>
      </c>
      <c r="S555" s="53">
        <f t="shared" ca="1" si="84"/>
        <v>1</v>
      </c>
      <c r="T555" s="38">
        <f t="shared" ca="1" si="85"/>
        <v>0.94285832753672139</v>
      </c>
      <c r="U555" s="54">
        <f t="shared" ca="1" si="86"/>
        <v>5.7244432260740021</v>
      </c>
      <c r="V555">
        <f t="shared" ca="1" si="87"/>
        <v>8</v>
      </c>
      <c r="W555" s="41">
        <f ca="1">VLOOKUP(LoanApplications!Q555,Rates!$B$2:$C$7,2,FALSE)*V555-800</f>
        <v>45.652073294430465</v>
      </c>
      <c r="X555">
        <f t="shared" si="88"/>
        <v>1</v>
      </c>
      <c r="Y555" s="41">
        <f t="shared" ca="1" si="89"/>
        <v>45.652073294430465</v>
      </c>
    </row>
    <row r="556" spans="10:25">
      <c r="J556" s="47">
        <v>6</v>
      </c>
      <c r="K556" s="48">
        <v>0.99199999999999999</v>
      </c>
      <c r="L556" s="49">
        <v>55</v>
      </c>
      <c r="M556" s="47">
        <v>1</v>
      </c>
      <c r="N556" s="37">
        <f t="shared" si="80"/>
        <v>-3.7261317076355134</v>
      </c>
      <c r="O556" s="37">
        <f t="shared" si="81"/>
        <v>2.4085826882697909E-2</v>
      </c>
      <c r="P556" s="37">
        <f t="shared" si="82"/>
        <v>2.3519344033902712E-2</v>
      </c>
      <c r="Q556" s="1">
        <f>VLOOKUP(P556,Rates!$A$2:$B$7,2,TRUE)</f>
        <v>0.35</v>
      </c>
      <c r="R556" s="38">
        <f t="shared" ca="1" si="83"/>
        <v>0.25666921956989264</v>
      </c>
      <c r="S556" s="53">
        <f t="shared" ca="1" si="84"/>
        <v>0</v>
      </c>
      <c r="T556" s="38">
        <f t="shared" ca="1" si="85"/>
        <v>0.39515382735787075</v>
      </c>
      <c r="U556" s="54">
        <f t="shared" ca="1" si="86"/>
        <v>1.0055622267530562</v>
      </c>
      <c r="V556">
        <f t="shared" ca="1" si="87"/>
        <v>1</v>
      </c>
      <c r="W556" s="41">
        <f ca="1">VLOOKUP(LoanApplications!Q556,Rates!$B$2:$C$7,2,FALSE)*V556-800</f>
        <v>-686.43516829366274</v>
      </c>
      <c r="X556">
        <f t="shared" si="88"/>
        <v>0</v>
      </c>
      <c r="Y556" s="41">
        <f t="shared" ca="1" si="89"/>
        <v>0</v>
      </c>
    </row>
    <row r="557" spans="10:25">
      <c r="J557" s="47">
        <v>5</v>
      </c>
      <c r="K557" s="48">
        <v>9.6000000000000002E-2</v>
      </c>
      <c r="L557" s="49">
        <v>46</v>
      </c>
      <c r="M557" s="47">
        <v>1</v>
      </c>
      <c r="N557" s="37">
        <f t="shared" si="80"/>
        <v>-3.606792119009306</v>
      </c>
      <c r="O557" s="37">
        <f t="shared" si="81"/>
        <v>2.7138765309150166E-2</v>
      </c>
      <c r="P557" s="37">
        <f t="shared" si="82"/>
        <v>2.6421712650463437E-2</v>
      </c>
      <c r="Q557" s="1">
        <f>VLOOKUP(P557,Rates!$A$2:$B$7,2,TRUE)</f>
        <v>0.35</v>
      </c>
      <c r="R557" s="38">
        <f t="shared" ca="1" si="83"/>
        <v>0.33619878176388462</v>
      </c>
      <c r="S557" s="53">
        <f t="shared" ca="1" si="84"/>
        <v>0</v>
      </c>
      <c r="T557" s="38">
        <f t="shared" ca="1" si="85"/>
        <v>0.19531012461794806</v>
      </c>
      <c r="U557" s="54">
        <f t="shared" ca="1" si="86"/>
        <v>0.4345966475264893</v>
      </c>
      <c r="V557">
        <f t="shared" ca="1" si="87"/>
        <v>0</v>
      </c>
      <c r="W557" s="41">
        <f ca="1">VLOOKUP(LoanApplications!Q557,Rates!$B$2:$C$7,2,FALSE)*V557-800</f>
        <v>-800</v>
      </c>
      <c r="X557">
        <f t="shared" si="88"/>
        <v>0</v>
      </c>
      <c r="Y557" s="41">
        <f t="shared" ca="1" si="89"/>
        <v>0</v>
      </c>
    </row>
    <row r="558" spans="10:25">
      <c r="J558" s="47">
        <v>12</v>
      </c>
      <c r="K558" s="48">
        <v>1.998</v>
      </c>
      <c r="L558" s="49">
        <v>69</v>
      </c>
      <c r="M558" s="47">
        <v>1</v>
      </c>
      <c r="N558" s="37">
        <f t="shared" si="80"/>
        <v>-0.36411312187613021</v>
      </c>
      <c r="O558" s="37">
        <f t="shared" si="81"/>
        <v>0.69481259179319532</v>
      </c>
      <c r="P558" s="37">
        <f t="shared" si="82"/>
        <v>0.40996426103847228</v>
      </c>
      <c r="Q558" s="1">
        <f>VLOOKUP(P558,Rates!$A$2:$B$7,2,TRUE)</f>
        <v>0.3</v>
      </c>
      <c r="R558" s="38">
        <f t="shared" ca="1" si="83"/>
        <v>0.2714120871509671</v>
      </c>
      <c r="S558" s="53">
        <f t="shared" ca="1" si="84"/>
        <v>0</v>
      </c>
      <c r="T558" s="38">
        <f t="shared" ca="1" si="85"/>
        <v>0.30022633197967896</v>
      </c>
      <c r="U558" s="54">
        <f t="shared" ca="1" si="86"/>
        <v>0.71399665524228162</v>
      </c>
      <c r="V558">
        <f t="shared" ca="1" si="87"/>
        <v>0</v>
      </c>
      <c r="W558" s="41">
        <f ca="1">VLOOKUP(LoanApplications!Q558,Rates!$B$2:$C$7,2,FALSE)*V558-800</f>
        <v>-800</v>
      </c>
      <c r="X558">
        <f t="shared" si="88"/>
        <v>1</v>
      </c>
      <c r="Y558" s="41">
        <f t="shared" ca="1" si="89"/>
        <v>-800</v>
      </c>
    </row>
    <row r="559" spans="10:25">
      <c r="J559" s="47">
        <v>14</v>
      </c>
      <c r="K559" s="48">
        <v>0.93800000000000006</v>
      </c>
      <c r="L559" s="49">
        <v>52</v>
      </c>
      <c r="M559" s="47">
        <v>1</v>
      </c>
      <c r="N559" s="37">
        <f t="shared" si="80"/>
        <v>-2.1708904525335093</v>
      </c>
      <c r="O559" s="37">
        <f t="shared" si="81"/>
        <v>0.11407599241519786</v>
      </c>
      <c r="P559" s="37">
        <f t="shared" si="82"/>
        <v>0.10239516262072328</v>
      </c>
      <c r="Q559" s="1">
        <f>VLOOKUP(P559,Rates!$A$2:$B$7,2,TRUE)</f>
        <v>0.35</v>
      </c>
      <c r="R559" s="38">
        <f t="shared" ca="1" si="83"/>
        <v>2.9003672821529269E-2</v>
      </c>
      <c r="S559" s="53">
        <f t="shared" ca="1" si="84"/>
        <v>0</v>
      </c>
      <c r="T559" s="38">
        <f t="shared" ca="1" si="85"/>
        <v>0.49965872856078453</v>
      </c>
      <c r="U559" s="54">
        <f t="shared" ca="1" si="86"/>
        <v>1.3849297410159362</v>
      </c>
      <c r="V559">
        <f t="shared" ca="1" si="87"/>
        <v>1</v>
      </c>
      <c r="W559" s="41">
        <f ca="1">VLOOKUP(LoanApplications!Q559,Rates!$B$2:$C$7,2,FALSE)*V559-800</f>
        <v>-686.43516829366274</v>
      </c>
      <c r="X559">
        <f t="shared" si="88"/>
        <v>0</v>
      </c>
      <c r="Y559" s="41">
        <f t="shared" ca="1" si="89"/>
        <v>0</v>
      </c>
    </row>
    <row r="560" spans="10:25">
      <c r="J560" s="47">
        <v>20</v>
      </c>
      <c r="K560" s="48">
        <v>1.7390000000000001</v>
      </c>
      <c r="L560" s="49">
        <v>66</v>
      </c>
      <c r="M560" s="47">
        <v>1</v>
      </c>
      <c r="N560" s="37">
        <f t="shared" si="80"/>
        <v>2.2747004898274312</v>
      </c>
      <c r="O560" s="37">
        <f t="shared" si="81"/>
        <v>9.7250058381421614</v>
      </c>
      <c r="P560" s="37">
        <f t="shared" si="82"/>
        <v>0.90675995751502314</v>
      </c>
      <c r="Q560" s="1">
        <f>VLOOKUP(P560,Rates!$A$2:$B$7,2,TRUE)</f>
        <v>0.22</v>
      </c>
      <c r="R560" s="38">
        <f t="shared" ca="1" si="83"/>
        <v>0.68299621443939684</v>
      </c>
      <c r="S560" s="53">
        <f t="shared" ca="1" si="84"/>
        <v>1</v>
      </c>
      <c r="T560" s="38">
        <f t="shared" ca="1" si="85"/>
        <v>0.31718355467993931</v>
      </c>
      <c r="U560" s="54">
        <f t="shared" ca="1" si="86"/>
        <v>0.76305840646342149</v>
      </c>
      <c r="V560">
        <f t="shared" ca="1" si="87"/>
        <v>8</v>
      </c>
      <c r="W560" s="41">
        <f ca="1">VLOOKUP(LoanApplications!Q560,Rates!$B$2:$C$7,2,FALSE)*V560-800</f>
        <v>67.398382478407598</v>
      </c>
      <c r="X560">
        <f t="shared" si="88"/>
        <v>1</v>
      </c>
      <c r="Y560" s="41">
        <f t="shared" ca="1" si="89"/>
        <v>67.398382478407598</v>
      </c>
    </row>
    <row r="561" spans="10:25">
      <c r="J561" s="47">
        <v>7</v>
      </c>
      <c r="K561" s="48">
        <v>0.92100000000000004</v>
      </c>
      <c r="L561" s="49">
        <v>71</v>
      </c>
      <c r="M561" s="47">
        <v>1</v>
      </c>
      <c r="N561" s="37">
        <f t="shared" si="80"/>
        <v>4.5944124370496731</v>
      </c>
      <c r="O561" s="37">
        <f t="shared" si="81"/>
        <v>98.929990870200044</v>
      </c>
      <c r="P561" s="37">
        <f t="shared" si="82"/>
        <v>0.98999299418230802</v>
      </c>
      <c r="Q561" s="1">
        <f>VLOOKUP(P561,Rates!$A$2:$B$7,2,TRUE)</f>
        <v>0.15</v>
      </c>
      <c r="R561" s="38">
        <f t="shared" ca="1" si="83"/>
        <v>8.8060060936662299E-2</v>
      </c>
      <c r="S561" s="53">
        <f t="shared" ca="1" si="84"/>
        <v>1</v>
      </c>
      <c r="T561" s="38">
        <f t="shared" ca="1" si="85"/>
        <v>0.25959272150226842</v>
      </c>
      <c r="U561" s="54">
        <f t="shared" ca="1" si="86"/>
        <v>0.60110973567429749</v>
      </c>
      <c r="V561">
        <f t="shared" ca="1" si="87"/>
        <v>8</v>
      </c>
      <c r="W561" s="41">
        <f ca="1">VLOOKUP(LoanApplications!Q561,Rates!$B$2:$C$7,2,FALSE)*V561-800</f>
        <v>45.652073294430465</v>
      </c>
      <c r="X561">
        <f t="shared" si="88"/>
        <v>1</v>
      </c>
      <c r="Y561" s="41">
        <f t="shared" ca="1" si="89"/>
        <v>45.652073294430465</v>
      </c>
    </row>
    <row r="562" spans="10:25">
      <c r="J562" s="47">
        <v>14</v>
      </c>
      <c r="K562" s="48">
        <v>0.89900000000000002</v>
      </c>
      <c r="L562" s="49">
        <v>61</v>
      </c>
      <c r="M562" s="47">
        <v>1</v>
      </c>
      <c r="N562" s="37">
        <f t="shared" si="80"/>
        <v>2.3148729772981298</v>
      </c>
      <c r="O562" s="37">
        <f t="shared" si="81"/>
        <v>10.123636905356117</v>
      </c>
      <c r="P562" s="37">
        <f t="shared" si="82"/>
        <v>0.91010134468534365</v>
      </c>
      <c r="Q562" s="1">
        <f>VLOOKUP(P562,Rates!$A$2:$B$7,2,TRUE)</f>
        <v>0.22</v>
      </c>
      <c r="R562" s="38">
        <f t="shared" ca="1" si="83"/>
        <v>0.73094849482854263</v>
      </c>
      <c r="S562" s="53">
        <f t="shared" ca="1" si="84"/>
        <v>1</v>
      </c>
      <c r="T562" s="38">
        <f t="shared" ca="1" si="85"/>
        <v>0.92187860609453487</v>
      </c>
      <c r="U562" s="54">
        <f t="shared" ca="1" si="86"/>
        <v>5.0989826600018633</v>
      </c>
      <c r="V562">
        <f t="shared" ca="1" si="87"/>
        <v>8</v>
      </c>
      <c r="W562" s="41">
        <f ca="1">VLOOKUP(LoanApplications!Q562,Rates!$B$2:$C$7,2,FALSE)*V562-800</f>
        <v>67.398382478407598</v>
      </c>
      <c r="X562">
        <f t="shared" si="88"/>
        <v>1</v>
      </c>
      <c r="Y562" s="41">
        <f t="shared" ca="1" si="89"/>
        <v>67.398382478407598</v>
      </c>
    </row>
    <row r="563" spans="10:25">
      <c r="J563" s="47">
        <v>21</v>
      </c>
      <c r="K563" s="48">
        <v>1.8</v>
      </c>
      <c r="L563" s="49">
        <v>68</v>
      </c>
      <c r="M563" s="47">
        <v>1</v>
      </c>
      <c r="N563" s="37">
        <f t="shared" si="80"/>
        <v>3.2403424683581434</v>
      </c>
      <c r="O563" s="37">
        <f t="shared" si="81"/>
        <v>25.542467736642447</v>
      </c>
      <c r="P563" s="37">
        <f t="shared" si="82"/>
        <v>0.9623245280008581</v>
      </c>
      <c r="Q563" s="1">
        <f>VLOOKUP(P563,Rates!$A$2:$B$7,2,TRUE)</f>
        <v>0.15</v>
      </c>
      <c r="R563" s="38">
        <f t="shared" ca="1" si="83"/>
        <v>0.50377750051837988</v>
      </c>
      <c r="S563" s="53">
        <f t="shared" ca="1" si="84"/>
        <v>1</v>
      </c>
      <c r="T563" s="38">
        <f t="shared" ca="1" si="85"/>
        <v>0.57965469144794457</v>
      </c>
      <c r="U563" s="54">
        <f t="shared" ca="1" si="86"/>
        <v>1.7333574845531787</v>
      </c>
      <c r="V563">
        <f t="shared" ca="1" si="87"/>
        <v>8</v>
      </c>
      <c r="W563" s="41">
        <f ca="1">VLOOKUP(LoanApplications!Q563,Rates!$B$2:$C$7,2,FALSE)*V563-800</f>
        <v>45.652073294430465</v>
      </c>
      <c r="X563">
        <f t="shared" si="88"/>
        <v>1</v>
      </c>
      <c r="Y563" s="41">
        <f t="shared" ca="1" si="89"/>
        <v>45.652073294430465</v>
      </c>
    </row>
    <row r="564" spans="10:25">
      <c r="J564" s="47">
        <v>11</v>
      </c>
      <c r="K564" s="48">
        <v>0.32999999999999996</v>
      </c>
      <c r="L564" s="49">
        <v>57</v>
      </c>
      <c r="M564" s="47">
        <v>1</v>
      </c>
      <c r="N564" s="37">
        <f t="shared" si="80"/>
        <v>2.4092612581015835</v>
      </c>
      <c r="O564" s="37">
        <f t="shared" si="81"/>
        <v>11.125739058845822</v>
      </c>
      <c r="P564" s="37">
        <f t="shared" si="82"/>
        <v>0.91753079996633347</v>
      </c>
      <c r="Q564" s="1">
        <f>VLOOKUP(P564,Rates!$A$2:$B$7,2,TRUE)</f>
        <v>0.22</v>
      </c>
      <c r="R564" s="38">
        <f t="shared" ca="1" si="83"/>
        <v>0.23491965301721374</v>
      </c>
      <c r="S564" s="53">
        <f t="shared" ca="1" si="84"/>
        <v>1</v>
      </c>
      <c r="T564" s="38">
        <f t="shared" ca="1" si="85"/>
        <v>0.44746593898962095</v>
      </c>
      <c r="U564" s="54">
        <f t="shared" ca="1" si="86"/>
        <v>1.1864803972057596</v>
      </c>
      <c r="V564">
        <f t="shared" ca="1" si="87"/>
        <v>8</v>
      </c>
      <c r="W564" s="41">
        <f ca="1">VLOOKUP(LoanApplications!Q564,Rates!$B$2:$C$7,2,FALSE)*V564-800</f>
        <v>67.398382478407598</v>
      </c>
      <c r="X564">
        <f t="shared" si="88"/>
        <v>1</v>
      </c>
      <c r="Y564" s="41">
        <f t="shared" ca="1" si="89"/>
        <v>67.398382478407598</v>
      </c>
    </row>
    <row r="565" spans="10:25">
      <c r="J565" s="47">
        <v>5</v>
      </c>
      <c r="K565" s="48">
        <v>1.4650000000000001</v>
      </c>
      <c r="L565" s="49">
        <v>68</v>
      </c>
      <c r="M565" s="47">
        <v>1</v>
      </c>
      <c r="N565" s="37">
        <f t="shared" si="80"/>
        <v>-0.38164687191510538</v>
      </c>
      <c r="O565" s="37">
        <f t="shared" si="81"/>
        <v>0.68273610393486484</v>
      </c>
      <c r="P565" s="37">
        <f t="shared" si="82"/>
        <v>0.40572975307201947</v>
      </c>
      <c r="Q565" s="1">
        <f>VLOOKUP(P565,Rates!$A$2:$B$7,2,TRUE)</f>
        <v>0.3</v>
      </c>
      <c r="R565" s="38">
        <f t="shared" ca="1" si="83"/>
        <v>0.60487309422730895</v>
      </c>
      <c r="S565" s="53">
        <f t="shared" ca="1" si="84"/>
        <v>1</v>
      </c>
      <c r="T565" s="38">
        <f t="shared" ca="1" si="85"/>
        <v>0.55040055596736881</v>
      </c>
      <c r="U565" s="54">
        <f t="shared" ca="1" si="86"/>
        <v>1.5987964339712926</v>
      </c>
      <c r="V565">
        <f t="shared" ca="1" si="87"/>
        <v>8</v>
      </c>
      <c r="W565" s="41">
        <f ca="1">VLOOKUP(LoanApplications!Q565,Rates!$B$2:$C$7,2,FALSE)*V565-800</f>
        <v>92.591013325425138</v>
      </c>
      <c r="X565">
        <f t="shared" si="88"/>
        <v>1</v>
      </c>
      <c r="Y565" s="41">
        <f t="shared" ca="1" si="89"/>
        <v>92.591013325425138</v>
      </c>
    </row>
    <row r="566" spans="10:25">
      <c r="J566" s="47">
        <v>6</v>
      </c>
      <c r="K566" s="48">
        <v>4.0000000000000001E-3</v>
      </c>
      <c r="L566" s="49">
        <v>49</v>
      </c>
      <c r="M566" s="47">
        <v>1</v>
      </c>
      <c r="N566" s="37">
        <f t="shared" si="80"/>
        <v>-1.3569217847884261</v>
      </c>
      <c r="O566" s="37">
        <f t="shared" si="81"/>
        <v>0.2574520512929388</v>
      </c>
      <c r="P566" s="37">
        <f t="shared" si="82"/>
        <v>0.2047410483988007</v>
      </c>
      <c r="Q566" s="1">
        <f>VLOOKUP(P566,Rates!$A$2:$B$7,2,TRUE)</f>
        <v>0.35</v>
      </c>
      <c r="R566" s="38">
        <f t="shared" ca="1" si="83"/>
        <v>0.97185208500992348</v>
      </c>
      <c r="S566" s="53">
        <f t="shared" ca="1" si="84"/>
        <v>1</v>
      </c>
      <c r="T566" s="38">
        <f t="shared" ca="1" si="85"/>
        <v>0.50509186674999873</v>
      </c>
      <c r="U566" s="54">
        <f t="shared" ca="1" si="86"/>
        <v>1.4067662460624524</v>
      </c>
      <c r="V566">
        <f t="shared" ca="1" si="87"/>
        <v>8</v>
      </c>
      <c r="W566" s="41">
        <f ca="1">VLOOKUP(LoanApplications!Q566,Rates!$B$2:$C$7,2,FALSE)*V566-800</f>
        <v>108.51865365069818</v>
      </c>
      <c r="X566">
        <f t="shared" si="88"/>
        <v>0</v>
      </c>
      <c r="Y566" s="41">
        <f t="shared" ca="1" si="89"/>
        <v>0</v>
      </c>
    </row>
    <row r="567" spans="10:25">
      <c r="J567" s="47">
        <v>8</v>
      </c>
      <c r="K567" s="48">
        <v>1.611</v>
      </c>
      <c r="L567" s="49">
        <v>67</v>
      </c>
      <c r="M567" s="47">
        <v>1</v>
      </c>
      <c r="N567" s="37">
        <f t="shared" si="80"/>
        <v>-0.61774298169309105</v>
      </c>
      <c r="O567" s="37">
        <f t="shared" si="81"/>
        <v>0.53915995924973725</v>
      </c>
      <c r="P567" s="37">
        <f t="shared" si="82"/>
        <v>0.35029494888403317</v>
      </c>
      <c r="Q567" s="1">
        <f>VLOOKUP(P567,Rates!$A$2:$B$7,2,TRUE)</f>
        <v>0.3</v>
      </c>
      <c r="R567" s="38">
        <f t="shared" ca="1" si="83"/>
        <v>0.54226628732505511</v>
      </c>
      <c r="S567" s="53">
        <f t="shared" ca="1" si="84"/>
        <v>0</v>
      </c>
      <c r="T567" s="38">
        <f t="shared" ca="1" si="85"/>
        <v>0.71722183752564406</v>
      </c>
      <c r="U567" s="54">
        <f t="shared" ca="1" si="86"/>
        <v>2.5261851338290788</v>
      </c>
      <c r="V567">
        <f t="shared" ca="1" si="87"/>
        <v>2</v>
      </c>
      <c r="W567" s="41">
        <f ca="1">VLOOKUP(LoanApplications!Q567,Rates!$B$2:$C$7,2,FALSE)*V567-800</f>
        <v>-576.85224666864372</v>
      </c>
      <c r="X567">
        <f t="shared" si="88"/>
        <v>1</v>
      </c>
      <c r="Y567" s="41">
        <f t="shared" ca="1" si="89"/>
        <v>-576.85224666864372</v>
      </c>
    </row>
    <row r="568" spans="10:25">
      <c r="J568" s="47">
        <v>16</v>
      </c>
      <c r="K568" s="48">
        <v>0.55700000000000005</v>
      </c>
      <c r="L568" s="49">
        <v>45</v>
      </c>
      <c r="M568" s="47">
        <v>1</v>
      </c>
      <c r="N568" s="37">
        <f t="shared" si="80"/>
        <v>-2.8115370835225164</v>
      </c>
      <c r="O568" s="37">
        <f t="shared" si="81"/>
        <v>6.0112523375101201E-2</v>
      </c>
      <c r="P568" s="37">
        <f t="shared" si="82"/>
        <v>5.6703908358444605E-2</v>
      </c>
      <c r="Q568" s="1">
        <f>VLOOKUP(P568,Rates!$A$2:$B$7,2,TRUE)</f>
        <v>0.35</v>
      </c>
      <c r="R568" s="38">
        <f t="shared" ca="1" si="83"/>
        <v>0.83634959001736042</v>
      </c>
      <c r="S568" s="53">
        <f t="shared" ca="1" si="84"/>
        <v>0</v>
      </c>
      <c r="T568" s="38">
        <f t="shared" ca="1" si="85"/>
        <v>1.9843548358336682E-2</v>
      </c>
      <c r="U568" s="54">
        <f t="shared" ca="1" si="86"/>
        <v>4.0086151054084397E-2</v>
      </c>
      <c r="V568">
        <f t="shared" ca="1" si="87"/>
        <v>0</v>
      </c>
      <c r="W568" s="41">
        <f ca="1">VLOOKUP(LoanApplications!Q568,Rates!$B$2:$C$7,2,FALSE)*V568-800</f>
        <v>-800</v>
      </c>
      <c r="X568">
        <f t="shared" si="88"/>
        <v>0</v>
      </c>
      <c r="Y568" s="41">
        <f t="shared" ca="1" si="89"/>
        <v>0</v>
      </c>
    </row>
    <row r="569" spans="10:25">
      <c r="J569" s="47">
        <v>17</v>
      </c>
      <c r="K569" s="48">
        <v>0.86499999999999999</v>
      </c>
      <c r="L569" s="49">
        <v>63</v>
      </c>
      <c r="M569" s="47">
        <v>1</v>
      </c>
      <c r="N569" s="37">
        <f t="shared" si="80"/>
        <v>4.456746385850014</v>
      </c>
      <c r="O569" s="37">
        <f t="shared" si="81"/>
        <v>86.206569395465266</v>
      </c>
      <c r="P569" s="37">
        <f t="shared" si="82"/>
        <v>0.9885329739842742</v>
      </c>
      <c r="Q569" s="1">
        <f>VLOOKUP(P569,Rates!$A$2:$B$7,2,TRUE)</f>
        <v>0.15</v>
      </c>
      <c r="R569" s="38">
        <f t="shared" ca="1" si="83"/>
        <v>0.32924050638110047</v>
      </c>
      <c r="S569" s="53">
        <f t="shared" ca="1" si="84"/>
        <v>1</v>
      </c>
      <c r="T569" s="38">
        <f t="shared" ca="1" si="85"/>
        <v>0.68040618211170656</v>
      </c>
      <c r="U569" s="54">
        <f t="shared" ca="1" si="86"/>
        <v>2.2814088171105635</v>
      </c>
      <c r="V569">
        <f t="shared" ca="1" si="87"/>
        <v>8</v>
      </c>
      <c r="W569" s="41">
        <f ca="1">VLOOKUP(LoanApplications!Q569,Rates!$B$2:$C$7,2,FALSE)*V569-800</f>
        <v>45.652073294430465</v>
      </c>
      <c r="X569">
        <f t="shared" si="88"/>
        <v>1</v>
      </c>
      <c r="Y569" s="41">
        <f t="shared" ca="1" si="89"/>
        <v>45.652073294430465</v>
      </c>
    </row>
    <row r="570" spans="10:25">
      <c r="J570" s="47">
        <v>14</v>
      </c>
      <c r="K570" s="48">
        <v>1.4830000000000001</v>
      </c>
      <c r="L570" s="49">
        <v>61</v>
      </c>
      <c r="M570" s="47">
        <v>1</v>
      </c>
      <c r="N570" s="37">
        <f t="shared" si="80"/>
        <v>-0.77198680931313035</v>
      </c>
      <c r="O570" s="37">
        <f t="shared" si="81"/>
        <v>0.46209406288158716</v>
      </c>
      <c r="P570" s="37">
        <f t="shared" si="82"/>
        <v>0.31604947630446095</v>
      </c>
      <c r="Q570" s="1">
        <f>VLOOKUP(P570,Rates!$A$2:$B$7,2,TRUE)</f>
        <v>0.3</v>
      </c>
      <c r="R570" s="38">
        <f t="shared" ca="1" si="83"/>
        <v>0.5597562569306469</v>
      </c>
      <c r="S570" s="53">
        <f t="shared" ca="1" si="84"/>
        <v>0</v>
      </c>
      <c r="T570" s="38">
        <f t="shared" ca="1" si="85"/>
        <v>0.33560870361921413</v>
      </c>
      <c r="U570" s="54">
        <f t="shared" ca="1" si="86"/>
        <v>0.81776800259503479</v>
      </c>
      <c r="V570">
        <f t="shared" ca="1" si="87"/>
        <v>0</v>
      </c>
      <c r="W570" s="41">
        <f ca="1">VLOOKUP(LoanApplications!Q570,Rates!$B$2:$C$7,2,FALSE)*V570-800</f>
        <v>-800</v>
      </c>
      <c r="X570">
        <f t="shared" si="88"/>
        <v>1</v>
      </c>
      <c r="Y570" s="41">
        <f t="shared" ca="1" si="89"/>
        <v>-800</v>
      </c>
    </row>
    <row r="571" spans="10:25">
      <c r="J571" s="47">
        <v>5</v>
      </c>
      <c r="K571" s="48">
        <v>0.35699999999999998</v>
      </c>
      <c r="L571" s="49">
        <v>60</v>
      </c>
      <c r="M571" s="47">
        <v>1</v>
      </c>
      <c r="N571" s="37">
        <f t="shared" si="80"/>
        <v>1.6708225537577945</v>
      </c>
      <c r="O571" s="37">
        <f t="shared" si="81"/>
        <v>5.3165391383498575</v>
      </c>
      <c r="P571" s="37">
        <f t="shared" si="82"/>
        <v>0.84168545811286755</v>
      </c>
      <c r="Q571" s="1">
        <f>VLOOKUP(P571,Rates!$A$2:$B$7,2,TRUE)</f>
        <v>0.25</v>
      </c>
      <c r="R571" s="38">
        <f t="shared" ca="1" si="83"/>
        <v>0.2752612075557872</v>
      </c>
      <c r="S571" s="53">
        <f t="shared" ca="1" si="84"/>
        <v>1</v>
      </c>
      <c r="T571" s="38">
        <f t="shared" ca="1" si="85"/>
        <v>0.67546213468136274</v>
      </c>
      <c r="U571" s="54">
        <f t="shared" ca="1" si="86"/>
        <v>2.2507061229050058</v>
      </c>
      <c r="V571">
        <f t="shared" ca="1" si="87"/>
        <v>8</v>
      </c>
      <c r="W571" s="41">
        <f ca="1">VLOOKUP(LoanApplications!Q571,Rates!$B$2:$C$7,2,FALSE)*V571-800</f>
        <v>76.803357187340907</v>
      </c>
      <c r="X571">
        <f t="shared" si="88"/>
        <v>1</v>
      </c>
      <c r="Y571" s="41">
        <f t="shared" ca="1" si="89"/>
        <v>76.803357187340907</v>
      </c>
    </row>
    <row r="572" spans="10:25">
      <c r="J572" s="47">
        <v>19</v>
      </c>
      <c r="K572" s="48">
        <v>1.5489999999999999</v>
      </c>
      <c r="L572" s="49">
        <v>56</v>
      </c>
      <c r="M572" s="47">
        <v>1</v>
      </c>
      <c r="N572" s="37">
        <f t="shared" si="80"/>
        <v>-1.8131907806543914</v>
      </c>
      <c r="O572" s="37">
        <f t="shared" si="81"/>
        <v>0.16313278455164865</v>
      </c>
      <c r="P572" s="37">
        <f t="shared" si="82"/>
        <v>0.14025293304283504</v>
      </c>
      <c r="Q572" s="1">
        <f>VLOOKUP(P572,Rates!$A$2:$B$7,2,TRUE)</f>
        <v>0.35</v>
      </c>
      <c r="R572" s="38">
        <f t="shared" ca="1" si="83"/>
        <v>1.7977854018840667E-2</v>
      </c>
      <c r="S572" s="53">
        <f t="shared" ca="1" si="84"/>
        <v>0</v>
      </c>
      <c r="T572" s="38">
        <f t="shared" ca="1" si="85"/>
        <v>0.78383537093605682</v>
      </c>
      <c r="U572" s="54">
        <f t="shared" ca="1" si="86"/>
        <v>3.0634299800218234</v>
      </c>
      <c r="V572">
        <f t="shared" ca="1" si="87"/>
        <v>3</v>
      </c>
      <c r="W572" s="41">
        <f ca="1">VLOOKUP(LoanApplications!Q572,Rates!$B$2:$C$7,2,FALSE)*V572-800</f>
        <v>-459.30550488098817</v>
      </c>
      <c r="X572">
        <f t="shared" si="88"/>
        <v>0</v>
      </c>
      <c r="Y572" s="41">
        <f t="shared" ca="1" si="89"/>
        <v>0</v>
      </c>
    </row>
    <row r="573" spans="10:25">
      <c r="J573" s="47">
        <v>23</v>
      </c>
      <c r="K573" s="48">
        <v>1.2909999999999999</v>
      </c>
      <c r="L573" s="49">
        <v>49</v>
      </c>
      <c r="M573" s="47">
        <v>1</v>
      </c>
      <c r="N573" s="37">
        <f t="shared" si="80"/>
        <v>-2.4298926827887577</v>
      </c>
      <c r="O573" s="37">
        <f t="shared" si="81"/>
        <v>8.8046280956709425E-2</v>
      </c>
      <c r="P573" s="37">
        <f t="shared" si="82"/>
        <v>8.0921448377445027E-2</v>
      </c>
      <c r="Q573" s="1">
        <f>VLOOKUP(P573,Rates!$A$2:$B$7,2,TRUE)</f>
        <v>0.35</v>
      </c>
      <c r="R573" s="38">
        <f t="shared" ca="1" si="83"/>
        <v>0.8251969926928705</v>
      </c>
      <c r="S573" s="53">
        <f t="shared" ca="1" si="84"/>
        <v>0</v>
      </c>
      <c r="T573" s="38">
        <f t="shared" ca="1" si="85"/>
        <v>0.15780690258011776</v>
      </c>
      <c r="U573" s="54">
        <f t="shared" ca="1" si="86"/>
        <v>0.34349191835949627</v>
      </c>
      <c r="V573">
        <f t="shared" ca="1" si="87"/>
        <v>0</v>
      </c>
      <c r="W573" s="41">
        <f ca="1">VLOOKUP(LoanApplications!Q573,Rates!$B$2:$C$7,2,FALSE)*V573-800</f>
        <v>-800</v>
      </c>
      <c r="X573">
        <f t="shared" si="88"/>
        <v>0</v>
      </c>
      <c r="Y573" s="41">
        <f t="shared" ca="1" si="89"/>
        <v>0</v>
      </c>
    </row>
    <row r="574" spans="10:25">
      <c r="J574" s="47">
        <v>7</v>
      </c>
      <c r="K574" s="48">
        <v>1.222</v>
      </c>
      <c r="L574" s="49">
        <v>70</v>
      </c>
      <c r="M574" s="47">
        <v>1</v>
      </c>
      <c r="N574" s="37">
        <f t="shared" si="80"/>
        <v>2.5278976970813076</v>
      </c>
      <c r="O574" s="37">
        <f t="shared" si="81"/>
        <v>12.527142585872049</v>
      </c>
      <c r="P574" s="37">
        <f t="shared" si="82"/>
        <v>0.92607455760506174</v>
      </c>
      <c r="Q574" s="1">
        <f>VLOOKUP(P574,Rates!$A$2:$B$7,2,TRUE)</f>
        <v>0.22</v>
      </c>
      <c r="R574" s="38">
        <f t="shared" ca="1" si="83"/>
        <v>0.69309219942283462</v>
      </c>
      <c r="S574" s="53">
        <f t="shared" ca="1" si="84"/>
        <v>1</v>
      </c>
      <c r="T574" s="38">
        <f t="shared" ca="1" si="85"/>
        <v>0.32526393004594978</v>
      </c>
      <c r="U574" s="54">
        <f t="shared" ca="1" si="86"/>
        <v>0.78686734409688763</v>
      </c>
      <c r="V574">
        <f t="shared" ca="1" si="87"/>
        <v>8</v>
      </c>
      <c r="W574" s="41">
        <f ca="1">VLOOKUP(LoanApplications!Q574,Rates!$B$2:$C$7,2,FALSE)*V574-800</f>
        <v>67.398382478407598</v>
      </c>
      <c r="X574">
        <f t="shared" si="88"/>
        <v>1</v>
      </c>
      <c r="Y574" s="41">
        <f t="shared" ca="1" si="89"/>
        <v>67.398382478407598</v>
      </c>
    </row>
    <row r="575" spans="10:25">
      <c r="J575" s="47">
        <v>14</v>
      </c>
      <c r="K575" s="48">
        <v>0.75700000000000001</v>
      </c>
      <c r="L575" s="49">
        <v>52</v>
      </c>
      <c r="M575" s="47">
        <v>1</v>
      </c>
      <c r="N575" s="37">
        <f t="shared" si="80"/>
        <v>-1.2141753474365267</v>
      </c>
      <c r="O575" s="37">
        <f t="shared" si="81"/>
        <v>0.29695479788477674</v>
      </c>
      <c r="P575" s="37">
        <f t="shared" si="82"/>
        <v>0.22896310524397984</v>
      </c>
      <c r="Q575" s="1">
        <f>VLOOKUP(P575,Rates!$A$2:$B$7,2,TRUE)</f>
        <v>0.35</v>
      </c>
      <c r="R575" s="38">
        <f t="shared" ca="1" si="83"/>
        <v>1.180687937414171E-2</v>
      </c>
      <c r="S575" s="53">
        <f t="shared" ca="1" si="84"/>
        <v>0</v>
      </c>
      <c r="T575" s="38">
        <f t="shared" ca="1" si="85"/>
        <v>0.94075199393744069</v>
      </c>
      <c r="U575" s="54">
        <f t="shared" ca="1" si="86"/>
        <v>5.6520463049715106</v>
      </c>
      <c r="V575">
        <f t="shared" ca="1" si="87"/>
        <v>5</v>
      </c>
      <c r="W575" s="41">
        <f ca="1">VLOOKUP(LoanApplications!Q575,Rates!$B$2:$C$7,2,FALSE)*V575-800</f>
        <v>-232.17584146831359</v>
      </c>
      <c r="X575">
        <f t="shared" si="88"/>
        <v>0</v>
      </c>
      <c r="Y575" s="41">
        <f t="shared" ca="1" si="89"/>
        <v>0</v>
      </c>
    </row>
    <row r="576" spans="10:25">
      <c r="J576" s="47">
        <v>7</v>
      </c>
      <c r="K576" s="48">
        <v>1.4039999999999999</v>
      </c>
      <c r="L576" s="49">
        <v>66</v>
      </c>
      <c r="M576" s="47">
        <v>1</v>
      </c>
      <c r="N576" s="37">
        <f t="shared" si="80"/>
        <v>-0.33615663622246217</v>
      </c>
      <c r="O576" s="37">
        <f t="shared" si="81"/>
        <v>0.71451117871842584</v>
      </c>
      <c r="P576" s="37">
        <f t="shared" si="82"/>
        <v>0.41674337711376919</v>
      </c>
      <c r="Q576" s="1">
        <f>VLOOKUP(P576,Rates!$A$2:$B$7,2,TRUE)</f>
        <v>0.3</v>
      </c>
      <c r="R576" s="38">
        <f t="shared" ca="1" si="83"/>
        <v>0.75353162595170353</v>
      </c>
      <c r="S576" s="53">
        <f t="shared" ca="1" si="84"/>
        <v>1</v>
      </c>
      <c r="T576" s="38">
        <f t="shared" ca="1" si="85"/>
        <v>6.9625870728412642E-2</v>
      </c>
      <c r="U576" s="54">
        <f t="shared" ca="1" si="86"/>
        <v>0.14433696838447141</v>
      </c>
      <c r="V576">
        <f t="shared" ca="1" si="87"/>
        <v>8</v>
      </c>
      <c r="W576" s="41">
        <f ca="1">VLOOKUP(LoanApplications!Q576,Rates!$B$2:$C$7,2,FALSE)*V576-800</f>
        <v>92.591013325425138</v>
      </c>
      <c r="X576">
        <f t="shared" si="88"/>
        <v>1</v>
      </c>
      <c r="Y576" s="41">
        <f t="shared" ca="1" si="89"/>
        <v>92.591013325425138</v>
      </c>
    </row>
    <row r="577" spans="10:25">
      <c r="J577" s="47">
        <v>16</v>
      </c>
      <c r="K577" s="48">
        <v>1.3519999999999999</v>
      </c>
      <c r="L577" s="49">
        <v>60</v>
      </c>
      <c r="M577" s="47">
        <v>1</v>
      </c>
      <c r="N577" s="37">
        <f t="shared" si="80"/>
        <v>0.11901712061637681</v>
      </c>
      <c r="O577" s="37">
        <f t="shared" si="81"/>
        <v>1.1263892026007014</v>
      </c>
      <c r="P577" s="37">
        <f t="shared" si="82"/>
        <v>0.5297192072001965</v>
      </c>
      <c r="Q577" s="1">
        <f>VLOOKUP(P577,Rates!$A$2:$B$7,2,TRUE)</f>
        <v>0.28000000000000003</v>
      </c>
      <c r="R577" s="38">
        <f t="shared" ca="1" si="83"/>
        <v>0.28848607207779375</v>
      </c>
      <c r="S577" s="53">
        <f t="shared" ca="1" si="84"/>
        <v>0</v>
      </c>
      <c r="T577" s="38">
        <f t="shared" ca="1" si="85"/>
        <v>0.96553247087343808</v>
      </c>
      <c r="U577" s="54">
        <f t="shared" ca="1" si="86"/>
        <v>6.7354751657492384</v>
      </c>
      <c r="V577">
        <f t="shared" ca="1" si="87"/>
        <v>6</v>
      </c>
      <c r="W577" s="41">
        <f ca="1">VLOOKUP(LoanApplications!Q577,Rates!$B$2:$C$7,2,FALSE)*V577-800</f>
        <v>-135.30567871697872</v>
      </c>
      <c r="X577">
        <f t="shared" si="88"/>
        <v>1</v>
      </c>
      <c r="Y577" s="41">
        <f t="shared" ca="1" si="89"/>
        <v>-135.30567871697872</v>
      </c>
    </row>
    <row r="578" spans="10:25">
      <c r="J578" s="47">
        <v>9</v>
      </c>
      <c r="K578" s="48">
        <v>1.56</v>
      </c>
      <c r="L578" s="49">
        <v>62</v>
      </c>
      <c r="M578" s="47">
        <v>1</v>
      </c>
      <c r="N578" s="37">
        <f t="shared" si="80"/>
        <v>-2.3886941375807069</v>
      </c>
      <c r="O578" s="37">
        <f t="shared" si="81"/>
        <v>9.1749417799171548E-2</v>
      </c>
      <c r="P578" s="37">
        <f t="shared" si="82"/>
        <v>8.4038897849038244E-2</v>
      </c>
      <c r="Q578" s="1">
        <f>VLOOKUP(P578,Rates!$A$2:$B$7,2,TRUE)</f>
        <v>0.35</v>
      </c>
      <c r="R578" s="38">
        <f t="shared" ca="1" si="83"/>
        <v>0.50119997767839364</v>
      </c>
      <c r="S578" s="53">
        <f t="shared" ca="1" si="84"/>
        <v>0</v>
      </c>
      <c r="T578" s="38">
        <f t="shared" ca="1" si="85"/>
        <v>0.81337466114089696</v>
      </c>
      <c r="U578" s="54">
        <f t="shared" ca="1" si="86"/>
        <v>3.3573044148050251</v>
      </c>
      <c r="V578">
        <f t="shared" ca="1" si="87"/>
        <v>3</v>
      </c>
      <c r="W578" s="41">
        <f ca="1">VLOOKUP(LoanApplications!Q578,Rates!$B$2:$C$7,2,FALSE)*V578-800</f>
        <v>-459.30550488098817</v>
      </c>
      <c r="X578">
        <f t="shared" si="88"/>
        <v>0</v>
      </c>
      <c r="Y578" s="41">
        <f t="shared" ca="1" si="89"/>
        <v>0</v>
      </c>
    </row>
    <row r="579" spans="10:25">
      <c r="J579" s="47">
        <v>10</v>
      </c>
      <c r="K579" s="48">
        <v>0.39900000000000002</v>
      </c>
      <c r="L579" s="49">
        <v>62</v>
      </c>
      <c r="M579" s="47">
        <v>1</v>
      </c>
      <c r="N579" s="37">
        <f t="shared" ref="N579:N642" si="90">SUMPRODUCT($A$10:$D$10,J579:M579)</f>
        <v>4.0850694753607684</v>
      </c>
      <c r="O579" s="37">
        <f t="shared" ref="O579:O642" si="91">EXP(N579)</f>
        <v>59.446067644775177</v>
      </c>
      <c r="P579" s="37">
        <f t="shared" ref="P579:P642" si="92">O579/(1+O579)</f>
        <v>0.98345632662364868</v>
      </c>
      <c r="Q579" s="1">
        <f>VLOOKUP(P579,Rates!$A$2:$B$7,2,TRUE)</f>
        <v>0.15</v>
      </c>
      <c r="R579" s="38">
        <f t="shared" ref="R579:R642" ca="1" si="93">RAND()</f>
        <v>0.37919420015333072</v>
      </c>
      <c r="S579" s="53">
        <f t="shared" ref="S579:S642" ca="1" si="94">_xlfn.BINOM.INV(1,P579,R579)</f>
        <v>1</v>
      </c>
      <c r="T579" s="38">
        <f t="shared" ref="T579:T642" ca="1" si="95">RAND()</f>
        <v>0.60517940659893987</v>
      </c>
      <c r="U579" s="54">
        <f t="shared" ref="U579:U642" ca="1" si="96">_xlfn.GAMMA.INV(T579,1,2)</f>
        <v>1.8586476223593678</v>
      </c>
      <c r="V579">
        <f t="shared" ref="V579:V642" ca="1" si="97">IF(S579=1,8,MIN(FLOOR(U579,1),7))</f>
        <v>8</v>
      </c>
      <c r="W579" s="41">
        <f ca="1">VLOOKUP(LoanApplications!Q579,Rates!$B$2:$C$7,2,FALSE)*V579-800</f>
        <v>45.652073294430465</v>
      </c>
      <c r="X579">
        <f t="shared" ref="X579:X642" si="98">IF(P579&gt;$AB$2,1,0)</f>
        <v>1</v>
      </c>
      <c r="Y579" s="41">
        <f t="shared" ref="Y579:Y642" ca="1" si="99">X579*W579</f>
        <v>45.652073294430465</v>
      </c>
    </row>
    <row r="580" spans="10:25">
      <c r="J580" s="47">
        <v>22</v>
      </c>
      <c r="K580" s="48">
        <v>0.66500000000000004</v>
      </c>
      <c r="L580" s="49">
        <v>51</v>
      </c>
      <c r="M580" s="47">
        <v>1</v>
      </c>
      <c r="N580" s="37">
        <f t="shared" si="90"/>
        <v>1.4929499772447627</v>
      </c>
      <c r="O580" s="37">
        <f t="shared" si="91"/>
        <v>4.4502041754302892</v>
      </c>
      <c r="P580" s="37">
        <f t="shared" si="92"/>
        <v>0.81652063522536733</v>
      </c>
      <c r="Q580" s="1">
        <f>VLOOKUP(P580,Rates!$A$2:$B$7,2,TRUE)</f>
        <v>0.25</v>
      </c>
      <c r="R580" s="38">
        <f t="shared" ca="1" si="93"/>
        <v>0.4207062782186628</v>
      </c>
      <c r="S580" s="53">
        <f t="shared" ca="1" si="94"/>
        <v>1</v>
      </c>
      <c r="T580" s="38">
        <f t="shared" ca="1" si="95"/>
        <v>0.97897895329225537</v>
      </c>
      <c r="U580" s="54">
        <f t="shared" ca="1" si="96"/>
        <v>7.72446223794348</v>
      </c>
      <c r="V580">
        <f t="shared" ca="1" si="97"/>
        <v>8</v>
      </c>
      <c r="W580" s="41">
        <f ca="1">VLOOKUP(LoanApplications!Q580,Rates!$B$2:$C$7,2,FALSE)*V580-800</f>
        <v>76.803357187340907</v>
      </c>
      <c r="X580">
        <f t="shared" si="98"/>
        <v>1</v>
      </c>
      <c r="Y580" s="41">
        <f t="shared" ca="1" si="99"/>
        <v>76.803357187340907</v>
      </c>
    </row>
    <row r="581" spans="10:25">
      <c r="J581" s="47">
        <v>3</v>
      </c>
      <c r="K581" s="48">
        <v>0.84000000000000008</v>
      </c>
      <c r="L581" s="49">
        <v>72</v>
      </c>
      <c r="M581" s="47">
        <v>1</v>
      </c>
      <c r="N581" s="37">
        <f t="shared" si="90"/>
        <v>4.1498927525949867</v>
      </c>
      <c r="O581" s="37">
        <f t="shared" si="91"/>
        <v>63.427197530997816</v>
      </c>
      <c r="P581" s="37">
        <f t="shared" si="92"/>
        <v>0.98447860471474224</v>
      </c>
      <c r="Q581" s="1">
        <f>VLOOKUP(P581,Rates!$A$2:$B$7,2,TRUE)</f>
        <v>0.15</v>
      </c>
      <c r="R581" s="38">
        <f t="shared" ca="1" si="93"/>
        <v>0.90860167602276087</v>
      </c>
      <c r="S581" s="53">
        <f t="shared" ca="1" si="94"/>
        <v>1</v>
      </c>
      <c r="T581" s="38">
        <f t="shared" ca="1" si="95"/>
        <v>0.63044880962256133</v>
      </c>
      <c r="U581" s="54">
        <f t="shared" ca="1" si="96"/>
        <v>1.9909320172049776</v>
      </c>
      <c r="V581">
        <f t="shared" ca="1" si="97"/>
        <v>8</v>
      </c>
      <c r="W581" s="41">
        <f ca="1">VLOOKUP(LoanApplications!Q581,Rates!$B$2:$C$7,2,FALSE)*V581-800</f>
        <v>45.652073294430465</v>
      </c>
      <c r="X581">
        <f t="shared" si="98"/>
        <v>1</v>
      </c>
      <c r="Y581" s="41">
        <f t="shared" ca="1" si="99"/>
        <v>45.652073294430465</v>
      </c>
    </row>
    <row r="582" spans="10:25">
      <c r="J582" s="47">
        <v>12</v>
      </c>
      <c r="K582" s="48">
        <v>1.6019999999999999</v>
      </c>
      <c r="L582" s="49">
        <v>60</v>
      </c>
      <c r="M582" s="47">
        <v>1</v>
      </c>
      <c r="N582" s="37">
        <f t="shared" si="90"/>
        <v>-2.5505888681873969</v>
      </c>
      <c r="O582" s="37">
        <f t="shared" si="91"/>
        <v>7.8035699727392563E-2</v>
      </c>
      <c r="P582" s="37">
        <f t="shared" si="92"/>
        <v>7.2386934632244354E-2</v>
      </c>
      <c r="Q582" s="1">
        <f>VLOOKUP(P582,Rates!$A$2:$B$7,2,TRUE)</f>
        <v>0.35</v>
      </c>
      <c r="R582" s="38">
        <f t="shared" ca="1" si="93"/>
        <v>0.64178752483965129</v>
      </c>
      <c r="S582" s="53">
        <f t="shared" ca="1" si="94"/>
        <v>0</v>
      </c>
      <c r="T582" s="38">
        <f t="shared" ca="1" si="95"/>
        <v>0.59034167221074896</v>
      </c>
      <c r="U582" s="54">
        <f t="shared" ca="1" si="96"/>
        <v>1.7848636271315819</v>
      </c>
      <c r="V582">
        <f t="shared" ca="1" si="97"/>
        <v>1</v>
      </c>
      <c r="W582" s="41">
        <f ca="1">VLOOKUP(LoanApplications!Q582,Rates!$B$2:$C$7,2,FALSE)*V582-800</f>
        <v>-686.43516829366274</v>
      </c>
      <c r="X582">
        <f t="shared" si="98"/>
        <v>0</v>
      </c>
      <c r="Y582" s="41">
        <f t="shared" ca="1" si="99"/>
        <v>0</v>
      </c>
    </row>
    <row r="583" spans="10:25">
      <c r="J583" s="47">
        <v>14</v>
      </c>
      <c r="K583" s="48">
        <v>1.577</v>
      </c>
      <c r="L583" s="49">
        <v>57.744</v>
      </c>
      <c r="M583" s="47">
        <v>1</v>
      </c>
      <c r="N583" s="37">
        <f t="shared" si="90"/>
        <v>-2.8171159343528274</v>
      </c>
      <c r="O583" s="37">
        <f t="shared" si="91"/>
        <v>5.9778098295349788E-2</v>
      </c>
      <c r="P583" s="37">
        <f t="shared" si="92"/>
        <v>5.6406240505916E-2</v>
      </c>
      <c r="Q583" s="1">
        <f>VLOOKUP(P583,Rates!$A$2:$B$7,2,TRUE)</f>
        <v>0.35</v>
      </c>
      <c r="R583" s="38">
        <f t="shared" ca="1" si="93"/>
        <v>0.74996824515767879</v>
      </c>
      <c r="S583" s="53">
        <f t="shared" ca="1" si="94"/>
        <v>0</v>
      </c>
      <c r="T583" s="38">
        <f t="shared" ca="1" si="95"/>
        <v>0.55685151601362215</v>
      </c>
      <c r="U583" s="54">
        <f t="shared" ca="1" si="96"/>
        <v>1.6277007735957549</v>
      </c>
      <c r="V583">
        <f t="shared" ca="1" si="97"/>
        <v>1</v>
      </c>
      <c r="W583" s="41">
        <f ca="1">VLOOKUP(LoanApplications!Q583,Rates!$B$2:$C$7,2,FALSE)*V583-800</f>
        <v>-686.43516829366274</v>
      </c>
      <c r="X583">
        <f t="shared" si="98"/>
        <v>0</v>
      </c>
      <c r="Y583" s="41">
        <f t="shared" ca="1" si="99"/>
        <v>0</v>
      </c>
    </row>
    <row r="584" spans="10:25">
      <c r="J584" s="47">
        <v>6</v>
      </c>
      <c r="K584" s="48">
        <v>0.29599999999999999</v>
      </c>
      <c r="L584" s="49">
        <v>60</v>
      </c>
      <c r="M584" s="47">
        <v>1</v>
      </c>
      <c r="N584" s="37">
        <f t="shared" si="90"/>
        <v>2.3302954727397029</v>
      </c>
      <c r="O584" s="37">
        <f t="shared" si="91"/>
        <v>10.280978833284337</v>
      </c>
      <c r="P584" s="37">
        <f t="shared" si="92"/>
        <v>0.91135520997083008</v>
      </c>
      <c r="Q584" s="1">
        <f>VLOOKUP(P584,Rates!$A$2:$B$7,2,TRUE)</f>
        <v>0.22</v>
      </c>
      <c r="R584" s="38">
        <f t="shared" ca="1" si="93"/>
        <v>0.18502612523916628</v>
      </c>
      <c r="S584" s="53">
        <f t="shared" ca="1" si="94"/>
        <v>1</v>
      </c>
      <c r="T584" s="38">
        <f t="shared" ca="1" si="95"/>
        <v>4.4763670858730564E-2</v>
      </c>
      <c r="U584" s="54">
        <f t="shared" ca="1" si="96"/>
        <v>9.1593008092888895E-2</v>
      </c>
      <c r="V584">
        <f t="shared" ca="1" si="97"/>
        <v>8</v>
      </c>
      <c r="W584" s="41">
        <f ca="1">VLOOKUP(LoanApplications!Q584,Rates!$B$2:$C$7,2,FALSE)*V584-800</f>
        <v>67.398382478407598</v>
      </c>
      <c r="X584">
        <f t="shared" si="98"/>
        <v>1</v>
      </c>
      <c r="Y584" s="41">
        <f t="shared" ca="1" si="99"/>
        <v>67.398382478407598</v>
      </c>
    </row>
    <row r="585" spans="10:25">
      <c r="J585" s="47">
        <v>6</v>
      </c>
      <c r="K585" s="48">
        <v>1.536</v>
      </c>
      <c r="L585" s="49">
        <v>61</v>
      </c>
      <c r="M585" s="47">
        <v>1</v>
      </c>
      <c r="N585" s="37">
        <f t="shared" si="90"/>
        <v>-3.748482477648011</v>
      </c>
      <c r="O585" s="37">
        <f t="shared" si="91"/>
        <v>2.3553461653920742E-2</v>
      </c>
      <c r="P585" s="37">
        <f t="shared" si="92"/>
        <v>2.3011462064581958E-2</v>
      </c>
      <c r="Q585" s="1">
        <f>VLOOKUP(P585,Rates!$A$2:$B$7,2,TRUE)</f>
        <v>0.35</v>
      </c>
      <c r="R585" s="38">
        <f t="shared" ca="1" si="93"/>
        <v>7.422642255046108E-2</v>
      </c>
      <c r="S585" s="53">
        <f t="shared" ca="1" si="94"/>
        <v>0</v>
      </c>
      <c r="T585" s="38">
        <f t="shared" ca="1" si="95"/>
        <v>0.47094317928622265</v>
      </c>
      <c r="U585" s="54">
        <f t="shared" ca="1" si="96"/>
        <v>1.2733188826696218</v>
      </c>
      <c r="V585">
        <f t="shared" ca="1" si="97"/>
        <v>1</v>
      </c>
      <c r="W585" s="41">
        <f ca="1">VLOOKUP(LoanApplications!Q585,Rates!$B$2:$C$7,2,FALSE)*V585-800</f>
        <v>-686.43516829366274</v>
      </c>
      <c r="X585">
        <f t="shared" si="98"/>
        <v>0</v>
      </c>
      <c r="Y585" s="41">
        <f t="shared" ca="1" si="99"/>
        <v>0</v>
      </c>
    </row>
    <row r="586" spans="10:25">
      <c r="J586" s="47">
        <v>2</v>
      </c>
      <c r="K586" s="48">
        <v>0.71199999999999997</v>
      </c>
      <c r="L586" s="49">
        <v>59</v>
      </c>
      <c r="M586" s="47">
        <v>1</v>
      </c>
      <c r="N586" s="37">
        <f t="shared" si="90"/>
        <v>-1.6922532163192159</v>
      </c>
      <c r="O586" s="37">
        <f t="shared" si="91"/>
        <v>0.18410422964002454</v>
      </c>
      <c r="P586" s="37">
        <f t="shared" si="92"/>
        <v>0.15547975003517506</v>
      </c>
      <c r="Q586" s="1">
        <f>VLOOKUP(P586,Rates!$A$2:$B$7,2,TRUE)</f>
        <v>0.35</v>
      </c>
      <c r="R586" s="38">
        <f t="shared" ca="1" si="93"/>
        <v>0.6819338660037626</v>
      </c>
      <c r="S586" s="53">
        <f t="shared" ca="1" si="94"/>
        <v>0</v>
      </c>
      <c r="T586" s="38">
        <f t="shared" ca="1" si="95"/>
        <v>0.53721396322283554</v>
      </c>
      <c r="U586" s="54">
        <f t="shared" ca="1" si="96"/>
        <v>1.5409809105987109</v>
      </c>
      <c r="V586">
        <f t="shared" ca="1" si="97"/>
        <v>1</v>
      </c>
      <c r="W586" s="41">
        <f ca="1">VLOOKUP(LoanApplications!Q586,Rates!$B$2:$C$7,2,FALSE)*V586-800</f>
        <v>-686.43516829366274</v>
      </c>
      <c r="X586">
        <f t="shared" si="98"/>
        <v>0</v>
      </c>
      <c r="Y586" s="41">
        <f t="shared" ca="1" si="99"/>
        <v>0</v>
      </c>
    </row>
    <row r="587" spans="10:25">
      <c r="J587" s="47">
        <v>9</v>
      </c>
      <c r="K587" s="48">
        <v>0.41500000000000004</v>
      </c>
      <c r="L587" s="49">
        <v>54</v>
      </c>
      <c r="M587" s="47">
        <v>1</v>
      </c>
      <c r="N587" s="37">
        <f t="shared" si="90"/>
        <v>-0.14065311583825135</v>
      </c>
      <c r="O587" s="37">
        <f t="shared" si="91"/>
        <v>0.86879062914264704</v>
      </c>
      <c r="P587" s="37">
        <f t="shared" si="92"/>
        <v>0.46489457705662074</v>
      </c>
      <c r="Q587" s="1">
        <f>VLOOKUP(P587,Rates!$A$2:$B$7,2,TRUE)</f>
        <v>0.28000000000000003</v>
      </c>
      <c r="R587" s="38">
        <f t="shared" ca="1" si="93"/>
        <v>0.1479075189768011</v>
      </c>
      <c r="S587" s="53">
        <f t="shared" ca="1" si="94"/>
        <v>0</v>
      </c>
      <c r="T587" s="38">
        <f t="shared" ca="1" si="95"/>
        <v>0.84952091533442597</v>
      </c>
      <c r="U587" s="54">
        <f t="shared" ca="1" si="96"/>
        <v>3.7878623535450435</v>
      </c>
      <c r="V587">
        <f t="shared" ca="1" si="97"/>
        <v>3</v>
      </c>
      <c r="W587" s="41">
        <f ca="1">VLOOKUP(LoanApplications!Q587,Rates!$B$2:$C$7,2,FALSE)*V587-800</f>
        <v>-467.65283935848936</v>
      </c>
      <c r="X587">
        <f t="shared" si="98"/>
        <v>1</v>
      </c>
      <c r="Y587" s="41">
        <f t="shared" ca="1" si="99"/>
        <v>-467.65283935848936</v>
      </c>
    </row>
    <row r="588" spans="10:25">
      <c r="J588" s="47">
        <v>12</v>
      </c>
      <c r="K588" s="48">
        <v>1.6739999999999999</v>
      </c>
      <c r="L588" s="49">
        <v>67</v>
      </c>
      <c r="M588" s="47">
        <v>1</v>
      </c>
      <c r="N588" s="37">
        <f t="shared" si="90"/>
        <v>0.3974330187385533</v>
      </c>
      <c r="O588" s="37">
        <f t="shared" si="91"/>
        <v>1.4880001225035531</v>
      </c>
      <c r="P588" s="37">
        <f t="shared" si="92"/>
        <v>0.5980707593399357</v>
      </c>
      <c r="Q588" s="1">
        <f>VLOOKUP(P588,Rates!$A$2:$B$7,2,TRUE)</f>
        <v>0.28000000000000003</v>
      </c>
      <c r="R588" s="38">
        <f t="shared" ca="1" si="93"/>
        <v>4.8865586463828437E-2</v>
      </c>
      <c r="S588" s="53">
        <f t="shared" ca="1" si="94"/>
        <v>0</v>
      </c>
      <c r="T588" s="38">
        <f t="shared" ca="1" si="95"/>
        <v>0.797695828084101</v>
      </c>
      <c r="U588" s="54">
        <f t="shared" ca="1" si="96"/>
        <v>3.195965825198861</v>
      </c>
      <c r="V588">
        <f t="shared" ca="1" si="97"/>
        <v>3</v>
      </c>
      <c r="W588" s="41">
        <f ca="1">VLOOKUP(LoanApplications!Q588,Rates!$B$2:$C$7,2,FALSE)*V588-800</f>
        <v>-467.65283935848936</v>
      </c>
      <c r="X588">
        <f t="shared" si="98"/>
        <v>1</v>
      </c>
      <c r="Y588" s="41">
        <f t="shared" ca="1" si="99"/>
        <v>-467.65283935848936</v>
      </c>
    </row>
    <row r="589" spans="10:25">
      <c r="J589" s="47">
        <v>6</v>
      </c>
      <c r="K589" s="48">
        <v>1.077</v>
      </c>
      <c r="L589" s="49">
        <v>58</v>
      </c>
      <c r="M589" s="47">
        <v>1</v>
      </c>
      <c r="N589" s="37">
        <f t="shared" si="90"/>
        <v>-2.7488776746686376</v>
      </c>
      <c r="O589" s="37">
        <f t="shared" si="91"/>
        <v>6.3999649342005596E-2</v>
      </c>
      <c r="P589" s="37">
        <f t="shared" si="92"/>
        <v>6.0150066197469147E-2</v>
      </c>
      <c r="Q589" s="1">
        <f>VLOOKUP(P589,Rates!$A$2:$B$7,2,TRUE)</f>
        <v>0.35</v>
      </c>
      <c r="R589" s="38">
        <f t="shared" ca="1" si="93"/>
        <v>0.19263810983123653</v>
      </c>
      <c r="S589" s="53">
        <f t="shared" ca="1" si="94"/>
        <v>0</v>
      </c>
      <c r="T589" s="38">
        <f t="shared" ca="1" si="95"/>
        <v>0.81428205497959205</v>
      </c>
      <c r="U589" s="54">
        <f t="shared" ca="1" si="96"/>
        <v>3.3670523616517998</v>
      </c>
      <c r="V589">
        <f t="shared" ca="1" si="97"/>
        <v>3</v>
      </c>
      <c r="W589" s="41">
        <f ca="1">VLOOKUP(LoanApplications!Q589,Rates!$B$2:$C$7,2,FALSE)*V589-800</f>
        <v>-459.30550488098817</v>
      </c>
      <c r="X589">
        <f t="shared" si="98"/>
        <v>0</v>
      </c>
      <c r="Y589" s="41">
        <f t="shared" ca="1" si="99"/>
        <v>0</v>
      </c>
    </row>
    <row r="590" spans="10:25">
      <c r="J590" s="47">
        <v>11</v>
      </c>
      <c r="K590" s="48">
        <v>0.76800000000000002</v>
      </c>
      <c r="L590" s="49">
        <v>55</v>
      </c>
      <c r="M590" s="47">
        <v>1</v>
      </c>
      <c r="N590" s="37">
        <f t="shared" si="90"/>
        <v>-0.85691033655390925</v>
      </c>
      <c r="O590" s="37">
        <f t="shared" si="91"/>
        <v>0.42447153257388331</v>
      </c>
      <c r="P590" s="37">
        <f t="shared" si="92"/>
        <v>0.29798526882941917</v>
      </c>
      <c r="Q590" s="1">
        <f>VLOOKUP(P590,Rates!$A$2:$B$7,2,TRUE)</f>
        <v>0.3</v>
      </c>
      <c r="R590" s="38">
        <f t="shared" ca="1" si="93"/>
        <v>0.57602626042936822</v>
      </c>
      <c r="S590" s="53">
        <f t="shared" ca="1" si="94"/>
        <v>0</v>
      </c>
      <c r="T590" s="38">
        <f t="shared" ca="1" si="95"/>
        <v>2.0375126509018626E-2</v>
      </c>
      <c r="U590" s="54">
        <f t="shared" ca="1" si="96"/>
        <v>4.1171125498735937E-2</v>
      </c>
      <c r="V590">
        <f t="shared" ca="1" si="97"/>
        <v>0</v>
      </c>
      <c r="W590" s="41">
        <f ca="1">VLOOKUP(LoanApplications!Q590,Rates!$B$2:$C$7,2,FALSE)*V590-800</f>
        <v>-800</v>
      </c>
      <c r="X590">
        <f t="shared" si="98"/>
        <v>0</v>
      </c>
      <c r="Y590" s="41">
        <f t="shared" ca="1" si="99"/>
        <v>0</v>
      </c>
    </row>
    <row r="591" spans="10:25">
      <c r="J591" s="47">
        <v>10</v>
      </c>
      <c r="K591" s="48">
        <v>0.64800000000000002</v>
      </c>
      <c r="L591" s="49">
        <v>50</v>
      </c>
      <c r="M591" s="47">
        <v>1</v>
      </c>
      <c r="N591" s="37">
        <f t="shared" si="90"/>
        <v>-2.9372350371814484</v>
      </c>
      <c r="O591" s="37">
        <f t="shared" si="91"/>
        <v>5.3012102778824607E-2</v>
      </c>
      <c r="P591" s="37">
        <f t="shared" si="92"/>
        <v>5.0343298656235207E-2</v>
      </c>
      <c r="Q591" s="1">
        <f>VLOOKUP(P591,Rates!$A$2:$B$7,2,TRUE)</f>
        <v>0.35</v>
      </c>
      <c r="R591" s="38">
        <f t="shared" ca="1" si="93"/>
        <v>0.14781017426262599</v>
      </c>
      <c r="S591" s="53">
        <f t="shared" ca="1" si="94"/>
        <v>0</v>
      </c>
      <c r="T591" s="38">
        <f t="shared" ca="1" si="95"/>
        <v>0.22277303463158071</v>
      </c>
      <c r="U591" s="54">
        <f t="shared" ca="1" si="96"/>
        <v>0.50404573309501455</v>
      </c>
      <c r="V591">
        <f t="shared" ca="1" si="97"/>
        <v>0</v>
      </c>
      <c r="W591" s="41">
        <f ca="1">VLOOKUP(LoanApplications!Q591,Rates!$B$2:$C$7,2,FALSE)*V591-800</f>
        <v>-800</v>
      </c>
      <c r="X591">
        <f t="shared" si="98"/>
        <v>0</v>
      </c>
      <c r="Y591" s="41">
        <f t="shared" ca="1" si="99"/>
        <v>0</v>
      </c>
    </row>
    <row r="592" spans="10:25">
      <c r="J592" s="47">
        <v>12</v>
      </c>
      <c r="K592" s="48">
        <v>1.3260000000000001</v>
      </c>
      <c r="L592" s="49">
        <v>56</v>
      </c>
      <c r="M592" s="47">
        <v>1</v>
      </c>
      <c r="N592" s="37">
        <f t="shared" si="90"/>
        <v>-2.9937839852789097</v>
      </c>
      <c r="O592" s="37">
        <f t="shared" si="91"/>
        <v>5.0097509371092211E-2</v>
      </c>
      <c r="P592" s="37">
        <f t="shared" si="92"/>
        <v>4.7707483280382046E-2</v>
      </c>
      <c r="Q592" s="1">
        <f>VLOOKUP(P592,Rates!$A$2:$B$7,2,TRUE)</f>
        <v>0.35</v>
      </c>
      <c r="R592" s="38">
        <f t="shared" ca="1" si="93"/>
        <v>0.21233489448290976</v>
      </c>
      <c r="S592" s="53">
        <f t="shared" ca="1" si="94"/>
        <v>0</v>
      </c>
      <c r="T592" s="38">
        <f t="shared" ca="1" si="95"/>
        <v>0.27193557070029062</v>
      </c>
      <c r="U592" s="54">
        <f t="shared" ca="1" si="96"/>
        <v>0.63473146583237594</v>
      </c>
      <c r="V592">
        <f t="shared" ca="1" si="97"/>
        <v>0</v>
      </c>
      <c r="W592" s="41">
        <f ca="1">VLOOKUP(LoanApplications!Q592,Rates!$B$2:$C$7,2,FALSE)*V592-800</f>
        <v>-800</v>
      </c>
      <c r="X592">
        <f t="shared" si="98"/>
        <v>0</v>
      </c>
      <c r="Y592" s="41">
        <f t="shared" ca="1" si="99"/>
        <v>0</v>
      </c>
    </row>
    <row r="593" spans="10:25">
      <c r="J593" s="47">
        <v>6</v>
      </c>
      <c r="K593" s="48">
        <v>7.9000000000000001E-2</v>
      </c>
      <c r="L593" s="49">
        <v>50</v>
      </c>
      <c r="M593" s="47">
        <v>1</v>
      </c>
      <c r="N593" s="37">
        <f t="shared" si="90"/>
        <v>-1.2778373183916898</v>
      </c>
      <c r="O593" s="37">
        <f t="shared" si="91"/>
        <v>0.2786392572951818</v>
      </c>
      <c r="P593" s="37">
        <f t="shared" si="92"/>
        <v>0.21791858470278158</v>
      </c>
      <c r="Q593" s="1">
        <f>VLOOKUP(P593,Rates!$A$2:$B$7,2,TRUE)</f>
        <v>0.35</v>
      </c>
      <c r="R593" s="38">
        <f t="shared" ca="1" si="93"/>
        <v>0.21971466311401833</v>
      </c>
      <c r="S593" s="53">
        <f t="shared" ca="1" si="94"/>
        <v>0</v>
      </c>
      <c r="T593" s="38">
        <f t="shared" ca="1" si="95"/>
        <v>0.70219258118639116</v>
      </c>
      <c r="U593" s="54">
        <f t="shared" ca="1" si="96"/>
        <v>2.42261649395068</v>
      </c>
      <c r="V593">
        <f t="shared" ca="1" si="97"/>
        <v>2</v>
      </c>
      <c r="W593" s="41">
        <f ca="1">VLOOKUP(LoanApplications!Q593,Rates!$B$2:$C$7,2,FALSE)*V593-800</f>
        <v>-572.87033658732548</v>
      </c>
      <c r="X593">
        <f t="shared" si="98"/>
        <v>0</v>
      </c>
      <c r="Y593" s="41">
        <f t="shared" ca="1" si="99"/>
        <v>0</v>
      </c>
    </row>
    <row r="594" spans="10:25">
      <c r="J594" s="47">
        <v>17</v>
      </c>
      <c r="K594" s="48">
        <v>2.3850000000000002</v>
      </c>
      <c r="L594" s="49">
        <v>63</v>
      </c>
      <c r="M594" s="47">
        <v>1</v>
      </c>
      <c r="N594" s="37">
        <f t="shared" si="90"/>
        <v>-3.5775462094395714</v>
      </c>
      <c r="O594" s="37">
        <f t="shared" si="91"/>
        <v>2.7944183370192485E-2</v>
      </c>
      <c r="P594" s="37">
        <f t="shared" si="92"/>
        <v>2.7184533773590092E-2</v>
      </c>
      <c r="Q594" s="1">
        <f>VLOOKUP(P594,Rates!$A$2:$B$7,2,TRUE)</f>
        <v>0.35</v>
      </c>
      <c r="R594" s="38">
        <f t="shared" ca="1" si="93"/>
        <v>0.79790395511093204</v>
      </c>
      <c r="S594" s="53">
        <f t="shared" ca="1" si="94"/>
        <v>0</v>
      </c>
      <c r="T594" s="38">
        <f t="shared" ca="1" si="95"/>
        <v>0.92310491925036953</v>
      </c>
      <c r="U594" s="54">
        <f t="shared" ca="1" si="96"/>
        <v>5.1306267479246168</v>
      </c>
      <c r="V594">
        <f t="shared" ca="1" si="97"/>
        <v>5</v>
      </c>
      <c r="W594" s="41">
        <f ca="1">VLOOKUP(LoanApplications!Q594,Rates!$B$2:$C$7,2,FALSE)*V594-800</f>
        <v>-232.17584146831359</v>
      </c>
      <c r="X594">
        <f t="shared" si="98"/>
        <v>0</v>
      </c>
      <c r="Y594" s="41">
        <f t="shared" ca="1" si="99"/>
        <v>0</v>
      </c>
    </row>
    <row r="595" spans="10:25">
      <c r="J595" s="47">
        <v>6</v>
      </c>
      <c r="K595" s="48">
        <v>0.73399999999999999</v>
      </c>
      <c r="L595" s="49">
        <v>67</v>
      </c>
      <c r="M595" s="47">
        <v>1</v>
      </c>
      <c r="N595" s="37">
        <f t="shared" si="90"/>
        <v>3.3437442742209207</v>
      </c>
      <c r="O595" s="37">
        <f t="shared" si="91"/>
        <v>28.324984911470565</v>
      </c>
      <c r="P595" s="37">
        <f t="shared" si="92"/>
        <v>0.96589938569384071</v>
      </c>
      <c r="Q595" s="1">
        <f>VLOOKUP(P595,Rates!$A$2:$B$7,2,TRUE)</f>
        <v>0.15</v>
      </c>
      <c r="R595" s="38">
        <f t="shared" ca="1" si="93"/>
        <v>0.30149209474338634</v>
      </c>
      <c r="S595" s="53">
        <f t="shared" ca="1" si="94"/>
        <v>1</v>
      </c>
      <c r="T595" s="38">
        <f t="shared" ca="1" si="95"/>
        <v>0.954941270045923</v>
      </c>
      <c r="U595" s="54">
        <f t="shared" ca="1" si="96"/>
        <v>6.1995770600742253</v>
      </c>
      <c r="V595">
        <f t="shared" ca="1" si="97"/>
        <v>8</v>
      </c>
      <c r="W595" s="41">
        <f ca="1">VLOOKUP(LoanApplications!Q595,Rates!$B$2:$C$7,2,FALSE)*V595-800</f>
        <v>45.652073294430465</v>
      </c>
      <c r="X595">
        <f t="shared" si="98"/>
        <v>1</v>
      </c>
      <c r="Y595" s="41">
        <f t="shared" ca="1" si="99"/>
        <v>45.652073294430465</v>
      </c>
    </row>
    <row r="596" spans="10:25">
      <c r="J596" s="47">
        <v>10</v>
      </c>
      <c r="K596" s="48">
        <v>1.091</v>
      </c>
      <c r="L596" s="49">
        <v>55</v>
      </c>
      <c r="M596" s="47">
        <v>1</v>
      </c>
      <c r="N596" s="37">
        <f t="shared" si="90"/>
        <v>-2.9012415844607311</v>
      </c>
      <c r="O596" s="37">
        <f t="shared" si="91"/>
        <v>5.4954946473885866E-2</v>
      </c>
      <c r="P596" s="37">
        <f t="shared" si="92"/>
        <v>5.2092221243730814E-2</v>
      </c>
      <c r="Q596" s="1">
        <f>VLOOKUP(P596,Rates!$A$2:$B$7,2,TRUE)</f>
        <v>0.35</v>
      </c>
      <c r="R596" s="38">
        <f t="shared" ca="1" si="93"/>
        <v>0.79828622743605993</v>
      </c>
      <c r="S596" s="53">
        <f t="shared" ca="1" si="94"/>
        <v>0</v>
      </c>
      <c r="T596" s="38">
        <f t="shared" ca="1" si="95"/>
        <v>0.80642241928683323</v>
      </c>
      <c r="U596" s="54">
        <f t="shared" ca="1" si="96"/>
        <v>3.2841538258933056</v>
      </c>
      <c r="V596">
        <f t="shared" ca="1" si="97"/>
        <v>3</v>
      </c>
      <c r="W596" s="41">
        <f ca="1">VLOOKUP(LoanApplications!Q596,Rates!$B$2:$C$7,2,FALSE)*V596-800</f>
        <v>-459.30550488098817</v>
      </c>
      <c r="X596">
        <f t="shared" si="98"/>
        <v>0</v>
      </c>
      <c r="Y596" s="41">
        <f t="shared" ca="1" si="99"/>
        <v>0</v>
      </c>
    </row>
    <row r="597" spans="10:25">
      <c r="J597" s="47">
        <v>6</v>
      </c>
      <c r="K597" s="48">
        <v>1.7670000000000001</v>
      </c>
      <c r="L597" s="49">
        <v>69</v>
      </c>
      <c r="M597" s="47">
        <v>1</v>
      </c>
      <c r="N597" s="37">
        <f t="shared" si="90"/>
        <v>-1.165376504591336</v>
      </c>
      <c r="O597" s="37">
        <f t="shared" si="91"/>
        <v>0.31180524382388414</v>
      </c>
      <c r="P597" s="37">
        <f t="shared" si="92"/>
        <v>0.23769171932487368</v>
      </c>
      <c r="Q597" s="1">
        <f>VLOOKUP(P597,Rates!$A$2:$B$7,2,TRUE)</f>
        <v>0.35</v>
      </c>
      <c r="R597" s="38">
        <f t="shared" ca="1" si="93"/>
        <v>0.16530697734271693</v>
      </c>
      <c r="S597" s="53">
        <f t="shared" ca="1" si="94"/>
        <v>0</v>
      </c>
      <c r="T597" s="38">
        <f t="shared" ca="1" si="95"/>
        <v>0.10930261435540667</v>
      </c>
      <c r="U597" s="54">
        <f t="shared" ca="1" si="96"/>
        <v>0.23150108743609132</v>
      </c>
      <c r="V597">
        <f t="shared" ca="1" si="97"/>
        <v>0</v>
      </c>
      <c r="W597" s="41">
        <f ca="1">VLOOKUP(LoanApplications!Q597,Rates!$B$2:$C$7,2,FALSE)*V597-800</f>
        <v>-800</v>
      </c>
      <c r="X597">
        <f t="shared" si="98"/>
        <v>0</v>
      </c>
      <c r="Y597" s="41">
        <f t="shared" ca="1" si="99"/>
        <v>0</v>
      </c>
    </row>
    <row r="598" spans="10:25">
      <c r="J598" s="47">
        <v>21</v>
      </c>
      <c r="K598" s="48">
        <v>1.3260000000000001</v>
      </c>
      <c r="L598" s="49">
        <v>55</v>
      </c>
      <c r="M598" s="47">
        <v>1</v>
      </c>
      <c r="N598" s="37">
        <f t="shared" si="90"/>
        <v>-0.43590071995735968</v>
      </c>
      <c r="O598" s="37">
        <f t="shared" si="91"/>
        <v>0.64668192535765046</v>
      </c>
      <c r="P598" s="37">
        <f t="shared" si="92"/>
        <v>0.39271817793056457</v>
      </c>
      <c r="Q598" s="1">
        <f>VLOOKUP(P598,Rates!$A$2:$B$7,2,TRUE)</f>
        <v>0.3</v>
      </c>
      <c r="R598" s="38">
        <f t="shared" ca="1" si="93"/>
        <v>0.13219457386568634</v>
      </c>
      <c r="S598" s="53">
        <f t="shared" ca="1" si="94"/>
        <v>0</v>
      </c>
      <c r="T598" s="38">
        <f t="shared" ca="1" si="95"/>
        <v>0.9730548129122345</v>
      </c>
      <c r="U598" s="54">
        <f t="shared" ca="1" si="96"/>
        <v>7.2279011686009627</v>
      </c>
      <c r="V598">
        <f t="shared" ca="1" si="97"/>
        <v>7</v>
      </c>
      <c r="W598" s="41">
        <f ca="1">VLOOKUP(LoanApplications!Q598,Rates!$B$2:$C$7,2,FALSE)*V598-800</f>
        <v>-18.982863340253061</v>
      </c>
      <c r="X598">
        <f t="shared" si="98"/>
        <v>1</v>
      </c>
      <c r="Y598" s="41">
        <f t="shared" ca="1" si="99"/>
        <v>-18.982863340253061</v>
      </c>
    </row>
    <row r="599" spans="10:25">
      <c r="J599" s="47">
        <v>17</v>
      </c>
      <c r="K599" s="48">
        <v>0.94499999999999995</v>
      </c>
      <c r="L599" s="49">
        <v>62</v>
      </c>
      <c r="M599" s="47">
        <v>1</v>
      </c>
      <c r="N599" s="37">
        <f t="shared" si="90"/>
        <v>3.5583755034862499</v>
      </c>
      <c r="O599" s="37">
        <f t="shared" si="91"/>
        <v>35.106121026461892</v>
      </c>
      <c r="P599" s="37">
        <f t="shared" si="92"/>
        <v>0.97230386506301503</v>
      </c>
      <c r="Q599" s="1">
        <f>VLOOKUP(P599,Rates!$A$2:$B$7,2,TRUE)</f>
        <v>0.15</v>
      </c>
      <c r="R599" s="38">
        <f t="shared" ca="1" si="93"/>
        <v>4.351465669846033E-2</v>
      </c>
      <c r="S599" s="53">
        <f t="shared" ca="1" si="94"/>
        <v>1</v>
      </c>
      <c r="T599" s="38">
        <f t="shared" ca="1" si="95"/>
        <v>0.8249303861599816</v>
      </c>
      <c r="U599" s="54">
        <f t="shared" ca="1" si="96"/>
        <v>3.485143181571793</v>
      </c>
      <c r="V599">
        <f t="shared" ca="1" si="97"/>
        <v>8</v>
      </c>
      <c r="W599" s="41">
        <f ca="1">VLOOKUP(LoanApplications!Q599,Rates!$B$2:$C$7,2,FALSE)*V599-800</f>
        <v>45.652073294430465</v>
      </c>
      <c r="X599">
        <f t="shared" si="98"/>
        <v>1</v>
      </c>
      <c r="Y599" s="41">
        <f t="shared" ca="1" si="99"/>
        <v>45.652073294430465</v>
      </c>
    </row>
    <row r="600" spans="10:25">
      <c r="J600" s="47">
        <v>20</v>
      </c>
      <c r="K600" s="48">
        <v>0.89499999999999991</v>
      </c>
      <c r="L600" s="49">
        <v>52.704000000000001</v>
      </c>
      <c r="M600" s="47">
        <v>1</v>
      </c>
      <c r="N600" s="37">
        <f t="shared" si="90"/>
        <v>0.41342130251225839</v>
      </c>
      <c r="O600" s="37">
        <f t="shared" si="91"/>
        <v>1.5119818935378495</v>
      </c>
      <c r="P600" s="37">
        <f t="shared" si="92"/>
        <v>0.60190795858340751</v>
      </c>
      <c r="Q600" s="1">
        <f>VLOOKUP(P600,Rates!$A$2:$B$7,2,TRUE)</f>
        <v>0.28000000000000003</v>
      </c>
      <c r="R600" s="38">
        <f t="shared" ca="1" si="93"/>
        <v>3.3485186541136747E-2</v>
      </c>
      <c r="S600" s="53">
        <f t="shared" ca="1" si="94"/>
        <v>0</v>
      </c>
      <c r="T600" s="38">
        <f t="shared" ca="1" si="95"/>
        <v>0.19934788723173025</v>
      </c>
      <c r="U600" s="54">
        <f t="shared" ca="1" si="96"/>
        <v>0.44465748480166806</v>
      </c>
      <c r="V600">
        <f t="shared" ca="1" si="97"/>
        <v>0</v>
      </c>
      <c r="W600" s="41">
        <f ca="1">VLOOKUP(LoanApplications!Q600,Rates!$B$2:$C$7,2,FALSE)*V600-800</f>
        <v>-800</v>
      </c>
      <c r="X600">
        <f t="shared" si="98"/>
        <v>1</v>
      </c>
      <c r="Y600" s="41">
        <f t="shared" ca="1" si="99"/>
        <v>-800</v>
      </c>
    </row>
    <row r="601" spans="10:25">
      <c r="J601" s="47">
        <v>14</v>
      </c>
      <c r="K601" s="48">
        <v>5.7999999999999996E-2</v>
      </c>
      <c r="L601" s="49">
        <v>53</v>
      </c>
      <c r="M601" s="47">
        <v>1</v>
      </c>
      <c r="N601" s="37">
        <f t="shared" si="90"/>
        <v>2.9560554799826662</v>
      </c>
      <c r="O601" s="37">
        <f t="shared" si="91"/>
        <v>19.222000453285013</v>
      </c>
      <c r="P601" s="37">
        <f t="shared" si="92"/>
        <v>0.95054890823931548</v>
      </c>
      <c r="Q601" s="1">
        <f>VLOOKUP(P601,Rates!$A$2:$B$7,2,TRUE)</f>
        <v>0.15</v>
      </c>
      <c r="R601" s="38">
        <f t="shared" ca="1" si="93"/>
        <v>0.54630205345261207</v>
      </c>
      <c r="S601" s="53">
        <f t="shared" ca="1" si="94"/>
        <v>1</v>
      </c>
      <c r="T601" s="38">
        <f t="shared" ca="1" si="95"/>
        <v>0.97134267224159287</v>
      </c>
      <c r="U601" s="54">
        <f t="shared" ca="1" si="96"/>
        <v>7.1046922006854887</v>
      </c>
      <c r="V601">
        <f t="shared" ca="1" si="97"/>
        <v>8</v>
      </c>
      <c r="W601" s="41">
        <f ca="1">VLOOKUP(LoanApplications!Q601,Rates!$B$2:$C$7,2,FALSE)*V601-800</f>
        <v>45.652073294430465</v>
      </c>
      <c r="X601">
        <f t="shared" si="98"/>
        <v>1</v>
      </c>
      <c r="Y601" s="41">
        <f t="shared" ca="1" si="99"/>
        <v>45.652073294430465</v>
      </c>
    </row>
    <row r="602" spans="10:25">
      <c r="J602" s="47">
        <v>21</v>
      </c>
      <c r="K602" s="48">
        <v>1.7809999999999999</v>
      </c>
      <c r="L602" s="49">
        <v>60</v>
      </c>
      <c r="M602" s="47">
        <v>1</v>
      </c>
      <c r="N602" s="37">
        <f t="shared" si="90"/>
        <v>-0.46333589298892619</v>
      </c>
      <c r="O602" s="37">
        <f t="shared" si="91"/>
        <v>0.62918125943697523</v>
      </c>
      <c r="P602" s="37">
        <f t="shared" si="92"/>
        <v>0.38619475628783778</v>
      </c>
      <c r="Q602" s="1">
        <f>VLOOKUP(P602,Rates!$A$2:$B$7,2,TRUE)</f>
        <v>0.3</v>
      </c>
      <c r="R602" s="38">
        <f t="shared" ca="1" si="93"/>
        <v>0.17059604063388678</v>
      </c>
      <c r="S602" s="53">
        <f t="shared" ca="1" si="94"/>
        <v>0</v>
      </c>
      <c r="T602" s="38">
        <f t="shared" ca="1" si="95"/>
        <v>0.38579467585665472</v>
      </c>
      <c r="U602" s="54">
        <f t="shared" ca="1" si="96"/>
        <v>0.97485200518668336</v>
      </c>
      <c r="V602">
        <f t="shared" ca="1" si="97"/>
        <v>0</v>
      </c>
      <c r="W602" s="41">
        <f ca="1">VLOOKUP(LoanApplications!Q602,Rates!$B$2:$C$7,2,FALSE)*V602-800</f>
        <v>-800</v>
      </c>
      <c r="X602">
        <f t="shared" si="98"/>
        <v>1</v>
      </c>
      <c r="Y602" s="41">
        <f t="shared" ca="1" si="99"/>
        <v>-800</v>
      </c>
    </row>
    <row r="603" spans="10:25">
      <c r="J603" s="47">
        <v>16</v>
      </c>
      <c r="K603" s="48">
        <v>1.1869999999999998</v>
      </c>
      <c r="L603" s="49">
        <v>56</v>
      </c>
      <c r="M603" s="47">
        <v>1</v>
      </c>
      <c r="N603" s="37">
        <f t="shared" si="90"/>
        <v>-0.91089278468378154</v>
      </c>
      <c r="O603" s="37">
        <f t="shared" si="91"/>
        <v>0.4021650169427215</v>
      </c>
      <c r="P603" s="37">
        <f t="shared" si="92"/>
        <v>0.28681718063370421</v>
      </c>
      <c r="Q603" s="1">
        <f>VLOOKUP(P603,Rates!$A$2:$B$7,2,TRUE)</f>
        <v>0.3</v>
      </c>
      <c r="R603" s="38">
        <f t="shared" ca="1" si="93"/>
        <v>0.77547613068670429</v>
      </c>
      <c r="S603" s="53">
        <f t="shared" ca="1" si="94"/>
        <v>1</v>
      </c>
      <c r="T603" s="38">
        <f t="shared" ca="1" si="95"/>
        <v>0.91293557769215539</v>
      </c>
      <c r="U603" s="54">
        <f t="shared" ca="1" si="96"/>
        <v>4.882213896110402</v>
      </c>
      <c r="V603">
        <f t="shared" ca="1" si="97"/>
        <v>8</v>
      </c>
      <c r="W603" s="41">
        <f ca="1">VLOOKUP(LoanApplications!Q603,Rates!$B$2:$C$7,2,FALSE)*V603-800</f>
        <v>92.591013325425138</v>
      </c>
      <c r="X603">
        <f t="shared" si="98"/>
        <v>0</v>
      </c>
      <c r="Y603" s="41">
        <f t="shared" ca="1" si="99"/>
        <v>0</v>
      </c>
    </row>
    <row r="604" spans="10:25">
      <c r="J604" s="47">
        <v>20</v>
      </c>
      <c r="K604" s="48">
        <v>1.2810000000000001</v>
      </c>
      <c r="L604" s="49">
        <v>52</v>
      </c>
      <c r="M604" s="47">
        <v>1</v>
      </c>
      <c r="N604" s="37">
        <f t="shared" si="90"/>
        <v>-1.9616275768396427</v>
      </c>
      <c r="O604" s="37">
        <f t="shared" si="91"/>
        <v>0.1406293494837359</v>
      </c>
      <c r="P604" s="37">
        <f t="shared" si="92"/>
        <v>0.12329101433992264</v>
      </c>
      <c r="Q604" s="1">
        <f>VLOOKUP(P604,Rates!$A$2:$B$7,2,TRUE)</f>
        <v>0.35</v>
      </c>
      <c r="R604" s="38">
        <f t="shared" ca="1" si="93"/>
        <v>0.66665736091438099</v>
      </c>
      <c r="S604" s="53">
        <f t="shared" ca="1" si="94"/>
        <v>0</v>
      </c>
      <c r="T604" s="38">
        <f t="shared" ca="1" si="95"/>
        <v>0.78509404704446928</v>
      </c>
      <c r="U604" s="54">
        <f t="shared" ca="1" si="96"/>
        <v>3.0751095493357421</v>
      </c>
      <c r="V604">
        <f t="shared" ca="1" si="97"/>
        <v>3</v>
      </c>
      <c r="W604" s="41">
        <f ca="1">VLOOKUP(LoanApplications!Q604,Rates!$B$2:$C$7,2,FALSE)*V604-800</f>
        <v>-459.30550488098817</v>
      </c>
      <c r="X604">
        <f t="shared" si="98"/>
        <v>0</v>
      </c>
      <c r="Y604" s="41">
        <f t="shared" ca="1" si="99"/>
        <v>0</v>
      </c>
    </row>
    <row r="605" spans="10:25">
      <c r="J605" s="47">
        <v>14</v>
      </c>
      <c r="K605" s="48">
        <v>2.1379999999999999</v>
      </c>
      <c r="L605" s="49">
        <v>67</v>
      </c>
      <c r="M605" s="47">
        <v>1</v>
      </c>
      <c r="N605" s="37">
        <f t="shared" si="90"/>
        <v>-1.3810523675342736</v>
      </c>
      <c r="O605" s="37">
        <f t="shared" si="91"/>
        <v>0.25131393921812606</v>
      </c>
      <c r="P605" s="37">
        <f t="shared" si="92"/>
        <v>0.20084003809240522</v>
      </c>
      <c r="Q605" s="1">
        <f>VLOOKUP(P605,Rates!$A$2:$B$7,2,TRUE)</f>
        <v>0.35</v>
      </c>
      <c r="R605" s="38">
        <f t="shared" ca="1" si="93"/>
        <v>0.99688917876138117</v>
      </c>
      <c r="S605" s="53">
        <f t="shared" ca="1" si="94"/>
        <v>1</v>
      </c>
      <c r="T605" s="38">
        <f t="shared" ca="1" si="95"/>
        <v>6.1337763192392702E-2</v>
      </c>
      <c r="U605" s="54">
        <f t="shared" ca="1" si="96"/>
        <v>0.1265991393870543</v>
      </c>
      <c r="V605">
        <f t="shared" ca="1" si="97"/>
        <v>8</v>
      </c>
      <c r="W605" s="41">
        <f ca="1">VLOOKUP(LoanApplications!Q605,Rates!$B$2:$C$7,2,FALSE)*V605-800</f>
        <v>108.51865365069818</v>
      </c>
      <c r="X605">
        <f t="shared" si="98"/>
        <v>0</v>
      </c>
      <c r="Y605" s="41">
        <f t="shared" ca="1" si="99"/>
        <v>0</v>
      </c>
    </row>
    <row r="606" spans="10:25">
      <c r="J606" s="47">
        <v>17</v>
      </c>
      <c r="K606" s="48">
        <v>0.96500000000000008</v>
      </c>
      <c r="L606" s="49">
        <v>52</v>
      </c>
      <c r="M606" s="47">
        <v>1</v>
      </c>
      <c r="N606" s="37">
        <f t="shared" si="90"/>
        <v>-1.3024726462527951</v>
      </c>
      <c r="O606" s="37">
        <f t="shared" si="91"/>
        <v>0.27185875075784444</v>
      </c>
      <c r="P606" s="37">
        <f t="shared" si="92"/>
        <v>0.21374916876253422</v>
      </c>
      <c r="Q606" s="1">
        <f>VLOOKUP(P606,Rates!$A$2:$B$7,2,TRUE)</f>
        <v>0.35</v>
      </c>
      <c r="R606" s="38">
        <f t="shared" ca="1" si="93"/>
        <v>0.86711386686125536</v>
      </c>
      <c r="S606" s="53">
        <f t="shared" ca="1" si="94"/>
        <v>1</v>
      </c>
      <c r="T606" s="38">
        <f t="shared" ca="1" si="95"/>
        <v>0.61970431701897488</v>
      </c>
      <c r="U606" s="54">
        <f t="shared" ca="1" si="96"/>
        <v>1.9336124314536038</v>
      </c>
      <c r="V606">
        <f t="shared" ca="1" si="97"/>
        <v>8</v>
      </c>
      <c r="W606" s="41">
        <f ca="1">VLOOKUP(LoanApplications!Q606,Rates!$B$2:$C$7,2,FALSE)*V606-800</f>
        <v>108.51865365069818</v>
      </c>
      <c r="X606">
        <f t="shared" si="98"/>
        <v>0</v>
      </c>
      <c r="Y606" s="41">
        <f t="shared" ca="1" si="99"/>
        <v>0</v>
      </c>
    </row>
    <row r="607" spans="10:25">
      <c r="J607" s="47">
        <v>14</v>
      </c>
      <c r="K607" s="48">
        <v>1.214</v>
      </c>
      <c r="L607" s="49">
        <v>65</v>
      </c>
      <c r="M607" s="47">
        <v>1</v>
      </c>
      <c r="N607" s="37">
        <f t="shared" si="90"/>
        <v>2.5519250606947139</v>
      </c>
      <c r="O607" s="37">
        <f t="shared" si="91"/>
        <v>12.831781980661491</v>
      </c>
      <c r="P607" s="37">
        <f t="shared" si="92"/>
        <v>0.92770273552618732</v>
      </c>
      <c r="Q607" s="1">
        <f>VLOOKUP(P607,Rates!$A$2:$B$7,2,TRUE)</f>
        <v>0.22</v>
      </c>
      <c r="R607" s="38">
        <f t="shared" ca="1" si="93"/>
        <v>0.77121813427274777</v>
      </c>
      <c r="S607" s="53">
        <f t="shared" ca="1" si="94"/>
        <v>1</v>
      </c>
      <c r="T607" s="38">
        <f t="shared" ca="1" si="95"/>
        <v>0.21666672169346102</v>
      </c>
      <c r="U607" s="54">
        <f t="shared" ca="1" si="96"/>
        <v>0.48839406151803216</v>
      </c>
      <c r="V607">
        <f t="shared" ca="1" si="97"/>
        <v>8</v>
      </c>
      <c r="W607" s="41">
        <f ca="1">VLOOKUP(LoanApplications!Q607,Rates!$B$2:$C$7,2,FALSE)*V607-800</f>
        <v>67.398382478407598</v>
      </c>
      <c r="X607">
        <f t="shared" si="98"/>
        <v>1</v>
      </c>
      <c r="Y607" s="41">
        <f t="shared" ca="1" si="99"/>
        <v>67.398382478407598</v>
      </c>
    </row>
    <row r="608" spans="10:25">
      <c r="J608" s="47">
        <v>10</v>
      </c>
      <c r="K608" s="48">
        <v>0.55199999999999994</v>
      </c>
      <c r="L608" s="49">
        <v>50</v>
      </c>
      <c r="M608" s="47">
        <v>1</v>
      </c>
      <c r="N608" s="37">
        <f t="shared" si="90"/>
        <v>-2.4298060311631602</v>
      </c>
      <c r="O608" s="37">
        <f t="shared" si="91"/>
        <v>8.8053910640639624E-2</v>
      </c>
      <c r="P608" s="37">
        <f t="shared" si="92"/>
        <v>8.0927893167346832E-2</v>
      </c>
      <c r="Q608" s="1">
        <f>VLOOKUP(P608,Rates!$A$2:$B$7,2,TRUE)</f>
        <v>0.35</v>
      </c>
      <c r="R608" s="38">
        <f t="shared" ca="1" si="93"/>
        <v>0.94881838294120313</v>
      </c>
      <c r="S608" s="53">
        <f t="shared" ca="1" si="94"/>
        <v>1</v>
      </c>
      <c r="T608" s="38">
        <f t="shared" ca="1" si="95"/>
        <v>0.31927694189750311</v>
      </c>
      <c r="U608" s="54">
        <f t="shared" ca="1" si="96"/>
        <v>0.76919944999617329</v>
      </c>
      <c r="V608">
        <f t="shared" ca="1" si="97"/>
        <v>8</v>
      </c>
      <c r="W608" s="41">
        <f ca="1">VLOOKUP(LoanApplications!Q608,Rates!$B$2:$C$7,2,FALSE)*V608-800</f>
        <v>108.51865365069818</v>
      </c>
      <c r="X608">
        <f t="shared" si="98"/>
        <v>0</v>
      </c>
      <c r="Y608" s="41">
        <f t="shared" ca="1" si="99"/>
        <v>0</v>
      </c>
    </row>
    <row r="609" spans="10:25">
      <c r="J609" s="47">
        <v>12</v>
      </c>
      <c r="K609" s="48">
        <v>1.927</v>
      </c>
      <c r="L609" s="49">
        <v>61</v>
      </c>
      <c r="M609" s="47">
        <v>1</v>
      </c>
      <c r="N609" s="37">
        <f t="shared" si="90"/>
        <v>-3.7929341049632903</v>
      </c>
      <c r="O609" s="37">
        <f t="shared" si="91"/>
        <v>2.2529401150976715E-2</v>
      </c>
      <c r="P609" s="37">
        <f t="shared" si="92"/>
        <v>2.2033010616239721E-2</v>
      </c>
      <c r="Q609" s="1">
        <f>VLOOKUP(P609,Rates!$A$2:$B$7,2,TRUE)</f>
        <v>0.35</v>
      </c>
      <c r="R609" s="38">
        <f t="shared" ca="1" si="93"/>
        <v>5.6236119786989502E-2</v>
      </c>
      <c r="S609" s="53">
        <f t="shared" ca="1" si="94"/>
        <v>0</v>
      </c>
      <c r="T609" s="38">
        <f t="shared" ca="1" si="95"/>
        <v>0.69502262460919584</v>
      </c>
      <c r="U609" s="54">
        <f t="shared" ca="1" si="96"/>
        <v>2.3750353683453413</v>
      </c>
      <c r="V609">
        <f t="shared" ca="1" si="97"/>
        <v>2</v>
      </c>
      <c r="W609" s="41">
        <f ca="1">VLOOKUP(LoanApplications!Q609,Rates!$B$2:$C$7,2,FALSE)*V609-800</f>
        <v>-572.87033658732548</v>
      </c>
      <c r="X609">
        <f t="shared" si="98"/>
        <v>0</v>
      </c>
      <c r="Y609" s="41">
        <f t="shared" ca="1" si="99"/>
        <v>0</v>
      </c>
    </row>
    <row r="610" spans="10:25">
      <c r="J610" s="47">
        <v>7</v>
      </c>
      <c r="K610" s="48">
        <v>1.0820000000000001</v>
      </c>
      <c r="L610" s="49">
        <v>64</v>
      </c>
      <c r="M610" s="47">
        <v>1</v>
      </c>
      <c r="N610" s="37">
        <f t="shared" si="90"/>
        <v>0.41481806676683775</v>
      </c>
      <c r="O610" s="37">
        <f t="shared" si="91"/>
        <v>1.5140952513880777</v>
      </c>
      <c r="P610" s="37">
        <f t="shared" si="92"/>
        <v>0.60224259623899223</v>
      </c>
      <c r="Q610" s="1">
        <f>VLOOKUP(P610,Rates!$A$2:$B$7,2,TRUE)</f>
        <v>0.28000000000000003</v>
      </c>
      <c r="R610" s="38">
        <f t="shared" ca="1" si="93"/>
        <v>5.7378679716470704E-2</v>
      </c>
      <c r="S610" s="53">
        <f t="shared" ca="1" si="94"/>
        <v>0</v>
      </c>
      <c r="T610" s="38">
        <f t="shared" ca="1" si="95"/>
        <v>0.29108610143448133</v>
      </c>
      <c r="U610" s="54">
        <f t="shared" ca="1" si="96"/>
        <v>0.68804240098750158</v>
      </c>
      <c r="V610">
        <f t="shared" ca="1" si="97"/>
        <v>0</v>
      </c>
      <c r="W610" s="41">
        <f ca="1">VLOOKUP(LoanApplications!Q610,Rates!$B$2:$C$7,2,FALSE)*V610-800</f>
        <v>-800</v>
      </c>
      <c r="X610">
        <f t="shared" si="98"/>
        <v>1</v>
      </c>
      <c r="Y610" s="41">
        <f t="shared" ca="1" si="99"/>
        <v>-800</v>
      </c>
    </row>
    <row r="611" spans="10:25">
      <c r="J611" s="47">
        <v>8</v>
      </c>
      <c r="K611" s="48">
        <v>0.91700000000000004</v>
      </c>
      <c r="L611" s="49">
        <v>59.65</v>
      </c>
      <c r="M611" s="47">
        <v>1</v>
      </c>
      <c r="N611" s="37">
        <f t="shared" si="90"/>
        <v>-0.44447744919752097</v>
      </c>
      <c r="O611" s="37">
        <f t="shared" si="91"/>
        <v>0.64115922677877635</v>
      </c>
      <c r="P611" s="37">
        <f t="shared" si="92"/>
        <v>0.39067460141404237</v>
      </c>
      <c r="Q611" s="1">
        <f>VLOOKUP(P611,Rates!$A$2:$B$7,2,TRUE)</f>
        <v>0.3</v>
      </c>
      <c r="R611" s="38">
        <f t="shared" ca="1" si="93"/>
        <v>0.29447775805270515</v>
      </c>
      <c r="S611" s="53">
        <f t="shared" ca="1" si="94"/>
        <v>0</v>
      </c>
      <c r="T611" s="38">
        <f t="shared" ca="1" si="95"/>
        <v>0.69766510071676513</v>
      </c>
      <c r="U611" s="54">
        <f t="shared" ca="1" si="96"/>
        <v>2.3924398760017787</v>
      </c>
      <c r="V611">
        <f t="shared" ca="1" si="97"/>
        <v>2</v>
      </c>
      <c r="W611" s="41">
        <f ca="1">VLOOKUP(LoanApplications!Q611,Rates!$B$2:$C$7,2,FALSE)*V611-800</f>
        <v>-576.85224666864372</v>
      </c>
      <c r="X611">
        <f t="shared" si="98"/>
        <v>1</v>
      </c>
      <c r="Y611" s="41">
        <f t="shared" ca="1" si="99"/>
        <v>-576.85224666864372</v>
      </c>
    </row>
    <row r="612" spans="10:25">
      <c r="J612" s="47">
        <v>14</v>
      </c>
      <c r="K612" s="48">
        <v>1.0489999999999999</v>
      </c>
      <c r="L612" s="49">
        <v>63</v>
      </c>
      <c r="M612" s="47">
        <v>1</v>
      </c>
      <c r="N612" s="37">
        <f t="shared" si="90"/>
        <v>2.4730419100916023</v>
      </c>
      <c r="O612" s="37">
        <f t="shared" si="91"/>
        <v>11.85846442536911</v>
      </c>
      <c r="P612" s="37">
        <f t="shared" si="92"/>
        <v>0.92223021607253119</v>
      </c>
      <c r="Q612" s="1">
        <f>VLOOKUP(P612,Rates!$A$2:$B$7,2,TRUE)</f>
        <v>0.22</v>
      </c>
      <c r="R612" s="38">
        <f t="shared" ca="1" si="93"/>
        <v>0.92628105632952162</v>
      </c>
      <c r="S612" s="53">
        <f t="shared" ca="1" si="94"/>
        <v>1</v>
      </c>
      <c r="T612" s="38">
        <f t="shared" ca="1" si="95"/>
        <v>0.19055723998079721</v>
      </c>
      <c r="U612" s="54">
        <f t="shared" ca="1" si="96"/>
        <v>0.42281843731165036</v>
      </c>
      <c r="V612">
        <f t="shared" ca="1" si="97"/>
        <v>8</v>
      </c>
      <c r="W612" s="41">
        <f ca="1">VLOOKUP(LoanApplications!Q612,Rates!$B$2:$C$7,2,FALSE)*V612-800</f>
        <v>67.398382478407598</v>
      </c>
      <c r="X612">
        <f t="shared" si="98"/>
        <v>1</v>
      </c>
      <c r="Y612" s="41">
        <f t="shared" ca="1" si="99"/>
        <v>67.398382478407598</v>
      </c>
    </row>
    <row r="613" spans="10:25">
      <c r="J613" s="47">
        <v>5</v>
      </c>
      <c r="K613" s="48">
        <v>0.86599999999999999</v>
      </c>
      <c r="L613" s="49">
        <v>60</v>
      </c>
      <c r="M613" s="47">
        <v>1</v>
      </c>
      <c r="N613" s="37">
        <f t="shared" si="90"/>
        <v>-1.0196083219016749</v>
      </c>
      <c r="O613" s="37">
        <f t="shared" si="91"/>
        <v>0.36073620497686981</v>
      </c>
      <c r="P613" s="37">
        <f t="shared" si="92"/>
        <v>0.26510370170021436</v>
      </c>
      <c r="Q613" s="1">
        <f>VLOOKUP(P613,Rates!$A$2:$B$7,2,TRUE)</f>
        <v>0.3</v>
      </c>
      <c r="R613" s="38">
        <f t="shared" ca="1" si="93"/>
        <v>0.56051776165119505</v>
      </c>
      <c r="S613" s="53">
        <f t="shared" ca="1" si="94"/>
        <v>0</v>
      </c>
      <c r="T613" s="38">
        <f t="shared" ca="1" si="95"/>
        <v>0.2775217333971669</v>
      </c>
      <c r="U613" s="54">
        <f t="shared" ca="1" si="96"/>
        <v>0.65013588054903115</v>
      </c>
      <c r="V613">
        <f t="shared" ca="1" si="97"/>
        <v>0</v>
      </c>
      <c r="W613" s="41">
        <f ca="1">VLOOKUP(LoanApplications!Q613,Rates!$B$2:$C$7,2,FALSE)*V613-800</f>
        <v>-800</v>
      </c>
      <c r="X613">
        <f t="shared" si="98"/>
        <v>0</v>
      </c>
      <c r="Y613" s="41">
        <f t="shared" ca="1" si="99"/>
        <v>0</v>
      </c>
    </row>
    <row r="614" spans="10:25">
      <c r="J614" s="47">
        <v>3</v>
      </c>
      <c r="K614" s="48">
        <v>0.254</v>
      </c>
      <c r="L614" s="49">
        <v>60</v>
      </c>
      <c r="M614" s="47">
        <v>1</v>
      </c>
      <c r="N614" s="37">
        <f t="shared" si="90"/>
        <v>1.5411634486493462</v>
      </c>
      <c r="O614" s="37">
        <f t="shared" si="91"/>
        <v>4.6700204404878169</v>
      </c>
      <c r="P614" s="37">
        <f t="shared" si="92"/>
        <v>0.82363379277095417</v>
      </c>
      <c r="Q614" s="1">
        <f>VLOOKUP(P614,Rates!$A$2:$B$7,2,TRUE)</f>
        <v>0.25</v>
      </c>
      <c r="R614" s="38">
        <f t="shared" ca="1" si="93"/>
        <v>0.676600520268269</v>
      </c>
      <c r="S614" s="53">
        <f t="shared" ca="1" si="94"/>
        <v>1</v>
      </c>
      <c r="T614" s="38">
        <f t="shared" ca="1" si="95"/>
        <v>0.8910602179801006</v>
      </c>
      <c r="U614" s="54">
        <f t="shared" ca="1" si="96"/>
        <v>4.433920015894941</v>
      </c>
      <c r="V614">
        <f t="shared" ca="1" si="97"/>
        <v>8</v>
      </c>
      <c r="W614" s="41">
        <f ca="1">VLOOKUP(LoanApplications!Q614,Rates!$B$2:$C$7,2,FALSE)*V614-800</f>
        <v>76.803357187340907</v>
      </c>
      <c r="X614">
        <f t="shared" si="98"/>
        <v>1</v>
      </c>
      <c r="Y614" s="41">
        <f t="shared" ca="1" si="99"/>
        <v>76.803357187340907</v>
      </c>
    </row>
    <row r="615" spans="10:25">
      <c r="J615" s="47">
        <v>6</v>
      </c>
      <c r="K615" s="48">
        <v>0.316</v>
      </c>
      <c r="L615" s="49">
        <v>50</v>
      </c>
      <c r="M615" s="47">
        <v>1</v>
      </c>
      <c r="N615" s="37">
        <f t="shared" si="90"/>
        <v>-2.5305526769993421</v>
      </c>
      <c r="O615" s="37">
        <f t="shared" si="91"/>
        <v>7.9615006741353092E-2</v>
      </c>
      <c r="P615" s="37">
        <f t="shared" si="92"/>
        <v>7.3743886704259867E-2</v>
      </c>
      <c r="Q615" s="1">
        <f>VLOOKUP(P615,Rates!$A$2:$B$7,2,TRUE)</f>
        <v>0.35</v>
      </c>
      <c r="R615" s="38">
        <f t="shared" ca="1" si="93"/>
        <v>0.32104049817291169</v>
      </c>
      <c r="S615" s="53">
        <f t="shared" ca="1" si="94"/>
        <v>0</v>
      </c>
      <c r="T615" s="38">
        <f t="shared" ca="1" si="95"/>
        <v>0.37775879030759818</v>
      </c>
      <c r="U615" s="54">
        <f t="shared" ca="1" si="96"/>
        <v>0.94885492896726442</v>
      </c>
      <c r="V615">
        <f t="shared" ca="1" si="97"/>
        <v>0</v>
      </c>
      <c r="W615" s="41">
        <f ca="1">VLOOKUP(LoanApplications!Q615,Rates!$B$2:$C$7,2,FALSE)*V615-800</f>
        <v>-800</v>
      </c>
      <c r="X615">
        <f t="shared" si="98"/>
        <v>0</v>
      </c>
      <c r="Y615" s="41">
        <f t="shared" ca="1" si="99"/>
        <v>0</v>
      </c>
    </row>
    <row r="616" spans="10:25">
      <c r="J616" s="47">
        <v>23</v>
      </c>
      <c r="K616" s="48">
        <v>2.3850000000000002</v>
      </c>
      <c r="L616" s="49">
        <v>70</v>
      </c>
      <c r="M616" s="47">
        <v>1</v>
      </c>
      <c r="N616" s="37">
        <f t="shared" si="90"/>
        <v>1.7733118604468103</v>
      </c>
      <c r="O616" s="37">
        <f t="shared" si="91"/>
        <v>5.890329040984212</v>
      </c>
      <c r="P616" s="37">
        <f t="shared" si="92"/>
        <v>0.85486904993187951</v>
      </c>
      <c r="Q616" s="1">
        <f>VLOOKUP(P616,Rates!$A$2:$B$7,2,TRUE)</f>
        <v>0.22</v>
      </c>
      <c r="R616" s="38">
        <f t="shared" ca="1" si="93"/>
        <v>0.73846188333913709</v>
      </c>
      <c r="S616" s="53">
        <f t="shared" ca="1" si="94"/>
        <v>1</v>
      </c>
      <c r="T616" s="38">
        <f t="shared" ca="1" si="95"/>
        <v>0.57513888958527426</v>
      </c>
      <c r="U616" s="54">
        <f t="shared" ca="1" si="96"/>
        <v>1.7119859249846654</v>
      </c>
      <c r="V616">
        <f t="shared" ca="1" si="97"/>
        <v>8</v>
      </c>
      <c r="W616" s="41">
        <f ca="1">VLOOKUP(LoanApplications!Q616,Rates!$B$2:$C$7,2,FALSE)*V616-800</f>
        <v>67.398382478407598</v>
      </c>
      <c r="X616">
        <f t="shared" si="98"/>
        <v>1</v>
      </c>
      <c r="Y616" s="41">
        <f t="shared" ca="1" si="99"/>
        <v>67.398382478407598</v>
      </c>
    </row>
    <row r="617" spans="10:25">
      <c r="J617" s="47">
        <v>21</v>
      </c>
      <c r="K617" s="48">
        <v>0.89700000000000002</v>
      </c>
      <c r="L617" s="49">
        <v>55</v>
      </c>
      <c r="M617" s="47">
        <v>1</v>
      </c>
      <c r="N617" s="37">
        <f t="shared" si="90"/>
        <v>1.8316726506868726</v>
      </c>
      <c r="O617" s="37">
        <f t="shared" si="91"/>
        <v>6.2443224986504804</v>
      </c>
      <c r="P617" s="37">
        <f t="shared" si="92"/>
        <v>0.8619608665701608</v>
      </c>
      <c r="Q617" s="1">
        <f>VLOOKUP(P617,Rates!$A$2:$B$7,2,TRUE)</f>
        <v>0.22</v>
      </c>
      <c r="R617" s="38">
        <f t="shared" ca="1" si="93"/>
        <v>0.7091658350047696</v>
      </c>
      <c r="S617" s="53">
        <f t="shared" ca="1" si="94"/>
        <v>1</v>
      </c>
      <c r="T617" s="38">
        <f t="shared" ca="1" si="95"/>
        <v>0.84121692699034167</v>
      </c>
      <c r="U617" s="54">
        <f t="shared" ca="1" si="96"/>
        <v>3.6804326579774513</v>
      </c>
      <c r="V617">
        <f t="shared" ca="1" si="97"/>
        <v>8</v>
      </c>
      <c r="W617" s="41">
        <f ca="1">VLOOKUP(LoanApplications!Q617,Rates!$B$2:$C$7,2,FALSE)*V617-800</f>
        <v>67.398382478407598</v>
      </c>
      <c r="X617">
        <f t="shared" si="98"/>
        <v>1</v>
      </c>
      <c r="Y617" s="41">
        <f t="shared" ca="1" si="99"/>
        <v>67.398382478407598</v>
      </c>
    </row>
    <row r="618" spans="10:25">
      <c r="J618" s="47">
        <v>17</v>
      </c>
      <c r="K618" s="48">
        <v>1.01</v>
      </c>
      <c r="L618" s="49">
        <v>64</v>
      </c>
      <c r="M618" s="47">
        <v>1</v>
      </c>
      <c r="N618" s="37">
        <f t="shared" si="90"/>
        <v>4.1658305353584097</v>
      </c>
      <c r="O618" s="37">
        <f t="shared" si="91"/>
        <v>64.446185057885614</v>
      </c>
      <c r="P618" s="37">
        <f t="shared" si="92"/>
        <v>0.98472027056862788</v>
      </c>
      <c r="Q618" s="1">
        <f>VLOOKUP(P618,Rates!$A$2:$B$7,2,TRUE)</f>
        <v>0.15</v>
      </c>
      <c r="R618" s="38">
        <f t="shared" ca="1" si="93"/>
        <v>0.45859554145178383</v>
      </c>
      <c r="S618" s="53">
        <f t="shared" ca="1" si="94"/>
        <v>1</v>
      </c>
      <c r="T618" s="38">
        <f t="shared" ca="1" si="95"/>
        <v>0.68954920559471289</v>
      </c>
      <c r="U618" s="54">
        <f t="shared" ca="1" si="96"/>
        <v>2.3394597245826332</v>
      </c>
      <c r="V618">
        <f t="shared" ca="1" si="97"/>
        <v>8</v>
      </c>
      <c r="W618" s="41">
        <f ca="1">VLOOKUP(LoanApplications!Q618,Rates!$B$2:$C$7,2,FALSE)*V618-800</f>
        <v>45.652073294430465</v>
      </c>
      <c r="X618">
        <f t="shared" si="98"/>
        <v>1</v>
      </c>
      <c r="Y618" s="41">
        <f t="shared" ca="1" si="99"/>
        <v>45.652073294430465</v>
      </c>
    </row>
    <row r="619" spans="10:25">
      <c r="J619" s="47">
        <v>15</v>
      </c>
      <c r="K619" s="48">
        <v>1.06</v>
      </c>
      <c r="L619" s="49">
        <v>64</v>
      </c>
      <c r="M619" s="47">
        <v>1</v>
      </c>
      <c r="N619" s="37">
        <f t="shared" si="90"/>
        <v>3.2274564519083135</v>
      </c>
      <c r="O619" s="37">
        <f t="shared" si="91"/>
        <v>25.215438653527723</v>
      </c>
      <c r="P619" s="37">
        <f t="shared" si="92"/>
        <v>0.96185453872367555</v>
      </c>
      <c r="Q619" s="1">
        <f>VLOOKUP(P619,Rates!$A$2:$B$7,2,TRUE)</f>
        <v>0.15</v>
      </c>
      <c r="R619" s="38">
        <f t="shared" ca="1" si="93"/>
        <v>0.85889295491396089</v>
      </c>
      <c r="S619" s="53">
        <f t="shared" ca="1" si="94"/>
        <v>1</v>
      </c>
      <c r="T619" s="38">
        <f t="shared" ca="1" si="95"/>
        <v>0.47038091234349844</v>
      </c>
      <c r="U619" s="54">
        <f t="shared" ca="1" si="96"/>
        <v>1.2711944667227009</v>
      </c>
      <c r="V619">
        <f t="shared" ca="1" si="97"/>
        <v>8</v>
      </c>
      <c r="W619" s="41">
        <f ca="1">VLOOKUP(LoanApplications!Q619,Rates!$B$2:$C$7,2,FALSE)*V619-800</f>
        <v>45.652073294430465</v>
      </c>
      <c r="X619">
        <f t="shared" si="98"/>
        <v>1</v>
      </c>
      <c r="Y619" s="41">
        <f t="shared" ca="1" si="99"/>
        <v>45.652073294430465</v>
      </c>
    </row>
    <row r="620" spans="10:25">
      <c r="J620" s="47">
        <v>11</v>
      </c>
      <c r="K620" s="48">
        <v>1.3439999999999999</v>
      </c>
      <c r="L620" s="49">
        <v>62</v>
      </c>
      <c r="M620" s="47">
        <v>1</v>
      </c>
      <c r="N620" s="37">
        <f t="shared" si="90"/>
        <v>-0.57289073122398193</v>
      </c>
      <c r="O620" s="37">
        <f t="shared" si="91"/>
        <v>0.56389301723853014</v>
      </c>
      <c r="P620" s="37">
        <f t="shared" si="92"/>
        <v>0.360570071624358</v>
      </c>
      <c r="Q620" s="1">
        <f>VLOOKUP(P620,Rates!$A$2:$B$7,2,TRUE)</f>
        <v>0.3</v>
      </c>
      <c r="R620" s="38">
        <f t="shared" ca="1" si="93"/>
        <v>0.27209007604616497</v>
      </c>
      <c r="S620" s="53">
        <f t="shared" ca="1" si="94"/>
        <v>0</v>
      </c>
      <c r="T620" s="38">
        <f t="shared" ca="1" si="95"/>
        <v>0.64544208644275036</v>
      </c>
      <c r="U620" s="54">
        <f t="shared" ca="1" si="96"/>
        <v>2.0737671589553885</v>
      </c>
      <c r="V620">
        <f t="shared" ca="1" si="97"/>
        <v>2</v>
      </c>
      <c r="W620" s="41">
        <f ca="1">VLOOKUP(LoanApplications!Q620,Rates!$B$2:$C$7,2,FALSE)*V620-800</f>
        <v>-576.85224666864372</v>
      </c>
      <c r="X620">
        <f t="shared" si="98"/>
        <v>1</v>
      </c>
      <c r="Y620" s="41">
        <f t="shared" ca="1" si="99"/>
        <v>-576.85224666864372</v>
      </c>
    </row>
    <row r="621" spans="10:25">
      <c r="J621" s="47">
        <v>11</v>
      </c>
      <c r="K621" s="48">
        <v>1.859</v>
      </c>
      <c r="L621" s="49">
        <v>63</v>
      </c>
      <c r="M621" s="47">
        <v>1</v>
      </c>
      <c r="N621" s="37">
        <f t="shared" si="90"/>
        <v>-2.8195225424110717</v>
      </c>
      <c r="O621" s="37">
        <f t="shared" si="91"/>
        <v>5.963440881376908E-2</v>
      </c>
      <c r="P621" s="37">
        <f t="shared" si="92"/>
        <v>5.6278286471017985E-2</v>
      </c>
      <c r="Q621" s="1">
        <f>VLOOKUP(P621,Rates!$A$2:$B$7,2,TRUE)</f>
        <v>0.35</v>
      </c>
      <c r="R621" s="38">
        <f t="shared" ca="1" si="93"/>
        <v>0.15419622255265464</v>
      </c>
      <c r="S621" s="53">
        <f t="shared" ca="1" si="94"/>
        <v>0</v>
      </c>
      <c r="T621" s="38">
        <f t="shared" ca="1" si="95"/>
        <v>0.80280994194238342</v>
      </c>
      <c r="U621" s="54">
        <f t="shared" ca="1" si="96"/>
        <v>3.2471745072276703</v>
      </c>
      <c r="V621">
        <f t="shared" ca="1" si="97"/>
        <v>3</v>
      </c>
      <c r="W621" s="41">
        <f ca="1">VLOOKUP(LoanApplications!Q621,Rates!$B$2:$C$7,2,FALSE)*V621-800</f>
        <v>-459.30550488098817</v>
      </c>
      <c r="X621">
        <f t="shared" si="98"/>
        <v>0</v>
      </c>
      <c r="Y621" s="41">
        <f t="shared" ca="1" si="99"/>
        <v>0</v>
      </c>
    </row>
    <row r="622" spans="10:25">
      <c r="J622" s="47">
        <v>15</v>
      </c>
      <c r="K622" s="48">
        <v>1.444</v>
      </c>
      <c r="L622" s="49">
        <v>57</v>
      </c>
      <c r="M622" s="47">
        <v>1</v>
      </c>
      <c r="N622" s="37">
        <f t="shared" si="90"/>
        <v>-2.1308532136045066</v>
      </c>
      <c r="O622" s="37">
        <f t="shared" si="91"/>
        <v>0.11873594349947035</v>
      </c>
      <c r="P622" s="37">
        <f t="shared" si="92"/>
        <v>0.10613402044458989</v>
      </c>
      <c r="Q622" s="1">
        <f>VLOOKUP(P622,Rates!$A$2:$B$7,2,TRUE)</f>
        <v>0.35</v>
      </c>
      <c r="R622" s="38">
        <f t="shared" ca="1" si="93"/>
        <v>2.0379416326281596E-3</v>
      </c>
      <c r="S622" s="53">
        <f t="shared" ca="1" si="94"/>
        <v>0</v>
      </c>
      <c r="T622" s="38">
        <f t="shared" ca="1" si="95"/>
        <v>0.23412306401240435</v>
      </c>
      <c r="U622" s="54">
        <f t="shared" ca="1" si="96"/>
        <v>0.53346756025612307</v>
      </c>
      <c r="V622">
        <f t="shared" ca="1" si="97"/>
        <v>0</v>
      </c>
      <c r="W622" s="41">
        <f ca="1">VLOOKUP(LoanApplications!Q622,Rates!$B$2:$C$7,2,FALSE)*V622-800</f>
        <v>-800</v>
      </c>
      <c r="X622">
        <f t="shared" si="98"/>
        <v>0</v>
      </c>
      <c r="Y622" s="41">
        <f t="shared" ca="1" si="99"/>
        <v>0</v>
      </c>
    </row>
    <row r="623" spans="10:25">
      <c r="J623" s="47">
        <v>10</v>
      </c>
      <c r="K623" s="48">
        <v>0.45400000000000001</v>
      </c>
      <c r="L623" s="49">
        <v>50</v>
      </c>
      <c r="M623" s="47">
        <v>1</v>
      </c>
      <c r="N623" s="37">
        <f t="shared" si="90"/>
        <v>-1.9118055875194884</v>
      </c>
      <c r="O623" s="37">
        <f t="shared" si="91"/>
        <v>0.14781325573419307</v>
      </c>
      <c r="P623" s="37">
        <f t="shared" si="92"/>
        <v>0.12877813964576063</v>
      </c>
      <c r="Q623" s="1">
        <f>VLOOKUP(P623,Rates!$A$2:$B$7,2,TRUE)</f>
        <v>0.35</v>
      </c>
      <c r="R623" s="38">
        <f t="shared" ca="1" si="93"/>
        <v>0.60057400748573353</v>
      </c>
      <c r="S623" s="53">
        <f t="shared" ca="1" si="94"/>
        <v>0</v>
      </c>
      <c r="T623" s="38">
        <f t="shared" ca="1" si="95"/>
        <v>0.32513648930045702</v>
      </c>
      <c r="U623" s="54">
        <f t="shared" ca="1" si="96"/>
        <v>0.78648962985423854</v>
      </c>
      <c r="V623">
        <f t="shared" ca="1" si="97"/>
        <v>0</v>
      </c>
      <c r="W623" s="41">
        <f ca="1">VLOOKUP(LoanApplications!Q623,Rates!$B$2:$C$7,2,FALSE)*V623-800</f>
        <v>-800</v>
      </c>
      <c r="X623">
        <f t="shared" si="98"/>
        <v>0</v>
      </c>
      <c r="Y623" s="41">
        <f t="shared" ca="1" si="99"/>
        <v>0</v>
      </c>
    </row>
    <row r="624" spans="10:25">
      <c r="J624" s="47">
        <v>12</v>
      </c>
      <c r="K624" s="48">
        <v>0.36599999999999999</v>
      </c>
      <c r="L624" s="49">
        <v>60</v>
      </c>
      <c r="M624" s="47">
        <v>1</v>
      </c>
      <c r="N624" s="37">
        <f t="shared" si="90"/>
        <v>3.9825595842980803</v>
      </c>
      <c r="O624" s="37">
        <f t="shared" si="91"/>
        <v>53.654191045316736</v>
      </c>
      <c r="P624" s="37">
        <f t="shared" si="92"/>
        <v>0.98170314149978277</v>
      </c>
      <c r="Q624" s="1">
        <f>VLOOKUP(P624,Rates!$A$2:$B$7,2,TRUE)</f>
        <v>0.15</v>
      </c>
      <c r="R624" s="38">
        <f t="shared" ca="1" si="93"/>
        <v>0.39208336622971363</v>
      </c>
      <c r="S624" s="53">
        <f t="shared" ca="1" si="94"/>
        <v>1</v>
      </c>
      <c r="T624" s="38">
        <f t="shared" ca="1" si="95"/>
        <v>0.75263652778906887</v>
      </c>
      <c r="U624" s="54">
        <f t="shared" ca="1" si="96"/>
        <v>2.7937929532127193</v>
      </c>
      <c r="V624">
        <f t="shared" ca="1" si="97"/>
        <v>8</v>
      </c>
      <c r="W624" s="41">
        <f ca="1">VLOOKUP(LoanApplications!Q624,Rates!$B$2:$C$7,2,FALSE)*V624-800</f>
        <v>45.652073294430465</v>
      </c>
      <c r="X624">
        <f t="shared" si="98"/>
        <v>1</v>
      </c>
      <c r="Y624" s="41">
        <f t="shared" ca="1" si="99"/>
        <v>45.652073294430465</v>
      </c>
    </row>
    <row r="625" spans="10:25">
      <c r="J625" s="47">
        <v>22</v>
      </c>
      <c r="K625" s="48">
        <v>0.76800000000000002</v>
      </c>
      <c r="L625" s="49">
        <v>49</v>
      </c>
      <c r="M625" s="47">
        <v>1</v>
      </c>
      <c r="N625" s="37">
        <f t="shared" si="90"/>
        <v>-2.5058151594059552E-3</v>
      </c>
      <c r="O625" s="37">
        <f t="shared" si="91"/>
        <v>0.99749732177466122</v>
      </c>
      <c r="P625" s="37">
        <f t="shared" si="92"/>
        <v>0.49937354653794597</v>
      </c>
      <c r="Q625" s="1">
        <f>VLOOKUP(P625,Rates!$A$2:$B$7,2,TRUE)</f>
        <v>0.28000000000000003</v>
      </c>
      <c r="R625" s="38">
        <f t="shared" ca="1" si="93"/>
        <v>0.3726508452374413</v>
      </c>
      <c r="S625" s="53">
        <f t="shared" ca="1" si="94"/>
        <v>0</v>
      </c>
      <c r="T625" s="38">
        <f t="shared" ca="1" si="95"/>
        <v>0.34465500518478709</v>
      </c>
      <c r="U625" s="54">
        <f t="shared" ca="1" si="96"/>
        <v>0.84518694473634814</v>
      </c>
      <c r="V625">
        <f t="shared" ca="1" si="97"/>
        <v>0</v>
      </c>
      <c r="W625" s="41">
        <f ca="1">VLOOKUP(LoanApplications!Q625,Rates!$B$2:$C$7,2,FALSE)*V625-800</f>
        <v>-800</v>
      </c>
      <c r="X625">
        <f t="shared" si="98"/>
        <v>1</v>
      </c>
      <c r="Y625" s="41">
        <f t="shared" ca="1" si="99"/>
        <v>-800</v>
      </c>
    </row>
    <row r="626" spans="10:25">
      <c r="J626" s="47">
        <v>22</v>
      </c>
      <c r="K626" s="48">
        <v>1.081</v>
      </c>
      <c r="L626" s="49">
        <v>53.481360000000002</v>
      </c>
      <c r="M626" s="47">
        <v>1</v>
      </c>
      <c r="N626" s="37">
        <f t="shared" si="90"/>
        <v>0.47401082518304349</v>
      </c>
      <c r="O626" s="37">
        <f t="shared" si="91"/>
        <v>1.6064243767712607</v>
      </c>
      <c r="P626" s="37">
        <f t="shared" si="92"/>
        <v>0.61633262452879523</v>
      </c>
      <c r="Q626" s="1">
        <f>VLOOKUP(P626,Rates!$A$2:$B$7,2,TRUE)</f>
        <v>0.28000000000000003</v>
      </c>
      <c r="R626" s="38">
        <f t="shared" ca="1" si="93"/>
        <v>0.75935256762811043</v>
      </c>
      <c r="S626" s="53">
        <f t="shared" ca="1" si="94"/>
        <v>1</v>
      </c>
      <c r="T626" s="38">
        <f t="shared" ca="1" si="95"/>
        <v>0.39908272670135814</v>
      </c>
      <c r="U626" s="54">
        <f t="shared" ca="1" si="96"/>
        <v>1.0185960046858078</v>
      </c>
      <c r="V626">
        <f t="shared" ca="1" si="97"/>
        <v>8</v>
      </c>
      <c r="W626" s="41">
        <f ca="1">VLOOKUP(LoanApplications!Q626,Rates!$B$2:$C$7,2,FALSE)*V626-800</f>
        <v>86.259095044028413</v>
      </c>
      <c r="X626">
        <f t="shared" si="98"/>
        <v>1</v>
      </c>
      <c r="Y626" s="41">
        <f t="shared" ca="1" si="99"/>
        <v>86.259095044028413</v>
      </c>
    </row>
    <row r="627" spans="10:25">
      <c r="J627" s="47">
        <v>17</v>
      </c>
      <c r="K627" s="48">
        <v>1.7260000000000002</v>
      </c>
      <c r="L627" s="49">
        <v>73</v>
      </c>
      <c r="M627" s="47">
        <v>1</v>
      </c>
      <c r="N627" s="37">
        <f t="shared" si="90"/>
        <v>4.6608762616087134</v>
      </c>
      <c r="O627" s="37">
        <f t="shared" si="91"/>
        <v>105.72868756730585</v>
      </c>
      <c r="P627" s="37">
        <f t="shared" si="92"/>
        <v>0.99063044788806787</v>
      </c>
      <c r="Q627" s="1">
        <f>VLOOKUP(P627,Rates!$A$2:$B$7,2,TRUE)</f>
        <v>0.15</v>
      </c>
      <c r="R627" s="38">
        <f t="shared" ca="1" si="93"/>
        <v>0.28061873400227377</v>
      </c>
      <c r="S627" s="53">
        <f t="shared" ca="1" si="94"/>
        <v>1</v>
      </c>
      <c r="T627" s="38">
        <f t="shared" ca="1" si="95"/>
        <v>0.96176228374259254</v>
      </c>
      <c r="U627" s="54">
        <f t="shared" ca="1" si="96"/>
        <v>6.5278658277688608</v>
      </c>
      <c r="V627">
        <f t="shared" ca="1" si="97"/>
        <v>8</v>
      </c>
      <c r="W627" s="41">
        <f ca="1">VLOOKUP(LoanApplications!Q627,Rates!$B$2:$C$7,2,FALSE)*V627-800</f>
        <v>45.652073294430465</v>
      </c>
      <c r="X627">
        <f t="shared" si="98"/>
        <v>1</v>
      </c>
      <c r="Y627" s="41">
        <f t="shared" ca="1" si="99"/>
        <v>45.652073294430465</v>
      </c>
    </row>
    <row r="628" spans="10:25">
      <c r="J628" s="47">
        <v>22</v>
      </c>
      <c r="K628" s="48">
        <v>0.38400000000000001</v>
      </c>
      <c r="L628" s="49">
        <v>45</v>
      </c>
      <c r="M628" s="47">
        <v>1</v>
      </c>
      <c r="N628" s="37">
        <f t="shared" si="90"/>
        <v>0.12515669951965691</v>
      </c>
      <c r="O628" s="37">
        <f t="shared" si="91"/>
        <v>1.1333260307979311</v>
      </c>
      <c r="P628" s="37">
        <f t="shared" si="92"/>
        <v>0.53124839543350599</v>
      </c>
      <c r="Q628" s="1">
        <f>VLOOKUP(P628,Rates!$A$2:$B$7,2,TRUE)</f>
        <v>0.28000000000000003</v>
      </c>
      <c r="R628" s="38">
        <f t="shared" ca="1" si="93"/>
        <v>0.59972970875129838</v>
      </c>
      <c r="S628" s="53">
        <f t="shared" ca="1" si="94"/>
        <v>1</v>
      </c>
      <c r="T628" s="38">
        <f t="shared" ca="1" si="95"/>
        <v>0.10859895551574494</v>
      </c>
      <c r="U628" s="54">
        <f t="shared" ca="1" si="96"/>
        <v>0.22992169347146299</v>
      </c>
      <c r="V628">
        <f t="shared" ca="1" si="97"/>
        <v>8</v>
      </c>
      <c r="W628" s="41">
        <f ca="1">VLOOKUP(LoanApplications!Q628,Rates!$B$2:$C$7,2,FALSE)*V628-800</f>
        <v>86.259095044028413</v>
      </c>
      <c r="X628">
        <f t="shared" si="98"/>
        <v>1</v>
      </c>
      <c r="Y628" s="41">
        <f t="shared" ca="1" si="99"/>
        <v>86.259095044028413</v>
      </c>
    </row>
    <row r="629" spans="10:25">
      <c r="J629" s="47">
        <v>22</v>
      </c>
      <c r="K629" s="48">
        <v>0.55599999999999994</v>
      </c>
      <c r="L629" s="49">
        <v>55</v>
      </c>
      <c r="M629" s="47">
        <v>1</v>
      </c>
      <c r="N629" s="37">
        <f t="shared" si="90"/>
        <v>3.9711468372221219</v>
      </c>
      <c r="O629" s="37">
        <f t="shared" si="91"/>
        <v>53.045330328734529</v>
      </c>
      <c r="P629" s="37">
        <f t="shared" si="92"/>
        <v>0.98149701382307353</v>
      </c>
      <c r="Q629" s="1">
        <f>VLOOKUP(P629,Rates!$A$2:$B$7,2,TRUE)</f>
        <v>0.15</v>
      </c>
      <c r="R629" s="38">
        <f t="shared" ca="1" si="93"/>
        <v>0.90558076845348234</v>
      </c>
      <c r="S629" s="53">
        <f t="shared" ca="1" si="94"/>
        <v>1</v>
      </c>
      <c r="T629" s="38">
        <f t="shared" ca="1" si="95"/>
        <v>0.67845032015590523</v>
      </c>
      <c r="U629" s="54">
        <f t="shared" ca="1" si="96"/>
        <v>2.2692064441324296</v>
      </c>
      <c r="V629">
        <f t="shared" ca="1" si="97"/>
        <v>8</v>
      </c>
      <c r="W629" s="41">
        <f ca="1">VLOOKUP(LoanApplications!Q629,Rates!$B$2:$C$7,2,FALSE)*V629-800</f>
        <v>45.652073294430465</v>
      </c>
      <c r="X629">
        <f t="shared" si="98"/>
        <v>1</v>
      </c>
      <c r="Y629" s="41">
        <f t="shared" ca="1" si="99"/>
        <v>45.652073294430465</v>
      </c>
    </row>
    <row r="630" spans="10:25">
      <c r="J630" s="47">
        <v>20</v>
      </c>
      <c r="K630" s="48">
        <v>0.42099999999999999</v>
      </c>
      <c r="L630" s="49">
        <v>56</v>
      </c>
      <c r="M630" s="47">
        <v>1</v>
      </c>
      <c r="N630" s="37">
        <f t="shared" si="90"/>
        <v>4.4861441114682954</v>
      </c>
      <c r="O630" s="37">
        <f t="shared" si="91"/>
        <v>88.77846519016731</v>
      </c>
      <c r="P630" s="37">
        <f t="shared" si="92"/>
        <v>0.98886147142433523</v>
      </c>
      <c r="Q630" s="1">
        <f>VLOOKUP(P630,Rates!$A$2:$B$7,2,TRUE)</f>
        <v>0.15</v>
      </c>
      <c r="R630" s="38">
        <f t="shared" ca="1" si="93"/>
        <v>0.46031493451768557</v>
      </c>
      <c r="S630" s="53">
        <f t="shared" ca="1" si="94"/>
        <v>1</v>
      </c>
      <c r="T630" s="38">
        <f t="shared" ca="1" si="95"/>
        <v>0.45595994119596395</v>
      </c>
      <c r="U630" s="54">
        <f t="shared" ca="1" si="96"/>
        <v>1.2174647946597668</v>
      </c>
      <c r="V630">
        <f t="shared" ca="1" si="97"/>
        <v>8</v>
      </c>
      <c r="W630" s="41">
        <f ca="1">VLOOKUP(LoanApplications!Q630,Rates!$B$2:$C$7,2,FALSE)*V630-800</f>
        <v>45.652073294430465</v>
      </c>
      <c r="X630">
        <f t="shared" si="98"/>
        <v>1</v>
      </c>
      <c r="Y630" s="41">
        <f t="shared" ca="1" si="99"/>
        <v>45.652073294430465</v>
      </c>
    </row>
    <row r="631" spans="10:25">
      <c r="J631" s="47">
        <v>16</v>
      </c>
      <c r="K631" s="48">
        <v>2.2480000000000002</v>
      </c>
      <c r="L631" s="49">
        <v>74</v>
      </c>
      <c r="M631" s="47">
        <v>1</v>
      </c>
      <c r="N631" s="37">
        <f t="shared" si="90"/>
        <v>2.0402003473250048</v>
      </c>
      <c r="O631" s="37">
        <f t="shared" si="91"/>
        <v>7.6921501462168349</v>
      </c>
      <c r="P631" s="37">
        <f t="shared" si="92"/>
        <v>0.88495366702389056</v>
      </c>
      <c r="Q631" s="1">
        <f>VLOOKUP(P631,Rates!$A$2:$B$7,2,TRUE)</f>
        <v>0.22</v>
      </c>
      <c r="R631" s="38">
        <f t="shared" ca="1" si="93"/>
        <v>0.20626193489404365</v>
      </c>
      <c r="S631" s="53">
        <f t="shared" ca="1" si="94"/>
        <v>1</v>
      </c>
      <c r="T631" s="38">
        <f t="shared" ca="1" si="95"/>
        <v>0.65280386501864607</v>
      </c>
      <c r="U631" s="54">
        <f t="shared" ca="1" si="96"/>
        <v>2.1157308564480983</v>
      </c>
      <c r="V631">
        <f t="shared" ca="1" si="97"/>
        <v>8</v>
      </c>
      <c r="W631" s="41">
        <f ca="1">VLOOKUP(LoanApplications!Q631,Rates!$B$2:$C$7,2,FALSE)*V631-800</f>
        <v>67.398382478407598</v>
      </c>
      <c r="X631">
        <f t="shared" si="98"/>
        <v>1</v>
      </c>
      <c r="Y631" s="41">
        <f t="shared" ca="1" si="99"/>
        <v>67.398382478407598</v>
      </c>
    </row>
    <row r="632" spans="10:25">
      <c r="J632" s="47">
        <v>12</v>
      </c>
      <c r="K632" s="48">
        <v>1.4949999999999999</v>
      </c>
      <c r="L632" s="49">
        <v>65</v>
      </c>
      <c r="M632" s="47">
        <v>1</v>
      </c>
      <c r="N632" s="37">
        <f t="shared" si="90"/>
        <v>0.39254993151310558</v>
      </c>
      <c r="O632" s="37">
        <f t="shared" si="91"/>
        <v>1.4807517996130859</v>
      </c>
      <c r="P632" s="37">
        <f t="shared" si="92"/>
        <v>0.59689639239364201</v>
      </c>
      <c r="Q632" s="1">
        <f>VLOOKUP(P632,Rates!$A$2:$B$7,2,TRUE)</f>
        <v>0.28000000000000003</v>
      </c>
      <c r="R632" s="38">
        <f t="shared" ca="1" si="93"/>
        <v>0.50116143482900732</v>
      </c>
      <c r="S632" s="53">
        <f t="shared" ca="1" si="94"/>
        <v>1</v>
      </c>
      <c r="T632" s="38">
        <f t="shared" ca="1" si="95"/>
        <v>0.28699428441001584</v>
      </c>
      <c r="U632" s="54">
        <f t="shared" ca="1" si="96"/>
        <v>0.67653168468946778</v>
      </c>
      <c r="V632">
        <f t="shared" ca="1" si="97"/>
        <v>8</v>
      </c>
      <c r="W632" s="41">
        <f ca="1">VLOOKUP(LoanApplications!Q632,Rates!$B$2:$C$7,2,FALSE)*V632-800</f>
        <v>86.259095044028413</v>
      </c>
      <c r="X632">
        <f t="shared" si="98"/>
        <v>1</v>
      </c>
      <c r="Y632" s="41">
        <f t="shared" ca="1" si="99"/>
        <v>86.259095044028413</v>
      </c>
    </row>
    <row r="633" spans="10:25">
      <c r="J633" s="47">
        <v>14</v>
      </c>
      <c r="K633" s="48">
        <v>1.0130000000000001</v>
      </c>
      <c r="L633" s="49">
        <v>53</v>
      </c>
      <c r="M633" s="47">
        <v>1</v>
      </c>
      <c r="N633" s="37">
        <f t="shared" si="90"/>
        <v>-2.0918059861367766</v>
      </c>
      <c r="O633" s="37">
        <f t="shared" si="91"/>
        <v>0.12346396015160906</v>
      </c>
      <c r="P633" s="37">
        <f t="shared" si="92"/>
        <v>0.10989579063572975</v>
      </c>
      <c r="Q633" s="1">
        <f>VLOOKUP(P633,Rates!$A$2:$B$7,2,TRUE)</f>
        <v>0.35</v>
      </c>
      <c r="R633" s="38">
        <f t="shared" ca="1" si="93"/>
        <v>6.9383759087605301E-2</v>
      </c>
      <c r="S633" s="53">
        <f t="shared" ca="1" si="94"/>
        <v>0</v>
      </c>
      <c r="T633" s="38">
        <f t="shared" ca="1" si="95"/>
        <v>0.1844107516368001</v>
      </c>
      <c r="U633" s="54">
        <f t="shared" ca="1" si="96"/>
        <v>0.40768884571244135</v>
      </c>
      <c r="V633">
        <f t="shared" ca="1" si="97"/>
        <v>0</v>
      </c>
      <c r="W633" s="41">
        <f ca="1">VLOOKUP(LoanApplications!Q633,Rates!$B$2:$C$7,2,FALSE)*V633-800</f>
        <v>-800</v>
      </c>
      <c r="X633">
        <f t="shared" si="98"/>
        <v>0</v>
      </c>
      <c r="Y633" s="41">
        <f t="shared" ca="1" si="99"/>
        <v>0</v>
      </c>
    </row>
    <row r="634" spans="10:25">
      <c r="J634" s="47">
        <v>12</v>
      </c>
      <c r="K634" s="48">
        <v>0.126</v>
      </c>
      <c r="L634" s="49">
        <v>45</v>
      </c>
      <c r="M634" s="47">
        <v>1</v>
      </c>
      <c r="N634" s="37">
        <f t="shared" si="90"/>
        <v>-1.8815685608840482</v>
      </c>
      <c r="O634" s="37">
        <f t="shared" si="91"/>
        <v>0.15235094650266173</v>
      </c>
      <c r="P634" s="37">
        <f t="shared" si="92"/>
        <v>0.13220880927380729</v>
      </c>
      <c r="Q634" s="1">
        <f>VLOOKUP(P634,Rates!$A$2:$B$7,2,TRUE)</f>
        <v>0.35</v>
      </c>
      <c r="R634" s="38">
        <f t="shared" ca="1" si="93"/>
        <v>0.67009739784949296</v>
      </c>
      <c r="S634" s="53">
        <f t="shared" ca="1" si="94"/>
        <v>0</v>
      </c>
      <c r="T634" s="38">
        <f t="shared" ca="1" si="95"/>
        <v>0.59259456172105196</v>
      </c>
      <c r="U634" s="54">
        <f t="shared" ca="1" si="96"/>
        <v>1.7958928530658969</v>
      </c>
      <c r="V634">
        <f t="shared" ca="1" si="97"/>
        <v>1</v>
      </c>
      <c r="W634" s="41">
        <f ca="1">VLOOKUP(LoanApplications!Q634,Rates!$B$2:$C$7,2,FALSE)*V634-800</f>
        <v>-686.43516829366274</v>
      </c>
      <c r="X634">
        <f t="shared" si="98"/>
        <v>0</v>
      </c>
      <c r="Y634" s="41">
        <f t="shared" ca="1" si="99"/>
        <v>0</v>
      </c>
    </row>
    <row r="635" spans="10:25">
      <c r="J635" s="47">
        <v>11</v>
      </c>
      <c r="K635" s="48">
        <v>0.96400000000000008</v>
      </c>
      <c r="L635" s="49">
        <v>65</v>
      </c>
      <c r="M635" s="47">
        <v>1</v>
      </c>
      <c r="N635" s="37">
        <f t="shared" si="90"/>
        <v>2.8622225496439846</v>
      </c>
      <c r="O635" s="37">
        <f t="shared" si="91"/>
        <v>17.500379206612479</v>
      </c>
      <c r="P635" s="37">
        <f t="shared" si="92"/>
        <v>0.94594705390457212</v>
      </c>
      <c r="Q635" s="1">
        <f>VLOOKUP(P635,Rates!$A$2:$B$7,2,TRUE)</f>
        <v>0.22</v>
      </c>
      <c r="R635" s="38">
        <f t="shared" ca="1" si="93"/>
        <v>0.26485704400705323</v>
      </c>
      <c r="S635" s="53">
        <f t="shared" ca="1" si="94"/>
        <v>1</v>
      </c>
      <c r="T635" s="38">
        <f t="shared" ca="1" si="95"/>
        <v>0.27736343318432077</v>
      </c>
      <c r="U635" s="54">
        <f t="shared" ca="1" si="96"/>
        <v>0.64969771408691035</v>
      </c>
      <c r="V635">
        <f t="shared" ca="1" si="97"/>
        <v>8</v>
      </c>
      <c r="W635" s="41">
        <f ca="1">VLOOKUP(LoanApplications!Q635,Rates!$B$2:$C$7,2,FALSE)*V635-800</f>
        <v>67.398382478407598</v>
      </c>
      <c r="X635">
        <f t="shared" si="98"/>
        <v>1</v>
      </c>
      <c r="Y635" s="41">
        <f t="shared" ca="1" si="99"/>
        <v>67.398382478407598</v>
      </c>
    </row>
    <row r="636" spans="10:25">
      <c r="J636" s="47">
        <v>10</v>
      </c>
      <c r="K636" s="48">
        <v>0.44000000000000006</v>
      </c>
      <c r="L636" s="49">
        <v>57</v>
      </c>
      <c r="M636" s="47">
        <v>1</v>
      </c>
      <c r="N636" s="37">
        <f t="shared" si="90"/>
        <v>1.4907881172978392</v>
      </c>
      <c r="O636" s="37">
        <f t="shared" si="91"/>
        <v>4.4405938491005115</v>
      </c>
      <c r="P636" s="37">
        <f t="shared" si="92"/>
        <v>0.81619653520629387</v>
      </c>
      <c r="Q636" s="1">
        <f>VLOOKUP(P636,Rates!$A$2:$B$7,2,TRUE)</f>
        <v>0.25</v>
      </c>
      <c r="R636" s="38">
        <f t="shared" ca="1" si="93"/>
        <v>0.83557433472711118</v>
      </c>
      <c r="S636" s="53">
        <f t="shared" ca="1" si="94"/>
        <v>1</v>
      </c>
      <c r="T636" s="38">
        <f t="shared" ca="1" si="95"/>
        <v>0.33924376047008764</v>
      </c>
      <c r="U636" s="54">
        <f t="shared" ca="1" si="96"/>
        <v>0.82874056487984371</v>
      </c>
      <c r="V636">
        <f t="shared" ca="1" si="97"/>
        <v>8</v>
      </c>
      <c r="W636" s="41">
        <f ca="1">VLOOKUP(LoanApplications!Q636,Rates!$B$2:$C$7,2,FALSE)*V636-800</f>
        <v>76.803357187340907</v>
      </c>
      <c r="X636">
        <f t="shared" si="98"/>
        <v>1</v>
      </c>
      <c r="Y636" s="41">
        <f t="shared" ca="1" si="99"/>
        <v>76.803357187340907</v>
      </c>
    </row>
    <row r="637" spans="10:25">
      <c r="J637" s="47">
        <v>23</v>
      </c>
      <c r="K637" s="48">
        <v>1.2150000000000001</v>
      </c>
      <c r="L637" s="49">
        <v>56</v>
      </c>
      <c r="M637" s="47">
        <v>1</v>
      </c>
      <c r="N637" s="37">
        <f t="shared" si="90"/>
        <v>1.3004155884153832</v>
      </c>
      <c r="O637" s="37">
        <f t="shared" si="91"/>
        <v>3.6708219017197701</v>
      </c>
      <c r="P637" s="37">
        <f t="shared" si="92"/>
        <v>0.78590491758381842</v>
      </c>
      <c r="Q637" s="1">
        <f>VLOOKUP(P637,Rates!$A$2:$B$7,2,TRUE)</f>
        <v>0.25</v>
      </c>
      <c r="R637" s="38">
        <f t="shared" ca="1" si="93"/>
        <v>7.5045605446804942E-2</v>
      </c>
      <c r="S637" s="53">
        <f t="shared" ca="1" si="94"/>
        <v>0</v>
      </c>
      <c r="T637" s="38">
        <f t="shared" ca="1" si="95"/>
        <v>9.7946623735772453E-2</v>
      </c>
      <c r="U637" s="54">
        <f t="shared" ca="1" si="96"/>
        <v>0.20616317042215898</v>
      </c>
      <c r="V637">
        <f t="shared" ca="1" si="97"/>
        <v>0</v>
      </c>
      <c r="W637" s="41">
        <f ca="1">VLOOKUP(LoanApplications!Q637,Rates!$B$2:$C$7,2,FALSE)*V637-800</f>
        <v>-800</v>
      </c>
      <c r="X637">
        <f t="shared" si="98"/>
        <v>1</v>
      </c>
      <c r="Y637" s="41">
        <f t="shared" ca="1" si="99"/>
        <v>-800</v>
      </c>
    </row>
    <row r="638" spans="10:25">
      <c r="J638" s="47">
        <v>2</v>
      </c>
      <c r="K638" s="48">
        <v>0.81099999999999994</v>
      </c>
      <c r="L638" s="49">
        <v>58</v>
      </c>
      <c r="M638" s="47">
        <v>1</v>
      </c>
      <c r="N638" s="37">
        <f t="shared" si="90"/>
        <v>-2.6910527561241011</v>
      </c>
      <c r="O638" s="37">
        <f t="shared" si="91"/>
        <v>6.7809514899999729E-2</v>
      </c>
      <c r="P638" s="37">
        <f t="shared" si="92"/>
        <v>6.3503381411946003E-2</v>
      </c>
      <c r="Q638" s="1">
        <f>VLOOKUP(P638,Rates!$A$2:$B$7,2,TRUE)</f>
        <v>0.35</v>
      </c>
      <c r="R638" s="38">
        <f t="shared" ca="1" si="93"/>
        <v>0.22155319688697739</v>
      </c>
      <c r="S638" s="53">
        <f t="shared" ca="1" si="94"/>
        <v>0</v>
      </c>
      <c r="T638" s="38">
        <f t="shared" ca="1" si="95"/>
        <v>0.65775395389015667</v>
      </c>
      <c r="U638" s="54">
        <f t="shared" ca="1" si="96"/>
        <v>2.14445073503546</v>
      </c>
      <c r="V638">
        <f t="shared" ca="1" si="97"/>
        <v>2</v>
      </c>
      <c r="W638" s="41">
        <f ca="1">VLOOKUP(LoanApplications!Q638,Rates!$B$2:$C$7,2,FALSE)*V638-800</f>
        <v>-572.87033658732548</v>
      </c>
      <c r="X638">
        <f t="shared" si="98"/>
        <v>0</v>
      </c>
      <c r="Y638" s="41">
        <f t="shared" ca="1" si="99"/>
        <v>0</v>
      </c>
    </row>
    <row r="639" spans="10:25">
      <c r="J639" s="47">
        <v>15</v>
      </c>
      <c r="K639" s="48">
        <v>0.18099999999999999</v>
      </c>
      <c r="L639" s="49">
        <v>43</v>
      </c>
      <c r="M639" s="47">
        <v>1</v>
      </c>
      <c r="N639" s="37">
        <f t="shared" si="90"/>
        <v>-2.1121776360557156</v>
      </c>
      <c r="O639" s="37">
        <f t="shared" si="91"/>
        <v>0.12097424151901331</v>
      </c>
      <c r="P639" s="37">
        <f t="shared" si="92"/>
        <v>0.10791884152046451</v>
      </c>
      <c r="Q639" s="1">
        <f>VLOOKUP(P639,Rates!$A$2:$B$7,2,TRUE)</f>
        <v>0.35</v>
      </c>
      <c r="R639" s="38">
        <f t="shared" ca="1" si="93"/>
        <v>1.7671811902790768E-2</v>
      </c>
      <c r="S639" s="53">
        <f t="shared" ca="1" si="94"/>
        <v>0</v>
      </c>
      <c r="T639" s="38">
        <f t="shared" ca="1" si="95"/>
        <v>0.91951874600863448</v>
      </c>
      <c r="U639" s="54">
        <f t="shared" ca="1" si="96"/>
        <v>5.0394619826968992</v>
      </c>
      <c r="V639">
        <f t="shared" ca="1" si="97"/>
        <v>5</v>
      </c>
      <c r="W639" s="41">
        <f ca="1">VLOOKUP(LoanApplications!Q639,Rates!$B$2:$C$7,2,FALSE)*V639-800</f>
        <v>-232.17584146831359</v>
      </c>
      <c r="X639">
        <f t="shared" si="98"/>
        <v>0</v>
      </c>
      <c r="Y639" s="41">
        <f t="shared" ca="1" si="99"/>
        <v>0</v>
      </c>
    </row>
    <row r="640" spans="10:25">
      <c r="J640" s="47">
        <v>16</v>
      </c>
      <c r="K640" s="48">
        <v>0.70199999999999996</v>
      </c>
      <c r="L640" s="49">
        <v>61</v>
      </c>
      <c r="M640" s="47">
        <v>1</v>
      </c>
      <c r="N640" s="37">
        <f t="shared" si="90"/>
        <v>4.0302477262137337</v>
      </c>
      <c r="O640" s="37">
        <f t="shared" si="91"/>
        <v>56.274850276112453</v>
      </c>
      <c r="P640" s="37">
        <f t="shared" si="92"/>
        <v>0.98254032974020589</v>
      </c>
      <c r="Q640" s="1">
        <f>VLOOKUP(P640,Rates!$A$2:$B$7,2,TRUE)</f>
        <v>0.15</v>
      </c>
      <c r="R640" s="38">
        <f t="shared" ca="1" si="93"/>
        <v>0.20635788205523309</v>
      </c>
      <c r="S640" s="53">
        <f t="shared" ca="1" si="94"/>
        <v>1</v>
      </c>
      <c r="T640" s="38">
        <f t="shared" ca="1" si="95"/>
        <v>0.86011212211465826</v>
      </c>
      <c r="U640" s="54">
        <f t="shared" ca="1" si="96"/>
        <v>3.9338280989797973</v>
      </c>
      <c r="V640">
        <f t="shared" ca="1" si="97"/>
        <v>8</v>
      </c>
      <c r="W640" s="41">
        <f ca="1">VLOOKUP(LoanApplications!Q640,Rates!$B$2:$C$7,2,FALSE)*V640-800</f>
        <v>45.652073294430465</v>
      </c>
      <c r="X640">
        <f t="shared" si="98"/>
        <v>1</v>
      </c>
      <c r="Y640" s="41">
        <f t="shared" ca="1" si="99"/>
        <v>45.652073294430465</v>
      </c>
    </row>
    <row r="641" spans="10:25">
      <c r="J641" s="47">
        <v>5</v>
      </c>
      <c r="K641" s="48">
        <v>1.077</v>
      </c>
      <c r="L641" s="49">
        <v>70</v>
      </c>
      <c r="M641" s="47">
        <v>1</v>
      </c>
      <c r="N641" s="37">
        <f t="shared" si="90"/>
        <v>2.6202387821058615</v>
      </c>
      <c r="O641" s="37">
        <f t="shared" si="91"/>
        <v>13.739003821696418</v>
      </c>
      <c r="P641" s="37">
        <f t="shared" si="92"/>
        <v>0.93215280950480794</v>
      </c>
      <c r="Q641" s="1">
        <f>VLOOKUP(P641,Rates!$A$2:$B$7,2,TRUE)</f>
        <v>0.22</v>
      </c>
      <c r="R641" s="38">
        <f t="shared" ca="1" si="93"/>
        <v>0.49277758592883891</v>
      </c>
      <c r="S641" s="53">
        <f t="shared" ca="1" si="94"/>
        <v>1</v>
      </c>
      <c r="T641" s="38">
        <f t="shared" ca="1" si="95"/>
        <v>0.53310285823310521</v>
      </c>
      <c r="U641" s="54">
        <f t="shared" ca="1" si="96"/>
        <v>1.5232925974966935</v>
      </c>
      <c r="V641">
        <f t="shared" ca="1" si="97"/>
        <v>8</v>
      </c>
      <c r="W641" s="41">
        <f ca="1">VLOOKUP(LoanApplications!Q641,Rates!$B$2:$C$7,2,FALSE)*V641-800</f>
        <v>67.398382478407598</v>
      </c>
      <c r="X641">
        <f t="shared" si="98"/>
        <v>1</v>
      </c>
      <c r="Y641" s="41">
        <f t="shared" ca="1" si="99"/>
        <v>67.398382478407598</v>
      </c>
    </row>
    <row r="642" spans="10:25">
      <c r="J642" s="47">
        <v>7</v>
      </c>
      <c r="K642" s="48">
        <v>1.6440000000000001</v>
      </c>
      <c r="L642" s="49">
        <v>67</v>
      </c>
      <c r="M642" s="47">
        <v>1</v>
      </c>
      <c r="N642" s="37">
        <f t="shared" si="90"/>
        <v>-1.1292157739196611</v>
      </c>
      <c r="O642" s="37">
        <f t="shared" si="91"/>
        <v>0.32328668688715761</v>
      </c>
      <c r="P642" s="37">
        <f t="shared" si="92"/>
        <v>0.24430585608598787</v>
      </c>
      <c r="Q642" s="1">
        <f>VLOOKUP(P642,Rates!$A$2:$B$7,2,TRUE)</f>
        <v>0.35</v>
      </c>
      <c r="R642" s="38">
        <f t="shared" ca="1" si="93"/>
        <v>0.24070715923540287</v>
      </c>
      <c r="S642" s="53">
        <f t="shared" ca="1" si="94"/>
        <v>0</v>
      </c>
      <c r="T642" s="38">
        <f t="shared" ca="1" si="95"/>
        <v>3.7740231631771537E-2</v>
      </c>
      <c r="U642" s="54">
        <f t="shared" ca="1" si="96"/>
        <v>7.6941670558056341E-2</v>
      </c>
      <c r="V642">
        <f t="shared" ca="1" si="97"/>
        <v>0</v>
      </c>
      <c r="W642" s="41">
        <f ca="1">VLOOKUP(LoanApplications!Q642,Rates!$B$2:$C$7,2,FALSE)*V642-800</f>
        <v>-800</v>
      </c>
      <c r="X642">
        <f t="shared" si="98"/>
        <v>0</v>
      </c>
      <c r="Y642" s="41">
        <f t="shared" ca="1" si="99"/>
        <v>0</v>
      </c>
    </row>
    <row r="643" spans="10:25">
      <c r="J643" s="47">
        <v>19</v>
      </c>
      <c r="K643" s="48">
        <v>0.187</v>
      </c>
      <c r="L643" s="49">
        <v>52</v>
      </c>
      <c r="M643" s="47">
        <v>1</v>
      </c>
      <c r="N643" s="37">
        <f t="shared" ref="N643:N706" si="100">SUMPRODUCT($A$10:$D$10,J643:M643)</f>
        <v>3.4839047328359953</v>
      </c>
      <c r="O643" s="37">
        <f t="shared" ref="O643:O706" si="101">EXP(N643)</f>
        <v>32.586716396591598</v>
      </c>
      <c r="P643" s="37">
        <f t="shared" ref="P643:P706" si="102">O643/(1+O643)</f>
        <v>0.97022632435418776</v>
      </c>
      <c r="Q643" s="1">
        <f>VLOOKUP(P643,Rates!$A$2:$B$7,2,TRUE)</f>
        <v>0.15</v>
      </c>
      <c r="R643" s="38">
        <f t="shared" ref="R643:R706" ca="1" si="103">RAND()</f>
        <v>0.19658962272779523</v>
      </c>
      <c r="S643" s="53">
        <f t="shared" ref="S643:S706" ca="1" si="104">_xlfn.BINOM.INV(1,P643,R643)</f>
        <v>1</v>
      </c>
      <c r="T643" s="38">
        <f t="shared" ref="T643:T706" ca="1" si="105">RAND()</f>
        <v>0.1359561918287191</v>
      </c>
      <c r="U643" s="54">
        <f t="shared" ref="U643:U706" ca="1" si="106">_xlfn.GAMMA.INV(T643,1,2)</f>
        <v>0.29226361512307064</v>
      </c>
      <c r="V643">
        <f t="shared" ref="V643:V706" ca="1" si="107">IF(S643=1,8,MIN(FLOOR(U643,1),7))</f>
        <v>8</v>
      </c>
      <c r="W643" s="41">
        <f ca="1">VLOOKUP(LoanApplications!Q643,Rates!$B$2:$C$7,2,FALSE)*V643-800</f>
        <v>45.652073294430465</v>
      </c>
      <c r="X643">
        <f t="shared" ref="X643:X706" si="108">IF(P643&gt;$AB$2,1,0)</f>
        <v>1</v>
      </c>
      <c r="Y643" s="41">
        <f t="shared" ref="Y643:Y706" ca="1" si="109">X643*W643</f>
        <v>45.652073294430465</v>
      </c>
    </row>
    <row r="644" spans="10:25">
      <c r="J644" s="47">
        <v>14</v>
      </c>
      <c r="K644" s="48">
        <v>1.198</v>
      </c>
      <c r="L644" s="49">
        <v>68</v>
      </c>
      <c r="M644" s="47">
        <v>1</v>
      </c>
      <c r="N644" s="37">
        <f t="shared" si="100"/>
        <v>4.0630366937433351</v>
      </c>
      <c r="O644" s="37">
        <f t="shared" si="101"/>
        <v>58.150628882779785</v>
      </c>
      <c r="P644" s="37">
        <f t="shared" si="102"/>
        <v>0.98309400899216604</v>
      </c>
      <c r="Q644" s="1">
        <f>VLOOKUP(P644,Rates!$A$2:$B$7,2,TRUE)</f>
        <v>0.15</v>
      </c>
      <c r="R644" s="38">
        <f t="shared" ca="1" si="103"/>
        <v>0.39342694163030278</v>
      </c>
      <c r="S644" s="53">
        <f t="shared" ca="1" si="104"/>
        <v>1</v>
      </c>
      <c r="T644" s="38">
        <f t="shared" ca="1" si="105"/>
        <v>0.98276562753310659</v>
      </c>
      <c r="U644" s="54">
        <f t="shared" ca="1" si="106"/>
        <v>8.1216989801364203</v>
      </c>
      <c r="V644">
        <f t="shared" ca="1" si="107"/>
        <v>8</v>
      </c>
      <c r="W644" s="41">
        <f ca="1">VLOOKUP(LoanApplications!Q644,Rates!$B$2:$C$7,2,FALSE)*V644-800</f>
        <v>45.652073294430465</v>
      </c>
      <c r="X644">
        <f t="shared" si="108"/>
        <v>1</v>
      </c>
      <c r="Y644" s="41">
        <f t="shared" ca="1" si="109"/>
        <v>45.652073294430465</v>
      </c>
    </row>
    <row r="645" spans="10:25">
      <c r="J645" s="47">
        <v>7</v>
      </c>
      <c r="K645" s="48">
        <v>1.468</v>
      </c>
      <c r="L645" s="49">
        <v>67</v>
      </c>
      <c r="M645" s="47">
        <v>1</v>
      </c>
      <c r="N645" s="37">
        <f t="shared" si="100"/>
        <v>-0.19892926288613211</v>
      </c>
      <c r="O645" s="37">
        <f t="shared" si="101"/>
        <v>0.81960786797750607</v>
      </c>
      <c r="P645" s="37">
        <f t="shared" si="102"/>
        <v>0.45043104198516143</v>
      </c>
      <c r="Q645" s="1">
        <f>VLOOKUP(P645,Rates!$A$2:$B$7,2,TRUE)</f>
        <v>0.28000000000000003</v>
      </c>
      <c r="R645" s="38">
        <f t="shared" ca="1" si="103"/>
        <v>0.99933614643227375</v>
      </c>
      <c r="S645" s="53">
        <f t="shared" ca="1" si="104"/>
        <v>1</v>
      </c>
      <c r="T645" s="38">
        <f t="shared" ca="1" si="105"/>
        <v>0.21756807506499065</v>
      </c>
      <c r="U645" s="54">
        <f t="shared" ca="1" si="106"/>
        <v>0.49069671448088897</v>
      </c>
      <c r="V645">
        <f t="shared" ca="1" si="107"/>
        <v>8</v>
      </c>
      <c r="W645" s="41">
        <f ca="1">VLOOKUP(LoanApplications!Q645,Rates!$B$2:$C$7,2,FALSE)*V645-800</f>
        <v>86.259095044028413</v>
      </c>
      <c r="X645">
        <f t="shared" si="108"/>
        <v>1</v>
      </c>
      <c r="Y645" s="41">
        <f t="shared" ca="1" si="109"/>
        <v>86.259095044028413</v>
      </c>
    </row>
    <row r="646" spans="10:25">
      <c r="J646" s="47">
        <v>2</v>
      </c>
      <c r="K646" s="48">
        <v>1.8579999999999999</v>
      </c>
      <c r="L646" s="49">
        <v>69</v>
      </c>
      <c r="M646" s="47">
        <v>1</v>
      </c>
      <c r="N646" s="37">
        <f t="shared" si="100"/>
        <v>-2.9945532021773147</v>
      </c>
      <c r="O646" s="37">
        <f t="shared" si="101"/>
        <v>5.0058988337730259E-2</v>
      </c>
      <c r="P646" s="37">
        <f t="shared" si="102"/>
        <v>4.7672548774593031E-2</v>
      </c>
      <c r="Q646" s="1">
        <f>VLOOKUP(P646,Rates!$A$2:$B$7,2,TRUE)</f>
        <v>0.35</v>
      </c>
      <c r="R646" s="38">
        <f t="shared" ca="1" si="103"/>
        <v>0.37005846890005689</v>
      </c>
      <c r="S646" s="53">
        <f t="shared" ca="1" si="104"/>
        <v>0</v>
      </c>
      <c r="T646" s="38">
        <f t="shared" ca="1" si="105"/>
        <v>0.27532045192838528</v>
      </c>
      <c r="U646" s="54">
        <f t="shared" ca="1" si="106"/>
        <v>0.64405144899854672</v>
      </c>
      <c r="V646">
        <f t="shared" ca="1" si="107"/>
        <v>0</v>
      </c>
      <c r="W646" s="41">
        <f ca="1">VLOOKUP(LoanApplications!Q646,Rates!$B$2:$C$7,2,FALSE)*V646-800</f>
        <v>-800</v>
      </c>
      <c r="X646">
        <f t="shared" si="108"/>
        <v>0</v>
      </c>
      <c r="Y646" s="41">
        <f t="shared" ca="1" si="109"/>
        <v>0</v>
      </c>
    </row>
    <row r="647" spans="10:25">
      <c r="J647" s="47">
        <v>21</v>
      </c>
      <c r="K647" s="48">
        <v>1.6879999999999999</v>
      </c>
      <c r="L647" s="49">
        <v>68</v>
      </c>
      <c r="M647" s="47">
        <v>1</v>
      </c>
      <c r="N647" s="37">
        <f t="shared" si="100"/>
        <v>3.8323429753794827</v>
      </c>
      <c r="O647" s="37">
        <f t="shared" si="101"/>
        <v>46.170588156939431</v>
      </c>
      <c r="P647" s="37">
        <f t="shared" si="102"/>
        <v>0.97880034913550495</v>
      </c>
      <c r="Q647" s="1">
        <f>VLOOKUP(P647,Rates!$A$2:$B$7,2,TRUE)</f>
        <v>0.15</v>
      </c>
      <c r="R647" s="38">
        <f t="shared" ca="1" si="103"/>
        <v>0.52753182127178133</v>
      </c>
      <c r="S647" s="53">
        <f t="shared" ca="1" si="104"/>
        <v>1</v>
      </c>
      <c r="T647" s="38">
        <f t="shared" ca="1" si="105"/>
        <v>0.52974246458442109</v>
      </c>
      <c r="U647" s="54">
        <f t="shared" ca="1" si="106"/>
        <v>1.5089495733076628</v>
      </c>
      <c r="V647">
        <f t="shared" ca="1" si="107"/>
        <v>8</v>
      </c>
      <c r="W647" s="41">
        <f ca="1">VLOOKUP(LoanApplications!Q647,Rates!$B$2:$C$7,2,FALSE)*V647-800</f>
        <v>45.652073294430465</v>
      </c>
      <c r="X647">
        <f t="shared" si="108"/>
        <v>1</v>
      </c>
      <c r="Y647" s="41">
        <f t="shared" ca="1" si="109"/>
        <v>45.652073294430465</v>
      </c>
    </row>
    <row r="648" spans="10:25">
      <c r="J648" s="47">
        <v>20</v>
      </c>
      <c r="K648" s="48">
        <v>1.782</v>
      </c>
      <c r="L648" s="49">
        <v>55</v>
      </c>
      <c r="M648" s="47">
        <v>1</v>
      </c>
      <c r="N648" s="37">
        <f t="shared" si="100"/>
        <v>-3.1832325699520183</v>
      </c>
      <c r="O648" s="37">
        <f t="shared" si="101"/>
        <v>4.1451443622892076E-2</v>
      </c>
      <c r="P648" s="37">
        <f t="shared" si="102"/>
        <v>3.9801609452568561E-2</v>
      </c>
      <c r="Q648" s="1">
        <f>VLOOKUP(P648,Rates!$A$2:$B$7,2,TRUE)</f>
        <v>0.35</v>
      </c>
      <c r="R648" s="38">
        <f t="shared" ca="1" si="103"/>
        <v>0.88443787031679444</v>
      </c>
      <c r="S648" s="53">
        <f t="shared" ca="1" si="104"/>
        <v>0</v>
      </c>
      <c r="T648" s="38">
        <f t="shared" ca="1" si="105"/>
        <v>0.30884415061260362</v>
      </c>
      <c r="U648" s="54">
        <f t="shared" ca="1" si="106"/>
        <v>0.73877987767998365</v>
      </c>
      <c r="V648">
        <f t="shared" ca="1" si="107"/>
        <v>0</v>
      </c>
      <c r="W648" s="41">
        <f ca="1">VLOOKUP(LoanApplications!Q648,Rates!$B$2:$C$7,2,FALSE)*V648-800</f>
        <v>-800</v>
      </c>
      <c r="X648">
        <f t="shared" si="108"/>
        <v>0</v>
      </c>
      <c r="Y648" s="41">
        <f t="shared" ca="1" si="109"/>
        <v>0</v>
      </c>
    </row>
    <row r="649" spans="10:25">
      <c r="J649" s="47">
        <v>10</v>
      </c>
      <c r="K649" s="48">
        <v>0.67100000000000004</v>
      </c>
      <c r="L649" s="49">
        <v>54</v>
      </c>
      <c r="M649" s="47">
        <v>1</v>
      </c>
      <c r="N649" s="37">
        <f t="shared" si="100"/>
        <v>-1.1567530604792395</v>
      </c>
      <c r="O649" s="37">
        <f t="shared" si="101"/>
        <v>0.31450570582473392</v>
      </c>
      <c r="P649" s="37">
        <f t="shared" si="102"/>
        <v>0.23925777151907449</v>
      </c>
      <c r="Q649" s="1">
        <f>VLOOKUP(P649,Rates!$A$2:$B$7,2,TRUE)</f>
        <v>0.35</v>
      </c>
      <c r="R649" s="38">
        <f t="shared" ca="1" si="103"/>
        <v>0.85478846295245925</v>
      </c>
      <c r="S649" s="53">
        <f t="shared" ca="1" si="104"/>
        <v>1</v>
      </c>
      <c r="T649" s="38">
        <f t="shared" ca="1" si="105"/>
        <v>0.9604130836354724</v>
      </c>
      <c r="U649" s="54">
        <f t="shared" ca="1" si="106"/>
        <v>6.4585132202985243</v>
      </c>
      <c r="V649">
        <f t="shared" ca="1" si="107"/>
        <v>8</v>
      </c>
      <c r="W649" s="41">
        <f ca="1">VLOOKUP(LoanApplications!Q649,Rates!$B$2:$C$7,2,FALSE)*V649-800</f>
        <v>108.51865365069818</v>
      </c>
      <c r="X649">
        <f t="shared" si="108"/>
        <v>0</v>
      </c>
      <c r="Y649" s="41">
        <f t="shared" ca="1" si="109"/>
        <v>0</v>
      </c>
    </row>
    <row r="650" spans="10:25">
      <c r="J650" s="47">
        <v>4</v>
      </c>
      <c r="K650" s="48">
        <v>0.71799999999999997</v>
      </c>
      <c r="L650" s="49">
        <v>55</v>
      </c>
      <c r="M650" s="47">
        <v>1</v>
      </c>
      <c r="N650" s="37">
        <f t="shared" si="100"/>
        <v>-2.9519328957738828</v>
      </c>
      <c r="O650" s="37">
        <f t="shared" si="101"/>
        <v>5.2238636461857155E-2</v>
      </c>
      <c r="P650" s="37">
        <f t="shared" si="102"/>
        <v>4.9645236975434673E-2</v>
      </c>
      <c r="Q650" s="1">
        <f>VLOOKUP(P650,Rates!$A$2:$B$7,2,TRUE)</f>
        <v>0.35</v>
      </c>
      <c r="R650" s="38">
        <f t="shared" ca="1" si="103"/>
        <v>0.37101497144385487</v>
      </c>
      <c r="S650" s="53">
        <f t="shared" ca="1" si="104"/>
        <v>0</v>
      </c>
      <c r="T650" s="38">
        <f t="shared" ca="1" si="105"/>
        <v>0.60648842949321846</v>
      </c>
      <c r="U650" s="54">
        <f t="shared" ca="1" si="106"/>
        <v>1.8652896149473261</v>
      </c>
      <c r="V650">
        <f t="shared" ca="1" si="107"/>
        <v>1</v>
      </c>
      <c r="W650" s="41">
        <f ca="1">VLOOKUP(LoanApplications!Q650,Rates!$B$2:$C$7,2,FALSE)*V650-800</f>
        <v>-686.43516829366274</v>
      </c>
      <c r="X650">
        <f t="shared" si="108"/>
        <v>0</v>
      </c>
      <c r="Y650" s="41">
        <f t="shared" ca="1" si="109"/>
        <v>0</v>
      </c>
    </row>
    <row r="651" spans="10:25">
      <c r="J651" s="47">
        <v>8</v>
      </c>
      <c r="K651" s="48">
        <v>0.64300000000000002</v>
      </c>
      <c r="L651" s="49">
        <v>53</v>
      </c>
      <c r="M651" s="47">
        <v>1</v>
      </c>
      <c r="N651" s="37">
        <f t="shared" si="100"/>
        <v>-2.1583544538879984</v>
      </c>
      <c r="O651" s="37">
        <f t="shared" si="101"/>
        <v>0.11551505006823357</v>
      </c>
      <c r="P651" s="37">
        <f t="shared" si="102"/>
        <v>0.10355310765297857</v>
      </c>
      <c r="Q651" s="1">
        <f>VLOOKUP(P651,Rates!$A$2:$B$7,2,TRUE)</f>
        <v>0.35</v>
      </c>
      <c r="R651" s="38">
        <f t="shared" ca="1" si="103"/>
        <v>0.80983229164666948</v>
      </c>
      <c r="S651" s="53">
        <f t="shared" ca="1" si="104"/>
        <v>0</v>
      </c>
      <c r="T651" s="38">
        <f t="shared" ca="1" si="105"/>
        <v>0.88828619658574892</v>
      </c>
      <c r="U651" s="54">
        <f t="shared" ca="1" si="106"/>
        <v>4.3836300095303917</v>
      </c>
      <c r="V651">
        <f t="shared" ca="1" si="107"/>
        <v>4</v>
      </c>
      <c r="W651" s="41">
        <f ca="1">VLOOKUP(LoanApplications!Q651,Rates!$B$2:$C$7,2,FALSE)*V651-800</f>
        <v>-345.74067317465091</v>
      </c>
      <c r="X651">
        <f t="shared" si="108"/>
        <v>0</v>
      </c>
      <c r="Y651" s="41">
        <f t="shared" ca="1" si="109"/>
        <v>0</v>
      </c>
    </row>
    <row r="652" spans="10:25">
      <c r="J652" s="47">
        <v>8</v>
      </c>
      <c r="K652" s="48">
        <v>0.42300000000000004</v>
      </c>
      <c r="L652" s="49">
        <v>50</v>
      </c>
      <c r="M652" s="47">
        <v>1</v>
      </c>
      <c r="N652" s="37">
        <f t="shared" si="100"/>
        <v>-2.4220364471416573</v>
      </c>
      <c r="O652" s="37">
        <f t="shared" si="101"/>
        <v>8.8740717544754419E-2</v>
      </c>
      <c r="P652" s="37">
        <f t="shared" si="102"/>
        <v>8.1507668552045859E-2</v>
      </c>
      <c r="Q652" s="1">
        <f>VLOOKUP(P652,Rates!$A$2:$B$7,2,TRUE)</f>
        <v>0.35</v>
      </c>
      <c r="R652" s="38">
        <f t="shared" ca="1" si="103"/>
        <v>0.20502707332674708</v>
      </c>
      <c r="S652" s="53">
        <f t="shared" ca="1" si="104"/>
        <v>0</v>
      </c>
      <c r="T652" s="38">
        <f t="shared" ca="1" si="105"/>
        <v>0.52406963285738717</v>
      </c>
      <c r="U652" s="54">
        <f t="shared" ca="1" si="106"/>
        <v>1.4849674459345972</v>
      </c>
      <c r="V652">
        <f t="shared" ca="1" si="107"/>
        <v>1</v>
      </c>
      <c r="W652" s="41">
        <f ca="1">VLOOKUP(LoanApplications!Q652,Rates!$B$2:$C$7,2,FALSE)*V652-800</f>
        <v>-686.43516829366274</v>
      </c>
      <c r="X652">
        <f t="shared" si="108"/>
        <v>0</v>
      </c>
      <c r="Y652" s="41">
        <f t="shared" ca="1" si="109"/>
        <v>0</v>
      </c>
    </row>
    <row r="653" spans="10:25">
      <c r="J653" s="47">
        <v>5</v>
      </c>
      <c r="K653" s="48">
        <v>1.746</v>
      </c>
      <c r="L653" s="49">
        <v>74</v>
      </c>
      <c r="M653" s="47">
        <v>1</v>
      </c>
      <c r="N653" s="37">
        <f t="shared" si="100"/>
        <v>0.98614640581000401</v>
      </c>
      <c r="O653" s="37">
        <f t="shared" si="101"/>
        <v>2.680883503848221</v>
      </c>
      <c r="P653" s="37">
        <f t="shared" si="102"/>
        <v>0.72832609373414325</v>
      </c>
      <c r="Q653" s="1">
        <f>VLOOKUP(P653,Rates!$A$2:$B$7,2,TRUE)</f>
        <v>0.25</v>
      </c>
      <c r="R653" s="38">
        <f t="shared" ca="1" si="103"/>
        <v>8.8953181096846357E-2</v>
      </c>
      <c r="S653" s="53">
        <f t="shared" ca="1" si="104"/>
        <v>0</v>
      </c>
      <c r="T653" s="38">
        <f t="shared" ca="1" si="105"/>
        <v>0.34624779502550418</v>
      </c>
      <c r="U653" s="54">
        <f t="shared" ca="1" si="106"/>
        <v>0.8500537815975121</v>
      </c>
      <c r="V653">
        <f t="shared" ca="1" si="107"/>
        <v>0</v>
      </c>
      <c r="W653" s="41">
        <f ca="1">VLOOKUP(LoanApplications!Q653,Rates!$B$2:$C$7,2,FALSE)*V653-800</f>
        <v>-800</v>
      </c>
      <c r="X653">
        <f t="shared" si="108"/>
        <v>1</v>
      </c>
      <c r="Y653" s="41">
        <f t="shared" ca="1" si="109"/>
        <v>-800</v>
      </c>
    </row>
    <row r="654" spans="10:25">
      <c r="J654" s="47">
        <v>24</v>
      </c>
      <c r="K654" s="48">
        <v>0.96599999999999997</v>
      </c>
      <c r="L654" s="49">
        <v>57.738999999999997</v>
      </c>
      <c r="M654" s="47">
        <v>1</v>
      </c>
      <c r="N654" s="37">
        <f t="shared" si="100"/>
        <v>3.7805214073921896</v>
      </c>
      <c r="O654" s="37">
        <f t="shared" si="101"/>
        <v>43.838893700705434</v>
      </c>
      <c r="P654" s="37">
        <f t="shared" si="102"/>
        <v>0.97769793325689769</v>
      </c>
      <c r="Q654" s="1">
        <f>VLOOKUP(P654,Rates!$A$2:$B$7,2,TRUE)</f>
        <v>0.15</v>
      </c>
      <c r="R654" s="38">
        <f t="shared" ca="1" si="103"/>
        <v>0.61055509470608837</v>
      </c>
      <c r="S654" s="53">
        <f t="shared" ca="1" si="104"/>
        <v>1</v>
      </c>
      <c r="T654" s="38">
        <f t="shared" ca="1" si="105"/>
        <v>0.45650042168439298</v>
      </c>
      <c r="U654" s="54">
        <f t="shared" ca="1" si="106"/>
        <v>1.2194526965788446</v>
      </c>
      <c r="V654">
        <f t="shared" ca="1" si="107"/>
        <v>8</v>
      </c>
      <c r="W654" s="41">
        <f ca="1">VLOOKUP(LoanApplications!Q654,Rates!$B$2:$C$7,2,FALSE)*V654-800</f>
        <v>45.652073294430465</v>
      </c>
      <c r="X654">
        <f t="shared" si="108"/>
        <v>1</v>
      </c>
      <c r="Y654" s="41">
        <f t="shared" ca="1" si="109"/>
        <v>45.652073294430465</v>
      </c>
    </row>
    <row r="655" spans="10:25">
      <c r="J655" s="47">
        <v>21</v>
      </c>
      <c r="K655" s="48">
        <v>1.3699999999999999</v>
      </c>
      <c r="L655" s="49">
        <v>58</v>
      </c>
      <c r="M655" s="47">
        <v>1</v>
      </c>
      <c r="N655" s="37">
        <f t="shared" si="100"/>
        <v>0.75806778432982824</v>
      </c>
      <c r="O655" s="37">
        <f t="shared" si="101"/>
        <v>2.1341485986883799</v>
      </c>
      <c r="P655" s="37">
        <f t="shared" si="102"/>
        <v>0.68093408193265204</v>
      </c>
      <c r="Q655" s="1">
        <f>VLOOKUP(P655,Rates!$A$2:$B$7,2,TRUE)</f>
        <v>0.25</v>
      </c>
      <c r="R655" s="38">
        <f t="shared" ca="1" si="103"/>
        <v>2.4809544038697617E-2</v>
      </c>
      <c r="S655" s="53">
        <f t="shared" ca="1" si="104"/>
        <v>0</v>
      </c>
      <c r="T655" s="38">
        <f t="shared" ca="1" si="105"/>
        <v>0.79224158245851661</v>
      </c>
      <c r="U655" s="54">
        <f t="shared" ca="1" si="106"/>
        <v>3.1427586568377222</v>
      </c>
      <c r="V655">
        <f t="shared" ca="1" si="107"/>
        <v>3</v>
      </c>
      <c r="W655" s="41">
        <f ca="1">VLOOKUP(LoanApplications!Q655,Rates!$B$2:$C$7,2,FALSE)*V655-800</f>
        <v>-471.19874105474719</v>
      </c>
      <c r="X655">
        <f t="shared" si="108"/>
        <v>1</v>
      </c>
      <c r="Y655" s="41">
        <f t="shared" ca="1" si="109"/>
        <v>-471.19874105474719</v>
      </c>
    </row>
    <row r="656" spans="10:25">
      <c r="J656" s="47">
        <v>16</v>
      </c>
      <c r="K656" s="48">
        <v>1.2529999999999999</v>
      </c>
      <c r="L656" s="49">
        <v>62</v>
      </c>
      <c r="M656" s="47">
        <v>1</v>
      </c>
      <c r="N656" s="37">
        <f t="shared" si="100"/>
        <v>1.5933300377697854</v>
      </c>
      <c r="O656" s="37">
        <f t="shared" si="101"/>
        <v>4.9201058168845098</v>
      </c>
      <c r="P656" s="37">
        <f t="shared" si="102"/>
        <v>0.83108410036389246</v>
      </c>
      <c r="Q656" s="1">
        <f>VLOOKUP(P656,Rates!$A$2:$B$7,2,TRUE)</f>
        <v>0.25</v>
      </c>
      <c r="R656" s="38">
        <f t="shared" ca="1" si="103"/>
        <v>0.66421891378635423</v>
      </c>
      <c r="S656" s="53">
        <f t="shared" ca="1" si="104"/>
        <v>1</v>
      </c>
      <c r="T656" s="38">
        <f t="shared" ca="1" si="105"/>
        <v>0.28581128089886376</v>
      </c>
      <c r="U656" s="54">
        <f t="shared" ca="1" si="106"/>
        <v>0.67321607820072293</v>
      </c>
      <c r="V656">
        <f t="shared" ca="1" si="107"/>
        <v>8</v>
      </c>
      <c r="W656" s="41">
        <f ca="1">VLOOKUP(LoanApplications!Q656,Rates!$B$2:$C$7,2,FALSE)*V656-800</f>
        <v>76.803357187340907</v>
      </c>
      <c r="X656">
        <f t="shared" si="108"/>
        <v>1</v>
      </c>
      <c r="Y656" s="41">
        <f t="shared" ca="1" si="109"/>
        <v>76.803357187340907</v>
      </c>
    </row>
    <row r="657" spans="10:25">
      <c r="J657" s="47">
        <v>20</v>
      </c>
      <c r="K657" s="48">
        <v>0.91600000000000004</v>
      </c>
      <c r="L657" s="49">
        <v>54</v>
      </c>
      <c r="M657" s="47">
        <v>1</v>
      </c>
      <c r="N657" s="37">
        <f t="shared" si="100"/>
        <v>0.91868654448944298</v>
      </c>
      <c r="O657" s="37">
        <f t="shared" si="101"/>
        <v>2.5059967121691664</v>
      </c>
      <c r="P657" s="37">
        <f t="shared" si="102"/>
        <v>0.71477440451411656</v>
      </c>
      <c r="Q657" s="1">
        <f>VLOOKUP(P657,Rates!$A$2:$B$7,2,TRUE)</f>
        <v>0.25</v>
      </c>
      <c r="R657" s="38">
        <f t="shared" ca="1" si="103"/>
        <v>0.79918679920151381</v>
      </c>
      <c r="S657" s="53">
        <f t="shared" ca="1" si="104"/>
        <v>1</v>
      </c>
      <c r="T657" s="38">
        <f t="shared" ca="1" si="105"/>
        <v>0.51903648508211631</v>
      </c>
      <c r="U657" s="54">
        <f t="shared" ca="1" si="106"/>
        <v>1.4639277286297985</v>
      </c>
      <c r="V657">
        <f t="shared" ca="1" si="107"/>
        <v>8</v>
      </c>
      <c r="W657" s="41">
        <f ca="1">VLOOKUP(LoanApplications!Q657,Rates!$B$2:$C$7,2,FALSE)*V657-800</f>
        <v>76.803357187340907</v>
      </c>
      <c r="X657">
        <f t="shared" si="108"/>
        <v>1</v>
      </c>
      <c r="Y657" s="41">
        <f t="shared" ca="1" si="109"/>
        <v>76.803357187340907</v>
      </c>
    </row>
    <row r="658" spans="10:25">
      <c r="J658" s="47">
        <v>21</v>
      </c>
      <c r="K658" s="48">
        <v>1.0900000000000001</v>
      </c>
      <c r="L658" s="49">
        <v>59</v>
      </c>
      <c r="M658" s="47">
        <v>1</v>
      </c>
      <c r="N658" s="37">
        <f t="shared" si="100"/>
        <v>2.7135824292316961</v>
      </c>
      <c r="O658" s="37">
        <f t="shared" si="101"/>
        <v>15.083213387431137</v>
      </c>
      <c r="P658" s="37">
        <f t="shared" si="102"/>
        <v>0.93782337049749709</v>
      </c>
      <c r="Q658" s="1">
        <f>VLOOKUP(P658,Rates!$A$2:$B$7,2,TRUE)</f>
        <v>0.22</v>
      </c>
      <c r="R658" s="38">
        <f t="shared" ca="1" si="103"/>
        <v>0.68663541704764208</v>
      </c>
      <c r="S658" s="53">
        <f t="shared" ca="1" si="104"/>
        <v>1</v>
      </c>
      <c r="T658" s="38">
        <f t="shared" ca="1" si="105"/>
        <v>0.19238468985144308</v>
      </c>
      <c r="U658" s="54">
        <f t="shared" ca="1" si="106"/>
        <v>0.42733887026908607</v>
      </c>
      <c r="V658">
        <f t="shared" ca="1" si="107"/>
        <v>8</v>
      </c>
      <c r="W658" s="41">
        <f ca="1">VLOOKUP(LoanApplications!Q658,Rates!$B$2:$C$7,2,FALSE)*V658-800</f>
        <v>67.398382478407598</v>
      </c>
      <c r="X658">
        <f t="shared" si="108"/>
        <v>1</v>
      </c>
      <c r="Y658" s="41">
        <f t="shared" ca="1" si="109"/>
        <v>67.398382478407598</v>
      </c>
    </row>
    <row r="659" spans="10:25">
      <c r="J659" s="47">
        <v>18</v>
      </c>
      <c r="K659" s="48">
        <v>0.96699999999999997</v>
      </c>
      <c r="L659" s="49">
        <v>63</v>
      </c>
      <c r="M659" s="47">
        <v>1</v>
      </c>
      <c r="N659" s="37">
        <f t="shared" si="100"/>
        <v>4.2546471383633673</v>
      </c>
      <c r="O659" s="37">
        <f t="shared" si="101"/>
        <v>70.431960066427791</v>
      </c>
      <c r="P659" s="37">
        <f t="shared" si="102"/>
        <v>0.98600066414151233</v>
      </c>
      <c r="Q659" s="1">
        <f>VLOOKUP(P659,Rates!$A$2:$B$7,2,TRUE)</f>
        <v>0.15</v>
      </c>
      <c r="R659" s="38">
        <f t="shared" ca="1" si="103"/>
        <v>0.60732363591729999</v>
      </c>
      <c r="S659" s="53">
        <f t="shared" ca="1" si="104"/>
        <v>1</v>
      </c>
      <c r="T659" s="38">
        <f t="shared" ca="1" si="105"/>
        <v>0.33967163082617979</v>
      </c>
      <c r="U659" s="54">
        <f t="shared" ca="1" si="106"/>
        <v>0.83003607727392958</v>
      </c>
      <c r="V659">
        <f t="shared" ca="1" si="107"/>
        <v>8</v>
      </c>
      <c r="W659" s="41">
        <f ca="1">VLOOKUP(LoanApplications!Q659,Rates!$B$2:$C$7,2,FALSE)*V659-800</f>
        <v>45.652073294430465</v>
      </c>
      <c r="X659">
        <f t="shared" si="108"/>
        <v>1</v>
      </c>
      <c r="Y659" s="41">
        <f t="shared" ca="1" si="109"/>
        <v>45.652073294430465</v>
      </c>
    </row>
    <row r="660" spans="10:25">
      <c r="J660" s="47">
        <v>2</v>
      </c>
      <c r="K660" s="48">
        <v>1.982</v>
      </c>
      <c r="L660" s="49">
        <v>71</v>
      </c>
      <c r="M660" s="47">
        <v>1</v>
      </c>
      <c r="N660" s="37">
        <f t="shared" si="100"/>
        <v>-2.6989555802538909</v>
      </c>
      <c r="O660" s="37">
        <f t="shared" si="101"/>
        <v>6.7275740171376955E-2</v>
      </c>
      <c r="P660" s="37">
        <f t="shared" si="102"/>
        <v>6.3035013014138414E-2</v>
      </c>
      <c r="Q660" s="1">
        <f>VLOOKUP(P660,Rates!$A$2:$B$7,2,TRUE)</f>
        <v>0.35</v>
      </c>
      <c r="R660" s="38">
        <f t="shared" ca="1" si="103"/>
        <v>0.36111638183778749</v>
      </c>
      <c r="S660" s="53">
        <f t="shared" ca="1" si="104"/>
        <v>0</v>
      </c>
      <c r="T660" s="38">
        <f t="shared" ca="1" si="105"/>
        <v>0.48926304068762427</v>
      </c>
      <c r="U660" s="54">
        <f t="shared" ca="1" si="106"/>
        <v>1.3438011560768184</v>
      </c>
      <c r="V660">
        <f t="shared" ca="1" si="107"/>
        <v>1</v>
      </c>
      <c r="W660" s="41">
        <f ca="1">VLOOKUP(LoanApplications!Q660,Rates!$B$2:$C$7,2,FALSE)*V660-800</f>
        <v>-686.43516829366274</v>
      </c>
      <c r="X660">
        <f t="shared" si="108"/>
        <v>0</v>
      </c>
      <c r="Y660" s="41">
        <f t="shared" ca="1" si="109"/>
        <v>0</v>
      </c>
    </row>
    <row r="661" spans="10:25">
      <c r="J661" s="47">
        <v>21</v>
      </c>
      <c r="K661" s="48">
        <v>1.0640000000000001</v>
      </c>
      <c r="L661" s="49">
        <v>45</v>
      </c>
      <c r="M661" s="47">
        <v>1</v>
      </c>
      <c r="N661" s="37">
        <f t="shared" si="100"/>
        <v>-3.8061761645176801</v>
      </c>
      <c r="O661" s="37">
        <f t="shared" si="101"/>
        <v>2.2233032078398621E-2</v>
      </c>
      <c r="P661" s="37">
        <f t="shared" si="102"/>
        <v>2.1749475296444436E-2</v>
      </c>
      <c r="Q661" s="1">
        <f>VLOOKUP(P661,Rates!$A$2:$B$7,2,TRUE)</f>
        <v>0.35</v>
      </c>
      <c r="R661" s="38">
        <f t="shared" ca="1" si="103"/>
        <v>7.4295873753587482E-2</v>
      </c>
      <c r="S661" s="53">
        <f t="shared" ca="1" si="104"/>
        <v>0</v>
      </c>
      <c r="T661" s="38">
        <f t="shared" ca="1" si="105"/>
        <v>0.75284654111553417</v>
      </c>
      <c r="U661" s="54">
        <f t="shared" ca="1" si="106"/>
        <v>2.7954916884906065</v>
      </c>
      <c r="V661">
        <f t="shared" ca="1" si="107"/>
        <v>2</v>
      </c>
      <c r="W661" s="41">
        <f ca="1">VLOOKUP(LoanApplications!Q661,Rates!$B$2:$C$7,2,FALSE)*V661-800</f>
        <v>-572.87033658732548</v>
      </c>
      <c r="X661">
        <f t="shared" si="108"/>
        <v>0</v>
      </c>
      <c r="Y661" s="41">
        <f t="shared" ca="1" si="109"/>
        <v>0</v>
      </c>
    </row>
    <row r="662" spans="10:25">
      <c r="J662" s="47">
        <v>4</v>
      </c>
      <c r="K662" s="48">
        <v>0.184</v>
      </c>
      <c r="L662" s="49">
        <v>52</v>
      </c>
      <c r="M662" s="47">
        <v>1</v>
      </c>
      <c r="N662" s="37">
        <f t="shared" si="100"/>
        <v>-1.5558991818427188</v>
      </c>
      <c r="O662" s="37">
        <f t="shared" si="101"/>
        <v>0.21099957033340469</v>
      </c>
      <c r="P662" s="37">
        <f t="shared" si="102"/>
        <v>0.1742358754721223</v>
      </c>
      <c r="Q662" s="1">
        <f>VLOOKUP(P662,Rates!$A$2:$B$7,2,TRUE)</f>
        <v>0.35</v>
      </c>
      <c r="R662" s="38">
        <f t="shared" ca="1" si="103"/>
        <v>0.96808338025337137</v>
      </c>
      <c r="S662" s="53">
        <f t="shared" ca="1" si="104"/>
        <v>1</v>
      </c>
      <c r="T662" s="38">
        <f t="shared" ca="1" si="105"/>
        <v>0.94446282490278066</v>
      </c>
      <c r="U662" s="54">
        <f t="shared" ca="1" si="106"/>
        <v>5.7814053217771466</v>
      </c>
      <c r="V662">
        <f t="shared" ca="1" si="107"/>
        <v>8</v>
      </c>
      <c r="W662" s="41">
        <f ca="1">VLOOKUP(LoanApplications!Q662,Rates!$B$2:$C$7,2,FALSE)*V662-800</f>
        <v>108.51865365069818</v>
      </c>
      <c r="X662">
        <f t="shared" si="108"/>
        <v>0</v>
      </c>
      <c r="Y662" s="41">
        <f t="shared" ca="1" si="109"/>
        <v>0</v>
      </c>
    </row>
    <row r="663" spans="10:25">
      <c r="J663" s="47">
        <v>1</v>
      </c>
      <c r="K663" s="48">
        <v>1.117</v>
      </c>
      <c r="L663" s="49">
        <v>73</v>
      </c>
      <c r="M663" s="47">
        <v>1</v>
      </c>
      <c r="N663" s="37">
        <f t="shared" si="100"/>
        <v>2.4871738760126654</v>
      </c>
      <c r="O663" s="37">
        <f t="shared" si="101"/>
        <v>12.027237579906235</v>
      </c>
      <c r="P663" s="37">
        <f t="shared" si="102"/>
        <v>0.92323775521355023</v>
      </c>
      <c r="Q663" s="1">
        <f>VLOOKUP(P663,Rates!$A$2:$B$7,2,TRUE)</f>
        <v>0.22</v>
      </c>
      <c r="R663" s="38">
        <f t="shared" ca="1" si="103"/>
        <v>0.98813092662711821</v>
      </c>
      <c r="S663" s="53">
        <f t="shared" ca="1" si="104"/>
        <v>1</v>
      </c>
      <c r="T663" s="38">
        <f t="shared" ca="1" si="105"/>
        <v>0.27801902401404699</v>
      </c>
      <c r="U663" s="54">
        <f t="shared" ca="1" si="106"/>
        <v>0.65151297897275939</v>
      </c>
      <c r="V663">
        <f t="shared" ca="1" si="107"/>
        <v>8</v>
      </c>
      <c r="W663" s="41">
        <f ca="1">VLOOKUP(LoanApplications!Q663,Rates!$B$2:$C$7,2,FALSE)*V663-800</f>
        <v>67.398382478407598</v>
      </c>
      <c r="X663">
        <f t="shared" si="108"/>
        <v>1</v>
      </c>
      <c r="Y663" s="41">
        <f t="shared" ca="1" si="109"/>
        <v>67.398382478407598</v>
      </c>
    </row>
    <row r="664" spans="10:25">
      <c r="J664" s="47">
        <v>22</v>
      </c>
      <c r="K664" s="48">
        <v>1.325</v>
      </c>
      <c r="L664" s="49">
        <v>60</v>
      </c>
      <c r="M664" s="47">
        <v>1</v>
      </c>
      <c r="N664" s="37">
        <f t="shared" si="100"/>
        <v>2.283995957005736</v>
      </c>
      <c r="O664" s="37">
        <f t="shared" si="101"/>
        <v>9.8158257635917732</v>
      </c>
      <c r="P664" s="37">
        <f t="shared" si="102"/>
        <v>0.90754288929411198</v>
      </c>
      <c r="Q664" s="1">
        <f>VLOOKUP(P664,Rates!$A$2:$B$7,2,TRUE)</f>
        <v>0.22</v>
      </c>
      <c r="R664" s="38">
        <f t="shared" ca="1" si="103"/>
        <v>0.42888384956883707</v>
      </c>
      <c r="S664" s="53">
        <f t="shared" ca="1" si="104"/>
        <v>1</v>
      </c>
      <c r="T664" s="38">
        <f t="shared" ca="1" si="105"/>
        <v>0.45256943998399801</v>
      </c>
      <c r="U664" s="54">
        <f t="shared" ca="1" si="106"/>
        <v>1.2050393127124324</v>
      </c>
      <c r="V664">
        <f t="shared" ca="1" si="107"/>
        <v>8</v>
      </c>
      <c r="W664" s="41">
        <f ca="1">VLOOKUP(LoanApplications!Q664,Rates!$B$2:$C$7,2,FALSE)*V664-800</f>
        <v>67.398382478407598</v>
      </c>
      <c r="X664">
        <f t="shared" si="108"/>
        <v>1</v>
      </c>
      <c r="Y664" s="41">
        <f t="shared" ca="1" si="109"/>
        <v>67.398382478407598</v>
      </c>
    </row>
    <row r="665" spans="10:25">
      <c r="J665" s="47">
        <v>23</v>
      </c>
      <c r="K665" s="48">
        <v>0.88800000000000012</v>
      </c>
      <c r="L665" s="49">
        <v>49</v>
      </c>
      <c r="M665" s="47">
        <v>1</v>
      </c>
      <c r="N665" s="37">
        <f t="shared" si="100"/>
        <v>-0.2997480012744802</v>
      </c>
      <c r="O665" s="37">
        <f t="shared" si="101"/>
        <v>0.74100492945336971</v>
      </c>
      <c r="P665" s="37">
        <f t="shared" si="102"/>
        <v>0.42561908752666544</v>
      </c>
      <c r="Q665" s="1">
        <f>VLOOKUP(P665,Rates!$A$2:$B$7,2,TRUE)</f>
        <v>0.3</v>
      </c>
      <c r="R665" s="38">
        <f t="shared" ca="1" si="103"/>
        <v>0.84079115314122765</v>
      </c>
      <c r="S665" s="53">
        <f t="shared" ca="1" si="104"/>
        <v>1</v>
      </c>
      <c r="T665" s="38">
        <f t="shared" ca="1" si="105"/>
        <v>0.15753465973039638</v>
      </c>
      <c r="U665" s="54">
        <f t="shared" ca="1" si="106"/>
        <v>0.34284551349545839</v>
      </c>
      <c r="V665">
        <f t="shared" ca="1" si="107"/>
        <v>8</v>
      </c>
      <c r="W665" s="41">
        <f ca="1">VLOOKUP(LoanApplications!Q665,Rates!$B$2:$C$7,2,FALSE)*V665-800</f>
        <v>92.591013325425138</v>
      </c>
      <c r="X665">
        <f t="shared" si="108"/>
        <v>1</v>
      </c>
      <c r="Y665" s="41">
        <f t="shared" ca="1" si="109"/>
        <v>92.591013325425138</v>
      </c>
    </row>
    <row r="666" spans="10:25">
      <c r="J666" s="47">
        <v>7</v>
      </c>
      <c r="K666" s="48">
        <v>1.829</v>
      </c>
      <c r="L666" s="49">
        <v>65</v>
      </c>
      <c r="M666" s="47">
        <v>1</v>
      </c>
      <c r="N666" s="37">
        <f t="shared" si="100"/>
        <v>-3.0581005089644542</v>
      </c>
      <c r="O666" s="37">
        <f t="shared" si="101"/>
        <v>4.6976842617273112E-2</v>
      </c>
      <c r="P666" s="37">
        <f t="shared" si="102"/>
        <v>4.4869036930977942E-2</v>
      </c>
      <c r="Q666" s="1">
        <f>VLOOKUP(P666,Rates!$A$2:$B$7,2,TRUE)</f>
        <v>0.35</v>
      </c>
      <c r="R666" s="38">
        <f t="shared" ca="1" si="103"/>
        <v>0.63086360166364053</v>
      </c>
      <c r="S666" s="53">
        <f t="shared" ca="1" si="104"/>
        <v>0</v>
      </c>
      <c r="T666" s="38">
        <f t="shared" ca="1" si="105"/>
        <v>0.17835562476679423</v>
      </c>
      <c r="U666" s="54">
        <f t="shared" ca="1" si="106"/>
        <v>0.39289522215018508</v>
      </c>
      <c r="V666">
        <f t="shared" ca="1" si="107"/>
        <v>0</v>
      </c>
      <c r="W666" s="41">
        <f ca="1">VLOOKUP(LoanApplications!Q666,Rates!$B$2:$C$7,2,FALSE)*V666-800</f>
        <v>-800</v>
      </c>
      <c r="X666">
        <f t="shared" si="108"/>
        <v>0</v>
      </c>
      <c r="Y666" s="41">
        <f t="shared" ca="1" si="109"/>
        <v>0</v>
      </c>
    </row>
    <row r="667" spans="10:25">
      <c r="J667" s="47">
        <v>21</v>
      </c>
      <c r="K667" s="48">
        <v>1.357</v>
      </c>
      <c r="L667" s="49">
        <v>52</v>
      </c>
      <c r="M667" s="47">
        <v>1</v>
      </c>
      <c r="N667" s="37">
        <f t="shared" si="100"/>
        <v>-2.0262981351963347</v>
      </c>
      <c r="O667" s="37">
        <f t="shared" si="101"/>
        <v>0.13182260850122177</v>
      </c>
      <c r="P667" s="37">
        <f t="shared" si="102"/>
        <v>0.11646931905326</v>
      </c>
      <c r="Q667" s="1">
        <f>VLOOKUP(P667,Rates!$A$2:$B$7,2,TRUE)</f>
        <v>0.35</v>
      </c>
      <c r="R667" s="38">
        <f t="shared" ca="1" si="103"/>
        <v>0.49590393000311928</v>
      </c>
      <c r="S667" s="53">
        <f t="shared" ca="1" si="104"/>
        <v>0</v>
      </c>
      <c r="T667" s="38">
        <f t="shared" ca="1" si="105"/>
        <v>5.5196018907634703E-2</v>
      </c>
      <c r="U667" s="54">
        <f t="shared" ca="1" si="106"/>
        <v>0.11355560083984499</v>
      </c>
      <c r="V667">
        <f t="shared" ca="1" si="107"/>
        <v>0</v>
      </c>
      <c r="W667" s="41">
        <f ca="1">VLOOKUP(LoanApplications!Q667,Rates!$B$2:$C$7,2,FALSE)*V667-800</f>
        <v>-800</v>
      </c>
      <c r="X667">
        <f t="shared" si="108"/>
        <v>0</v>
      </c>
      <c r="Y667" s="41">
        <f t="shared" ca="1" si="109"/>
        <v>0</v>
      </c>
    </row>
    <row r="668" spans="10:25">
      <c r="J668" s="47">
        <v>20</v>
      </c>
      <c r="K668" s="48">
        <v>0.52500000000000002</v>
      </c>
      <c r="L668" s="49">
        <v>57</v>
      </c>
      <c r="M668" s="47">
        <v>1</v>
      </c>
      <c r="N668" s="37">
        <f t="shared" si="100"/>
        <v>4.4119427322970068</v>
      </c>
      <c r="O668" s="37">
        <f t="shared" si="101"/>
        <v>82.429446399660307</v>
      </c>
      <c r="P668" s="37">
        <f t="shared" si="102"/>
        <v>0.9880138243371579</v>
      </c>
      <c r="Q668" s="1">
        <f>VLOOKUP(P668,Rates!$A$2:$B$7,2,TRUE)</f>
        <v>0.15</v>
      </c>
      <c r="R668" s="38">
        <f t="shared" ca="1" si="103"/>
        <v>0.2926487403461977</v>
      </c>
      <c r="S668" s="53">
        <f t="shared" ca="1" si="104"/>
        <v>1</v>
      </c>
      <c r="T668" s="38">
        <f t="shared" ca="1" si="105"/>
        <v>0.69169589270069853</v>
      </c>
      <c r="U668" s="54">
        <f t="shared" ca="1" si="106"/>
        <v>2.3533372435356137</v>
      </c>
      <c r="V668">
        <f t="shared" ca="1" si="107"/>
        <v>8</v>
      </c>
      <c r="W668" s="41">
        <f ca="1">VLOOKUP(LoanApplications!Q668,Rates!$B$2:$C$7,2,FALSE)*V668-800</f>
        <v>45.652073294430465</v>
      </c>
      <c r="X668">
        <f t="shared" si="108"/>
        <v>1</v>
      </c>
      <c r="Y668" s="41">
        <f t="shared" ca="1" si="109"/>
        <v>45.652073294430465</v>
      </c>
    </row>
    <row r="669" spans="10:25">
      <c r="J669" s="47">
        <v>10</v>
      </c>
      <c r="K669" s="48">
        <v>2.4489999999999998</v>
      </c>
      <c r="L669" s="49">
        <v>76</v>
      </c>
      <c r="M669" s="47">
        <v>1</v>
      </c>
      <c r="N669" s="37">
        <f t="shared" si="100"/>
        <v>-9.346680777545302E-2</v>
      </c>
      <c r="O669" s="37">
        <f t="shared" si="101"/>
        <v>0.91076824734867345</v>
      </c>
      <c r="P669" s="37">
        <f t="shared" si="102"/>
        <v>0.47665029425333449</v>
      </c>
      <c r="Q669" s="1">
        <f>VLOOKUP(P669,Rates!$A$2:$B$7,2,TRUE)</f>
        <v>0.28000000000000003</v>
      </c>
      <c r="R669" s="38">
        <f t="shared" ca="1" si="103"/>
        <v>0.18064356630034606</v>
      </c>
      <c r="S669" s="53">
        <f t="shared" ca="1" si="104"/>
        <v>0</v>
      </c>
      <c r="T669" s="38">
        <f t="shared" ca="1" si="105"/>
        <v>0.84180133882647101</v>
      </c>
      <c r="U669" s="54">
        <f t="shared" ca="1" si="106"/>
        <v>3.6878073731143126</v>
      </c>
      <c r="V669">
        <f t="shared" ca="1" si="107"/>
        <v>3</v>
      </c>
      <c r="W669" s="41">
        <f ca="1">VLOOKUP(LoanApplications!Q669,Rates!$B$2:$C$7,2,FALSE)*V669-800</f>
        <v>-467.65283935848936</v>
      </c>
      <c r="X669">
        <f t="shared" si="108"/>
        <v>1</v>
      </c>
      <c r="Y669" s="41">
        <f t="shared" ca="1" si="109"/>
        <v>-467.65283935848936</v>
      </c>
    </row>
    <row r="670" spans="10:25">
      <c r="J670" s="47">
        <v>9</v>
      </c>
      <c r="K670" s="48">
        <v>0.85399999999999987</v>
      </c>
      <c r="L670" s="49">
        <v>61</v>
      </c>
      <c r="M670" s="47">
        <v>1</v>
      </c>
      <c r="N670" s="37">
        <f t="shared" si="100"/>
        <v>0.86750996683027637</v>
      </c>
      <c r="O670" s="37">
        <f t="shared" si="101"/>
        <v>2.3809747599279172</v>
      </c>
      <c r="P670" s="37">
        <f t="shared" si="102"/>
        <v>0.70422730987162996</v>
      </c>
      <c r="Q670" s="1">
        <f>VLOOKUP(P670,Rates!$A$2:$B$7,2,TRUE)</f>
        <v>0.25</v>
      </c>
      <c r="R670" s="38">
        <f t="shared" ca="1" si="103"/>
        <v>0.75003338252944574</v>
      </c>
      <c r="S670" s="53">
        <f t="shared" ca="1" si="104"/>
        <v>1</v>
      </c>
      <c r="T670" s="38">
        <f t="shared" ca="1" si="105"/>
        <v>0.47978168925948306</v>
      </c>
      <c r="U670" s="54">
        <f t="shared" ca="1" si="106"/>
        <v>1.3070134543255572</v>
      </c>
      <c r="V670">
        <f t="shared" ca="1" si="107"/>
        <v>8</v>
      </c>
      <c r="W670" s="41">
        <f ca="1">VLOOKUP(LoanApplications!Q670,Rates!$B$2:$C$7,2,FALSE)*V670-800</f>
        <v>76.803357187340907</v>
      </c>
      <c r="X670">
        <f t="shared" si="108"/>
        <v>1</v>
      </c>
      <c r="Y670" s="41">
        <f t="shared" ca="1" si="109"/>
        <v>76.803357187340907</v>
      </c>
    </row>
    <row r="671" spans="10:25">
      <c r="J671" s="47">
        <v>16</v>
      </c>
      <c r="K671" s="48">
        <v>0.874</v>
      </c>
      <c r="L671" s="49">
        <v>50.003999999999998</v>
      </c>
      <c r="M671" s="47">
        <v>1</v>
      </c>
      <c r="N671" s="37">
        <f t="shared" si="100"/>
        <v>-2.1076410068933988</v>
      </c>
      <c r="O671" s="37">
        <f t="shared" si="101"/>
        <v>0.12152430356132664</v>
      </c>
      <c r="P671" s="37">
        <f t="shared" si="102"/>
        <v>0.10835637103488012</v>
      </c>
      <c r="Q671" s="1">
        <f>VLOOKUP(P671,Rates!$A$2:$B$7,2,TRUE)</f>
        <v>0.35</v>
      </c>
      <c r="R671" s="38">
        <f t="shared" ca="1" si="103"/>
        <v>4.590873416116803E-2</v>
      </c>
      <c r="S671" s="53">
        <f t="shared" ca="1" si="104"/>
        <v>0</v>
      </c>
      <c r="T671" s="38">
        <f t="shared" ca="1" si="105"/>
        <v>0.62961386246656581</v>
      </c>
      <c r="U671" s="54">
        <f t="shared" ca="1" si="106"/>
        <v>1.9864184051522897</v>
      </c>
      <c r="V671">
        <f t="shared" ca="1" si="107"/>
        <v>1</v>
      </c>
      <c r="W671" s="41">
        <f ca="1">VLOOKUP(LoanApplications!Q671,Rates!$B$2:$C$7,2,FALSE)*V671-800</f>
        <v>-686.43516829366274</v>
      </c>
      <c r="X671">
        <f t="shared" si="108"/>
        <v>0</v>
      </c>
      <c r="Y671" s="41">
        <f t="shared" ca="1" si="109"/>
        <v>0</v>
      </c>
    </row>
    <row r="672" spans="10:25">
      <c r="J672" s="47">
        <v>21</v>
      </c>
      <c r="K672" s="48">
        <v>2.077</v>
      </c>
      <c r="L672" s="49">
        <v>68</v>
      </c>
      <c r="M672" s="47">
        <v>1</v>
      </c>
      <c r="N672" s="37">
        <f t="shared" si="100"/>
        <v>1.7761983572428726</v>
      </c>
      <c r="O672" s="37">
        <f t="shared" si="101"/>
        <v>5.9073560192256318</v>
      </c>
      <c r="P672" s="37">
        <f t="shared" si="102"/>
        <v>0.85522680498635895</v>
      </c>
      <c r="Q672" s="1">
        <f>VLOOKUP(P672,Rates!$A$2:$B$7,2,TRUE)</f>
        <v>0.22</v>
      </c>
      <c r="R672" s="38">
        <f t="shared" ca="1" si="103"/>
        <v>0.84775149150374984</v>
      </c>
      <c r="S672" s="53">
        <f t="shared" ca="1" si="104"/>
        <v>1</v>
      </c>
      <c r="T672" s="38">
        <f t="shared" ca="1" si="105"/>
        <v>0.73731541048544258</v>
      </c>
      <c r="U672" s="54">
        <f t="shared" ca="1" si="106"/>
        <v>2.6736024918554735</v>
      </c>
      <c r="V672">
        <f t="shared" ca="1" si="107"/>
        <v>8</v>
      </c>
      <c r="W672" s="41">
        <f ca="1">VLOOKUP(LoanApplications!Q672,Rates!$B$2:$C$7,2,FALSE)*V672-800</f>
        <v>67.398382478407598</v>
      </c>
      <c r="X672">
        <f t="shared" si="108"/>
        <v>1</v>
      </c>
      <c r="Y672" s="41">
        <f t="shared" ca="1" si="109"/>
        <v>67.398382478407598</v>
      </c>
    </row>
    <row r="673" spans="10:25">
      <c r="J673" s="47">
        <v>20</v>
      </c>
      <c r="K673" s="48">
        <v>1.357</v>
      </c>
      <c r="L673" s="49">
        <v>52</v>
      </c>
      <c r="M673" s="47">
        <v>1</v>
      </c>
      <c r="N673" s="37">
        <f t="shared" si="100"/>
        <v>-2.3633422066041199</v>
      </c>
      <c r="O673" s="37">
        <f t="shared" si="101"/>
        <v>9.4105178068989243E-2</v>
      </c>
      <c r="P673" s="37">
        <f t="shared" si="102"/>
        <v>8.601108920357875E-2</v>
      </c>
      <c r="Q673" s="1">
        <f>VLOOKUP(P673,Rates!$A$2:$B$7,2,TRUE)</f>
        <v>0.35</v>
      </c>
      <c r="R673" s="38">
        <f t="shared" ca="1" si="103"/>
        <v>0.14965306834797265</v>
      </c>
      <c r="S673" s="53">
        <f t="shared" ca="1" si="104"/>
        <v>0</v>
      </c>
      <c r="T673" s="38">
        <f t="shared" ca="1" si="105"/>
        <v>0.13521472269768853</v>
      </c>
      <c r="U673" s="54">
        <f t="shared" ca="1" si="106"/>
        <v>0.29054807439617453</v>
      </c>
      <c r="V673">
        <f t="shared" ca="1" si="107"/>
        <v>0</v>
      </c>
      <c r="W673" s="41">
        <f ca="1">VLOOKUP(LoanApplications!Q673,Rates!$B$2:$C$7,2,FALSE)*V673-800</f>
        <v>-800</v>
      </c>
      <c r="X673">
        <f t="shared" si="108"/>
        <v>0</v>
      </c>
      <c r="Y673" s="41">
        <f t="shared" ca="1" si="109"/>
        <v>0</v>
      </c>
    </row>
    <row r="674" spans="10:25">
      <c r="J674" s="47">
        <v>11</v>
      </c>
      <c r="K674" s="48">
        <v>1.0960000000000001</v>
      </c>
      <c r="L674" s="49">
        <v>69</v>
      </c>
      <c r="M674" s="47">
        <v>1</v>
      </c>
      <c r="N674" s="37">
        <f t="shared" si="100"/>
        <v>4.0665611757629279</v>
      </c>
      <c r="O674" s="37">
        <f t="shared" si="101"/>
        <v>58.355941326180634</v>
      </c>
      <c r="P674" s="37">
        <f t="shared" si="102"/>
        <v>0.98315248688409018</v>
      </c>
      <c r="Q674" s="1">
        <f>VLOOKUP(P674,Rates!$A$2:$B$7,2,TRUE)</f>
        <v>0.15</v>
      </c>
      <c r="R674" s="38">
        <f t="shared" ca="1" si="103"/>
        <v>0.39002551744954672</v>
      </c>
      <c r="S674" s="53">
        <f t="shared" ca="1" si="104"/>
        <v>1</v>
      </c>
      <c r="T674" s="38">
        <f t="shared" ca="1" si="105"/>
        <v>1.9319865455392993E-2</v>
      </c>
      <c r="U674" s="54">
        <f t="shared" ca="1" si="106"/>
        <v>3.9017866386032295E-2</v>
      </c>
      <c r="V674">
        <f t="shared" ca="1" si="107"/>
        <v>8</v>
      </c>
      <c r="W674" s="41">
        <f ca="1">VLOOKUP(LoanApplications!Q674,Rates!$B$2:$C$7,2,FALSE)*V674-800</f>
        <v>45.652073294430465</v>
      </c>
      <c r="X674">
        <f t="shared" si="108"/>
        <v>1</v>
      </c>
      <c r="Y674" s="41">
        <f t="shared" ca="1" si="109"/>
        <v>45.652073294430465</v>
      </c>
    </row>
    <row r="675" spans="10:25">
      <c r="J675" s="47">
        <v>6</v>
      </c>
      <c r="K675" s="48">
        <v>0.93300000000000005</v>
      </c>
      <c r="L675" s="49">
        <v>68</v>
      </c>
      <c r="M675" s="47">
        <v>1</v>
      </c>
      <c r="N675" s="37">
        <f t="shared" si="100"/>
        <v>2.7673996078440339</v>
      </c>
      <c r="O675" s="37">
        <f t="shared" si="101"/>
        <v>15.917189212811794</v>
      </c>
      <c r="P675" s="37">
        <f t="shared" si="102"/>
        <v>0.94088852542698553</v>
      </c>
      <c r="Q675" s="1">
        <f>VLOOKUP(P675,Rates!$A$2:$B$7,2,TRUE)</f>
        <v>0.22</v>
      </c>
      <c r="R675" s="38">
        <f t="shared" ca="1" si="103"/>
        <v>0.19485042930589103</v>
      </c>
      <c r="S675" s="53">
        <f t="shared" ca="1" si="104"/>
        <v>1</v>
      </c>
      <c r="T675" s="38">
        <f t="shared" ca="1" si="105"/>
        <v>0.10508847918209507</v>
      </c>
      <c r="U675" s="54">
        <f t="shared" ca="1" si="106"/>
        <v>0.22206085003106329</v>
      </c>
      <c r="V675">
        <f t="shared" ca="1" si="107"/>
        <v>8</v>
      </c>
      <c r="W675" s="41">
        <f ca="1">VLOOKUP(LoanApplications!Q675,Rates!$B$2:$C$7,2,FALSE)*V675-800</f>
        <v>67.398382478407598</v>
      </c>
      <c r="X675">
        <f t="shared" si="108"/>
        <v>1</v>
      </c>
      <c r="Y675" s="41">
        <f t="shared" ca="1" si="109"/>
        <v>67.398382478407598</v>
      </c>
    </row>
    <row r="676" spans="10:25">
      <c r="J676" s="47">
        <v>17</v>
      </c>
      <c r="K676" s="48">
        <v>0.21600000000000003</v>
      </c>
      <c r="L676" s="49">
        <v>54</v>
      </c>
      <c r="M676" s="47">
        <v>1</v>
      </c>
      <c r="N676" s="37">
        <f t="shared" si="100"/>
        <v>3.607557499149447</v>
      </c>
      <c r="O676" s="37">
        <f t="shared" si="101"/>
        <v>36.875873375891643</v>
      </c>
      <c r="P676" s="37">
        <f t="shared" si="102"/>
        <v>0.97359796855175595</v>
      </c>
      <c r="Q676" s="1">
        <f>VLOOKUP(P676,Rates!$A$2:$B$7,2,TRUE)</f>
        <v>0.15</v>
      </c>
      <c r="R676" s="38">
        <f t="shared" ca="1" si="103"/>
        <v>0.74443049458856714</v>
      </c>
      <c r="S676" s="53">
        <f t="shared" ca="1" si="104"/>
        <v>1</v>
      </c>
      <c r="T676" s="38">
        <f t="shared" ca="1" si="105"/>
        <v>0.54461662520730858</v>
      </c>
      <c r="U676" s="54">
        <f t="shared" ca="1" si="106"/>
        <v>1.5732312656842786</v>
      </c>
      <c r="V676">
        <f t="shared" ca="1" si="107"/>
        <v>8</v>
      </c>
      <c r="W676" s="41">
        <f ca="1">VLOOKUP(LoanApplications!Q676,Rates!$B$2:$C$7,2,FALSE)*V676-800</f>
        <v>45.652073294430465</v>
      </c>
      <c r="X676">
        <f t="shared" si="108"/>
        <v>1</v>
      </c>
      <c r="Y676" s="41">
        <f t="shared" ca="1" si="109"/>
        <v>45.652073294430465</v>
      </c>
    </row>
    <row r="677" spans="10:25">
      <c r="J677" s="47">
        <v>9</v>
      </c>
      <c r="K677" s="48">
        <v>0.96599999999999997</v>
      </c>
      <c r="L677" s="49">
        <v>59</v>
      </c>
      <c r="M677" s="47">
        <v>1</v>
      </c>
      <c r="N677" s="37">
        <f t="shared" si="100"/>
        <v>-0.67551729488810963</v>
      </c>
      <c r="O677" s="37">
        <f t="shared" si="101"/>
        <v>0.50889310470577742</v>
      </c>
      <c r="P677" s="37">
        <f t="shared" si="102"/>
        <v>0.33726252914715765</v>
      </c>
      <c r="Q677" s="1">
        <f>VLOOKUP(P677,Rates!$A$2:$B$7,2,TRUE)</f>
        <v>0.3</v>
      </c>
      <c r="R677" s="38">
        <f t="shared" ca="1" si="103"/>
        <v>0.96006143478354622</v>
      </c>
      <c r="S677" s="53">
        <f t="shared" ca="1" si="104"/>
        <v>1</v>
      </c>
      <c r="T677" s="38">
        <f t="shared" ca="1" si="105"/>
        <v>0.53379610774809083</v>
      </c>
      <c r="U677" s="54">
        <f t="shared" ca="1" si="106"/>
        <v>1.526264407053276</v>
      </c>
      <c r="V677">
        <f t="shared" ca="1" si="107"/>
        <v>8</v>
      </c>
      <c r="W677" s="41">
        <f ca="1">VLOOKUP(LoanApplications!Q677,Rates!$B$2:$C$7,2,FALSE)*V677-800</f>
        <v>92.591013325425138</v>
      </c>
      <c r="X677">
        <f t="shared" si="108"/>
        <v>1</v>
      </c>
      <c r="Y677" s="41">
        <f t="shared" ca="1" si="109"/>
        <v>92.591013325425138</v>
      </c>
    </row>
    <row r="678" spans="10:25">
      <c r="J678" s="47">
        <v>15</v>
      </c>
      <c r="K678" s="48">
        <v>0.73599999999999999</v>
      </c>
      <c r="L678" s="49">
        <v>53.003999999999998</v>
      </c>
      <c r="M678" s="47">
        <v>1</v>
      </c>
      <c r="N678" s="37">
        <f t="shared" si="100"/>
        <v>-0.28871575010432338</v>
      </c>
      <c r="O678" s="37">
        <f t="shared" si="101"/>
        <v>0.74922514230612813</v>
      </c>
      <c r="P678" s="37">
        <f t="shared" si="102"/>
        <v>0.42831830173580238</v>
      </c>
      <c r="Q678" s="1">
        <f>VLOOKUP(P678,Rates!$A$2:$B$7,2,TRUE)</f>
        <v>0.3</v>
      </c>
      <c r="R678" s="38">
        <f t="shared" ca="1" si="103"/>
        <v>0.90399549723620809</v>
      </c>
      <c r="S678" s="53">
        <f t="shared" ca="1" si="104"/>
        <v>1</v>
      </c>
      <c r="T678" s="38">
        <f t="shared" ca="1" si="105"/>
        <v>0.93702453244970341</v>
      </c>
      <c r="U678" s="54">
        <f t="shared" ca="1" si="106"/>
        <v>5.5300200647831241</v>
      </c>
      <c r="V678">
        <f t="shared" ca="1" si="107"/>
        <v>8</v>
      </c>
      <c r="W678" s="41">
        <f ca="1">VLOOKUP(LoanApplications!Q678,Rates!$B$2:$C$7,2,FALSE)*V678-800</f>
        <v>92.591013325425138</v>
      </c>
      <c r="X678">
        <f t="shared" si="108"/>
        <v>1</v>
      </c>
      <c r="Y678" s="41">
        <f t="shared" ca="1" si="109"/>
        <v>92.591013325425138</v>
      </c>
    </row>
    <row r="679" spans="10:25">
      <c r="J679" s="47">
        <v>16</v>
      </c>
      <c r="K679" s="48">
        <v>2.911</v>
      </c>
      <c r="L679" s="49">
        <v>78</v>
      </c>
      <c r="M679" s="47">
        <v>1</v>
      </c>
      <c r="N679" s="37">
        <f t="shared" si="100"/>
        <v>0.43782228390528743</v>
      </c>
      <c r="O679" s="37">
        <f t="shared" si="101"/>
        <v>1.5493295421561593</v>
      </c>
      <c r="P679" s="37">
        <f t="shared" si="102"/>
        <v>0.60774000243443416</v>
      </c>
      <c r="Q679" s="1">
        <f>VLOOKUP(P679,Rates!$A$2:$B$7,2,TRUE)</f>
        <v>0.28000000000000003</v>
      </c>
      <c r="R679" s="38">
        <f t="shared" ca="1" si="103"/>
        <v>0.80108051391078661</v>
      </c>
      <c r="S679" s="53">
        <f t="shared" ca="1" si="104"/>
        <v>1</v>
      </c>
      <c r="T679" s="38">
        <f t="shared" ca="1" si="105"/>
        <v>0.7432152804144756</v>
      </c>
      <c r="U679" s="54">
        <f t="shared" ca="1" si="106"/>
        <v>2.7190344242166975</v>
      </c>
      <c r="V679">
        <f t="shared" ca="1" si="107"/>
        <v>8</v>
      </c>
      <c r="W679" s="41">
        <f ca="1">VLOOKUP(LoanApplications!Q679,Rates!$B$2:$C$7,2,FALSE)*V679-800</f>
        <v>86.259095044028413</v>
      </c>
      <c r="X679">
        <f t="shared" si="108"/>
        <v>1</v>
      </c>
      <c r="Y679" s="41">
        <f t="shared" ca="1" si="109"/>
        <v>86.259095044028413</v>
      </c>
    </row>
    <row r="680" spans="10:25">
      <c r="J680" s="47">
        <v>17</v>
      </c>
      <c r="K680" s="48">
        <v>0.32599999999999996</v>
      </c>
      <c r="L680" s="49">
        <v>45.6</v>
      </c>
      <c r="M680" s="47">
        <v>1</v>
      </c>
      <c r="N680" s="37">
        <f t="shared" si="100"/>
        <v>-0.96818393997410368</v>
      </c>
      <c r="O680" s="37">
        <f t="shared" si="101"/>
        <v>0.37977210115594451</v>
      </c>
      <c r="P680" s="37">
        <f t="shared" si="102"/>
        <v>0.2752426294442244</v>
      </c>
      <c r="Q680" s="1">
        <f>VLOOKUP(P680,Rates!$A$2:$B$7,2,TRUE)</f>
        <v>0.3</v>
      </c>
      <c r="R680" s="38">
        <f t="shared" ca="1" si="103"/>
        <v>0.37213748844749783</v>
      </c>
      <c r="S680" s="53">
        <f t="shared" ca="1" si="104"/>
        <v>0</v>
      </c>
      <c r="T680" s="38">
        <f t="shared" ca="1" si="105"/>
        <v>0.38120687123655006</v>
      </c>
      <c r="U680" s="54">
        <f t="shared" ca="1" si="106"/>
        <v>0.95996852895268303</v>
      </c>
      <c r="V680">
        <f t="shared" ca="1" si="107"/>
        <v>0</v>
      </c>
      <c r="W680" s="41">
        <f ca="1">VLOOKUP(LoanApplications!Q680,Rates!$B$2:$C$7,2,FALSE)*V680-800</f>
        <v>-800</v>
      </c>
      <c r="X680">
        <f t="shared" si="108"/>
        <v>0</v>
      </c>
      <c r="Y680" s="41">
        <f t="shared" ca="1" si="109"/>
        <v>0</v>
      </c>
    </row>
    <row r="681" spans="10:25">
      <c r="J681" s="47">
        <v>11</v>
      </c>
      <c r="K681" s="48">
        <v>1.4350000000000001</v>
      </c>
      <c r="L681" s="49">
        <v>67</v>
      </c>
      <c r="M681" s="47">
        <v>1</v>
      </c>
      <c r="N681" s="37">
        <f t="shared" si="100"/>
        <v>1.3236757435637969</v>
      </c>
      <c r="O681" s="37">
        <f t="shared" si="101"/>
        <v>3.7572065541614821</v>
      </c>
      <c r="P681" s="37">
        <f t="shared" si="102"/>
        <v>0.78979260441713939</v>
      </c>
      <c r="Q681" s="1">
        <f>VLOOKUP(P681,Rates!$A$2:$B$7,2,TRUE)</f>
        <v>0.25</v>
      </c>
      <c r="R681" s="38">
        <f t="shared" ca="1" si="103"/>
        <v>0.63919326431624834</v>
      </c>
      <c r="S681" s="53">
        <f t="shared" ca="1" si="104"/>
        <v>1</v>
      </c>
      <c r="T681" s="38">
        <f t="shared" ca="1" si="105"/>
        <v>0.5589779093350874</v>
      </c>
      <c r="U681" s="54">
        <f t="shared" ca="1" si="106"/>
        <v>1.6373206251583556</v>
      </c>
      <c r="V681">
        <f t="shared" ca="1" si="107"/>
        <v>8</v>
      </c>
      <c r="W681" s="41">
        <f ca="1">VLOOKUP(LoanApplications!Q681,Rates!$B$2:$C$7,2,FALSE)*V681-800</f>
        <v>76.803357187340907</v>
      </c>
      <c r="X681">
        <f t="shared" si="108"/>
        <v>1</v>
      </c>
      <c r="Y681" s="41">
        <f t="shared" ca="1" si="109"/>
        <v>76.803357187340907</v>
      </c>
    </row>
    <row r="682" spans="10:25">
      <c r="J682" s="47">
        <v>16</v>
      </c>
      <c r="K682" s="48">
        <v>1.3210000000000002</v>
      </c>
      <c r="L682" s="49">
        <v>67</v>
      </c>
      <c r="M682" s="47">
        <v>1</v>
      </c>
      <c r="N682" s="37">
        <f t="shared" si="100"/>
        <v>3.6114680452494454</v>
      </c>
      <c r="O682" s="37">
        <f t="shared" si="101"/>
        <v>37.020360506368881</v>
      </c>
      <c r="P682" s="37">
        <f t="shared" si="102"/>
        <v>0.97369830304916527</v>
      </c>
      <c r="Q682" s="1">
        <f>VLOOKUP(P682,Rates!$A$2:$B$7,2,TRUE)</f>
        <v>0.15</v>
      </c>
      <c r="R682" s="38">
        <f t="shared" ca="1" si="103"/>
        <v>0.8850911209865836</v>
      </c>
      <c r="S682" s="53">
        <f t="shared" ca="1" si="104"/>
        <v>1</v>
      </c>
      <c r="T682" s="38">
        <f t="shared" ca="1" si="105"/>
        <v>0.98374009317053068</v>
      </c>
      <c r="U682" s="54">
        <f t="shared" ca="1" si="106"/>
        <v>8.2381058098476529</v>
      </c>
      <c r="V682">
        <f t="shared" ca="1" si="107"/>
        <v>8</v>
      </c>
      <c r="W682" s="41">
        <f ca="1">VLOOKUP(LoanApplications!Q682,Rates!$B$2:$C$7,2,FALSE)*V682-800</f>
        <v>45.652073294430465</v>
      </c>
      <c r="X682">
        <f t="shared" si="108"/>
        <v>1</v>
      </c>
      <c r="Y682" s="41">
        <f t="shared" ca="1" si="109"/>
        <v>45.652073294430465</v>
      </c>
    </row>
    <row r="683" spans="10:25">
      <c r="J683" s="47">
        <v>5</v>
      </c>
      <c r="K683" s="48">
        <v>1.7170000000000001</v>
      </c>
      <c r="L683" s="49">
        <v>70</v>
      </c>
      <c r="M683" s="47">
        <v>1</v>
      </c>
      <c r="N683" s="37">
        <f t="shared" si="100"/>
        <v>-0.76262125801606828</v>
      </c>
      <c r="O683" s="37">
        <f t="shared" si="101"/>
        <v>0.4664421579028642</v>
      </c>
      <c r="P683" s="37">
        <f t="shared" si="102"/>
        <v>0.31807743345971162</v>
      </c>
      <c r="Q683" s="1">
        <f>VLOOKUP(P683,Rates!$A$2:$B$7,2,TRUE)</f>
        <v>0.3</v>
      </c>
      <c r="R683" s="38">
        <f t="shared" ca="1" si="103"/>
        <v>0.98824536861786672</v>
      </c>
      <c r="S683" s="53">
        <f t="shared" ca="1" si="104"/>
        <v>1</v>
      </c>
      <c r="T683" s="38">
        <f t="shared" ca="1" si="105"/>
        <v>0.16498541698343705</v>
      </c>
      <c r="U683" s="54">
        <f t="shared" ca="1" si="106"/>
        <v>0.36061217918658589</v>
      </c>
      <c r="V683">
        <f t="shared" ca="1" si="107"/>
        <v>8</v>
      </c>
      <c r="W683" s="41">
        <f ca="1">VLOOKUP(LoanApplications!Q683,Rates!$B$2:$C$7,2,FALSE)*V683-800</f>
        <v>92.591013325425138</v>
      </c>
      <c r="X683">
        <f t="shared" si="108"/>
        <v>1</v>
      </c>
      <c r="Y683" s="41">
        <f t="shared" ca="1" si="109"/>
        <v>92.591013325425138</v>
      </c>
    </row>
    <row r="684" spans="10:25">
      <c r="J684" s="47">
        <v>12</v>
      </c>
      <c r="K684" s="48">
        <v>0.58799999999999997</v>
      </c>
      <c r="L684" s="49">
        <v>62</v>
      </c>
      <c r="M684" s="47">
        <v>1</v>
      </c>
      <c r="N684" s="37">
        <f t="shared" si="100"/>
        <v>3.7601567625778323</v>
      </c>
      <c r="O684" s="37">
        <f t="shared" si="101"/>
        <v>42.955159212479046</v>
      </c>
      <c r="P684" s="37">
        <f t="shared" si="102"/>
        <v>0.9772495420806917</v>
      </c>
      <c r="Q684" s="1">
        <f>VLOOKUP(P684,Rates!$A$2:$B$7,2,TRUE)</f>
        <v>0.15</v>
      </c>
      <c r="R684" s="38">
        <f t="shared" ca="1" si="103"/>
        <v>2.9460086119570961E-2</v>
      </c>
      <c r="S684" s="53">
        <f t="shared" ca="1" si="104"/>
        <v>1</v>
      </c>
      <c r="T684" s="38">
        <f t="shared" ca="1" si="105"/>
        <v>0.36276779672350901</v>
      </c>
      <c r="U684" s="54">
        <f t="shared" ca="1" si="106"/>
        <v>0.90124232699367324</v>
      </c>
      <c r="V684">
        <f t="shared" ca="1" si="107"/>
        <v>8</v>
      </c>
      <c r="W684" s="41">
        <f ca="1">VLOOKUP(LoanApplications!Q684,Rates!$B$2:$C$7,2,FALSE)*V684-800</f>
        <v>45.652073294430465</v>
      </c>
      <c r="X684">
        <f t="shared" si="108"/>
        <v>1</v>
      </c>
      <c r="Y684" s="41">
        <f t="shared" ca="1" si="109"/>
        <v>45.652073294430465</v>
      </c>
    </row>
    <row r="685" spans="10:25">
      <c r="J685" s="47">
        <v>14</v>
      </c>
      <c r="K685" s="48">
        <v>0</v>
      </c>
      <c r="L685" s="49">
        <v>45</v>
      </c>
      <c r="M685" s="47">
        <v>1</v>
      </c>
      <c r="N685" s="37">
        <f t="shared" si="100"/>
        <v>-0.54147984766947133</v>
      </c>
      <c r="O685" s="37">
        <f t="shared" si="101"/>
        <v>0.5818865115106937</v>
      </c>
      <c r="P685" s="37">
        <f t="shared" si="102"/>
        <v>0.36784339917975217</v>
      </c>
      <c r="Q685" s="1">
        <f>VLOOKUP(P685,Rates!$A$2:$B$7,2,TRUE)</f>
        <v>0.3</v>
      </c>
      <c r="R685" s="38">
        <f t="shared" ca="1" si="103"/>
        <v>0.273030210804317</v>
      </c>
      <c r="S685" s="53">
        <f t="shared" ca="1" si="104"/>
        <v>0</v>
      </c>
      <c r="T685" s="38">
        <f t="shared" ca="1" si="105"/>
        <v>0.45155905772048155</v>
      </c>
      <c r="U685" s="54">
        <f t="shared" ca="1" si="106"/>
        <v>1.2013513527729796</v>
      </c>
      <c r="V685">
        <f t="shared" ca="1" si="107"/>
        <v>1</v>
      </c>
      <c r="W685" s="41">
        <f ca="1">VLOOKUP(LoanApplications!Q685,Rates!$B$2:$C$7,2,FALSE)*V685-800</f>
        <v>-688.4261233343218</v>
      </c>
      <c r="X685">
        <f t="shared" si="108"/>
        <v>1</v>
      </c>
      <c r="Y685" s="41">
        <f t="shared" ca="1" si="109"/>
        <v>-688.4261233343218</v>
      </c>
    </row>
    <row r="686" spans="10:25">
      <c r="J686" s="47">
        <v>23</v>
      </c>
      <c r="K686" s="48">
        <v>1.248</v>
      </c>
      <c r="L686" s="49">
        <v>57</v>
      </c>
      <c r="M686" s="47">
        <v>1</v>
      </c>
      <c r="N686" s="37">
        <f t="shared" si="100"/>
        <v>1.6015002449451217</v>
      </c>
      <c r="O686" s="37">
        <f t="shared" si="101"/>
        <v>4.9604687630227868</v>
      </c>
      <c r="P686" s="37">
        <f t="shared" si="102"/>
        <v>0.83222796062555637</v>
      </c>
      <c r="Q686" s="1">
        <f>VLOOKUP(P686,Rates!$A$2:$B$7,2,TRUE)</f>
        <v>0.25</v>
      </c>
      <c r="R686" s="38">
        <f t="shared" ca="1" si="103"/>
        <v>0.43059995578550037</v>
      </c>
      <c r="S686" s="53">
        <f t="shared" ca="1" si="104"/>
        <v>1</v>
      </c>
      <c r="T686" s="38">
        <f t="shared" ca="1" si="105"/>
        <v>0.47940869302346545</v>
      </c>
      <c r="U686" s="54">
        <f t="shared" ca="1" si="106"/>
        <v>1.3055799692937655</v>
      </c>
      <c r="V686">
        <f t="shared" ca="1" si="107"/>
        <v>8</v>
      </c>
      <c r="W686" s="41">
        <f ca="1">VLOOKUP(LoanApplications!Q686,Rates!$B$2:$C$7,2,FALSE)*V686-800</f>
        <v>76.803357187340907</v>
      </c>
      <c r="X686">
        <f t="shared" si="108"/>
        <v>1</v>
      </c>
      <c r="Y686" s="41">
        <f t="shared" ca="1" si="109"/>
        <v>76.803357187340907</v>
      </c>
    </row>
    <row r="687" spans="10:25">
      <c r="J687" s="47">
        <v>12</v>
      </c>
      <c r="K687" s="48">
        <v>1.3380000000000001</v>
      </c>
      <c r="L687" s="49">
        <v>58</v>
      </c>
      <c r="M687" s="47">
        <v>1</v>
      </c>
      <c r="N687" s="37">
        <f t="shared" si="100"/>
        <v>-2.1061858563341467</v>
      </c>
      <c r="O687" s="37">
        <f t="shared" si="101"/>
        <v>0.121701268443664</v>
      </c>
      <c r="P687" s="37">
        <f t="shared" si="102"/>
        <v>0.10849704093900317</v>
      </c>
      <c r="Q687" s="1">
        <f>VLOOKUP(P687,Rates!$A$2:$B$7,2,TRUE)</f>
        <v>0.35</v>
      </c>
      <c r="R687" s="38">
        <f t="shared" ca="1" si="103"/>
        <v>0.57997907998681408</v>
      </c>
      <c r="S687" s="53">
        <f t="shared" ca="1" si="104"/>
        <v>0</v>
      </c>
      <c r="T687" s="38">
        <f t="shared" ca="1" si="105"/>
        <v>0.7817937359778615</v>
      </c>
      <c r="U687" s="54">
        <f t="shared" ca="1" si="106"/>
        <v>3.0446289965721318</v>
      </c>
      <c r="V687">
        <f t="shared" ca="1" si="107"/>
        <v>3</v>
      </c>
      <c r="W687" s="41">
        <f ca="1">VLOOKUP(LoanApplications!Q687,Rates!$B$2:$C$7,2,FALSE)*V687-800</f>
        <v>-459.30550488098817</v>
      </c>
      <c r="X687">
        <f t="shared" si="108"/>
        <v>0</v>
      </c>
      <c r="Y687" s="41">
        <f t="shared" ca="1" si="109"/>
        <v>0</v>
      </c>
    </row>
    <row r="688" spans="10:25">
      <c r="J688" s="47">
        <v>20</v>
      </c>
      <c r="K688" s="48">
        <v>1.0409999999999999</v>
      </c>
      <c r="L688" s="49">
        <v>55</v>
      </c>
      <c r="M688" s="47">
        <v>1</v>
      </c>
      <c r="N688" s="37">
        <f t="shared" si="100"/>
        <v>0.73348507025165333</v>
      </c>
      <c r="O688" s="37">
        <f t="shared" si="101"/>
        <v>2.0823250256901851</v>
      </c>
      <c r="P688" s="37">
        <f t="shared" si="102"/>
        <v>0.67556958086336694</v>
      </c>
      <c r="Q688" s="1">
        <f>VLOOKUP(P688,Rates!$A$2:$B$7,2,TRUE)</f>
        <v>0.25</v>
      </c>
      <c r="R688" s="38">
        <f t="shared" ca="1" si="103"/>
        <v>0.42717099769950106</v>
      </c>
      <c r="S688" s="53">
        <f t="shared" ca="1" si="104"/>
        <v>1</v>
      </c>
      <c r="T688" s="38">
        <f t="shared" ca="1" si="105"/>
        <v>0.90549908746838959</v>
      </c>
      <c r="U688" s="54">
        <f t="shared" ca="1" si="106"/>
        <v>4.7182915762198103</v>
      </c>
      <c r="V688">
        <f t="shared" ca="1" si="107"/>
        <v>8</v>
      </c>
      <c r="W688" s="41">
        <f ca="1">VLOOKUP(LoanApplications!Q688,Rates!$B$2:$C$7,2,FALSE)*V688-800</f>
        <v>76.803357187340907</v>
      </c>
      <c r="X688">
        <f t="shared" si="108"/>
        <v>1</v>
      </c>
      <c r="Y688" s="41">
        <f t="shared" ca="1" si="109"/>
        <v>76.803357187340907</v>
      </c>
    </row>
    <row r="689" spans="10:25">
      <c r="J689" s="47">
        <v>22</v>
      </c>
      <c r="K689" s="48">
        <v>0.79500000000000004</v>
      </c>
      <c r="L689" s="49">
        <v>48</v>
      </c>
      <c r="M689" s="47">
        <v>1</v>
      </c>
      <c r="N689" s="37">
        <f t="shared" si="100"/>
        <v>-0.62073360045057413</v>
      </c>
      <c r="O689" s="37">
        <f t="shared" si="101"/>
        <v>0.53754994603015793</v>
      </c>
      <c r="P689" s="37">
        <f t="shared" si="102"/>
        <v>0.349614623848853</v>
      </c>
      <c r="Q689" s="1">
        <f>VLOOKUP(P689,Rates!$A$2:$B$7,2,TRUE)</f>
        <v>0.3</v>
      </c>
      <c r="R689" s="38">
        <f t="shared" ca="1" si="103"/>
        <v>0.51794864507345262</v>
      </c>
      <c r="S689" s="53">
        <f t="shared" ca="1" si="104"/>
        <v>0</v>
      </c>
      <c r="T689" s="38">
        <f t="shared" ca="1" si="105"/>
        <v>0.94141128606929259</v>
      </c>
      <c r="U689" s="54">
        <f t="shared" ca="1" si="106"/>
        <v>5.6744263919741975</v>
      </c>
      <c r="V689">
        <f t="shared" ca="1" si="107"/>
        <v>5</v>
      </c>
      <c r="W689" s="41">
        <f ca="1">VLOOKUP(LoanApplications!Q689,Rates!$B$2:$C$7,2,FALSE)*V689-800</f>
        <v>-242.13061667160923</v>
      </c>
      <c r="X689">
        <f t="shared" si="108"/>
        <v>1</v>
      </c>
      <c r="Y689" s="41">
        <f t="shared" ca="1" si="109"/>
        <v>-242.13061667160923</v>
      </c>
    </row>
    <row r="690" spans="10:25">
      <c r="J690" s="47">
        <v>2</v>
      </c>
      <c r="K690" s="48">
        <v>1.8050000000000002</v>
      </c>
      <c r="L690" s="49">
        <v>74</v>
      </c>
      <c r="M690" s="47">
        <v>1</v>
      </c>
      <c r="N690" s="37">
        <f t="shared" si="100"/>
        <v>-0.33684321836209818</v>
      </c>
      <c r="O690" s="37">
        <f t="shared" si="101"/>
        <v>0.71402077647452289</v>
      </c>
      <c r="P690" s="37">
        <f t="shared" si="102"/>
        <v>0.41657650028207577</v>
      </c>
      <c r="Q690" s="1">
        <f>VLOOKUP(P690,Rates!$A$2:$B$7,2,TRUE)</f>
        <v>0.3</v>
      </c>
      <c r="R690" s="38">
        <f t="shared" ca="1" si="103"/>
        <v>0.2055475070664754</v>
      </c>
      <c r="S690" s="53">
        <f t="shared" ca="1" si="104"/>
        <v>0</v>
      </c>
      <c r="T690" s="38">
        <f t="shared" ca="1" si="105"/>
        <v>0.24537550205531433</v>
      </c>
      <c r="U690" s="54">
        <f t="shared" ca="1" si="106"/>
        <v>0.56307001434028725</v>
      </c>
      <c r="V690">
        <f t="shared" ca="1" si="107"/>
        <v>0</v>
      </c>
      <c r="W690" s="41">
        <f ca="1">VLOOKUP(LoanApplications!Q690,Rates!$B$2:$C$7,2,FALSE)*V690-800</f>
        <v>-800</v>
      </c>
      <c r="X690">
        <f t="shared" si="108"/>
        <v>1</v>
      </c>
      <c r="Y690" s="41">
        <f t="shared" ca="1" si="109"/>
        <v>-800</v>
      </c>
    </row>
    <row r="691" spans="10:25">
      <c r="J691" s="47">
        <v>9</v>
      </c>
      <c r="K691" s="48">
        <v>0.83399999999999996</v>
      </c>
      <c r="L691" s="49">
        <v>57</v>
      </c>
      <c r="M691" s="47">
        <v>1</v>
      </c>
      <c r="N691" s="37">
        <f t="shared" si="100"/>
        <v>-0.92882916631000612</v>
      </c>
      <c r="O691" s="37">
        <f t="shared" si="101"/>
        <v>0.39501593769107157</v>
      </c>
      <c r="P691" s="37">
        <f t="shared" si="102"/>
        <v>0.28316231163987493</v>
      </c>
      <c r="Q691" s="1">
        <f>VLOOKUP(P691,Rates!$A$2:$B$7,2,TRUE)</f>
        <v>0.3</v>
      </c>
      <c r="R691" s="38">
        <f t="shared" ca="1" si="103"/>
        <v>9.9744431450946913E-2</v>
      </c>
      <c r="S691" s="53">
        <f t="shared" ca="1" si="104"/>
        <v>0</v>
      </c>
      <c r="T691" s="38">
        <f t="shared" ca="1" si="105"/>
        <v>0.69296385044044351</v>
      </c>
      <c r="U691" s="54">
        <f t="shared" ca="1" si="106"/>
        <v>2.3615795746374366</v>
      </c>
      <c r="V691">
        <f t="shared" ca="1" si="107"/>
        <v>2</v>
      </c>
      <c r="W691" s="41">
        <f ca="1">VLOOKUP(LoanApplications!Q691,Rates!$B$2:$C$7,2,FALSE)*V691-800</f>
        <v>-576.85224666864372</v>
      </c>
      <c r="X691">
        <f t="shared" si="108"/>
        <v>0</v>
      </c>
      <c r="Y691" s="41">
        <f t="shared" ca="1" si="109"/>
        <v>0</v>
      </c>
    </row>
    <row r="692" spans="10:25">
      <c r="J692" s="47">
        <v>16</v>
      </c>
      <c r="K692" s="48">
        <v>0.90399999999999991</v>
      </c>
      <c r="L692" s="49">
        <v>60</v>
      </c>
      <c r="M692" s="47">
        <v>1</v>
      </c>
      <c r="N692" s="37">
        <f t="shared" si="100"/>
        <v>2.4870191487017266</v>
      </c>
      <c r="O692" s="37">
        <f t="shared" si="101"/>
        <v>12.025376781739334</v>
      </c>
      <c r="P692" s="37">
        <f t="shared" si="102"/>
        <v>0.92322678900145672</v>
      </c>
      <c r="Q692" s="1">
        <f>VLOOKUP(P692,Rates!$A$2:$B$7,2,TRUE)</f>
        <v>0.22</v>
      </c>
      <c r="R692" s="38">
        <f t="shared" ca="1" si="103"/>
        <v>0.23436281616293564</v>
      </c>
      <c r="S692" s="53">
        <f t="shared" ca="1" si="104"/>
        <v>1</v>
      </c>
      <c r="T692" s="38">
        <f t="shared" ca="1" si="105"/>
        <v>0.7998355394329878</v>
      </c>
      <c r="U692" s="54">
        <f t="shared" ca="1" si="106"/>
        <v>3.2172318950095753</v>
      </c>
      <c r="V692">
        <f t="shared" ca="1" si="107"/>
        <v>8</v>
      </c>
      <c r="W692" s="41">
        <f ca="1">VLOOKUP(LoanApplications!Q692,Rates!$B$2:$C$7,2,FALSE)*V692-800</f>
        <v>67.398382478407598</v>
      </c>
      <c r="X692">
        <f t="shared" si="108"/>
        <v>1</v>
      </c>
      <c r="Y692" s="41">
        <f t="shared" ca="1" si="109"/>
        <v>67.398382478407598</v>
      </c>
    </row>
    <row r="693" spans="10:25">
      <c r="J693" s="47">
        <v>6</v>
      </c>
      <c r="K693" s="48">
        <v>0.83800000000000008</v>
      </c>
      <c r="L693" s="49">
        <v>59</v>
      </c>
      <c r="M693" s="47">
        <v>1</v>
      </c>
      <c r="N693" s="37">
        <f t="shared" si="100"/>
        <v>-1.0100775010870819</v>
      </c>
      <c r="O693" s="37">
        <f t="shared" si="101"/>
        <v>0.36419075329846823</v>
      </c>
      <c r="P693" s="37">
        <f t="shared" si="102"/>
        <v>0.26696468394752981</v>
      </c>
      <c r="Q693" s="1">
        <f>VLOOKUP(P693,Rates!$A$2:$B$7,2,TRUE)</f>
        <v>0.3</v>
      </c>
      <c r="R693" s="38">
        <f t="shared" ca="1" si="103"/>
        <v>0.3935015145348203</v>
      </c>
      <c r="S693" s="53">
        <f t="shared" ca="1" si="104"/>
        <v>0</v>
      </c>
      <c r="T693" s="38">
        <f t="shared" ca="1" si="105"/>
        <v>0.11002284340841106</v>
      </c>
      <c r="U693" s="54">
        <f t="shared" ca="1" si="106"/>
        <v>0.23311896667274376</v>
      </c>
      <c r="V693">
        <f t="shared" ca="1" si="107"/>
        <v>0</v>
      </c>
      <c r="W693" s="41">
        <f ca="1">VLOOKUP(LoanApplications!Q693,Rates!$B$2:$C$7,2,FALSE)*V693-800</f>
        <v>-800</v>
      </c>
      <c r="X693">
        <f t="shared" si="108"/>
        <v>0</v>
      </c>
      <c r="Y693" s="41">
        <f t="shared" ca="1" si="109"/>
        <v>0</v>
      </c>
    </row>
    <row r="694" spans="10:25">
      <c r="J694" s="47">
        <v>5</v>
      </c>
      <c r="K694" s="48">
        <v>0.215</v>
      </c>
      <c r="L694" s="49">
        <v>58</v>
      </c>
      <c r="M694" s="47">
        <v>1</v>
      </c>
      <c r="N694" s="37">
        <f t="shared" si="100"/>
        <v>1.4703678704628018</v>
      </c>
      <c r="O694" s="37">
        <f t="shared" si="101"/>
        <v>4.3508353905311274</v>
      </c>
      <c r="P694" s="37">
        <f t="shared" si="102"/>
        <v>0.81311329409056265</v>
      </c>
      <c r="Q694" s="1">
        <f>VLOOKUP(P694,Rates!$A$2:$B$7,2,TRUE)</f>
        <v>0.25</v>
      </c>
      <c r="R694" s="38">
        <f t="shared" ca="1" si="103"/>
        <v>0.83027460110224116</v>
      </c>
      <c r="S694" s="53">
        <f t="shared" ca="1" si="104"/>
        <v>1</v>
      </c>
      <c r="T694" s="38">
        <f t="shared" ca="1" si="105"/>
        <v>0.19180076224808629</v>
      </c>
      <c r="U694" s="54">
        <f t="shared" ca="1" si="106"/>
        <v>0.42589333896220344</v>
      </c>
      <c r="V694">
        <f t="shared" ca="1" si="107"/>
        <v>8</v>
      </c>
      <c r="W694" s="41">
        <f ca="1">VLOOKUP(LoanApplications!Q694,Rates!$B$2:$C$7,2,FALSE)*V694-800</f>
        <v>76.803357187340907</v>
      </c>
      <c r="X694">
        <f t="shared" si="108"/>
        <v>1</v>
      </c>
      <c r="Y694" s="41">
        <f t="shared" ca="1" si="109"/>
        <v>76.803357187340907</v>
      </c>
    </row>
    <row r="695" spans="10:25">
      <c r="J695" s="47">
        <v>9</v>
      </c>
      <c r="K695" s="48">
        <v>1.8</v>
      </c>
      <c r="L695" s="49">
        <v>73</v>
      </c>
      <c r="M695" s="47">
        <v>1</v>
      </c>
      <c r="N695" s="37">
        <f t="shared" si="100"/>
        <v>1.5733804982073281</v>
      </c>
      <c r="O695" s="37">
        <f t="shared" si="101"/>
        <v>4.8229245549822295</v>
      </c>
      <c r="P695" s="37">
        <f t="shared" si="102"/>
        <v>0.82826499114703855</v>
      </c>
      <c r="Q695" s="1">
        <f>VLOOKUP(P695,Rates!$A$2:$B$7,2,TRUE)</f>
        <v>0.25</v>
      </c>
      <c r="R695" s="38">
        <f t="shared" ca="1" si="103"/>
        <v>0.21163653806143234</v>
      </c>
      <c r="S695" s="53">
        <f t="shared" ca="1" si="104"/>
        <v>1</v>
      </c>
      <c r="T695" s="38">
        <f t="shared" ca="1" si="105"/>
        <v>0.7977112871503772</v>
      </c>
      <c r="U695" s="54">
        <f t="shared" ca="1" si="106"/>
        <v>3.1961186609689975</v>
      </c>
      <c r="V695">
        <f t="shared" ca="1" si="107"/>
        <v>8</v>
      </c>
      <c r="W695" s="41">
        <f ca="1">VLOOKUP(LoanApplications!Q695,Rates!$B$2:$C$7,2,FALSE)*V695-800</f>
        <v>76.803357187340907</v>
      </c>
      <c r="X695">
        <f t="shared" si="108"/>
        <v>1</v>
      </c>
      <c r="Y695" s="41">
        <f t="shared" ca="1" si="109"/>
        <v>76.803357187340907</v>
      </c>
    </row>
    <row r="696" spans="10:25">
      <c r="J696" s="47">
        <v>22</v>
      </c>
      <c r="K696" s="48">
        <v>2.4769999999999999</v>
      </c>
      <c r="L696" s="49">
        <v>67</v>
      </c>
      <c r="M696" s="47">
        <v>1</v>
      </c>
      <c r="N696" s="37">
        <f t="shared" si="100"/>
        <v>-0.47655847377407312</v>
      </c>
      <c r="O696" s="37">
        <f t="shared" si="101"/>
        <v>0.62091661975165602</v>
      </c>
      <c r="P696" s="37">
        <f t="shared" si="102"/>
        <v>0.38306512018291722</v>
      </c>
      <c r="Q696" s="1">
        <f>VLOOKUP(P696,Rates!$A$2:$B$7,2,TRUE)</f>
        <v>0.3</v>
      </c>
      <c r="R696" s="38">
        <f t="shared" ca="1" si="103"/>
        <v>0.70753602291462625</v>
      </c>
      <c r="S696" s="53">
        <f t="shared" ca="1" si="104"/>
        <v>1</v>
      </c>
      <c r="T696" s="38">
        <f t="shared" ca="1" si="105"/>
        <v>0.54410160351846537</v>
      </c>
      <c r="U696" s="54">
        <f t="shared" ca="1" si="106"/>
        <v>1.5709706180562366</v>
      </c>
      <c r="V696">
        <f t="shared" ca="1" si="107"/>
        <v>8</v>
      </c>
      <c r="W696" s="41">
        <f ca="1">VLOOKUP(LoanApplications!Q696,Rates!$B$2:$C$7,2,FALSE)*V696-800</f>
        <v>92.591013325425138</v>
      </c>
      <c r="X696">
        <f t="shared" si="108"/>
        <v>1</v>
      </c>
      <c r="Y696" s="41">
        <f t="shared" ca="1" si="109"/>
        <v>92.591013325425138</v>
      </c>
    </row>
    <row r="697" spans="10:25">
      <c r="J697" s="47">
        <v>16</v>
      </c>
      <c r="K697" s="48">
        <v>0.437</v>
      </c>
      <c r="L697" s="49">
        <v>44.195999999999998</v>
      </c>
      <c r="M697" s="47">
        <v>1</v>
      </c>
      <c r="N697" s="37">
        <f t="shared" si="100"/>
        <v>-2.5595635813878701</v>
      </c>
      <c r="O697" s="37">
        <f t="shared" si="101"/>
        <v>7.7338485033683138E-2</v>
      </c>
      <c r="P697" s="37">
        <f t="shared" si="102"/>
        <v>7.1786616841470335E-2</v>
      </c>
      <c r="Q697" s="1">
        <f>VLOOKUP(P697,Rates!$A$2:$B$7,2,TRUE)</f>
        <v>0.35</v>
      </c>
      <c r="R697" s="38">
        <f t="shared" ca="1" si="103"/>
        <v>0.69198329412622406</v>
      </c>
      <c r="S697" s="53">
        <f t="shared" ca="1" si="104"/>
        <v>0</v>
      </c>
      <c r="T697" s="38">
        <f t="shared" ca="1" si="105"/>
        <v>0.87941235605119183</v>
      </c>
      <c r="U697" s="54">
        <f t="shared" ca="1" si="106"/>
        <v>4.2307569095141497</v>
      </c>
      <c r="V697">
        <f t="shared" ca="1" si="107"/>
        <v>4</v>
      </c>
      <c r="W697" s="41">
        <f ca="1">VLOOKUP(LoanApplications!Q697,Rates!$B$2:$C$7,2,FALSE)*V697-800</f>
        <v>-345.74067317465091</v>
      </c>
      <c r="X697">
        <f t="shared" si="108"/>
        <v>0</v>
      </c>
      <c r="Y697" s="41">
        <f t="shared" ca="1" si="109"/>
        <v>0</v>
      </c>
    </row>
    <row r="698" spans="10:25">
      <c r="J698" s="47">
        <v>19</v>
      </c>
      <c r="K698" s="48">
        <v>1.3180000000000001</v>
      </c>
      <c r="L698" s="49">
        <v>60</v>
      </c>
      <c r="M698" s="47">
        <v>1</v>
      </c>
      <c r="N698" s="37">
        <f t="shared" si="100"/>
        <v>1.3098637744712107</v>
      </c>
      <c r="O698" s="37">
        <f t="shared" si="101"/>
        <v>3.7056688711233705</v>
      </c>
      <c r="P698" s="37">
        <f t="shared" si="102"/>
        <v>0.78749035952432567</v>
      </c>
      <c r="Q698" s="1">
        <f>VLOOKUP(P698,Rates!$A$2:$B$7,2,TRUE)</f>
        <v>0.25</v>
      </c>
      <c r="R698" s="38">
        <f t="shared" ca="1" si="103"/>
        <v>0.54236195657611874</v>
      </c>
      <c r="S698" s="53">
        <f t="shared" ca="1" si="104"/>
        <v>1</v>
      </c>
      <c r="T698" s="38">
        <f t="shared" ca="1" si="105"/>
        <v>0.7734227541308264</v>
      </c>
      <c r="U698" s="54">
        <f t="shared" ca="1" si="106"/>
        <v>2.9693387016708623</v>
      </c>
      <c r="V698">
        <f t="shared" ca="1" si="107"/>
        <v>8</v>
      </c>
      <c r="W698" s="41">
        <f ca="1">VLOOKUP(LoanApplications!Q698,Rates!$B$2:$C$7,2,FALSE)*V698-800</f>
        <v>76.803357187340907</v>
      </c>
      <c r="X698">
        <f t="shared" si="108"/>
        <v>1</v>
      </c>
      <c r="Y698" s="41">
        <f t="shared" ca="1" si="109"/>
        <v>76.803357187340907</v>
      </c>
    </row>
    <row r="699" spans="10:25">
      <c r="J699" s="47">
        <v>3</v>
      </c>
      <c r="K699" s="48">
        <v>1.599</v>
      </c>
      <c r="L699" s="49">
        <v>76</v>
      </c>
      <c r="M699" s="47">
        <v>1</v>
      </c>
      <c r="N699" s="37">
        <f t="shared" si="100"/>
        <v>2.0400856831569811</v>
      </c>
      <c r="O699" s="37">
        <f t="shared" si="101"/>
        <v>7.6912681827857741</v>
      </c>
      <c r="P699" s="37">
        <f t="shared" si="102"/>
        <v>0.88494199247232597</v>
      </c>
      <c r="Q699" s="1">
        <f>VLOOKUP(P699,Rates!$A$2:$B$7,2,TRUE)</f>
        <v>0.22</v>
      </c>
      <c r="R699" s="38">
        <f t="shared" ca="1" si="103"/>
        <v>2.4443238688361957E-3</v>
      </c>
      <c r="S699" s="53">
        <f t="shared" ca="1" si="104"/>
        <v>0</v>
      </c>
      <c r="T699" s="38">
        <f t="shared" ca="1" si="105"/>
        <v>0.27518837032084531</v>
      </c>
      <c r="U699" s="54">
        <f t="shared" ca="1" si="106"/>
        <v>0.64368695803804166</v>
      </c>
      <c r="V699">
        <f t="shared" ca="1" si="107"/>
        <v>0</v>
      </c>
      <c r="W699" s="41">
        <f ca="1">VLOOKUP(LoanApplications!Q699,Rates!$B$2:$C$7,2,FALSE)*V699-800</f>
        <v>-800</v>
      </c>
      <c r="X699">
        <f t="shared" si="108"/>
        <v>1</v>
      </c>
      <c r="Y699" s="41">
        <f t="shared" ca="1" si="109"/>
        <v>-800</v>
      </c>
    </row>
    <row r="700" spans="10:25">
      <c r="J700" s="47">
        <v>15</v>
      </c>
      <c r="K700" s="48">
        <v>0.99199999999999999</v>
      </c>
      <c r="L700" s="49">
        <v>48.996000000000002</v>
      </c>
      <c r="M700" s="47">
        <v>1</v>
      </c>
      <c r="N700" s="37">
        <f t="shared" si="100"/>
        <v>-3.5477173825659776</v>
      </c>
      <c r="O700" s="37">
        <f t="shared" si="101"/>
        <v>2.8790281907074024E-2</v>
      </c>
      <c r="P700" s="37">
        <f t="shared" si="102"/>
        <v>2.7984597457224543E-2</v>
      </c>
      <c r="Q700" s="1">
        <f>VLOOKUP(P700,Rates!$A$2:$B$7,2,TRUE)</f>
        <v>0.35</v>
      </c>
      <c r="R700" s="38">
        <f t="shared" ca="1" si="103"/>
        <v>1.8009961088158999E-3</v>
      </c>
      <c r="S700" s="53">
        <f t="shared" ca="1" si="104"/>
        <v>0</v>
      </c>
      <c r="T700" s="38">
        <f t="shared" ca="1" si="105"/>
        <v>0.93209779551513872</v>
      </c>
      <c r="U700" s="54">
        <f t="shared" ca="1" si="106"/>
        <v>5.3793735566088774</v>
      </c>
      <c r="V700">
        <f t="shared" ca="1" si="107"/>
        <v>5</v>
      </c>
      <c r="W700" s="41">
        <f ca="1">VLOOKUP(LoanApplications!Q700,Rates!$B$2:$C$7,2,FALSE)*V700-800</f>
        <v>-232.17584146831359</v>
      </c>
      <c r="X700">
        <f t="shared" si="108"/>
        <v>0</v>
      </c>
      <c r="Y700" s="41">
        <f t="shared" ca="1" si="109"/>
        <v>0</v>
      </c>
    </row>
    <row r="701" spans="10:25">
      <c r="J701" s="47">
        <v>13</v>
      </c>
      <c r="K701" s="48">
        <v>1.333</v>
      </c>
      <c r="L701" s="49">
        <v>70</v>
      </c>
      <c r="M701" s="47">
        <v>1</v>
      </c>
      <c r="N701" s="37">
        <f t="shared" si="100"/>
        <v>3.9634473373193764</v>
      </c>
      <c r="O701" s="37">
        <f t="shared" si="101"/>
        <v>52.638476109972025</v>
      </c>
      <c r="P701" s="37">
        <f t="shared" si="102"/>
        <v>0.98135666647296704</v>
      </c>
      <c r="Q701" s="1">
        <f>VLOOKUP(P701,Rates!$A$2:$B$7,2,TRUE)</f>
        <v>0.15</v>
      </c>
      <c r="R701" s="38">
        <f t="shared" ca="1" si="103"/>
        <v>0.77241307956385119</v>
      </c>
      <c r="S701" s="53">
        <f t="shared" ca="1" si="104"/>
        <v>1</v>
      </c>
      <c r="T701" s="38">
        <f t="shared" ca="1" si="105"/>
        <v>0.70787236115820229</v>
      </c>
      <c r="U701" s="54">
        <f t="shared" ca="1" si="106"/>
        <v>2.4611289058028984</v>
      </c>
      <c r="V701">
        <f t="shared" ca="1" si="107"/>
        <v>8</v>
      </c>
      <c r="W701" s="41">
        <f ca="1">VLOOKUP(LoanApplications!Q701,Rates!$B$2:$C$7,2,FALSE)*V701-800</f>
        <v>45.652073294430465</v>
      </c>
      <c r="X701">
        <f t="shared" si="108"/>
        <v>1</v>
      </c>
      <c r="Y701" s="41">
        <f t="shared" ca="1" si="109"/>
        <v>45.652073294430465</v>
      </c>
    </row>
    <row r="702" spans="10:25">
      <c r="J702" s="47">
        <v>12</v>
      </c>
      <c r="K702" s="48">
        <v>1.476</v>
      </c>
      <c r="L702" s="49">
        <v>65</v>
      </c>
      <c r="M702" s="47">
        <v>1</v>
      </c>
      <c r="N702" s="37">
        <f t="shared" si="100"/>
        <v>0.49297858895422664</v>
      </c>
      <c r="O702" s="37">
        <f t="shared" si="101"/>
        <v>1.6371854671609209</v>
      </c>
      <c r="P702" s="37">
        <f t="shared" si="102"/>
        <v>0.62080786032976409</v>
      </c>
      <c r="Q702" s="1">
        <f>VLOOKUP(P702,Rates!$A$2:$B$7,2,TRUE)</f>
        <v>0.28000000000000003</v>
      </c>
      <c r="R702" s="38">
        <f t="shared" ca="1" si="103"/>
        <v>0.3641227802107323</v>
      </c>
      <c r="S702" s="53">
        <f t="shared" ca="1" si="104"/>
        <v>0</v>
      </c>
      <c r="T702" s="38">
        <f t="shared" ca="1" si="105"/>
        <v>0.36921755149794289</v>
      </c>
      <c r="U702" s="54">
        <f t="shared" ca="1" si="106"/>
        <v>0.92158849693719069</v>
      </c>
      <c r="V702">
        <f t="shared" ca="1" si="107"/>
        <v>0</v>
      </c>
      <c r="W702" s="41">
        <f ca="1">VLOOKUP(LoanApplications!Q702,Rates!$B$2:$C$7,2,FALSE)*V702-800</f>
        <v>-800</v>
      </c>
      <c r="X702">
        <f t="shared" si="108"/>
        <v>1</v>
      </c>
      <c r="Y702" s="41">
        <f t="shared" ca="1" si="109"/>
        <v>-800</v>
      </c>
    </row>
    <row r="703" spans="10:25">
      <c r="J703" s="47">
        <v>8</v>
      </c>
      <c r="K703" s="48">
        <v>0.54699999999999993</v>
      </c>
      <c r="L703" s="49">
        <v>65</v>
      </c>
      <c r="M703" s="47">
        <v>1</v>
      </c>
      <c r="N703" s="37">
        <f t="shared" si="100"/>
        <v>4.0552350803125705</v>
      </c>
      <c r="O703" s="37">
        <f t="shared" si="101"/>
        <v>57.698725236356267</v>
      </c>
      <c r="P703" s="37">
        <f t="shared" si="102"/>
        <v>0.98296385490530847</v>
      </c>
      <c r="Q703" s="1">
        <f>VLOOKUP(P703,Rates!$A$2:$B$7,2,TRUE)</f>
        <v>0.15</v>
      </c>
      <c r="R703" s="38">
        <f t="shared" ca="1" si="103"/>
        <v>0.35433704774097197</v>
      </c>
      <c r="S703" s="53">
        <f t="shared" ca="1" si="104"/>
        <v>1</v>
      </c>
      <c r="T703" s="38">
        <f t="shared" ca="1" si="105"/>
        <v>0.62526090490673569</v>
      </c>
      <c r="U703" s="54">
        <f t="shared" ca="1" si="106"/>
        <v>1.963050483147095</v>
      </c>
      <c r="V703">
        <f t="shared" ca="1" si="107"/>
        <v>8</v>
      </c>
      <c r="W703" s="41">
        <f ca="1">VLOOKUP(LoanApplications!Q703,Rates!$B$2:$C$7,2,FALSE)*V703-800</f>
        <v>45.652073294430465</v>
      </c>
      <c r="X703">
        <f t="shared" si="108"/>
        <v>1</v>
      </c>
      <c r="Y703" s="41">
        <f t="shared" ca="1" si="109"/>
        <v>45.652073294430465</v>
      </c>
    </row>
    <row r="704" spans="10:25">
      <c r="J704" s="47">
        <v>14</v>
      </c>
      <c r="K704" s="48">
        <v>1.4259999999999999</v>
      </c>
      <c r="L704" s="49">
        <v>61</v>
      </c>
      <c r="M704" s="47">
        <v>1</v>
      </c>
      <c r="N704" s="37">
        <f t="shared" si="100"/>
        <v>-0.47070083698977072</v>
      </c>
      <c r="O704" s="37">
        <f t="shared" si="101"/>
        <v>0.62456439703050537</v>
      </c>
      <c r="P704" s="37">
        <f t="shared" si="102"/>
        <v>0.38445037831195167</v>
      </c>
      <c r="Q704" s="1">
        <f>VLOOKUP(P704,Rates!$A$2:$B$7,2,TRUE)</f>
        <v>0.3</v>
      </c>
      <c r="R704" s="38">
        <f t="shared" ca="1" si="103"/>
        <v>0.38408302556385454</v>
      </c>
      <c r="S704" s="53">
        <f t="shared" ca="1" si="104"/>
        <v>0</v>
      </c>
      <c r="T704" s="38">
        <f t="shared" ca="1" si="105"/>
        <v>0.59115673403422719</v>
      </c>
      <c r="U704" s="54">
        <f t="shared" ca="1" si="106"/>
        <v>1.7888468183634898</v>
      </c>
      <c r="V704">
        <f t="shared" ca="1" si="107"/>
        <v>1</v>
      </c>
      <c r="W704" s="41">
        <f ca="1">VLOOKUP(LoanApplications!Q704,Rates!$B$2:$C$7,2,FALSE)*V704-800</f>
        <v>-688.4261233343218</v>
      </c>
      <c r="X704">
        <f t="shared" si="108"/>
        <v>1</v>
      </c>
      <c r="Y704" s="41">
        <f t="shared" ca="1" si="109"/>
        <v>-688.4261233343218</v>
      </c>
    </row>
    <row r="705" spans="10:25">
      <c r="J705" s="47">
        <v>13</v>
      </c>
      <c r="K705" s="48">
        <v>2.1659999999999999</v>
      </c>
      <c r="L705" s="49">
        <v>64</v>
      </c>
      <c r="M705" s="47">
        <v>1</v>
      </c>
      <c r="N705" s="37">
        <f t="shared" si="100"/>
        <v>-3.2926366977429673</v>
      </c>
      <c r="O705" s="37">
        <f t="shared" si="101"/>
        <v>3.7155751639495554E-2</v>
      </c>
      <c r="P705" s="37">
        <f t="shared" si="102"/>
        <v>3.5824659488954462E-2</v>
      </c>
      <c r="Q705" s="1">
        <f>VLOOKUP(P705,Rates!$A$2:$B$7,2,TRUE)</f>
        <v>0.35</v>
      </c>
      <c r="R705" s="38">
        <f t="shared" ca="1" si="103"/>
        <v>0.91718797119043938</v>
      </c>
      <c r="S705" s="53">
        <f t="shared" ca="1" si="104"/>
        <v>0</v>
      </c>
      <c r="T705" s="38">
        <f t="shared" ca="1" si="105"/>
        <v>6.0498326667762781E-3</v>
      </c>
      <c r="U705" s="54">
        <f t="shared" ca="1" si="106"/>
        <v>1.2136414099738148E-2</v>
      </c>
      <c r="V705">
        <f t="shared" ca="1" si="107"/>
        <v>0</v>
      </c>
      <c r="W705" s="41">
        <f ca="1">VLOOKUP(LoanApplications!Q705,Rates!$B$2:$C$7,2,FALSE)*V705-800</f>
        <v>-800</v>
      </c>
      <c r="X705">
        <f t="shared" si="108"/>
        <v>0</v>
      </c>
      <c r="Y705" s="41">
        <f t="shared" ca="1" si="109"/>
        <v>0</v>
      </c>
    </row>
    <row r="706" spans="10:25">
      <c r="J706" s="47">
        <v>23</v>
      </c>
      <c r="K706" s="48">
        <v>0.67500000000000004</v>
      </c>
      <c r="L706" s="49">
        <v>55</v>
      </c>
      <c r="M706" s="47">
        <v>1</v>
      </c>
      <c r="N706" s="37">
        <f t="shared" si="100"/>
        <v>3.6791903699197377</v>
      </c>
      <c r="O706" s="37">
        <f t="shared" si="101"/>
        <v>39.614308149974249</v>
      </c>
      <c r="P706" s="37">
        <f t="shared" si="102"/>
        <v>0.97537813530376161</v>
      </c>
      <c r="Q706" s="1">
        <f>VLOOKUP(P706,Rates!$A$2:$B$7,2,TRUE)</f>
        <v>0.15</v>
      </c>
      <c r="R706" s="38">
        <f t="shared" ca="1" si="103"/>
        <v>0.31861488279020245</v>
      </c>
      <c r="S706" s="53">
        <f t="shared" ca="1" si="104"/>
        <v>1</v>
      </c>
      <c r="T706" s="38">
        <f t="shared" ca="1" si="105"/>
        <v>0.89548628875734715</v>
      </c>
      <c r="U706" s="54">
        <f t="shared" ca="1" si="106"/>
        <v>4.5168740162412657</v>
      </c>
      <c r="V706">
        <f t="shared" ca="1" si="107"/>
        <v>8</v>
      </c>
      <c r="W706" s="41">
        <f ca="1">VLOOKUP(LoanApplications!Q706,Rates!$B$2:$C$7,2,FALSE)*V706-800</f>
        <v>45.652073294430465</v>
      </c>
      <c r="X706">
        <f t="shared" si="108"/>
        <v>1</v>
      </c>
      <c r="Y706" s="41">
        <f t="shared" ca="1" si="109"/>
        <v>45.652073294430465</v>
      </c>
    </row>
    <row r="707" spans="10:25">
      <c r="J707" s="47">
        <v>13</v>
      </c>
      <c r="K707" s="48">
        <v>0.63700000000000001</v>
      </c>
      <c r="L707" s="49">
        <v>53</v>
      </c>
      <c r="M707" s="47">
        <v>1</v>
      </c>
      <c r="N707" s="37">
        <f t="shared" ref="N707:N770" si="110">SUMPRODUCT($A$10:$D$10,J707:M707)</f>
        <v>-0.44141978397292547</v>
      </c>
      <c r="O707" s="37">
        <f t="shared" ref="O707:O770" si="111">EXP(N707)</f>
        <v>0.64312267730738404</v>
      </c>
      <c r="P707" s="37">
        <f t="shared" ref="P707:P770" si="112">O707/(1+O707)</f>
        <v>0.39140271520157049</v>
      </c>
      <c r="Q707" s="1">
        <f>VLOOKUP(P707,Rates!$A$2:$B$7,2,TRUE)</f>
        <v>0.3</v>
      </c>
      <c r="R707" s="38">
        <f t="shared" ref="R707:R770" ca="1" si="113">RAND()</f>
        <v>0.79707985190343555</v>
      </c>
      <c r="S707" s="53">
        <f t="shared" ref="S707:S770" ca="1" si="114">_xlfn.BINOM.INV(1,P707,R707)</f>
        <v>1</v>
      </c>
      <c r="T707" s="38">
        <f t="shared" ref="T707:T770" ca="1" si="115">RAND()</f>
        <v>9.6641901039168365E-2</v>
      </c>
      <c r="U707" s="54">
        <f t="shared" ref="U707:U770" ca="1" si="116">_xlfn.GAMMA.INV(T707,1,2)</f>
        <v>0.20327247665701625</v>
      </c>
      <c r="V707">
        <f t="shared" ref="V707:V770" ca="1" si="117">IF(S707=1,8,MIN(FLOOR(U707,1),7))</f>
        <v>8</v>
      </c>
      <c r="W707" s="41">
        <f ca="1">VLOOKUP(LoanApplications!Q707,Rates!$B$2:$C$7,2,FALSE)*V707-800</f>
        <v>92.591013325425138</v>
      </c>
      <c r="X707">
        <f t="shared" ref="X707:X770" si="118">IF(P707&gt;$AB$2,1,0)</f>
        <v>1</v>
      </c>
      <c r="Y707" s="41">
        <f t="shared" ref="Y707:Y770" ca="1" si="119">X707*W707</f>
        <v>92.591013325425138</v>
      </c>
    </row>
    <row r="708" spans="10:25">
      <c r="J708" s="47">
        <v>9</v>
      </c>
      <c r="K708" s="48">
        <v>0.71500000000000008</v>
      </c>
      <c r="L708" s="49">
        <v>55</v>
      </c>
      <c r="M708" s="47">
        <v>1</v>
      </c>
      <c r="N708" s="37">
        <f t="shared" si="110"/>
        <v>-1.2508553822968835</v>
      </c>
      <c r="O708" s="37">
        <f t="shared" si="111"/>
        <v>0.28625983051385806</v>
      </c>
      <c r="P708" s="37">
        <f t="shared" si="112"/>
        <v>0.22255210317770546</v>
      </c>
      <c r="Q708" s="1">
        <f>VLOOKUP(P708,Rates!$A$2:$B$7,2,TRUE)</f>
        <v>0.35</v>
      </c>
      <c r="R708" s="38">
        <f t="shared" ca="1" si="113"/>
        <v>0.48448893883173128</v>
      </c>
      <c r="S708" s="53">
        <f t="shared" ca="1" si="114"/>
        <v>0</v>
      </c>
      <c r="T708" s="38">
        <f t="shared" ca="1" si="115"/>
        <v>0.85379323287359787</v>
      </c>
      <c r="U708" s="54">
        <f t="shared" ca="1" si="116"/>
        <v>3.8454668919267245</v>
      </c>
      <c r="V708">
        <f t="shared" ca="1" si="117"/>
        <v>3</v>
      </c>
      <c r="W708" s="41">
        <f ca="1">VLOOKUP(LoanApplications!Q708,Rates!$B$2:$C$7,2,FALSE)*V708-800</f>
        <v>-459.30550488098817</v>
      </c>
      <c r="X708">
        <f t="shared" si="118"/>
        <v>0</v>
      </c>
      <c r="Y708" s="41">
        <f t="shared" ca="1" si="119"/>
        <v>0</v>
      </c>
    </row>
    <row r="709" spans="10:25">
      <c r="J709" s="47">
        <v>15</v>
      </c>
      <c r="K709" s="48">
        <v>1.2449999999999999</v>
      </c>
      <c r="L709" s="49">
        <v>65</v>
      </c>
      <c r="M709" s="47">
        <v>1</v>
      </c>
      <c r="N709" s="37">
        <f t="shared" si="110"/>
        <v>2.7251118489090942</v>
      </c>
      <c r="O709" s="37">
        <f t="shared" si="111"/>
        <v>15.258120435547355</v>
      </c>
      <c r="P709" s="37">
        <f t="shared" si="112"/>
        <v>0.93849227504714727</v>
      </c>
      <c r="Q709" s="1">
        <f>VLOOKUP(P709,Rates!$A$2:$B$7,2,TRUE)</f>
        <v>0.22</v>
      </c>
      <c r="R709" s="38">
        <f t="shared" ca="1" si="113"/>
        <v>0.80243111083176477</v>
      </c>
      <c r="S709" s="53">
        <f t="shared" ca="1" si="114"/>
        <v>1</v>
      </c>
      <c r="T709" s="38">
        <f t="shared" ca="1" si="115"/>
        <v>0.82600466578465048</v>
      </c>
      <c r="U709" s="54">
        <f t="shared" ca="1" si="116"/>
        <v>3.4974535899628916</v>
      </c>
      <c r="V709">
        <f t="shared" ca="1" si="117"/>
        <v>8</v>
      </c>
      <c r="W709" s="41">
        <f ca="1">VLOOKUP(LoanApplications!Q709,Rates!$B$2:$C$7,2,FALSE)*V709-800</f>
        <v>67.398382478407598</v>
      </c>
      <c r="X709">
        <f t="shared" si="118"/>
        <v>1</v>
      </c>
      <c r="Y709" s="41">
        <f t="shared" ca="1" si="119"/>
        <v>67.398382478407598</v>
      </c>
    </row>
    <row r="710" spans="10:25">
      <c r="J710" s="47">
        <v>21</v>
      </c>
      <c r="K710" s="48">
        <v>0.223</v>
      </c>
      <c r="L710" s="49">
        <v>50</v>
      </c>
      <c r="M710" s="47">
        <v>1</v>
      </c>
      <c r="N710" s="37">
        <f t="shared" si="110"/>
        <v>3.0166802436976639</v>
      </c>
      <c r="O710" s="37">
        <f t="shared" si="111"/>
        <v>20.423378379663159</v>
      </c>
      <c r="P710" s="37">
        <f t="shared" si="112"/>
        <v>0.95332202128543453</v>
      </c>
      <c r="Q710" s="1">
        <f>VLOOKUP(P710,Rates!$A$2:$B$7,2,TRUE)</f>
        <v>0.15</v>
      </c>
      <c r="R710" s="38">
        <f t="shared" ca="1" si="113"/>
        <v>0.1687644760914081</v>
      </c>
      <c r="S710" s="53">
        <f t="shared" ca="1" si="114"/>
        <v>1</v>
      </c>
      <c r="T710" s="38">
        <f t="shared" ca="1" si="115"/>
        <v>7.1486770035300795E-2</v>
      </c>
      <c r="U710" s="54">
        <f t="shared" ca="1" si="116"/>
        <v>0.14834129908107976</v>
      </c>
      <c r="V710">
        <f t="shared" ca="1" si="117"/>
        <v>8</v>
      </c>
      <c r="W710" s="41">
        <f ca="1">VLOOKUP(LoanApplications!Q710,Rates!$B$2:$C$7,2,FALSE)*V710-800</f>
        <v>45.652073294430465</v>
      </c>
      <c r="X710">
        <f t="shared" si="118"/>
        <v>1</v>
      </c>
      <c r="Y710" s="41">
        <f t="shared" ca="1" si="119"/>
        <v>45.652073294430465</v>
      </c>
    </row>
    <row r="711" spans="10:25">
      <c r="J711" s="47">
        <v>19</v>
      </c>
      <c r="K711" s="48">
        <v>2.6000000000000002E-2</v>
      </c>
      <c r="L711" s="49">
        <v>52</v>
      </c>
      <c r="M711" s="47">
        <v>1</v>
      </c>
      <c r="N711" s="37">
        <f t="shared" si="110"/>
        <v>4.3349054616791705</v>
      </c>
      <c r="O711" s="37">
        <f t="shared" si="111"/>
        <v>76.317743597383071</v>
      </c>
      <c r="P711" s="37">
        <f t="shared" si="112"/>
        <v>0.98706635820611499</v>
      </c>
      <c r="Q711" s="1">
        <f>VLOOKUP(P711,Rates!$A$2:$B$7,2,TRUE)</f>
        <v>0.15</v>
      </c>
      <c r="R711" s="38">
        <f t="shared" ca="1" si="113"/>
        <v>0.67208512461507042</v>
      </c>
      <c r="S711" s="53">
        <f t="shared" ca="1" si="114"/>
        <v>1</v>
      </c>
      <c r="T711" s="38">
        <f t="shared" ca="1" si="115"/>
        <v>0.13054447337228758</v>
      </c>
      <c r="U711" s="54">
        <f t="shared" ca="1" si="116"/>
        <v>0.27977618942032129</v>
      </c>
      <c r="V711">
        <f t="shared" ca="1" si="117"/>
        <v>8</v>
      </c>
      <c r="W711" s="41">
        <f ca="1">VLOOKUP(LoanApplications!Q711,Rates!$B$2:$C$7,2,FALSE)*V711-800</f>
        <v>45.652073294430465</v>
      </c>
      <c r="X711">
        <f t="shared" si="118"/>
        <v>1</v>
      </c>
      <c r="Y711" s="41">
        <f t="shared" ca="1" si="119"/>
        <v>45.652073294430465</v>
      </c>
    </row>
    <row r="712" spans="10:25">
      <c r="J712" s="47">
        <v>22</v>
      </c>
      <c r="K712" s="48">
        <v>0.14399999999999999</v>
      </c>
      <c r="L712" s="49">
        <v>35</v>
      </c>
      <c r="M712" s="47">
        <v>1</v>
      </c>
      <c r="N712" s="37">
        <f t="shared" si="110"/>
        <v>-3.3614045589198511</v>
      </c>
      <c r="O712" s="37">
        <f t="shared" si="111"/>
        <v>3.4686505473530832E-2</v>
      </c>
      <c r="P712" s="37">
        <f t="shared" si="112"/>
        <v>3.3523685957087393E-2</v>
      </c>
      <c r="Q712" s="1">
        <f>VLOOKUP(P712,Rates!$A$2:$B$7,2,TRUE)</f>
        <v>0.35</v>
      </c>
      <c r="R712" s="38">
        <f t="shared" ca="1" si="113"/>
        <v>0.56816608053467454</v>
      </c>
      <c r="S712" s="53">
        <f t="shared" ca="1" si="114"/>
        <v>0</v>
      </c>
      <c r="T712" s="38">
        <f t="shared" ca="1" si="115"/>
        <v>1.0444975861219064E-3</v>
      </c>
      <c r="U712" s="54">
        <f t="shared" ca="1" si="116"/>
        <v>2.0900869077274857E-3</v>
      </c>
      <c r="V712">
        <f t="shared" ca="1" si="117"/>
        <v>0</v>
      </c>
      <c r="W712" s="41">
        <f ca="1">VLOOKUP(LoanApplications!Q712,Rates!$B$2:$C$7,2,FALSE)*V712-800</f>
        <v>-800</v>
      </c>
      <c r="X712">
        <f t="shared" si="118"/>
        <v>0</v>
      </c>
      <c r="Y712" s="41">
        <f t="shared" ca="1" si="119"/>
        <v>0</v>
      </c>
    </row>
    <row r="713" spans="10:25">
      <c r="J713" s="47">
        <v>5</v>
      </c>
      <c r="K713" s="48">
        <v>0.99399999999999999</v>
      </c>
      <c r="L713" s="49">
        <v>60</v>
      </c>
      <c r="M713" s="47">
        <v>1</v>
      </c>
      <c r="N713" s="37">
        <f t="shared" si="110"/>
        <v>-1.6961803299260616</v>
      </c>
      <c r="O713" s="37">
        <f t="shared" si="111"/>
        <v>0.18338264920626149</v>
      </c>
      <c r="P713" s="37">
        <f t="shared" si="112"/>
        <v>0.15496479463279522</v>
      </c>
      <c r="Q713" s="1">
        <f>VLOOKUP(P713,Rates!$A$2:$B$7,2,TRUE)</f>
        <v>0.35</v>
      </c>
      <c r="R713" s="38">
        <f t="shared" ca="1" si="113"/>
        <v>0.1968956591261013</v>
      </c>
      <c r="S713" s="53">
        <f t="shared" ca="1" si="114"/>
        <v>0</v>
      </c>
      <c r="T713" s="38">
        <f t="shared" ca="1" si="115"/>
        <v>0.74674730526766531</v>
      </c>
      <c r="U713" s="54">
        <f t="shared" ca="1" si="116"/>
        <v>2.7467349906168721</v>
      </c>
      <c r="V713">
        <f t="shared" ca="1" si="117"/>
        <v>2</v>
      </c>
      <c r="W713" s="41">
        <f ca="1">VLOOKUP(LoanApplications!Q713,Rates!$B$2:$C$7,2,FALSE)*V713-800</f>
        <v>-572.87033658732548</v>
      </c>
      <c r="X713">
        <f t="shared" si="118"/>
        <v>0</v>
      </c>
      <c r="Y713" s="41">
        <f t="shared" ca="1" si="119"/>
        <v>0</v>
      </c>
    </row>
    <row r="714" spans="10:25">
      <c r="J714" s="47">
        <v>16</v>
      </c>
      <c r="K714" s="48">
        <v>1.083</v>
      </c>
      <c r="L714" s="49">
        <v>57.6</v>
      </c>
      <c r="M714" s="47">
        <v>1</v>
      </c>
      <c r="N714" s="37">
        <f t="shared" si="110"/>
        <v>0.39964337559366925</v>
      </c>
      <c r="O714" s="37">
        <f t="shared" si="111"/>
        <v>1.4912927713987023</v>
      </c>
      <c r="P714" s="37">
        <f t="shared" si="112"/>
        <v>0.59860197425188066</v>
      </c>
      <c r="Q714" s="1">
        <f>VLOOKUP(P714,Rates!$A$2:$B$7,2,TRUE)</f>
        <v>0.28000000000000003</v>
      </c>
      <c r="R714" s="38">
        <f t="shared" ca="1" si="113"/>
        <v>0.3862387278381525</v>
      </c>
      <c r="S714" s="53">
        <f t="shared" ca="1" si="114"/>
        <v>0</v>
      </c>
      <c r="T714" s="38">
        <f t="shared" ca="1" si="115"/>
        <v>0.35061305335286808</v>
      </c>
      <c r="U714" s="54">
        <f t="shared" ca="1" si="116"/>
        <v>0.86345304030236081</v>
      </c>
      <c r="V714">
        <f t="shared" ca="1" si="117"/>
        <v>0</v>
      </c>
      <c r="W714" s="41">
        <f ca="1">VLOOKUP(LoanApplications!Q714,Rates!$B$2:$C$7,2,FALSE)*V714-800</f>
        <v>-800</v>
      </c>
      <c r="X714">
        <f t="shared" si="118"/>
        <v>1</v>
      </c>
      <c r="Y714" s="41">
        <f t="shared" ca="1" si="119"/>
        <v>-800</v>
      </c>
    </row>
    <row r="715" spans="10:25">
      <c r="J715" s="47">
        <v>5</v>
      </c>
      <c r="K715" s="48">
        <v>1.1160000000000001</v>
      </c>
      <c r="L715" s="49">
        <v>62</v>
      </c>
      <c r="M715" s="47">
        <v>1</v>
      </c>
      <c r="N715" s="37">
        <f t="shared" si="110"/>
        <v>-1.3900112703772578</v>
      </c>
      <c r="O715" s="37">
        <f t="shared" si="111"/>
        <v>0.24907249747483828</v>
      </c>
      <c r="P715" s="37">
        <f t="shared" si="112"/>
        <v>0.19940595760323809</v>
      </c>
      <c r="Q715" s="1">
        <f>VLOOKUP(P715,Rates!$A$2:$B$7,2,TRUE)</f>
        <v>0.35</v>
      </c>
      <c r="R715" s="38">
        <f t="shared" ca="1" si="113"/>
        <v>0.48788870710241217</v>
      </c>
      <c r="S715" s="53">
        <f t="shared" ca="1" si="114"/>
        <v>0</v>
      </c>
      <c r="T715" s="38">
        <f t="shared" ca="1" si="115"/>
        <v>0.92519407817466148</v>
      </c>
      <c r="U715" s="54">
        <f t="shared" ca="1" si="116"/>
        <v>5.1857164566948812</v>
      </c>
      <c r="V715">
        <f t="shared" ca="1" si="117"/>
        <v>5</v>
      </c>
      <c r="W715" s="41">
        <f ca="1">VLOOKUP(LoanApplications!Q715,Rates!$B$2:$C$7,2,FALSE)*V715-800</f>
        <v>-232.17584146831359</v>
      </c>
      <c r="X715">
        <f t="shared" si="118"/>
        <v>0</v>
      </c>
      <c r="Y715" s="41">
        <f t="shared" ca="1" si="119"/>
        <v>0</v>
      </c>
    </row>
    <row r="716" spans="10:25">
      <c r="J716" s="47">
        <v>16</v>
      </c>
      <c r="K716" s="48">
        <v>0.2</v>
      </c>
      <c r="L716" s="49">
        <v>40.200000000000003</v>
      </c>
      <c r="M716" s="47">
        <v>1</v>
      </c>
      <c r="N716" s="37">
        <f t="shared" si="110"/>
        <v>-3.2069996786649142</v>
      </c>
      <c r="O716" s="37">
        <f t="shared" si="111"/>
        <v>4.0477877905308289E-2</v>
      </c>
      <c r="P716" s="37">
        <f t="shared" si="112"/>
        <v>3.8903160523507153E-2</v>
      </c>
      <c r="Q716" s="1">
        <f>VLOOKUP(P716,Rates!$A$2:$B$7,2,TRUE)</f>
        <v>0.35</v>
      </c>
      <c r="R716" s="38">
        <f t="shared" ca="1" si="113"/>
        <v>5.616554414137731E-2</v>
      </c>
      <c r="S716" s="53">
        <f t="shared" ca="1" si="114"/>
        <v>0</v>
      </c>
      <c r="T716" s="38">
        <f t="shared" ca="1" si="115"/>
        <v>0.47454725739741788</v>
      </c>
      <c r="U716" s="54">
        <f t="shared" ca="1" si="116"/>
        <v>1.2869900423062373</v>
      </c>
      <c r="V716">
        <f t="shared" ca="1" si="117"/>
        <v>1</v>
      </c>
      <c r="W716" s="41">
        <f ca="1">VLOOKUP(LoanApplications!Q716,Rates!$B$2:$C$7,2,FALSE)*V716-800</f>
        <v>-686.43516829366274</v>
      </c>
      <c r="X716">
        <f t="shared" si="118"/>
        <v>0</v>
      </c>
      <c r="Y716" s="41">
        <f t="shared" ca="1" si="119"/>
        <v>0</v>
      </c>
    </row>
    <row r="717" spans="10:25">
      <c r="J717" s="47">
        <v>24</v>
      </c>
      <c r="K717" s="48">
        <v>1.2070000000000001</v>
      </c>
      <c r="L717" s="49">
        <v>58</v>
      </c>
      <c r="M717" s="47">
        <v>1</v>
      </c>
      <c r="N717" s="37">
        <f t="shared" si="110"/>
        <v>2.6307721650217388</v>
      </c>
      <c r="O717" s="37">
        <f t="shared" si="111"/>
        <v>13.88448687907286</v>
      </c>
      <c r="P717" s="37">
        <f t="shared" si="112"/>
        <v>0.93281595743780932</v>
      </c>
      <c r="Q717" s="1">
        <f>VLOOKUP(P717,Rates!$A$2:$B$7,2,TRUE)</f>
        <v>0.22</v>
      </c>
      <c r="R717" s="38">
        <f t="shared" ca="1" si="113"/>
        <v>0.1333568270472727</v>
      </c>
      <c r="S717" s="53">
        <f t="shared" ca="1" si="114"/>
        <v>1</v>
      </c>
      <c r="T717" s="38">
        <f t="shared" ca="1" si="115"/>
        <v>0.57223995043729081</v>
      </c>
      <c r="U717" s="54">
        <f t="shared" ca="1" si="116"/>
        <v>1.6983857449519477</v>
      </c>
      <c r="V717">
        <f t="shared" ca="1" si="117"/>
        <v>8</v>
      </c>
      <c r="W717" s="41">
        <f ca="1">VLOOKUP(LoanApplications!Q717,Rates!$B$2:$C$7,2,FALSE)*V717-800</f>
        <v>67.398382478407598</v>
      </c>
      <c r="X717">
        <f t="shared" si="118"/>
        <v>1</v>
      </c>
      <c r="Y717" s="41">
        <f t="shared" ca="1" si="119"/>
        <v>67.398382478407598</v>
      </c>
    </row>
    <row r="718" spans="10:25">
      <c r="J718" s="47">
        <v>4</v>
      </c>
      <c r="K718" s="48">
        <v>0.44500000000000001</v>
      </c>
      <c r="L718" s="49">
        <v>55</v>
      </c>
      <c r="M718" s="47">
        <v>1</v>
      </c>
      <c r="N718" s="37">
        <f t="shared" si="110"/>
        <v>-1.5089316599093721</v>
      </c>
      <c r="O718" s="37">
        <f t="shared" si="111"/>
        <v>0.22114611105802071</v>
      </c>
      <c r="P718" s="37">
        <f t="shared" si="112"/>
        <v>0.18109717506811382</v>
      </c>
      <c r="Q718" s="1">
        <f>VLOOKUP(P718,Rates!$A$2:$B$7,2,TRUE)</f>
        <v>0.35</v>
      </c>
      <c r="R718" s="38">
        <f t="shared" ca="1" si="113"/>
        <v>0.86696068123724501</v>
      </c>
      <c r="S718" s="53">
        <f t="shared" ca="1" si="114"/>
        <v>1</v>
      </c>
      <c r="T718" s="38">
        <f t="shared" ca="1" si="115"/>
        <v>0.84758967493507709</v>
      </c>
      <c r="U718" s="54">
        <f t="shared" ca="1" si="116"/>
        <v>3.7623577765093357</v>
      </c>
      <c r="V718">
        <f t="shared" ca="1" si="117"/>
        <v>8</v>
      </c>
      <c r="W718" s="41">
        <f ca="1">VLOOKUP(LoanApplications!Q718,Rates!$B$2:$C$7,2,FALSE)*V718-800</f>
        <v>108.51865365069818</v>
      </c>
      <c r="X718">
        <f t="shared" si="118"/>
        <v>0</v>
      </c>
      <c r="Y718" s="41">
        <f t="shared" ca="1" si="119"/>
        <v>0</v>
      </c>
    </row>
    <row r="719" spans="10:25">
      <c r="J719" s="47">
        <v>22</v>
      </c>
      <c r="K719" s="48">
        <v>1.9449999999999998</v>
      </c>
      <c r="L719" s="49">
        <v>55</v>
      </c>
      <c r="M719" s="47">
        <v>1</v>
      </c>
      <c r="N719" s="37">
        <f t="shared" si="110"/>
        <v>-3.3707165936049996</v>
      </c>
      <c r="O719" s="37">
        <f t="shared" si="111"/>
        <v>3.4365002776814757E-2</v>
      </c>
      <c r="P719" s="37">
        <f t="shared" si="112"/>
        <v>3.3223284512294837E-2</v>
      </c>
      <c r="Q719" s="1">
        <f>VLOOKUP(P719,Rates!$A$2:$B$7,2,TRUE)</f>
        <v>0.35</v>
      </c>
      <c r="R719" s="38">
        <f t="shared" ca="1" si="113"/>
        <v>0.44182002305667056</v>
      </c>
      <c r="S719" s="53">
        <f t="shared" ca="1" si="114"/>
        <v>0</v>
      </c>
      <c r="T719" s="38">
        <f t="shared" ca="1" si="115"/>
        <v>0.85024241713559223</v>
      </c>
      <c r="U719" s="54">
        <f t="shared" ca="1" si="116"/>
        <v>3.7974748128889741</v>
      </c>
      <c r="V719">
        <f t="shared" ca="1" si="117"/>
        <v>3</v>
      </c>
      <c r="W719" s="41">
        <f ca="1">VLOOKUP(LoanApplications!Q719,Rates!$B$2:$C$7,2,FALSE)*V719-800</f>
        <v>-459.30550488098817</v>
      </c>
      <c r="X719">
        <f t="shared" si="118"/>
        <v>0</v>
      </c>
      <c r="Y719" s="41">
        <f t="shared" ca="1" si="119"/>
        <v>0</v>
      </c>
    </row>
    <row r="720" spans="10:25">
      <c r="J720" s="47">
        <v>22</v>
      </c>
      <c r="K720" s="48">
        <v>1.1640000000000001</v>
      </c>
      <c r="L720" s="49">
        <v>60</v>
      </c>
      <c r="M720" s="47">
        <v>1</v>
      </c>
      <c r="N720" s="37">
        <f t="shared" si="110"/>
        <v>3.1349966858489076</v>
      </c>
      <c r="O720" s="37">
        <f t="shared" si="111"/>
        <v>22.988559654348467</v>
      </c>
      <c r="P720" s="37">
        <f t="shared" si="112"/>
        <v>0.95831346214991575</v>
      </c>
      <c r="Q720" s="1">
        <f>VLOOKUP(P720,Rates!$A$2:$B$7,2,TRUE)</f>
        <v>0.15</v>
      </c>
      <c r="R720" s="38">
        <f t="shared" ca="1" si="113"/>
        <v>0.46562917019630767</v>
      </c>
      <c r="S720" s="53">
        <f t="shared" ca="1" si="114"/>
        <v>1</v>
      </c>
      <c r="T720" s="38">
        <f t="shared" ca="1" si="115"/>
        <v>0.79670068301329122</v>
      </c>
      <c r="U720" s="54">
        <f t="shared" ca="1" si="116"/>
        <v>3.1861518359719985</v>
      </c>
      <c r="V720">
        <f t="shared" ca="1" si="117"/>
        <v>8</v>
      </c>
      <c r="W720" s="41">
        <f ca="1">VLOOKUP(LoanApplications!Q720,Rates!$B$2:$C$7,2,FALSE)*V720-800</f>
        <v>45.652073294430465</v>
      </c>
      <c r="X720">
        <f t="shared" si="118"/>
        <v>1</v>
      </c>
      <c r="Y720" s="41">
        <f t="shared" ca="1" si="119"/>
        <v>45.652073294430465</v>
      </c>
    </row>
    <row r="721" spans="10:25">
      <c r="J721" s="47">
        <v>22</v>
      </c>
      <c r="K721" s="48">
        <v>1.204</v>
      </c>
      <c r="L721" s="49">
        <v>55</v>
      </c>
      <c r="M721" s="47">
        <v>1</v>
      </c>
      <c r="N721" s="37">
        <f t="shared" si="110"/>
        <v>0.54600104659866844</v>
      </c>
      <c r="O721" s="37">
        <f t="shared" si="111"/>
        <v>1.7263356601301674</v>
      </c>
      <c r="P721" s="37">
        <f t="shared" si="112"/>
        <v>0.63320730656024382</v>
      </c>
      <c r="Q721" s="1">
        <f>VLOOKUP(P721,Rates!$A$2:$B$7,2,TRUE)</f>
        <v>0.28000000000000003</v>
      </c>
      <c r="R721" s="38">
        <f t="shared" ca="1" si="113"/>
        <v>0.17279960818946383</v>
      </c>
      <c r="S721" s="53">
        <f t="shared" ca="1" si="114"/>
        <v>0</v>
      </c>
      <c r="T721" s="38">
        <f t="shared" ca="1" si="115"/>
        <v>0.39451358131286862</v>
      </c>
      <c r="U721" s="54">
        <f t="shared" ca="1" si="116"/>
        <v>1.003446292308896</v>
      </c>
      <c r="V721">
        <f t="shared" ca="1" si="117"/>
        <v>1</v>
      </c>
      <c r="W721" s="41">
        <f ca="1">VLOOKUP(LoanApplications!Q721,Rates!$B$2:$C$7,2,FALSE)*V721-800</f>
        <v>-689.21761311949649</v>
      </c>
      <c r="X721">
        <f t="shared" si="118"/>
        <v>1</v>
      </c>
      <c r="Y721" s="41">
        <f t="shared" ca="1" si="119"/>
        <v>-689.21761311949649</v>
      </c>
    </row>
    <row r="722" spans="10:25">
      <c r="J722" s="47">
        <v>13</v>
      </c>
      <c r="K722" s="48">
        <v>0.7</v>
      </c>
      <c r="L722" s="49">
        <v>54</v>
      </c>
      <c r="M722" s="47">
        <v>1</v>
      </c>
      <c r="N722" s="37">
        <f t="shared" si="110"/>
        <v>-0.29890669182390539</v>
      </c>
      <c r="O722" s="37">
        <f t="shared" si="111"/>
        <v>0.74162860621923332</v>
      </c>
      <c r="P722" s="37">
        <f t="shared" si="112"/>
        <v>0.42582477318696399</v>
      </c>
      <c r="Q722" s="1">
        <f>VLOOKUP(P722,Rates!$A$2:$B$7,2,TRUE)</f>
        <v>0.3</v>
      </c>
      <c r="R722" s="38">
        <f t="shared" ca="1" si="113"/>
        <v>0.37317935692224335</v>
      </c>
      <c r="S722" s="53">
        <f t="shared" ca="1" si="114"/>
        <v>0</v>
      </c>
      <c r="T722" s="38">
        <f t="shared" ca="1" si="115"/>
        <v>2.4032431100461604E-2</v>
      </c>
      <c r="U722" s="54">
        <f t="shared" ca="1" si="116"/>
        <v>4.8651843415329611E-2</v>
      </c>
      <c r="V722">
        <f t="shared" ca="1" si="117"/>
        <v>0</v>
      </c>
      <c r="W722" s="41">
        <f ca="1">VLOOKUP(LoanApplications!Q722,Rates!$B$2:$C$7,2,FALSE)*V722-800</f>
        <v>-800</v>
      </c>
      <c r="X722">
        <f t="shared" si="118"/>
        <v>1</v>
      </c>
      <c r="Y722" s="41">
        <f t="shared" ca="1" si="119"/>
        <v>-800</v>
      </c>
    </row>
    <row r="723" spans="10:25">
      <c r="J723" s="47">
        <v>11</v>
      </c>
      <c r="K723" s="48">
        <v>3.0000000000000001E-3</v>
      </c>
      <c r="L723" s="49">
        <v>54</v>
      </c>
      <c r="M723" s="47">
        <v>1</v>
      </c>
      <c r="N723" s="37">
        <f t="shared" si="110"/>
        <v>2.7111511778058102</v>
      </c>
      <c r="O723" s="37">
        <f t="shared" si="111"/>
        <v>15.04658684558362</v>
      </c>
      <c r="P723" s="37">
        <f t="shared" si="112"/>
        <v>0.93768145153713978</v>
      </c>
      <c r="Q723" s="1">
        <f>VLOOKUP(P723,Rates!$A$2:$B$7,2,TRUE)</f>
        <v>0.22</v>
      </c>
      <c r="R723" s="38">
        <f t="shared" ca="1" si="113"/>
        <v>0.15200760985012118</v>
      </c>
      <c r="S723" s="53">
        <f t="shared" ca="1" si="114"/>
        <v>1</v>
      </c>
      <c r="T723" s="38">
        <f t="shared" ca="1" si="115"/>
        <v>0.9477109261773653</v>
      </c>
      <c r="U723" s="54">
        <f t="shared" ca="1" si="116"/>
        <v>5.9019356865237587</v>
      </c>
      <c r="V723">
        <f t="shared" ca="1" si="117"/>
        <v>8</v>
      </c>
      <c r="W723" s="41">
        <f ca="1">VLOOKUP(LoanApplications!Q723,Rates!$B$2:$C$7,2,FALSE)*V723-800</f>
        <v>67.398382478407598</v>
      </c>
      <c r="X723">
        <f t="shared" si="118"/>
        <v>1</v>
      </c>
      <c r="Y723" s="41">
        <f t="shared" ca="1" si="119"/>
        <v>67.398382478407598</v>
      </c>
    </row>
    <row r="724" spans="10:25">
      <c r="J724" s="47">
        <v>20</v>
      </c>
      <c r="K724" s="48">
        <v>1.4630000000000001</v>
      </c>
      <c r="L724" s="49">
        <v>58</v>
      </c>
      <c r="M724" s="47">
        <v>1</v>
      </c>
      <c r="N724" s="37">
        <f t="shared" si="110"/>
        <v>-7.0548136658175054E-2</v>
      </c>
      <c r="O724" s="37">
        <f t="shared" si="111"/>
        <v>0.93188288071844405</v>
      </c>
      <c r="P724" s="37">
        <f t="shared" si="112"/>
        <v>0.48237027721467668</v>
      </c>
      <c r="Q724" s="1">
        <f>VLOOKUP(P724,Rates!$A$2:$B$7,2,TRUE)</f>
        <v>0.28000000000000003</v>
      </c>
      <c r="R724" s="38">
        <f t="shared" ca="1" si="113"/>
        <v>0.59096870103594668</v>
      </c>
      <c r="S724" s="53">
        <f t="shared" ca="1" si="114"/>
        <v>1</v>
      </c>
      <c r="T724" s="38">
        <f t="shared" ca="1" si="115"/>
        <v>0.4808465981201685</v>
      </c>
      <c r="U724" s="54">
        <f t="shared" ca="1" si="116"/>
        <v>1.3111117349325132</v>
      </c>
      <c r="V724">
        <f t="shared" ca="1" si="117"/>
        <v>8</v>
      </c>
      <c r="W724" s="41">
        <f ca="1">VLOOKUP(LoanApplications!Q724,Rates!$B$2:$C$7,2,FALSE)*V724-800</f>
        <v>86.259095044028413</v>
      </c>
      <c r="X724">
        <f t="shared" si="118"/>
        <v>1</v>
      </c>
      <c r="Y724" s="41">
        <f t="shared" ca="1" si="119"/>
        <v>86.259095044028413</v>
      </c>
    </row>
    <row r="725" spans="10:25">
      <c r="J725" s="47">
        <v>10</v>
      </c>
      <c r="K725" s="48">
        <v>0.65100000000000002</v>
      </c>
      <c r="L725" s="49">
        <v>49</v>
      </c>
      <c r="M725" s="47">
        <v>1</v>
      </c>
      <c r="N725" s="37">
        <f t="shared" si="110"/>
        <v>-3.4286055709680454</v>
      </c>
      <c r="O725" s="37">
        <f t="shared" si="111"/>
        <v>3.2432133565124872E-2</v>
      </c>
      <c r="P725" s="37">
        <f t="shared" si="112"/>
        <v>3.1413332180133154E-2</v>
      </c>
      <c r="Q725" s="1">
        <f>VLOOKUP(P725,Rates!$A$2:$B$7,2,TRUE)</f>
        <v>0.35</v>
      </c>
      <c r="R725" s="38">
        <f t="shared" ca="1" si="113"/>
        <v>0.85829924198282759</v>
      </c>
      <c r="S725" s="53">
        <f t="shared" ca="1" si="114"/>
        <v>0</v>
      </c>
      <c r="T725" s="38">
        <f t="shared" ca="1" si="115"/>
        <v>0.49904434289148358</v>
      </c>
      <c r="U725" s="54">
        <f t="shared" ca="1" si="116"/>
        <v>1.3824753811596808</v>
      </c>
      <c r="V725">
        <f t="shared" ca="1" si="117"/>
        <v>1</v>
      </c>
      <c r="W725" s="41">
        <f ca="1">VLOOKUP(LoanApplications!Q725,Rates!$B$2:$C$7,2,FALSE)*V725-800</f>
        <v>-686.43516829366274</v>
      </c>
      <c r="X725">
        <f t="shared" si="118"/>
        <v>0</v>
      </c>
      <c r="Y725" s="41">
        <f t="shared" ca="1" si="119"/>
        <v>0</v>
      </c>
    </row>
    <row r="726" spans="10:25">
      <c r="J726" s="47">
        <v>17</v>
      </c>
      <c r="K726" s="48">
        <v>1.49</v>
      </c>
      <c r="L726" s="49">
        <v>53</v>
      </c>
      <c r="M726" s="47">
        <v>1</v>
      </c>
      <c r="N726" s="37">
        <f t="shared" si="110"/>
        <v>-3.6019616455667922</v>
      </c>
      <c r="O726" s="37">
        <f t="shared" si="111"/>
        <v>2.7270175525497396E-2</v>
      </c>
      <c r="P726" s="37">
        <f t="shared" si="112"/>
        <v>2.6546254505585554E-2</v>
      </c>
      <c r="Q726" s="1">
        <f>VLOOKUP(P726,Rates!$A$2:$B$7,2,TRUE)</f>
        <v>0.35</v>
      </c>
      <c r="R726" s="38">
        <f t="shared" ca="1" si="113"/>
        <v>0.43918013468091732</v>
      </c>
      <c r="S726" s="53">
        <f t="shared" ca="1" si="114"/>
        <v>0</v>
      </c>
      <c r="T726" s="38">
        <f t="shared" ca="1" si="115"/>
        <v>0.19196626433619024</v>
      </c>
      <c r="U726" s="54">
        <f t="shared" ca="1" si="116"/>
        <v>0.42630293854692825</v>
      </c>
      <c r="V726">
        <f t="shared" ca="1" si="117"/>
        <v>0</v>
      </c>
      <c r="W726" s="41">
        <f ca="1">VLOOKUP(LoanApplications!Q726,Rates!$B$2:$C$7,2,FALSE)*V726-800</f>
        <v>-800</v>
      </c>
      <c r="X726">
        <f t="shared" si="118"/>
        <v>0</v>
      </c>
      <c r="Y726" s="41">
        <f t="shared" ca="1" si="119"/>
        <v>0</v>
      </c>
    </row>
    <row r="727" spans="10:25">
      <c r="J727" s="47">
        <v>13</v>
      </c>
      <c r="K727" s="48">
        <v>1.587</v>
      </c>
      <c r="L727" s="49">
        <v>60</v>
      </c>
      <c r="M727" s="47">
        <v>1</v>
      </c>
      <c r="N727" s="37">
        <f t="shared" si="110"/>
        <v>-2.1342590145892508</v>
      </c>
      <c r="O727" s="37">
        <f t="shared" si="111"/>
        <v>0.11833224036267455</v>
      </c>
      <c r="P727" s="37">
        <f t="shared" si="112"/>
        <v>0.10581134665696436</v>
      </c>
      <c r="Q727" s="1">
        <f>VLOOKUP(P727,Rates!$A$2:$B$7,2,TRUE)</f>
        <v>0.35</v>
      </c>
      <c r="R727" s="38">
        <f t="shared" ca="1" si="113"/>
        <v>0.27198589866391853</v>
      </c>
      <c r="S727" s="53">
        <f t="shared" ca="1" si="114"/>
        <v>0</v>
      </c>
      <c r="T727" s="38">
        <f t="shared" ca="1" si="115"/>
        <v>0.85657708124133103</v>
      </c>
      <c r="U727" s="54">
        <f t="shared" ca="1" si="116"/>
        <v>3.8839150792150963</v>
      </c>
      <c r="V727">
        <f t="shared" ca="1" si="117"/>
        <v>3</v>
      </c>
      <c r="W727" s="41">
        <f ca="1">VLOOKUP(LoanApplications!Q727,Rates!$B$2:$C$7,2,FALSE)*V727-800</f>
        <v>-459.30550488098817</v>
      </c>
      <c r="X727">
        <f t="shared" si="118"/>
        <v>0</v>
      </c>
      <c r="Y727" s="41">
        <f t="shared" ca="1" si="119"/>
        <v>0</v>
      </c>
    </row>
    <row r="728" spans="10:25">
      <c r="J728" s="47">
        <v>21</v>
      </c>
      <c r="K728" s="48">
        <v>0.65400000000000003</v>
      </c>
      <c r="L728" s="49">
        <v>50</v>
      </c>
      <c r="M728" s="47">
        <v>1</v>
      </c>
      <c r="N728" s="37">
        <f t="shared" si="110"/>
        <v>0.738535435428048</v>
      </c>
      <c r="O728" s="37">
        <f t="shared" si="111"/>
        <v>2.0928681283355708</v>
      </c>
      <c r="P728" s="37">
        <f t="shared" si="112"/>
        <v>0.67667551330804698</v>
      </c>
      <c r="Q728" s="1">
        <f>VLOOKUP(P728,Rates!$A$2:$B$7,2,TRUE)</f>
        <v>0.25</v>
      </c>
      <c r="R728" s="38">
        <f t="shared" ca="1" si="113"/>
        <v>0.80000582831723732</v>
      </c>
      <c r="S728" s="53">
        <f t="shared" ca="1" si="114"/>
        <v>1</v>
      </c>
      <c r="T728" s="38">
        <f t="shared" ca="1" si="115"/>
        <v>6.3765454273633781E-2</v>
      </c>
      <c r="U728" s="54">
        <f t="shared" ca="1" si="116"/>
        <v>0.1317785017084836</v>
      </c>
      <c r="V728">
        <f t="shared" ca="1" si="117"/>
        <v>8</v>
      </c>
      <c r="W728" s="41">
        <f ca="1">VLOOKUP(LoanApplications!Q728,Rates!$B$2:$C$7,2,FALSE)*V728-800</f>
        <v>76.803357187340907</v>
      </c>
      <c r="X728">
        <f t="shared" si="118"/>
        <v>1</v>
      </c>
      <c r="Y728" s="41">
        <f t="shared" ca="1" si="119"/>
        <v>76.803357187340907</v>
      </c>
    </row>
    <row r="729" spans="10:25">
      <c r="J729" s="47">
        <v>4</v>
      </c>
      <c r="K729" s="48">
        <v>0.26900000000000002</v>
      </c>
      <c r="L729" s="49">
        <v>53.124000000000002</v>
      </c>
      <c r="M729" s="47">
        <v>1</v>
      </c>
      <c r="N729" s="37">
        <f t="shared" si="110"/>
        <v>-1.4707082447816724</v>
      </c>
      <c r="O729" s="37">
        <f t="shared" si="111"/>
        <v>0.22976269931459367</v>
      </c>
      <c r="P729" s="37">
        <f t="shared" si="112"/>
        <v>0.1868349881181561</v>
      </c>
      <c r="Q729" s="1">
        <f>VLOOKUP(P729,Rates!$A$2:$B$7,2,TRUE)</f>
        <v>0.35</v>
      </c>
      <c r="R729" s="38">
        <f t="shared" ca="1" si="113"/>
        <v>0.92312224683166433</v>
      </c>
      <c r="S729" s="53">
        <f t="shared" ca="1" si="114"/>
        <v>1</v>
      </c>
      <c r="T729" s="38">
        <f t="shared" ca="1" si="115"/>
        <v>0.26437297954145322</v>
      </c>
      <c r="U729" s="54">
        <f t="shared" ca="1" si="116"/>
        <v>0.61406410876741713</v>
      </c>
      <c r="V729">
        <f t="shared" ca="1" si="117"/>
        <v>8</v>
      </c>
      <c r="W729" s="41">
        <f ca="1">VLOOKUP(LoanApplications!Q729,Rates!$B$2:$C$7,2,FALSE)*V729-800</f>
        <v>108.51865365069818</v>
      </c>
      <c r="X729">
        <f t="shared" si="118"/>
        <v>0</v>
      </c>
      <c r="Y729" s="41">
        <f t="shared" ca="1" si="119"/>
        <v>0</v>
      </c>
    </row>
    <row r="730" spans="10:25">
      <c r="J730" s="47">
        <v>15</v>
      </c>
      <c r="K730" s="48">
        <v>0.82100000000000006</v>
      </c>
      <c r="L730" s="49">
        <v>50</v>
      </c>
      <c r="M730" s="47">
        <v>1</v>
      </c>
      <c r="N730" s="37">
        <f t="shared" si="110"/>
        <v>-2.1664440347379816</v>
      </c>
      <c r="O730" s="37">
        <f t="shared" si="111"/>
        <v>0.11458435128833759</v>
      </c>
      <c r="P730" s="37">
        <f t="shared" si="112"/>
        <v>0.10280455773122117</v>
      </c>
      <c r="Q730" s="1">
        <f>VLOOKUP(P730,Rates!$A$2:$B$7,2,TRUE)</f>
        <v>0.35</v>
      </c>
      <c r="R730" s="38">
        <f t="shared" ca="1" si="113"/>
        <v>0.21289202322757939</v>
      </c>
      <c r="S730" s="53">
        <f t="shared" ca="1" si="114"/>
        <v>0</v>
      </c>
      <c r="T730" s="38">
        <f t="shared" ca="1" si="115"/>
        <v>0.26494021047449401</v>
      </c>
      <c r="U730" s="54">
        <f t="shared" ca="1" si="116"/>
        <v>0.61560687356905053</v>
      </c>
      <c r="V730">
        <f t="shared" ca="1" si="117"/>
        <v>0</v>
      </c>
      <c r="W730" s="41">
        <f ca="1">VLOOKUP(LoanApplications!Q730,Rates!$B$2:$C$7,2,FALSE)*V730-800</f>
        <v>-800</v>
      </c>
      <c r="X730">
        <f t="shared" si="118"/>
        <v>0</v>
      </c>
      <c r="Y730" s="41">
        <f t="shared" ca="1" si="119"/>
        <v>0</v>
      </c>
    </row>
    <row r="731" spans="10:25">
      <c r="J731" s="47">
        <v>5</v>
      </c>
      <c r="K731" s="48">
        <v>1.1400000000000001</v>
      </c>
      <c r="L731" s="49">
        <v>63</v>
      </c>
      <c r="M731" s="47">
        <v>1</v>
      </c>
      <c r="N731" s="37">
        <f t="shared" si="110"/>
        <v>-1.0413551445333091</v>
      </c>
      <c r="O731" s="37">
        <f t="shared" si="111"/>
        <v>0.35297602417724044</v>
      </c>
      <c r="P731" s="37">
        <f t="shared" si="112"/>
        <v>0.26088860251007706</v>
      </c>
      <c r="Q731" s="1">
        <f>VLOOKUP(P731,Rates!$A$2:$B$7,2,TRUE)</f>
        <v>0.3</v>
      </c>
      <c r="R731" s="38">
        <f t="shared" ca="1" si="113"/>
        <v>0.80354981027907213</v>
      </c>
      <c r="S731" s="53">
        <f t="shared" ca="1" si="114"/>
        <v>1</v>
      </c>
      <c r="T731" s="38">
        <f t="shared" ca="1" si="115"/>
        <v>0.36165801814594423</v>
      </c>
      <c r="U731" s="54">
        <f t="shared" ca="1" si="116"/>
        <v>0.89776223506169939</v>
      </c>
      <c r="V731">
        <f t="shared" ca="1" si="117"/>
        <v>8</v>
      </c>
      <c r="W731" s="41">
        <f ca="1">VLOOKUP(LoanApplications!Q731,Rates!$B$2:$C$7,2,FALSE)*V731-800</f>
        <v>92.591013325425138</v>
      </c>
      <c r="X731">
        <f t="shared" si="118"/>
        <v>0</v>
      </c>
      <c r="Y731" s="41">
        <f t="shared" ca="1" si="119"/>
        <v>0</v>
      </c>
    </row>
    <row r="732" spans="10:25">
      <c r="J732" s="47">
        <v>15</v>
      </c>
      <c r="K732" s="48">
        <v>1.044</v>
      </c>
      <c r="L732" s="49">
        <v>60</v>
      </c>
      <c r="M732" s="47">
        <v>1</v>
      </c>
      <c r="N732" s="37">
        <f t="shared" si="110"/>
        <v>1.4099744435172674</v>
      </c>
      <c r="O732" s="37">
        <f t="shared" si="111"/>
        <v>4.0958507271952111</v>
      </c>
      <c r="P732" s="37">
        <f t="shared" si="112"/>
        <v>0.80376191267470531</v>
      </c>
      <c r="Q732" s="1">
        <f>VLOOKUP(P732,Rates!$A$2:$B$7,2,TRUE)</f>
        <v>0.25</v>
      </c>
      <c r="R732" s="38">
        <f t="shared" ca="1" si="113"/>
        <v>0.54796407098716737</v>
      </c>
      <c r="S732" s="53">
        <f t="shared" ca="1" si="114"/>
        <v>1</v>
      </c>
      <c r="T732" s="38">
        <f t="shared" ca="1" si="115"/>
        <v>0.58538866465692418</v>
      </c>
      <c r="U732" s="54">
        <f t="shared" ca="1" si="116"/>
        <v>1.7608274778445527</v>
      </c>
      <c r="V732">
        <f t="shared" ca="1" si="117"/>
        <v>8</v>
      </c>
      <c r="W732" s="41">
        <f ca="1">VLOOKUP(LoanApplications!Q732,Rates!$B$2:$C$7,2,FALSE)*V732-800</f>
        <v>76.803357187340907</v>
      </c>
      <c r="X732">
        <f t="shared" si="118"/>
        <v>1</v>
      </c>
      <c r="Y732" s="41">
        <f t="shared" ca="1" si="119"/>
        <v>76.803357187340907</v>
      </c>
    </row>
    <row r="733" spans="10:25">
      <c r="J733" s="47">
        <v>12</v>
      </c>
      <c r="K733" s="48">
        <v>0.65999999999999992</v>
      </c>
      <c r="L733" s="49">
        <v>61</v>
      </c>
      <c r="M733" s="47">
        <v>1</v>
      </c>
      <c r="N733" s="37">
        <f t="shared" si="110"/>
        <v>2.9040716307155918</v>
      </c>
      <c r="O733" s="37">
        <f t="shared" si="111"/>
        <v>18.2482946297235</v>
      </c>
      <c r="P733" s="37">
        <f t="shared" si="112"/>
        <v>0.94804734553180703</v>
      </c>
      <c r="Q733" s="1">
        <f>VLOOKUP(P733,Rates!$A$2:$B$7,2,TRUE)</f>
        <v>0.22</v>
      </c>
      <c r="R733" s="38">
        <f t="shared" ca="1" si="113"/>
        <v>2.0143420935804568E-2</v>
      </c>
      <c r="S733" s="53">
        <f t="shared" ca="1" si="114"/>
        <v>0</v>
      </c>
      <c r="T733" s="38">
        <f t="shared" ca="1" si="115"/>
        <v>0.69137741920844675</v>
      </c>
      <c r="U733" s="54">
        <f t="shared" ca="1" si="116"/>
        <v>2.3512723400280202</v>
      </c>
      <c r="V733">
        <f t="shared" ca="1" si="117"/>
        <v>2</v>
      </c>
      <c r="W733" s="41">
        <f ca="1">VLOOKUP(LoanApplications!Q733,Rates!$B$2:$C$7,2,FALSE)*V733-800</f>
        <v>-583.15040438039807</v>
      </c>
      <c r="X733">
        <f t="shared" si="118"/>
        <v>1</v>
      </c>
      <c r="Y733" s="41">
        <f t="shared" ca="1" si="119"/>
        <v>-583.15040438039807</v>
      </c>
    </row>
    <row r="734" spans="10:25">
      <c r="J734" s="47">
        <v>3</v>
      </c>
      <c r="K734" s="48">
        <v>2.0420000000000003</v>
      </c>
      <c r="L734" s="49">
        <v>69</v>
      </c>
      <c r="M734" s="47">
        <v>1</v>
      </c>
      <c r="N734" s="37">
        <f t="shared" si="110"/>
        <v>-3.6300813923045823</v>
      </c>
      <c r="O734" s="37">
        <f t="shared" si="111"/>
        <v>2.6514026283365008E-2</v>
      </c>
      <c r="P734" s="37">
        <f t="shared" si="112"/>
        <v>2.5829190448924191E-2</v>
      </c>
      <c r="Q734" s="1">
        <f>VLOOKUP(P734,Rates!$A$2:$B$7,2,TRUE)</f>
        <v>0.35</v>
      </c>
      <c r="R734" s="38">
        <f t="shared" ca="1" si="113"/>
        <v>0.15806580916128865</v>
      </c>
      <c r="S734" s="53">
        <f t="shared" ca="1" si="114"/>
        <v>0</v>
      </c>
      <c r="T734" s="38">
        <f t="shared" ca="1" si="115"/>
        <v>0.87723943146463657</v>
      </c>
      <c r="U734" s="54">
        <f t="shared" ca="1" si="116"/>
        <v>4.1950388359319284</v>
      </c>
      <c r="V734">
        <f t="shared" ca="1" si="117"/>
        <v>4</v>
      </c>
      <c r="W734" s="41">
        <f ca="1">VLOOKUP(LoanApplications!Q734,Rates!$B$2:$C$7,2,FALSE)*V734-800</f>
        <v>-345.74067317465091</v>
      </c>
      <c r="X734">
        <f t="shared" si="118"/>
        <v>0</v>
      </c>
      <c r="Y734" s="41">
        <f t="shared" ca="1" si="119"/>
        <v>0</v>
      </c>
    </row>
    <row r="735" spans="10:25">
      <c r="J735" s="47">
        <v>10</v>
      </c>
      <c r="K735" s="48">
        <v>2.2469999999999999</v>
      </c>
      <c r="L735" s="49">
        <v>71</v>
      </c>
      <c r="M735" s="47">
        <v>1</v>
      </c>
      <c r="N735" s="37">
        <f t="shared" si="110"/>
        <v>-1.4033184943545898</v>
      </c>
      <c r="O735" s="37">
        <f t="shared" si="111"/>
        <v>0.24577998962098022</v>
      </c>
      <c r="P735" s="37">
        <f t="shared" si="112"/>
        <v>0.19729004452524321</v>
      </c>
      <c r="Q735" s="1">
        <f>VLOOKUP(P735,Rates!$A$2:$B$7,2,TRUE)</f>
        <v>0.35</v>
      </c>
      <c r="R735" s="38">
        <f t="shared" ca="1" si="113"/>
        <v>0.243678584545582</v>
      </c>
      <c r="S735" s="53">
        <f t="shared" ca="1" si="114"/>
        <v>0</v>
      </c>
      <c r="T735" s="38">
        <f t="shared" ca="1" si="115"/>
        <v>0.76130523660601512</v>
      </c>
      <c r="U735" s="54">
        <f t="shared" ca="1" si="116"/>
        <v>2.865139367801361</v>
      </c>
      <c r="V735">
        <f t="shared" ca="1" si="117"/>
        <v>2</v>
      </c>
      <c r="W735" s="41">
        <f ca="1">VLOOKUP(LoanApplications!Q735,Rates!$B$2:$C$7,2,FALSE)*V735-800</f>
        <v>-572.87033658732548</v>
      </c>
      <c r="X735">
        <f t="shared" si="118"/>
        <v>0</v>
      </c>
      <c r="Y735" s="41">
        <f t="shared" ca="1" si="119"/>
        <v>0</v>
      </c>
    </row>
    <row r="736" spans="10:25">
      <c r="J736" s="47">
        <v>2</v>
      </c>
      <c r="K736" s="48">
        <v>1.264</v>
      </c>
      <c r="L736" s="49">
        <v>75</v>
      </c>
      <c r="M736" s="47">
        <v>1</v>
      </c>
      <c r="N736" s="37">
        <f t="shared" si="110"/>
        <v>2.9982440366519896</v>
      </c>
      <c r="O736" s="37">
        <f t="shared" si="111"/>
        <v>20.050298404353754</v>
      </c>
      <c r="P736" s="37">
        <f t="shared" si="112"/>
        <v>0.95249473519134653</v>
      </c>
      <c r="Q736" s="1">
        <f>VLOOKUP(P736,Rates!$A$2:$B$7,2,TRUE)</f>
        <v>0.15</v>
      </c>
      <c r="R736" s="38">
        <f t="shared" ca="1" si="113"/>
        <v>0.92411045303488892</v>
      </c>
      <c r="S736" s="53">
        <f t="shared" ca="1" si="114"/>
        <v>1</v>
      </c>
      <c r="T736" s="38">
        <f t="shared" ca="1" si="115"/>
        <v>0.7546025049593923</v>
      </c>
      <c r="U736" s="54">
        <f t="shared" ca="1" si="116"/>
        <v>2.8097519088318195</v>
      </c>
      <c r="V736">
        <f t="shared" ca="1" si="117"/>
        <v>8</v>
      </c>
      <c r="W736" s="41">
        <f ca="1">VLOOKUP(LoanApplications!Q736,Rates!$B$2:$C$7,2,FALSE)*V736-800</f>
        <v>45.652073294430465</v>
      </c>
      <c r="X736">
        <f t="shared" si="118"/>
        <v>1</v>
      </c>
      <c r="Y736" s="41">
        <f t="shared" ca="1" si="119"/>
        <v>45.652073294430465</v>
      </c>
    </row>
    <row r="737" spans="10:25">
      <c r="J737" s="47">
        <v>15</v>
      </c>
      <c r="K737" s="48">
        <v>1.7079999999999997</v>
      </c>
      <c r="L737" s="49">
        <v>57</v>
      </c>
      <c r="M737" s="47">
        <v>1</v>
      </c>
      <c r="N737" s="37">
        <f t="shared" si="110"/>
        <v>-3.5262829801548037</v>
      </c>
      <c r="O737" s="37">
        <f t="shared" si="111"/>
        <v>2.9414045513764916E-2</v>
      </c>
      <c r="P737" s="37">
        <f t="shared" si="112"/>
        <v>2.857358090454732E-2</v>
      </c>
      <c r="Q737" s="1">
        <f>VLOOKUP(P737,Rates!$A$2:$B$7,2,TRUE)</f>
        <v>0.35</v>
      </c>
      <c r="R737" s="38">
        <f t="shared" ca="1" si="113"/>
        <v>0.93754191850371338</v>
      </c>
      <c r="S737" s="53">
        <f t="shared" ca="1" si="114"/>
        <v>0</v>
      </c>
      <c r="T737" s="38">
        <f t="shared" ca="1" si="115"/>
        <v>0.8219449216885899</v>
      </c>
      <c r="U737" s="54">
        <f t="shared" ca="1" si="116"/>
        <v>3.4513246956749133</v>
      </c>
      <c r="V737">
        <f t="shared" ca="1" si="117"/>
        <v>3</v>
      </c>
      <c r="W737" s="41">
        <f ca="1">VLOOKUP(LoanApplications!Q737,Rates!$B$2:$C$7,2,FALSE)*V737-800</f>
        <v>-459.30550488098817</v>
      </c>
      <c r="X737">
        <f t="shared" si="118"/>
        <v>0</v>
      </c>
      <c r="Y737" s="41">
        <f t="shared" ca="1" si="119"/>
        <v>0</v>
      </c>
    </row>
    <row r="738" spans="10:25">
      <c r="J738" s="47">
        <v>22</v>
      </c>
      <c r="K738" s="48">
        <v>0.65900000000000003</v>
      </c>
      <c r="L738" s="49">
        <v>55</v>
      </c>
      <c r="M738" s="47">
        <v>1</v>
      </c>
      <c r="N738" s="37">
        <f t="shared" si="110"/>
        <v>3.426717799515</v>
      </c>
      <c r="O738" s="37">
        <f t="shared" si="111"/>
        <v>30.775465550625245</v>
      </c>
      <c r="P738" s="37">
        <f t="shared" si="112"/>
        <v>0.96852917863919941</v>
      </c>
      <c r="Q738" s="1">
        <f>VLOOKUP(P738,Rates!$A$2:$B$7,2,TRUE)</f>
        <v>0.15</v>
      </c>
      <c r="R738" s="38">
        <f t="shared" ca="1" si="113"/>
        <v>0.31923317315764521</v>
      </c>
      <c r="S738" s="53">
        <f t="shared" ca="1" si="114"/>
        <v>1</v>
      </c>
      <c r="T738" s="38">
        <f t="shared" ca="1" si="115"/>
        <v>0.31716709159539525</v>
      </c>
      <c r="U738" s="54">
        <f t="shared" ca="1" si="116"/>
        <v>0.76301018593155523</v>
      </c>
      <c r="V738">
        <f t="shared" ca="1" si="117"/>
        <v>8</v>
      </c>
      <c r="W738" s="41">
        <f ca="1">VLOOKUP(LoanApplications!Q738,Rates!$B$2:$C$7,2,FALSE)*V738-800</f>
        <v>45.652073294430465</v>
      </c>
      <c r="X738">
        <f t="shared" si="118"/>
        <v>1</v>
      </c>
      <c r="Y738" s="41">
        <f t="shared" ca="1" si="119"/>
        <v>45.652073294430465</v>
      </c>
    </row>
    <row r="739" spans="10:25">
      <c r="J739" s="47">
        <v>11</v>
      </c>
      <c r="K739" s="48">
        <v>2.0640000000000001</v>
      </c>
      <c r="L739" s="49">
        <v>74</v>
      </c>
      <c r="M739" s="47">
        <v>1</v>
      </c>
      <c r="N739" s="37">
        <f t="shared" si="110"/>
        <v>1.3275522518211318</v>
      </c>
      <c r="O739" s="37">
        <f t="shared" si="111"/>
        <v>3.7717996632725854</v>
      </c>
      <c r="P739" s="37">
        <f t="shared" si="112"/>
        <v>0.79043546029462142</v>
      </c>
      <c r="Q739" s="1">
        <f>VLOOKUP(P739,Rates!$A$2:$B$7,2,TRUE)</f>
        <v>0.25</v>
      </c>
      <c r="R739" s="38">
        <f t="shared" ca="1" si="113"/>
        <v>0.81258577766340256</v>
      </c>
      <c r="S739" s="53">
        <f t="shared" ca="1" si="114"/>
        <v>1</v>
      </c>
      <c r="T739" s="38">
        <f t="shared" ca="1" si="115"/>
        <v>0.66860723899245933</v>
      </c>
      <c r="U739" s="54">
        <f t="shared" ca="1" si="116"/>
        <v>2.2089020357978377</v>
      </c>
      <c r="V739">
        <f t="shared" ca="1" si="117"/>
        <v>8</v>
      </c>
      <c r="W739" s="41">
        <f ca="1">VLOOKUP(LoanApplications!Q739,Rates!$B$2:$C$7,2,FALSE)*V739-800</f>
        <v>76.803357187340907</v>
      </c>
      <c r="X739">
        <f t="shared" si="118"/>
        <v>1</v>
      </c>
      <c r="Y739" s="41">
        <f t="shared" ca="1" si="119"/>
        <v>76.803357187340907</v>
      </c>
    </row>
    <row r="740" spans="10:25">
      <c r="J740" s="47">
        <v>7</v>
      </c>
      <c r="K740" s="48">
        <v>0.94700000000000006</v>
      </c>
      <c r="L740" s="49">
        <v>55</v>
      </c>
      <c r="M740" s="47">
        <v>1</v>
      </c>
      <c r="N740" s="37">
        <f t="shared" si="110"/>
        <v>-3.1512302896566524</v>
      </c>
      <c r="O740" s="37">
        <f t="shared" si="111"/>
        <v>4.2799438756054874E-2</v>
      </c>
      <c r="P740" s="37">
        <f t="shared" si="112"/>
        <v>4.1042828721800907E-2</v>
      </c>
      <c r="Q740" s="1">
        <f>VLOOKUP(P740,Rates!$A$2:$B$7,2,TRUE)</f>
        <v>0.35</v>
      </c>
      <c r="R740" s="38">
        <f t="shared" ca="1" si="113"/>
        <v>0.19085796792174259</v>
      </c>
      <c r="S740" s="53">
        <f t="shared" ca="1" si="114"/>
        <v>0</v>
      </c>
      <c r="T740" s="38">
        <f t="shared" ca="1" si="115"/>
        <v>0.33961485395951962</v>
      </c>
      <c r="U740" s="54">
        <f t="shared" ca="1" si="116"/>
        <v>0.82986411911331093</v>
      </c>
      <c r="V740">
        <f t="shared" ca="1" si="117"/>
        <v>0</v>
      </c>
      <c r="W740" s="41">
        <f ca="1">VLOOKUP(LoanApplications!Q740,Rates!$B$2:$C$7,2,FALSE)*V740-800</f>
        <v>-800</v>
      </c>
      <c r="X740">
        <f t="shared" si="118"/>
        <v>0</v>
      </c>
      <c r="Y740" s="41">
        <f t="shared" ca="1" si="119"/>
        <v>0</v>
      </c>
    </row>
    <row r="741" spans="10:25">
      <c r="J741" s="47">
        <v>15</v>
      </c>
      <c r="K741" s="48">
        <v>1.5029999999999999</v>
      </c>
      <c r="L741" s="49">
        <v>69</v>
      </c>
      <c r="M741" s="47">
        <v>1</v>
      </c>
      <c r="N741" s="37">
        <f t="shared" si="110"/>
        <v>3.2634499046290344</v>
      </c>
      <c r="O741" s="37">
        <f t="shared" si="111"/>
        <v>26.139560758447956</v>
      </c>
      <c r="P741" s="37">
        <f t="shared" si="112"/>
        <v>0.9631534198766013</v>
      </c>
      <c r="Q741" s="1">
        <f>VLOOKUP(P741,Rates!$A$2:$B$7,2,TRUE)</f>
        <v>0.15</v>
      </c>
      <c r="R741" s="38">
        <f t="shared" ca="1" si="113"/>
        <v>0.62857994355656099</v>
      </c>
      <c r="S741" s="53">
        <f t="shared" ca="1" si="114"/>
        <v>1</v>
      </c>
      <c r="T741" s="38">
        <f t="shared" ca="1" si="115"/>
        <v>0.71127019777136768</v>
      </c>
      <c r="U741" s="54">
        <f t="shared" ca="1" si="116"/>
        <v>2.4845279371688562</v>
      </c>
      <c r="V741">
        <f t="shared" ca="1" si="117"/>
        <v>8</v>
      </c>
      <c r="W741" s="41">
        <f ca="1">VLOOKUP(LoanApplications!Q741,Rates!$B$2:$C$7,2,FALSE)*V741-800</f>
        <v>45.652073294430465</v>
      </c>
      <c r="X741">
        <f t="shared" si="118"/>
        <v>1</v>
      </c>
      <c r="Y741" s="41">
        <f t="shared" ca="1" si="119"/>
        <v>45.652073294430465</v>
      </c>
    </row>
    <row r="742" spans="10:25">
      <c r="J742" s="47">
        <v>9</v>
      </c>
      <c r="K742" s="48">
        <v>1.909</v>
      </c>
      <c r="L742" s="49">
        <v>69</v>
      </c>
      <c r="M742" s="47">
        <v>1</v>
      </c>
      <c r="N742" s="37">
        <f t="shared" si="110"/>
        <v>-0.90481636177003111</v>
      </c>
      <c r="O742" s="37">
        <f t="shared" si="111"/>
        <v>0.40461618128034788</v>
      </c>
      <c r="P742" s="37">
        <f t="shared" si="112"/>
        <v>0.28806174004882146</v>
      </c>
      <c r="Q742" s="1">
        <f>VLOOKUP(P742,Rates!$A$2:$B$7,2,TRUE)</f>
        <v>0.3</v>
      </c>
      <c r="R742" s="38">
        <f t="shared" ca="1" si="113"/>
        <v>0.40998607734537296</v>
      </c>
      <c r="S742" s="53">
        <f t="shared" ca="1" si="114"/>
        <v>0</v>
      </c>
      <c r="T742" s="38">
        <f t="shared" ca="1" si="115"/>
        <v>0.68024051787229345</v>
      </c>
      <c r="U742" s="54">
        <f t="shared" ca="1" si="116"/>
        <v>2.2803723682919435</v>
      </c>
      <c r="V742">
        <f t="shared" ca="1" si="117"/>
        <v>2</v>
      </c>
      <c r="W742" s="41">
        <f ca="1">VLOOKUP(LoanApplications!Q742,Rates!$B$2:$C$7,2,FALSE)*V742-800</f>
        <v>-576.85224666864372</v>
      </c>
      <c r="X742">
        <f t="shared" si="118"/>
        <v>0</v>
      </c>
      <c r="Y742" s="41">
        <f t="shared" ca="1" si="119"/>
        <v>0</v>
      </c>
    </row>
    <row r="743" spans="10:25">
      <c r="J743" s="47">
        <v>6</v>
      </c>
      <c r="K743" s="48">
        <v>1.8370000000000002</v>
      </c>
      <c r="L743" s="49">
        <v>69</v>
      </c>
      <c r="M743" s="47">
        <v>1</v>
      </c>
      <c r="N743" s="37">
        <f t="shared" si="110"/>
        <v>-1.535376821479673</v>
      </c>
      <c r="O743" s="37">
        <f t="shared" si="111"/>
        <v>0.21537451813222405</v>
      </c>
      <c r="P743" s="37">
        <f t="shared" si="112"/>
        <v>0.17720835423076794</v>
      </c>
      <c r="Q743" s="1">
        <f>VLOOKUP(P743,Rates!$A$2:$B$7,2,TRUE)</f>
        <v>0.35</v>
      </c>
      <c r="R743" s="38">
        <f t="shared" ca="1" si="113"/>
        <v>1.4576708372623037E-2</v>
      </c>
      <c r="S743" s="53">
        <f t="shared" ca="1" si="114"/>
        <v>0</v>
      </c>
      <c r="T743" s="38">
        <f t="shared" ca="1" si="115"/>
        <v>0.17145004556619425</v>
      </c>
      <c r="U743" s="54">
        <f t="shared" ca="1" si="116"/>
        <v>0.37615629780288151</v>
      </c>
      <c r="V743">
        <f t="shared" ca="1" si="117"/>
        <v>0</v>
      </c>
      <c r="W743" s="41">
        <f ca="1">VLOOKUP(LoanApplications!Q743,Rates!$B$2:$C$7,2,FALSE)*V743-800</f>
        <v>-800</v>
      </c>
      <c r="X743">
        <f t="shared" si="118"/>
        <v>0</v>
      </c>
      <c r="Y743" s="41">
        <f t="shared" ca="1" si="119"/>
        <v>0</v>
      </c>
    </row>
    <row r="744" spans="10:25">
      <c r="J744" s="47">
        <v>23</v>
      </c>
      <c r="K744" s="48">
        <v>0.78700000000000003</v>
      </c>
      <c r="L744" s="49">
        <v>50</v>
      </c>
      <c r="M744" s="47">
        <v>1</v>
      </c>
      <c r="N744" s="37">
        <f t="shared" si="110"/>
        <v>0.70962297615578507</v>
      </c>
      <c r="O744" s="37">
        <f t="shared" si="111"/>
        <v>2.0332245399880065</v>
      </c>
      <c r="P744" s="37">
        <f t="shared" si="112"/>
        <v>0.67031784596996768</v>
      </c>
      <c r="Q744" s="1">
        <f>VLOOKUP(P744,Rates!$A$2:$B$7,2,TRUE)</f>
        <v>0.25</v>
      </c>
      <c r="R744" s="38">
        <f t="shared" ca="1" si="113"/>
        <v>0.19135376240965085</v>
      </c>
      <c r="S744" s="53">
        <f t="shared" ca="1" si="114"/>
        <v>0</v>
      </c>
      <c r="T744" s="38">
        <f t="shared" ca="1" si="115"/>
        <v>0.92031481174572949</v>
      </c>
      <c r="U744" s="54">
        <f t="shared" ca="1" si="116"/>
        <v>5.0593431083853639</v>
      </c>
      <c r="V744">
        <f t="shared" ca="1" si="117"/>
        <v>5</v>
      </c>
      <c r="W744" s="41">
        <f ca="1">VLOOKUP(LoanApplications!Q744,Rates!$B$2:$C$7,2,FALSE)*V744-800</f>
        <v>-251.9979017579119</v>
      </c>
      <c r="X744">
        <f t="shared" si="118"/>
        <v>1</v>
      </c>
      <c r="Y744" s="41">
        <f t="shared" ca="1" si="119"/>
        <v>-251.9979017579119</v>
      </c>
    </row>
    <row r="745" spans="10:25">
      <c r="J745" s="47">
        <v>17</v>
      </c>
      <c r="K745" s="48">
        <v>0.96599999999999997</v>
      </c>
      <c r="L745" s="49">
        <v>64</v>
      </c>
      <c r="M745" s="47">
        <v>1</v>
      </c>
      <c r="N745" s="37">
        <f t="shared" si="110"/>
        <v>4.3984021631167955</v>
      </c>
      <c r="O745" s="37">
        <f t="shared" si="111"/>
        <v>81.320827382891792</v>
      </c>
      <c r="P745" s="37">
        <f t="shared" si="112"/>
        <v>0.98785240586384315</v>
      </c>
      <c r="Q745" s="1">
        <f>VLOOKUP(P745,Rates!$A$2:$B$7,2,TRUE)</f>
        <v>0.15</v>
      </c>
      <c r="R745" s="38">
        <f t="shared" ca="1" si="113"/>
        <v>0.5193204161725663</v>
      </c>
      <c r="S745" s="53">
        <f t="shared" ca="1" si="114"/>
        <v>1</v>
      </c>
      <c r="T745" s="38">
        <f t="shared" ca="1" si="115"/>
        <v>0.2726780923087877</v>
      </c>
      <c r="U745" s="54">
        <f t="shared" ca="1" si="116"/>
        <v>0.63677222065890959</v>
      </c>
      <c r="V745">
        <f t="shared" ca="1" si="117"/>
        <v>8</v>
      </c>
      <c r="W745" s="41">
        <f ca="1">VLOOKUP(LoanApplications!Q745,Rates!$B$2:$C$7,2,FALSE)*V745-800</f>
        <v>45.652073294430465</v>
      </c>
      <c r="X745">
        <f t="shared" si="118"/>
        <v>1</v>
      </c>
      <c r="Y745" s="41">
        <f t="shared" ca="1" si="119"/>
        <v>45.652073294430465</v>
      </c>
    </row>
    <row r="746" spans="10:25">
      <c r="J746" s="47">
        <v>13</v>
      </c>
      <c r="K746" s="48">
        <v>1.4119999999999999</v>
      </c>
      <c r="L746" s="49">
        <v>69</v>
      </c>
      <c r="M746" s="47">
        <v>1</v>
      </c>
      <c r="N746" s="37">
        <f t="shared" si="110"/>
        <v>3.0703621737682987</v>
      </c>
      <c r="O746" s="37">
        <f t="shared" si="111"/>
        <v>21.549706000065072</v>
      </c>
      <c r="P746" s="37">
        <f t="shared" si="112"/>
        <v>0.95565352381990643</v>
      </c>
      <c r="Q746" s="1">
        <f>VLOOKUP(P746,Rates!$A$2:$B$7,2,TRUE)</f>
        <v>0.15</v>
      </c>
      <c r="R746" s="38">
        <f t="shared" ca="1" si="113"/>
        <v>0.95270816348643639</v>
      </c>
      <c r="S746" s="53">
        <f t="shared" ca="1" si="114"/>
        <v>1</v>
      </c>
      <c r="T746" s="38">
        <f t="shared" ca="1" si="115"/>
        <v>0.97091528135857641</v>
      </c>
      <c r="U746" s="54">
        <f t="shared" ca="1" si="116"/>
        <v>7.0750847506644599</v>
      </c>
      <c r="V746">
        <f t="shared" ca="1" si="117"/>
        <v>8</v>
      </c>
      <c r="W746" s="41">
        <f ca="1">VLOOKUP(LoanApplications!Q746,Rates!$B$2:$C$7,2,FALSE)*V746-800</f>
        <v>45.652073294430465</v>
      </c>
      <c r="X746">
        <f t="shared" si="118"/>
        <v>1</v>
      </c>
      <c r="Y746" s="41">
        <f t="shared" ca="1" si="119"/>
        <v>45.652073294430465</v>
      </c>
    </row>
    <row r="747" spans="10:25">
      <c r="J747" s="47">
        <v>11</v>
      </c>
      <c r="K747" s="48">
        <v>3.5999999999999997E-2</v>
      </c>
      <c r="L747" s="49">
        <v>45</v>
      </c>
      <c r="M747" s="47">
        <v>1</v>
      </c>
      <c r="N747" s="37">
        <f t="shared" si="110"/>
        <v>-1.7428979391496853</v>
      </c>
      <c r="O747" s="37">
        <f t="shared" si="111"/>
        <v>0.17501248947972034</v>
      </c>
      <c r="P747" s="37">
        <f t="shared" si="112"/>
        <v>0.14894521636720093</v>
      </c>
      <c r="Q747" s="1">
        <f>VLOOKUP(P747,Rates!$A$2:$B$7,2,TRUE)</f>
        <v>0.35</v>
      </c>
      <c r="R747" s="38">
        <f t="shared" ca="1" si="113"/>
        <v>0.80430397878022653</v>
      </c>
      <c r="S747" s="53">
        <f t="shared" ca="1" si="114"/>
        <v>0</v>
      </c>
      <c r="T747" s="38">
        <f t="shared" ca="1" si="115"/>
        <v>0.15458246943436882</v>
      </c>
      <c r="U747" s="54">
        <f t="shared" ca="1" si="116"/>
        <v>0.33584930929796492</v>
      </c>
      <c r="V747">
        <f t="shared" ca="1" si="117"/>
        <v>0</v>
      </c>
      <c r="W747" s="41">
        <f ca="1">VLOOKUP(LoanApplications!Q747,Rates!$B$2:$C$7,2,FALSE)*V747-800</f>
        <v>-800</v>
      </c>
      <c r="X747">
        <f t="shared" si="118"/>
        <v>0</v>
      </c>
      <c r="Y747" s="41">
        <f t="shared" ca="1" si="119"/>
        <v>0</v>
      </c>
    </row>
    <row r="748" spans="10:25">
      <c r="J748" s="47">
        <v>20</v>
      </c>
      <c r="K748" s="48">
        <v>1.288</v>
      </c>
      <c r="L748" s="49">
        <v>51.6</v>
      </c>
      <c r="M748" s="47">
        <v>1</v>
      </c>
      <c r="N748" s="37">
        <f t="shared" si="110"/>
        <v>-2.1888329594678808</v>
      </c>
      <c r="O748" s="37">
        <f t="shared" si="111"/>
        <v>0.11204743624323366</v>
      </c>
      <c r="P748" s="37">
        <f t="shared" si="112"/>
        <v>0.10075778477738065</v>
      </c>
      <c r="Q748" s="1">
        <f>VLOOKUP(P748,Rates!$A$2:$B$7,2,TRUE)</f>
        <v>0.35</v>
      </c>
      <c r="R748" s="38">
        <f t="shared" ca="1" si="113"/>
        <v>0.9987433768379963</v>
      </c>
      <c r="S748" s="53">
        <f t="shared" ca="1" si="114"/>
        <v>1</v>
      </c>
      <c r="T748" s="38">
        <f t="shared" ca="1" si="115"/>
        <v>0.43165856601113273</v>
      </c>
      <c r="U748" s="54">
        <f t="shared" ca="1" si="116"/>
        <v>1.130065849362724</v>
      </c>
      <c r="V748">
        <f t="shared" ca="1" si="117"/>
        <v>8</v>
      </c>
      <c r="W748" s="41">
        <f ca="1">VLOOKUP(LoanApplications!Q748,Rates!$B$2:$C$7,2,FALSE)*V748-800</f>
        <v>108.51865365069818</v>
      </c>
      <c r="X748">
        <f t="shared" si="118"/>
        <v>0</v>
      </c>
      <c r="Y748" s="41">
        <f t="shared" ca="1" si="119"/>
        <v>0</v>
      </c>
    </row>
    <row r="749" spans="10:25">
      <c r="J749" s="47">
        <v>18</v>
      </c>
      <c r="K749" s="48">
        <v>1.6260000000000001</v>
      </c>
      <c r="L749" s="49">
        <v>57.996000000000002</v>
      </c>
      <c r="M749" s="47">
        <v>1</v>
      </c>
      <c r="N749" s="37">
        <f t="shared" si="110"/>
        <v>-1.6081104994516942</v>
      </c>
      <c r="O749" s="37">
        <f t="shared" si="111"/>
        <v>0.20026565887699421</v>
      </c>
      <c r="P749" s="37">
        <f t="shared" si="112"/>
        <v>0.16685111116514736</v>
      </c>
      <c r="Q749" s="1">
        <f>VLOOKUP(P749,Rates!$A$2:$B$7,2,TRUE)</f>
        <v>0.35</v>
      </c>
      <c r="R749" s="38">
        <f t="shared" ca="1" si="113"/>
        <v>0.75351936893947791</v>
      </c>
      <c r="S749" s="53">
        <f t="shared" ca="1" si="114"/>
        <v>0</v>
      </c>
      <c r="T749" s="38">
        <f t="shared" ca="1" si="115"/>
        <v>0.71367216595379979</v>
      </c>
      <c r="U749" s="54">
        <f t="shared" ca="1" si="116"/>
        <v>2.5012357034852526</v>
      </c>
      <c r="V749">
        <f t="shared" ca="1" si="117"/>
        <v>2</v>
      </c>
      <c r="W749" s="41">
        <f ca="1">VLOOKUP(LoanApplications!Q749,Rates!$B$2:$C$7,2,FALSE)*V749-800</f>
        <v>-572.87033658732548</v>
      </c>
      <c r="X749">
        <f t="shared" si="118"/>
        <v>0</v>
      </c>
      <c r="Y749" s="41">
        <f t="shared" ca="1" si="119"/>
        <v>0</v>
      </c>
    </row>
    <row r="750" spans="10:25">
      <c r="J750" s="47">
        <v>15</v>
      </c>
      <c r="K750" s="48">
        <v>1.996</v>
      </c>
      <c r="L750" s="49">
        <v>75</v>
      </c>
      <c r="M750" s="47">
        <v>1</v>
      </c>
      <c r="N750" s="37">
        <f t="shared" si="110"/>
        <v>3.5106707940637492</v>
      </c>
      <c r="O750" s="37">
        <f t="shared" si="111"/>
        <v>33.470712210369477</v>
      </c>
      <c r="P750" s="37">
        <f t="shared" si="112"/>
        <v>0.97098986542844967</v>
      </c>
      <c r="Q750" s="1">
        <f>VLOOKUP(P750,Rates!$A$2:$B$7,2,TRUE)</f>
        <v>0.15</v>
      </c>
      <c r="R750" s="38">
        <f t="shared" ca="1" si="113"/>
        <v>0.5669980040073217</v>
      </c>
      <c r="S750" s="53">
        <f t="shared" ca="1" si="114"/>
        <v>1</v>
      </c>
      <c r="T750" s="38">
        <f t="shared" ca="1" si="115"/>
        <v>0.57911191404249451</v>
      </c>
      <c r="U750" s="54">
        <f t="shared" ca="1" si="116"/>
        <v>1.7307766194362553</v>
      </c>
      <c r="V750">
        <f t="shared" ca="1" si="117"/>
        <v>8</v>
      </c>
      <c r="W750" s="41">
        <f ca="1">VLOOKUP(LoanApplications!Q750,Rates!$B$2:$C$7,2,FALSE)*V750-800</f>
        <v>45.652073294430465</v>
      </c>
      <c r="X750">
        <f t="shared" si="118"/>
        <v>1</v>
      </c>
      <c r="Y750" s="41">
        <f t="shared" ca="1" si="119"/>
        <v>45.652073294430465</v>
      </c>
    </row>
    <row r="751" spans="10:25">
      <c r="J751" s="47">
        <v>24</v>
      </c>
      <c r="K751" s="48">
        <v>1.625</v>
      </c>
      <c r="L751" s="49">
        <v>63</v>
      </c>
      <c r="M751" s="47">
        <v>1</v>
      </c>
      <c r="N751" s="37">
        <f t="shared" si="110"/>
        <v>2.7989085880597209</v>
      </c>
      <c r="O751" s="37">
        <f t="shared" si="111"/>
        <v>16.426708677962544</v>
      </c>
      <c r="P751" s="37">
        <f t="shared" si="112"/>
        <v>0.94261681775488793</v>
      </c>
      <c r="Q751" s="1">
        <f>VLOOKUP(P751,Rates!$A$2:$B$7,2,TRUE)</f>
        <v>0.22</v>
      </c>
      <c r="R751" s="38">
        <f t="shared" ca="1" si="113"/>
        <v>9.0993306481014113E-2</v>
      </c>
      <c r="S751" s="53">
        <f t="shared" ca="1" si="114"/>
        <v>1</v>
      </c>
      <c r="T751" s="38">
        <f t="shared" ca="1" si="115"/>
        <v>0.1978131111246324</v>
      </c>
      <c r="U751" s="54">
        <f t="shared" ca="1" si="116"/>
        <v>0.44082733947929864</v>
      </c>
      <c r="V751">
        <f t="shared" ca="1" si="117"/>
        <v>8</v>
      </c>
      <c r="W751" s="41">
        <f ca="1">VLOOKUP(LoanApplications!Q751,Rates!$B$2:$C$7,2,FALSE)*V751-800</f>
        <v>67.398382478407598</v>
      </c>
      <c r="X751">
        <f t="shared" si="118"/>
        <v>1</v>
      </c>
      <c r="Y751" s="41">
        <f t="shared" ca="1" si="119"/>
        <v>67.398382478407598</v>
      </c>
    </row>
    <row r="752" spans="10:25">
      <c r="J752" s="47">
        <v>21</v>
      </c>
      <c r="K752" s="48">
        <v>1.6079999999999999</v>
      </c>
      <c r="L752" s="49">
        <v>60</v>
      </c>
      <c r="M752" s="47">
        <v>1</v>
      </c>
      <c r="N752" s="37">
        <f t="shared" si="110"/>
        <v>0.45109346160653274</v>
      </c>
      <c r="O752" s="37">
        <f t="shared" si="111"/>
        <v>1.5700280125766191</v>
      </c>
      <c r="P752" s="37">
        <f t="shared" si="112"/>
        <v>0.61089918276904875</v>
      </c>
      <c r="Q752" s="1">
        <f>VLOOKUP(P752,Rates!$A$2:$B$7,2,TRUE)</f>
        <v>0.28000000000000003</v>
      </c>
      <c r="R752" s="38">
        <f t="shared" ca="1" si="113"/>
        <v>0.66620448156816603</v>
      </c>
      <c r="S752" s="53">
        <f t="shared" ca="1" si="114"/>
        <v>1</v>
      </c>
      <c r="T752" s="38">
        <f t="shared" ca="1" si="115"/>
        <v>0.87167860741339054</v>
      </c>
      <c r="U752" s="54">
        <f t="shared" ca="1" si="116"/>
        <v>4.1064345649421261</v>
      </c>
      <c r="V752">
        <f t="shared" ca="1" si="117"/>
        <v>8</v>
      </c>
      <c r="W752" s="41">
        <f ca="1">VLOOKUP(LoanApplications!Q752,Rates!$B$2:$C$7,2,FALSE)*V752-800</f>
        <v>86.259095044028413</v>
      </c>
      <c r="X752">
        <f t="shared" si="118"/>
        <v>1</v>
      </c>
      <c r="Y752" s="41">
        <f t="shared" ca="1" si="119"/>
        <v>86.259095044028413</v>
      </c>
    </row>
    <row r="753" spans="10:25">
      <c r="J753" s="47">
        <v>2</v>
      </c>
      <c r="K753" s="48">
        <v>1.625</v>
      </c>
      <c r="L753" s="49">
        <v>67</v>
      </c>
      <c r="M753" s="47">
        <v>1</v>
      </c>
      <c r="N753" s="37">
        <f t="shared" si="110"/>
        <v>-2.7140074735174728</v>
      </c>
      <c r="O753" s="37">
        <f t="shared" si="111"/>
        <v>6.6270695796540019E-2</v>
      </c>
      <c r="P753" s="37">
        <f t="shared" si="112"/>
        <v>6.2151849486057183E-2</v>
      </c>
      <c r="Q753" s="1">
        <f>VLOOKUP(P753,Rates!$A$2:$B$7,2,TRUE)</f>
        <v>0.35</v>
      </c>
      <c r="R753" s="38">
        <f t="shared" ca="1" si="113"/>
        <v>0.76569556351610868</v>
      </c>
      <c r="S753" s="53">
        <f t="shared" ca="1" si="114"/>
        <v>0</v>
      </c>
      <c r="T753" s="38">
        <f t="shared" ca="1" si="115"/>
        <v>0.18178312522142881</v>
      </c>
      <c r="U753" s="54">
        <f t="shared" ca="1" si="116"/>
        <v>0.40125569885693713</v>
      </c>
      <c r="V753">
        <f t="shared" ca="1" si="117"/>
        <v>0</v>
      </c>
      <c r="W753" s="41">
        <f ca="1">VLOOKUP(LoanApplications!Q753,Rates!$B$2:$C$7,2,FALSE)*V753-800</f>
        <v>-800</v>
      </c>
      <c r="X753">
        <f t="shared" si="118"/>
        <v>0</v>
      </c>
      <c r="Y753" s="41">
        <f t="shared" ca="1" si="119"/>
        <v>0</v>
      </c>
    </row>
    <row r="754" spans="10:25">
      <c r="J754" s="47">
        <v>2</v>
      </c>
      <c r="K754" s="48">
        <v>0.47400000000000003</v>
      </c>
      <c r="L754" s="49">
        <v>52</v>
      </c>
      <c r="M754" s="47">
        <v>1</v>
      </c>
      <c r="N754" s="37">
        <f t="shared" si="110"/>
        <v>-3.7628457803385373</v>
      </c>
      <c r="O754" s="37">
        <f t="shared" si="111"/>
        <v>2.3217574156246302E-2</v>
      </c>
      <c r="P754" s="37">
        <f t="shared" si="112"/>
        <v>2.2690749985790369E-2</v>
      </c>
      <c r="Q754" s="1">
        <f>VLOOKUP(P754,Rates!$A$2:$B$7,2,TRUE)</f>
        <v>0.35</v>
      </c>
      <c r="R754" s="38">
        <f t="shared" ca="1" si="113"/>
        <v>0.89811016380595743</v>
      </c>
      <c r="S754" s="53">
        <f t="shared" ca="1" si="114"/>
        <v>0</v>
      </c>
      <c r="T754" s="38">
        <f t="shared" ca="1" si="115"/>
        <v>0.33566296072717283</v>
      </c>
      <c r="U754" s="54">
        <f t="shared" ca="1" si="116"/>
        <v>0.81793133803850504</v>
      </c>
      <c r="V754">
        <f t="shared" ca="1" si="117"/>
        <v>0</v>
      </c>
      <c r="W754" s="41">
        <f ca="1">VLOOKUP(LoanApplications!Q754,Rates!$B$2:$C$7,2,FALSE)*V754-800</f>
        <v>-800</v>
      </c>
      <c r="X754">
        <f t="shared" si="118"/>
        <v>0</v>
      </c>
      <c r="Y754" s="41">
        <f t="shared" ca="1" si="119"/>
        <v>0</v>
      </c>
    </row>
    <row r="755" spans="10:25">
      <c r="J755" s="47">
        <v>23</v>
      </c>
      <c r="K755" s="48">
        <v>2.4780000000000002</v>
      </c>
      <c r="L755" s="49">
        <v>64</v>
      </c>
      <c r="M755" s="47">
        <v>1</v>
      </c>
      <c r="N755" s="37">
        <f t="shared" si="110"/>
        <v>-1.5713402532245482</v>
      </c>
      <c r="O755" s="37">
        <f t="shared" si="111"/>
        <v>0.20776653590063116</v>
      </c>
      <c r="P755" s="37">
        <f t="shared" si="112"/>
        <v>0.17202541196896112</v>
      </c>
      <c r="Q755" s="1">
        <f>VLOOKUP(P755,Rates!$A$2:$B$7,2,TRUE)</f>
        <v>0.35</v>
      </c>
      <c r="R755" s="38">
        <f t="shared" ca="1" si="113"/>
        <v>0.18645295670585549</v>
      </c>
      <c r="S755" s="53">
        <f t="shared" ca="1" si="114"/>
        <v>0</v>
      </c>
      <c r="T755" s="38">
        <f t="shared" ca="1" si="115"/>
        <v>0.43954387021478414</v>
      </c>
      <c r="U755" s="54">
        <f t="shared" ca="1" si="116"/>
        <v>1.1580086186373646</v>
      </c>
      <c r="V755">
        <f t="shared" ca="1" si="117"/>
        <v>1</v>
      </c>
      <c r="W755" s="41">
        <f ca="1">VLOOKUP(LoanApplications!Q755,Rates!$B$2:$C$7,2,FALSE)*V755-800</f>
        <v>-686.43516829366274</v>
      </c>
      <c r="X755">
        <f t="shared" si="118"/>
        <v>0</v>
      </c>
      <c r="Y755" s="41">
        <f t="shared" ca="1" si="119"/>
        <v>0</v>
      </c>
    </row>
    <row r="756" spans="10:25">
      <c r="J756" s="47">
        <v>18</v>
      </c>
      <c r="K756" s="48">
        <v>0.95899999999999996</v>
      </c>
      <c r="L756" s="49">
        <v>55</v>
      </c>
      <c r="M756" s="47">
        <v>1</v>
      </c>
      <c r="N756" s="37">
        <f t="shared" si="110"/>
        <v>0.49282587007670386</v>
      </c>
      <c r="O756" s="37">
        <f t="shared" si="111"/>
        <v>1.6369354571251915</v>
      </c>
      <c r="P756" s="37">
        <f t="shared" si="112"/>
        <v>0.62077190880879274</v>
      </c>
      <c r="Q756" s="1">
        <f>VLOOKUP(P756,Rates!$A$2:$B$7,2,TRUE)</f>
        <v>0.28000000000000003</v>
      </c>
      <c r="R756" s="38">
        <f t="shared" ca="1" si="113"/>
        <v>0.57421011232419628</v>
      </c>
      <c r="S756" s="53">
        <f t="shared" ca="1" si="114"/>
        <v>1</v>
      </c>
      <c r="T756" s="38">
        <f t="shared" ca="1" si="115"/>
        <v>0.22069239101005078</v>
      </c>
      <c r="U756" s="54">
        <f t="shared" ca="1" si="116"/>
        <v>0.49869886860502838</v>
      </c>
      <c r="V756">
        <f t="shared" ca="1" si="117"/>
        <v>8</v>
      </c>
      <c r="W756" s="41">
        <f ca="1">VLOOKUP(LoanApplications!Q756,Rates!$B$2:$C$7,2,FALSE)*V756-800</f>
        <v>86.259095044028413</v>
      </c>
      <c r="X756">
        <f t="shared" si="118"/>
        <v>1</v>
      </c>
      <c r="Y756" s="41">
        <f t="shared" ca="1" si="119"/>
        <v>86.259095044028413</v>
      </c>
    </row>
    <row r="757" spans="10:25">
      <c r="J757" s="47">
        <v>12</v>
      </c>
      <c r="K757" s="48">
        <v>1.496</v>
      </c>
      <c r="L757" s="49">
        <v>63</v>
      </c>
      <c r="M757" s="47">
        <v>1</v>
      </c>
      <c r="N757" s="37">
        <f t="shared" si="110"/>
        <v>-0.56376254199663123</v>
      </c>
      <c r="O757" s="37">
        <f t="shared" si="111"/>
        <v>0.56906390391509953</v>
      </c>
      <c r="P757" s="37">
        <f t="shared" si="112"/>
        <v>0.36267732786101425</v>
      </c>
      <c r="Q757" s="1">
        <f>VLOOKUP(P757,Rates!$A$2:$B$7,2,TRUE)</f>
        <v>0.3</v>
      </c>
      <c r="R757" s="38">
        <f t="shared" ca="1" si="113"/>
        <v>0.39733277392573563</v>
      </c>
      <c r="S757" s="53">
        <f t="shared" ca="1" si="114"/>
        <v>0</v>
      </c>
      <c r="T757" s="38">
        <f t="shared" ca="1" si="115"/>
        <v>0.73116423713347922</v>
      </c>
      <c r="U757" s="54">
        <f t="shared" ca="1" si="116"/>
        <v>2.627309265609203</v>
      </c>
      <c r="V757">
        <f t="shared" ca="1" si="117"/>
        <v>2</v>
      </c>
      <c r="W757" s="41">
        <f ca="1">VLOOKUP(LoanApplications!Q757,Rates!$B$2:$C$7,2,FALSE)*V757-800</f>
        <v>-576.85224666864372</v>
      </c>
      <c r="X757">
        <f t="shared" si="118"/>
        <v>1</v>
      </c>
      <c r="Y757" s="41">
        <f t="shared" ca="1" si="119"/>
        <v>-576.85224666864372</v>
      </c>
    </row>
    <row r="758" spans="10:25">
      <c r="J758" s="47">
        <v>12</v>
      </c>
      <c r="K758" s="48">
        <v>1.3460000000000001</v>
      </c>
      <c r="L758" s="49">
        <v>59</v>
      </c>
      <c r="M758" s="47">
        <v>1</v>
      </c>
      <c r="N758" s="37">
        <f t="shared" si="110"/>
        <v>-1.672958229487147</v>
      </c>
      <c r="O758" s="37">
        <f t="shared" si="111"/>
        <v>0.18769101049317818</v>
      </c>
      <c r="P758" s="37">
        <f t="shared" si="112"/>
        <v>0.15803016848232365</v>
      </c>
      <c r="Q758" s="1">
        <f>VLOOKUP(P758,Rates!$A$2:$B$7,2,TRUE)</f>
        <v>0.35</v>
      </c>
      <c r="R758" s="38">
        <f t="shared" ca="1" si="113"/>
        <v>0.3534561484521328</v>
      </c>
      <c r="S758" s="53">
        <f t="shared" ca="1" si="114"/>
        <v>0</v>
      </c>
      <c r="T758" s="38">
        <f t="shared" ca="1" si="115"/>
        <v>0.31493057025229154</v>
      </c>
      <c r="U758" s="54">
        <f t="shared" ca="1" si="116"/>
        <v>0.7564701771205814</v>
      </c>
      <c r="V758">
        <f t="shared" ca="1" si="117"/>
        <v>0</v>
      </c>
      <c r="W758" s="41">
        <f ca="1">VLOOKUP(LoanApplications!Q758,Rates!$B$2:$C$7,2,FALSE)*V758-800</f>
        <v>-800</v>
      </c>
      <c r="X758">
        <f t="shared" si="118"/>
        <v>0</v>
      </c>
      <c r="Y758" s="41">
        <f t="shared" ca="1" si="119"/>
        <v>0</v>
      </c>
    </row>
    <row r="759" spans="10:25">
      <c r="J759" s="47">
        <v>2</v>
      </c>
      <c r="K759" s="48">
        <v>1.0669999999999999</v>
      </c>
      <c r="L759" s="49">
        <v>71</v>
      </c>
      <c r="M759" s="47">
        <v>1</v>
      </c>
      <c r="N759" s="37">
        <f t="shared" si="110"/>
        <v>2.1374771333579297</v>
      </c>
      <c r="O759" s="37">
        <f t="shared" si="111"/>
        <v>8.478021707332001</v>
      </c>
      <c r="P759" s="37">
        <f t="shared" si="112"/>
        <v>0.89449275060992728</v>
      </c>
      <c r="Q759" s="1">
        <f>VLOOKUP(P759,Rates!$A$2:$B$7,2,TRUE)</f>
        <v>0.22</v>
      </c>
      <c r="R759" s="38">
        <f t="shared" ca="1" si="113"/>
        <v>0.59926135980849249</v>
      </c>
      <c r="S759" s="53">
        <f t="shared" ca="1" si="114"/>
        <v>1</v>
      </c>
      <c r="T759" s="38">
        <f t="shared" ca="1" si="115"/>
        <v>0.41854981112835321</v>
      </c>
      <c r="U759" s="54">
        <f t="shared" ca="1" si="116"/>
        <v>1.084459940828878</v>
      </c>
      <c r="V759">
        <f t="shared" ca="1" si="117"/>
        <v>8</v>
      </c>
      <c r="W759" s="41">
        <f ca="1">VLOOKUP(LoanApplications!Q759,Rates!$B$2:$C$7,2,FALSE)*V759-800</f>
        <v>67.398382478407598</v>
      </c>
      <c r="X759">
        <f t="shared" si="118"/>
        <v>1</v>
      </c>
      <c r="Y759" s="41">
        <f t="shared" ca="1" si="119"/>
        <v>67.398382478407598</v>
      </c>
    </row>
    <row r="760" spans="10:25">
      <c r="J760" s="47">
        <v>2</v>
      </c>
      <c r="K760" s="48">
        <v>0.88100000000000001</v>
      </c>
      <c r="L760" s="49">
        <v>63</v>
      </c>
      <c r="M760" s="47">
        <v>1</v>
      </c>
      <c r="N760" s="37">
        <f t="shared" si="110"/>
        <v>-0.68348618626982116</v>
      </c>
      <c r="O760" s="37">
        <f t="shared" si="111"/>
        <v>0.50485390617182502</v>
      </c>
      <c r="P760" s="37">
        <f t="shared" si="112"/>
        <v>0.33548366662124379</v>
      </c>
      <c r="Q760" s="1">
        <f>VLOOKUP(P760,Rates!$A$2:$B$7,2,TRUE)</f>
        <v>0.3</v>
      </c>
      <c r="R760" s="38">
        <f t="shared" ca="1" si="113"/>
        <v>0.5164918676876602</v>
      </c>
      <c r="S760" s="53">
        <f t="shared" ca="1" si="114"/>
        <v>0</v>
      </c>
      <c r="T760" s="38">
        <f t="shared" ca="1" si="115"/>
        <v>0.63233794336063576</v>
      </c>
      <c r="U760" s="54">
        <f t="shared" ca="1" si="116"/>
        <v>2.0011821741617806</v>
      </c>
      <c r="V760">
        <f t="shared" ca="1" si="117"/>
        <v>2</v>
      </c>
      <c r="W760" s="41">
        <f ca="1">VLOOKUP(LoanApplications!Q760,Rates!$B$2:$C$7,2,FALSE)*V760-800</f>
        <v>-576.85224666864372</v>
      </c>
      <c r="X760">
        <f t="shared" si="118"/>
        <v>1</v>
      </c>
      <c r="Y760" s="41">
        <f t="shared" ca="1" si="119"/>
        <v>-576.85224666864372</v>
      </c>
    </row>
    <row r="761" spans="10:25">
      <c r="J761" s="47">
        <v>11</v>
      </c>
      <c r="K761" s="48">
        <v>0.89800000000000002</v>
      </c>
      <c r="L761" s="49">
        <v>65</v>
      </c>
      <c r="M761" s="47">
        <v>1</v>
      </c>
      <c r="N761" s="37">
        <f t="shared" si="110"/>
        <v>3.211079991281558</v>
      </c>
      <c r="O761" s="37">
        <f t="shared" si="111"/>
        <v>24.805861877808692</v>
      </c>
      <c r="P761" s="37">
        <f t="shared" si="112"/>
        <v>0.96124911445566041</v>
      </c>
      <c r="Q761" s="1">
        <f>VLOOKUP(P761,Rates!$A$2:$B$7,2,TRUE)</f>
        <v>0.15</v>
      </c>
      <c r="R761" s="38">
        <f t="shared" ca="1" si="113"/>
        <v>0.36486782625497782</v>
      </c>
      <c r="S761" s="53">
        <f t="shared" ca="1" si="114"/>
        <v>1</v>
      </c>
      <c r="T761" s="38">
        <f t="shared" ca="1" si="115"/>
        <v>0.61097429124536617</v>
      </c>
      <c r="U761" s="54">
        <f t="shared" ca="1" si="116"/>
        <v>1.888219696407927</v>
      </c>
      <c r="V761">
        <f t="shared" ca="1" si="117"/>
        <v>8</v>
      </c>
      <c r="W761" s="41">
        <f ca="1">VLOOKUP(LoanApplications!Q761,Rates!$B$2:$C$7,2,FALSE)*V761-800</f>
        <v>45.652073294430465</v>
      </c>
      <c r="X761">
        <f t="shared" si="118"/>
        <v>1</v>
      </c>
      <c r="Y761" s="41">
        <f t="shared" ca="1" si="119"/>
        <v>45.652073294430465</v>
      </c>
    </row>
    <row r="762" spans="10:25">
      <c r="J762" s="47">
        <v>9</v>
      </c>
      <c r="K762" s="48">
        <v>0.123</v>
      </c>
      <c r="L762" s="49">
        <v>61</v>
      </c>
      <c r="M762" s="47">
        <v>1</v>
      </c>
      <c r="N762" s="37">
        <f t="shared" si="110"/>
        <v>4.7313704189070407</v>
      </c>
      <c r="O762" s="37">
        <f t="shared" si="111"/>
        <v>113.45093116525234</v>
      </c>
      <c r="P762" s="37">
        <f t="shared" si="112"/>
        <v>0.99126263115713642</v>
      </c>
      <c r="Q762" s="1">
        <f>VLOOKUP(P762,Rates!$A$2:$B$7,2,TRUE)</f>
        <v>0.15</v>
      </c>
      <c r="R762" s="38">
        <f t="shared" ca="1" si="113"/>
        <v>0.19781636835444727</v>
      </c>
      <c r="S762" s="53">
        <f t="shared" ca="1" si="114"/>
        <v>1</v>
      </c>
      <c r="T762" s="38">
        <f t="shared" ca="1" si="115"/>
        <v>0.76222182544953088</v>
      </c>
      <c r="U762" s="54">
        <f t="shared" ca="1" si="116"/>
        <v>2.8728341592673083</v>
      </c>
      <c r="V762">
        <f t="shared" ca="1" si="117"/>
        <v>8</v>
      </c>
      <c r="W762" s="41">
        <f ca="1">VLOOKUP(LoanApplications!Q762,Rates!$B$2:$C$7,2,FALSE)*V762-800</f>
        <v>45.652073294430465</v>
      </c>
      <c r="X762">
        <f t="shared" si="118"/>
        <v>1</v>
      </c>
      <c r="Y762" s="41">
        <f t="shared" ca="1" si="119"/>
        <v>45.652073294430465</v>
      </c>
    </row>
    <row r="763" spans="10:25">
      <c r="J763" s="47">
        <v>3</v>
      </c>
      <c r="K763" s="48">
        <v>0.84899999999999998</v>
      </c>
      <c r="L763" s="49">
        <v>58</v>
      </c>
      <c r="M763" s="47">
        <v>1</v>
      </c>
      <c r="N763" s="37">
        <f t="shared" si="110"/>
        <v>-2.5548659995985545</v>
      </c>
      <c r="O763" s="37">
        <f t="shared" si="111"/>
        <v>7.7702643555144779E-2</v>
      </c>
      <c r="P763" s="37">
        <f t="shared" si="112"/>
        <v>7.2100262553702124E-2</v>
      </c>
      <c r="Q763" s="1">
        <f>VLOOKUP(P763,Rates!$A$2:$B$7,2,TRUE)</f>
        <v>0.35</v>
      </c>
      <c r="R763" s="38">
        <f t="shared" ca="1" si="113"/>
        <v>0.55873620883461617</v>
      </c>
      <c r="S763" s="53">
        <f t="shared" ca="1" si="114"/>
        <v>0</v>
      </c>
      <c r="T763" s="38">
        <f t="shared" ca="1" si="115"/>
        <v>0.19096476969555332</v>
      </c>
      <c r="U763" s="54">
        <f t="shared" ca="1" si="116"/>
        <v>0.42382562981177796</v>
      </c>
      <c r="V763">
        <f t="shared" ca="1" si="117"/>
        <v>0</v>
      </c>
      <c r="W763" s="41">
        <f ca="1">VLOOKUP(LoanApplications!Q763,Rates!$B$2:$C$7,2,FALSE)*V763-800</f>
        <v>-800</v>
      </c>
      <c r="X763">
        <f t="shared" si="118"/>
        <v>0</v>
      </c>
      <c r="Y763" s="41">
        <f t="shared" ca="1" si="119"/>
        <v>0</v>
      </c>
    </row>
    <row r="764" spans="10:25">
      <c r="J764" s="47">
        <v>1</v>
      </c>
      <c r="K764" s="48">
        <v>0.622</v>
      </c>
      <c r="L764" s="49">
        <v>63</v>
      </c>
      <c r="M764" s="47">
        <v>1</v>
      </c>
      <c r="N764" s="37">
        <f t="shared" si="110"/>
        <v>0.34847091480923709</v>
      </c>
      <c r="O764" s="37">
        <f t="shared" si="111"/>
        <v>1.4168993315367662</v>
      </c>
      <c r="P764" s="37">
        <f t="shared" si="112"/>
        <v>0.58624673069682309</v>
      </c>
      <c r="Q764" s="1">
        <f>VLOOKUP(P764,Rates!$A$2:$B$7,2,TRUE)</f>
        <v>0.28000000000000003</v>
      </c>
      <c r="R764" s="38">
        <f t="shared" ca="1" si="113"/>
        <v>0.38423198787423707</v>
      </c>
      <c r="S764" s="53">
        <f t="shared" ca="1" si="114"/>
        <v>0</v>
      </c>
      <c r="T764" s="38">
        <f t="shared" ca="1" si="115"/>
        <v>0.14796427559930192</v>
      </c>
      <c r="U764" s="54">
        <f t="shared" ca="1" si="116"/>
        <v>0.32025364596818706</v>
      </c>
      <c r="V764">
        <f t="shared" ca="1" si="117"/>
        <v>0</v>
      </c>
      <c r="W764" s="41">
        <f ca="1">VLOOKUP(LoanApplications!Q764,Rates!$B$2:$C$7,2,FALSE)*V764-800</f>
        <v>-800</v>
      </c>
      <c r="X764">
        <f t="shared" si="118"/>
        <v>1</v>
      </c>
      <c r="Y764" s="41">
        <f t="shared" ca="1" si="119"/>
        <v>-800</v>
      </c>
    </row>
    <row r="765" spans="10:25">
      <c r="J765" s="47">
        <v>7</v>
      </c>
      <c r="K765" s="48">
        <v>1.8440000000000001</v>
      </c>
      <c r="L765" s="49">
        <v>72</v>
      </c>
      <c r="M765" s="47">
        <v>1</v>
      </c>
      <c r="N765" s="37">
        <f t="shared" si="110"/>
        <v>0.19120735028485569</v>
      </c>
      <c r="O765" s="37">
        <f t="shared" si="111"/>
        <v>1.2107104672166253</v>
      </c>
      <c r="P765" s="37">
        <f t="shared" si="112"/>
        <v>0.54765673079793187</v>
      </c>
      <c r="Q765" s="1">
        <f>VLOOKUP(P765,Rates!$A$2:$B$7,2,TRUE)</f>
        <v>0.28000000000000003</v>
      </c>
      <c r="R765" s="38">
        <f t="shared" ca="1" si="113"/>
        <v>0.21620433620194701</v>
      </c>
      <c r="S765" s="53">
        <f t="shared" ca="1" si="114"/>
        <v>0</v>
      </c>
      <c r="T765" s="38">
        <f t="shared" ca="1" si="115"/>
        <v>0.2787193805824123</v>
      </c>
      <c r="U765" s="54">
        <f t="shared" ca="1" si="116"/>
        <v>0.65345401759131172</v>
      </c>
      <c r="V765">
        <f t="shared" ca="1" si="117"/>
        <v>0</v>
      </c>
      <c r="W765" s="41">
        <f ca="1">VLOOKUP(LoanApplications!Q765,Rates!$B$2:$C$7,2,FALSE)*V765-800</f>
        <v>-800</v>
      </c>
      <c r="X765">
        <f t="shared" si="118"/>
        <v>1</v>
      </c>
      <c r="Y765" s="41">
        <f t="shared" ca="1" si="119"/>
        <v>-800</v>
      </c>
    </row>
    <row r="766" spans="10:25">
      <c r="J766" s="47">
        <v>15</v>
      </c>
      <c r="K766" s="48">
        <v>0.80600000000000005</v>
      </c>
      <c r="L766" s="49">
        <v>57</v>
      </c>
      <c r="M766" s="47">
        <v>1</v>
      </c>
      <c r="N766" s="37">
        <f t="shared" si="110"/>
        <v>1.2414353888920431</v>
      </c>
      <c r="O766" s="37">
        <f t="shared" si="111"/>
        <v>3.4605771755205881</v>
      </c>
      <c r="P766" s="37">
        <f t="shared" si="112"/>
        <v>0.7758137656516858</v>
      </c>
      <c r="Q766" s="1">
        <f>VLOOKUP(P766,Rates!$A$2:$B$7,2,TRUE)</f>
        <v>0.25</v>
      </c>
      <c r="R766" s="38">
        <f t="shared" ca="1" si="113"/>
        <v>0.48358813108111787</v>
      </c>
      <c r="S766" s="53">
        <f t="shared" ca="1" si="114"/>
        <v>1</v>
      </c>
      <c r="T766" s="38">
        <f t="shared" ca="1" si="115"/>
        <v>0.93256191346623074</v>
      </c>
      <c r="U766" s="54">
        <f t="shared" ca="1" si="116"/>
        <v>5.3930906771184892</v>
      </c>
      <c r="V766">
        <f t="shared" ca="1" si="117"/>
        <v>8</v>
      </c>
      <c r="W766" s="41">
        <f ca="1">VLOOKUP(LoanApplications!Q766,Rates!$B$2:$C$7,2,FALSE)*V766-800</f>
        <v>76.803357187340907</v>
      </c>
      <c r="X766">
        <f t="shared" si="118"/>
        <v>1</v>
      </c>
      <c r="Y766" s="41">
        <f t="shared" ca="1" si="119"/>
        <v>76.803357187340907</v>
      </c>
    </row>
    <row r="767" spans="10:25">
      <c r="J767" s="47">
        <v>13</v>
      </c>
      <c r="K767" s="48">
        <v>1.2669999999999999</v>
      </c>
      <c r="L767" s="49">
        <v>57</v>
      </c>
      <c r="M767" s="47">
        <v>1</v>
      </c>
      <c r="N767" s="37">
        <f t="shared" si="110"/>
        <v>-1.8693691265738579</v>
      </c>
      <c r="O767" s="37">
        <f t="shared" si="111"/>
        <v>0.15422092501486842</v>
      </c>
      <c r="P767" s="37">
        <f t="shared" si="112"/>
        <v>0.13361473672198568</v>
      </c>
      <c r="Q767" s="1">
        <f>VLOOKUP(P767,Rates!$A$2:$B$7,2,TRUE)</f>
        <v>0.35</v>
      </c>
      <c r="R767" s="38">
        <f t="shared" ca="1" si="113"/>
        <v>6.3644965197360071E-2</v>
      </c>
      <c r="S767" s="53">
        <f t="shared" ca="1" si="114"/>
        <v>0</v>
      </c>
      <c r="T767" s="38">
        <f t="shared" ca="1" si="115"/>
        <v>0.95837432072211259</v>
      </c>
      <c r="U767" s="54">
        <f t="shared" ca="1" si="116"/>
        <v>6.3580760236527931</v>
      </c>
      <c r="V767">
        <f t="shared" ca="1" si="117"/>
        <v>6</v>
      </c>
      <c r="W767" s="41">
        <f ca="1">VLOOKUP(LoanApplications!Q767,Rates!$B$2:$C$7,2,FALSE)*V767-800</f>
        <v>-118.61100976197633</v>
      </c>
      <c r="X767">
        <f t="shared" si="118"/>
        <v>0</v>
      </c>
      <c r="Y767" s="41">
        <f t="shared" ca="1" si="119"/>
        <v>0</v>
      </c>
    </row>
    <row r="768" spans="10:25">
      <c r="J768" s="47">
        <v>2</v>
      </c>
      <c r="K768" s="48">
        <v>0.504</v>
      </c>
      <c r="L768" s="49">
        <v>55</v>
      </c>
      <c r="M768" s="47">
        <v>1</v>
      </c>
      <c r="N768" s="37">
        <f t="shared" si="110"/>
        <v>-2.4948772126736856</v>
      </c>
      <c r="O768" s="37">
        <f t="shared" si="111"/>
        <v>8.250658153235553E-2</v>
      </c>
      <c r="P768" s="37">
        <f t="shared" si="112"/>
        <v>7.6218087667940387E-2</v>
      </c>
      <c r="Q768" s="1">
        <f>VLOOKUP(P768,Rates!$A$2:$B$7,2,TRUE)</f>
        <v>0.35</v>
      </c>
      <c r="R768" s="38">
        <f t="shared" ca="1" si="113"/>
        <v>7.5895468774547115E-2</v>
      </c>
      <c r="S768" s="53">
        <f t="shared" ca="1" si="114"/>
        <v>0</v>
      </c>
      <c r="T768" s="38">
        <f t="shared" ca="1" si="115"/>
        <v>9.434106646504492E-2</v>
      </c>
      <c r="U768" s="54">
        <f t="shared" ca="1" si="116"/>
        <v>0.19818499373464424</v>
      </c>
      <c r="V768">
        <f t="shared" ca="1" si="117"/>
        <v>0</v>
      </c>
      <c r="W768" s="41">
        <f ca="1">VLOOKUP(LoanApplications!Q768,Rates!$B$2:$C$7,2,FALSE)*V768-800</f>
        <v>-800</v>
      </c>
      <c r="X768">
        <f t="shared" si="118"/>
        <v>0</v>
      </c>
      <c r="Y768" s="41">
        <f t="shared" ca="1" si="119"/>
        <v>0</v>
      </c>
    </row>
    <row r="769" spans="10:25">
      <c r="J769" s="47">
        <v>18</v>
      </c>
      <c r="K769" s="48">
        <v>0.44400000000000006</v>
      </c>
      <c r="L769" s="49">
        <v>46</v>
      </c>
      <c r="M769" s="47">
        <v>1</v>
      </c>
      <c r="N769" s="37">
        <f t="shared" si="110"/>
        <v>-1.0646493375243935</v>
      </c>
      <c r="O769" s="37">
        <f t="shared" si="111"/>
        <v>0.34484875908724855</v>
      </c>
      <c r="P769" s="37">
        <f t="shared" si="112"/>
        <v>0.2564219632557776</v>
      </c>
      <c r="Q769" s="1">
        <f>VLOOKUP(P769,Rates!$A$2:$B$7,2,TRUE)</f>
        <v>0.3</v>
      </c>
      <c r="R769" s="38">
        <f t="shared" ca="1" si="113"/>
        <v>0.8486645463490744</v>
      </c>
      <c r="S769" s="53">
        <f t="shared" ca="1" si="114"/>
        <v>1</v>
      </c>
      <c r="T769" s="38">
        <f t="shared" ca="1" si="115"/>
        <v>0.6265996437297493</v>
      </c>
      <c r="U769" s="54">
        <f t="shared" ca="1" si="116"/>
        <v>1.9702081875000701</v>
      </c>
      <c r="V769">
        <f t="shared" ca="1" si="117"/>
        <v>8</v>
      </c>
      <c r="W769" s="41">
        <f ca="1">VLOOKUP(LoanApplications!Q769,Rates!$B$2:$C$7,2,FALSE)*V769-800</f>
        <v>92.591013325425138</v>
      </c>
      <c r="X769">
        <f t="shared" si="118"/>
        <v>0</v>
      </c>
      <c r="Y769" s="41">
        <f t="shared" ca="1" si="119"/>
        <v>0</v>
      </c>
    </row>
    <row r="770" spans="10:25">
      <c r="J770" s="47">
        <v>24</v>
      </c>
      <c r="K770" s="48">
        <v>1.075</v>
      </c>
      <c r="L770" s="49">
        <v>45</v>
      </c>
      <c r="M770" s="47">
        <v>1</v>
      </c>
      <c r="N770" s="37">
        <f t="shared" si="110"/>
        <v>-2.853186857233915</v>
      </c>
      <c r="O770" s="37">
        <f t="shared" si="111"/>
        <v>5.7660272705804004E-2</v>
      </c>
      <c r="P770" s="37">
        <f t="shared" si="112"/>
        <v>5.4516818106717935E-2</v>
      </c>
      <c r="Q770" s="1">
        <f>VLOOKUP(P770,Rates!$A$2:$B$7,2,TRUE)</f>
        <v>0.35</v>
      </c>
      <c r="R770" s="38">
        <f t="shared" ca="1" si="113"/>
        <v>0.73131074787995698</v>
      </c>
      <c r="S770" s="53">
        <f t="shared" ca="1" si="114"/>
        <v>0</v>
      </c>
      <c r="T770" s="38">
        <f t="shared" ca="1" si="115"/>
        <v>0.72319267673653609</v>
      </c>
      <c r="U770" s="54">
        <f t="shared" ca="1" si="116"/>
        <v>2.5688671974238471</v>
      </c>
      <c r="V770">
        <f t="shared" ca="1" si="117"/>
        <v>2</v>
      </c>
      <c r="W770" s="41">
        <f ca="1">VLOOKUP(LoanApplications!Q770,Rates!$B$2:$C$7,2,FALSE)*V770-800</f>
        <v>-572.87033658732548</v>
      </c>
      <c r="X770">
        <f t="shared" si="118"/>
        <v>0</v>
      </c>
      <c r="Y770" s="41">
        <f t="shared" ca="1" si="119"/>
        <v>0</v>
      </c>
    </row>
    <row r="771" spans="10:25">
      <c r="J771" s="47">
        <v>16</v>
      </c>
      <c r="K771" s="48">
        <v>0.85500000000000009</v>
      </c>
      <c r="L771" s="49">
        <v>55</v>
      </c>
      <c r="M771" s="47">
        <v>1</v>
      </c>
      <c r="N771" s="37">
        <f t="shared" ref="N771:N834" si="120">SUMPRODUCT($A$10:$D$10,J771:M771)</f>
        <v>0.36845248378094553</v>
      </c>
      <c r="O771" s="37">
        <f t="shared" ref="O771:O834" si="121">EXP(N771)</f>
        <v>1.4454959544944697</v>
      </c>
      <c r="P771" s="37">
        <f t="shared" ref="P771:P834" si="122">O771/(1+O771)</f>
        <v>0.59108499109878154</v>
      </c>
      <c r="Q771" s="1">
        <f>VLOOKUP(P771,Rates!$A$2:$B$7,2,TRUE)</f>
        <v>0.28000000000000003</v>
      </c>
      <c r="R771" s="38">
        <f t="shared" ref="R771:R834" ca="1" si="123">RAND()</f>
        <v>0.44655153065110131</v>
      </c>
      <c r="S771" s="53">
        <f t="shared" ref="S771:S834" ca="1" si="124">_xlfn.BINOM.INV(1,P771,R771)</f>
        <v>1</v>
      </c>
      <c r="T771" s="38">
        <f t="shared" ref="T771:T834" ca="1" si="125">RAND()</f>
        <v>0.87570697649458606</v>
      </c>
      <c r="U771" s="54">
        <f t="shared" ref="U771:U834" ca="1" si="126">_xlfn.GAMMA.INV(T771,1,2)</f>
        <v>4.1702268166087499</v>
      </c>
      <c r="V771">
        <f t="shared" ref="V771:V834" ca="1" si="127">IF(S771=1,8,MIN(FLOOR(U771,1),7))</f>
        <v>8</v>
      </c>
      <c r="W771" s="41">
        <f ca="1">VLOOKUP(LoanApplications!Q771,Rates!$B$2:$C$7,2,FALSE)*V771-800</f>
        <v>86.259095044028413</v>
      </c>
      <c r="X771">
        <f t="shared" ref="X771:X834" si="128">IF(P771&gt;$AB$2,1,0)</f>
        <v>1</v>
      </c>
      <c r="Y771" s="41">
        <f t="shared" ref="Y771:Y834" ca="1" si="129">X771*W771</f>
        <v>86.259095044028413</v>
      </c>
    </row>
    <row r="772" spans="10:25">
      <c r="J772" s="47">
        <v>6</v>
      </c>
      <c r="K772" s="48">
        <v>2.0449999999999999</v>
      </c>
      <c r="L772" s="49">
        <v>69</v>
      </c>
      <c r="M772" s="47">
        <v>1</v>
      </c>
      <c r="N772" s="37">
        <f t="shared" si="120"/>
        <v>-2.6348063345192969</v>
      </c>
      <c r="O772" s="37">
        <f t="shared" si="121"/>
        <v>7.1732860242320909E-2</v>
      </c>
      <c r="P772" s="37">
        <f t="shared" si="122"/>
        <v>6.6931660774217541E-2</v>
      </c>
      <c r="Q772" s="1">
        <f>VLOOKUP(P772,Rates!$A$2:$B$7,2,TRUE)</f>
        <v>0.35</v>
      </c>
      <c r="R772" s="38">
        <f t="shared" ca="1" si="123"/>
        <v>0.85893889593490502</v>
      </c>
      <c r="S772" s="53">
        <f t="shared" ca="1" si="124"/>
        <v>0</v>
      </c>
      <c r="T772" s="38">
        <f t="shared" ca="1" si="125"/>
        <v>0.25240718147686214</v>
      </c>
      <c r="U772" s="54">
        <f t="shared" ca="1" si="126"/>
        <v>0.58179361897736848</v>
      </c>
      <c r="V772">
        <f t="shared" ca="1" si="127"/>
        <v>0</v>
      </c>
      <c r="W772" s="41">
        <f ca="1">VLOOKUP(LoanApplications!Q772,Rates!$B$2:$C$7,2,FALSE)*V772-800</f>
        <v>-800</v>
      </c>
      <c r="X772">
        <f t="shared" si="128"/>
        <v>0</v>
      </c>
      <c r="Y772" s="41">
        <f t="shared" ca="1" si="129"/>
        <v>0</v>
      </c>
    </row>
    <row r="773" spans="10:25">
      <c r="J773" s="47">
        <v>13</v>
      </c>
      <c r="K773" s="48">
        <v>1.3679999999999999</v>
      </c>
      <c r="L773" s="49">
        <v>62</v>
      </c>
      <c r="M773" s="47">
        <v>1</v>
      </c>
      <c r="N773" s="37">
        <f t="shared" si="120"/>
        <v>-2.5659839912982818E-2</v>
      </c>
      <c r="O773" s="37">
        <f t="shared" si="121"/>
        <v>0.97466657589361994</v>
      </c>
      <c r="P773" s="37">
        <f t="shared" si="122"/>
        <v>0.49358539198069029</v>
      </c>
      <c r="Q773" s="1">
        <f>VLOOKUP(P773,Rates!$A$2:$B$7,2,TRUE)</f>
        <v>0.28000000000000003</v>
      </c>
      <c r="R773" s="38">
        <f t="shared" ca="1" si="123"/>
        <v>0.29827195750894753</v>
      </c>
      <c r="S773" s="53">
        <f t="shared" ca="1" si="124"/>
        <v>0</v>
      </c>
      <c r="T773" s="38">
        <f t="shared" ca="1" si="125"/>
        <v>0.66257561786275776</v>
      </c>
      <c r="U773" s="54">
        <f t="shared" ca="1" si="126"/>
        <v>2.1728276933996979</v>
      </c>
      <c r="V773">
        <f t="shared" ca="1" si="127"/>
        <v>2</v>
      </c>
      <c r="W773" s="41">
        <f ca="1">VLOOKUP(LoanApplications!Q773,Rates!$B$2:$C$7,2,FALSE)*V773-800</f>
        <v>-578.43522623899287</v>
      </c>
      <c r="X773">
        <f t="shared" si="128"/>
        <v>1</v>
      </c>
      <c r="Y773" s="41">
        <f t="shared" ca="1" si="129"/>
        <v>-578.43522623899287</v>
      </c>
    </row>
    <row r="774" spans="10:25">
      <c r="J774" s="47">
        <v>15</v>
      </c>
      <c r="K774" s="48">
        <v>0.67699999999999994</v>
      </c>
      <c r="L774" s="49">
        <v>47.472000000000001</v>
      </c>
      <c r="M774" s="47">
        <v>1</v>
      </c>
      <c r="N774" s="37">
        <f t="shared" si="120"/>
        <v>-2.6073983436476098</v>
      </c>
      <c r="O774" s="37">
        <f t="shared" si="121"/>
        <v>7.3726104455454439E-2</v>
      </c>
      <c r="P774" s="37">
        <f t="shared" si="122"/>
        <v>6.8663790653432047E-2</v>
      </c>
      <c r="Q774" s="1">
        <f>VLOOKUP(P774,Rates!$A$2:$B$7,2,TRUE)</f>
        <v>0.35</v>
      </c>
      <c r="R774" s="38">
        <f t="shared" ca="1" si="123"/>
        <v>0.28511987574405595</v>
      </c>
      <c r="S774" s="53">
        <f t="shared" ca="1" si="124"/>
        <v>0</v>
      </c>
      <c r="T774" s="38">
        <f t="shared" ca="1" si="125"/>
        <v>0.48375906099787236</v>
      </c>
      <c r="U774" s="54">
        <f t="shared" ca="1" si="126"/>
        <v>1.3223633728613073</v>
      </c>
      <c r="V774">
        <f t="shared" ca="1" si="127"/>
        <v>1</v>
      </c>
      <c r="W774" s="41">
        <f ca="1">VLOOKUP(LoanApplications!Q774,Rates!$B$2:$C$7,2,FALSE)*V774-800</f>
        <v>-686.43516829366274</v>
      </c>
      <c r="X774">
        <f t="shared" si="128"/>
        <v>0</v>
      </c>
      <c r="Y774" s="41">
        <f t="shared" ca="1" si="129"/>
        <v>0</v>
      </c>
    </row>
    <row r="775" spans="10:25">
      <c r="J775" s="47">
        <v>21</v>
      </c>
      <c r="K775" s="48">
        <v>2.347</v>
      </c>
      <c r="L775" s="49">
        <v>61</v>
      </c>
      <c r="M775" s="47">
        <v>1</v>
      </c>
      <c r="N775" s="37">
        <f t="shared" si="120"/>
        <v>-2.9795393636232319</v>
      </c>
      <c r="O775" s="37">
        <f t="shared" si="121"/>
        <v>5.0816236281444188E-2</v>
      </c>
      <c r="P775" s="37">
        <f t="shared" si="122"/>
        <v>4.8358822910149514E-2</v>
      </c>
      <c r="Q775" s="1">
        <f>VLOOKUP(P775,Rates!$A$2:$B$7,2,TRUE)</f>
        <v>0.35</v>
      </c>
      <c r="R775" s="38">
        <f t="shared" ca="1" si="123"/>
        <v>0.41335088326293079</v>
      </c>
      <c r="S775" s="53">
        <f t="shared" ca="1" si="124"/>
        <v>0</v>
      </c>
      <c r="T775" s="38">
        <f t="shared" ca="1" si="125"/>
        <v>4.5364288084983495E-2</v>
      </c>
      <c r="U775" s="54">
        <f t="shared" ca="1" si="126"/>
        <v>9.2850929530852194E-2</v>
      </c>
      <c r="V775">
        <f t="shared" ca="1" si="127"/>
        <v>0</v>
      </c>
      <c r="W775" s="41">
        <f ca="1">VLOOKUP(LoanApplications!Q775,Rates!$B$2:$C$7,2,FALSE)*V775-800</f>
        <v>-800</v>
      </c>
      <c r="X775">
        <f t="shared" si="128"/>
        <v>0</v>
      </c>
      <c r="Y775" s="41">
        <f t="shared" ca="1" si="129"/>
        <v>0</v>
      </c>
    </row>
    <row r="776" spans="10:25">
      <c r="J776" s="47">
        <v>20</v>
      </c>
      <c r="K776" s="48">
        <v>1.27</v>
      </c>
      <c r="L776" s="49">
        <v>56.5</v>
      </c>
      <c r="M776" s="47">
        <v>1</v>
      </c>
      <c r="N776" s="37">
        <f t="shared" si="120"/>
        <v>0.2363255281683081</v>
      </c>
      <c r="O776" s="37">
        <f t="shared" si="121"/>
        <v>1.2665865526654596</v>
      </c>
      <c r="P776" s="37">
        <f t="shared" si="122"/>
        <v>0.55880793573754317</v>
      </c>
      <c r="Q776" s="1">
        <f>VLOOKUP(P776,Rates!$A$2:$B$7,2,TRUE)</f>
        <v>0.28000000000000003</v>
      </c>
      <c r="R776" s="38">
        <f t="shared" ca="1" si="123"/>
        <v>0.4742658036894617</v>
      </c>
      <c r="S776" s="53">
        <f t="shared" ca="1" si="124"/>
        <v>1</v>
      </c>
      <c r="T776" s="38">
        <f t="shared" ca="1" si="125"/>
        <v>0.82203120530457996</v>
      </c>
      <c r="U776" s="54">
        <f t="shared" ca="1" si="126"/>
        <v>3.4522941095173127</v>
      </c>
      <c r="V776">
        <f t="shared" ca="1" si="127"/>
        <v>8</v>
      </c>
      <c r="W776" s="41">
        <f ca="1">VLOOKUP(LoanApplications!Q776,Rates!$B$2:$C$7,2,FALSE)*V776-800</f>
        <v>86.259095044028413</v>
      </c>
      <c r="X776">
        <f t="shared" si="128"/>
        <v>1</v>
      </c>
      <c r="Y776" s="41">
        <f t="shared" ca="1" si="129"/>
        <v>86.259095044028413</v>
      </c>
    </row>
    <row r="777" spans="10:25">
      <c r="J777" s="47">
        <v>9</v>
      </c>
      <c r="K777" s="48">
        <v>0.45599999999999996</v>
      </c>
      <c r="L777" s="49">
        <v>60</v>
      </c>
      <c r="M777" s="47">
        <v>1</v>
      </c>
      <c r="N777" s="37">
        <f t="shared" si="120"/>
        <v>2.4957126769325768</v>
      </c>
      <c r="O777" s="37">
        <f t="shared" si="121"/>
        <v>12.130375477547609</v>
      </c>
      <c r="P777" s="37">
        <f t="shared" si="122"/>
        <v>0.92384071562081693</v>
      </c>
      <c r="Q777" s="1">
        <f>VLOOKUP(P777,Rates!$A$2:$B$7,2,TRUE)</f>
        <v>0.22</v>
      </c>
      <c r="R777" s="38">
        <f t="shared" ca="1" si="123"/>
        <v>8.9286872639067316E-2</v>
      </c>
      <c r="S777" s="53">
        <f t="shared" ca="1" si="124"/>
        <v>1</v>
      </c>
      <c r="T777" s="38">
        <f t="shared" ca="1" si="125"/>
        <v>0.72687365383881586</v>
      </c>
      <c r="U777" s="54">
        <f t="shared" ca="1" si="126"/>
        <v>2.5956415688156551</v>
      </c>
      <c r="V777">
        <f t="shared" ca="1" si="127"/>
        <v>8</v>
      </c>
      <c r="W777" s="41">
        <f ca="1">VLOOKUP(LoanApplications!Q777,Rates!$B$2:$C$7,2,FALSE)*V777-800</f>
        <v>67.398382478407598</v>
      </c>
      <c r="X777">
        <f t="shared" si="128"/>
        <v>1</v>
      </c>
      <c r="Y777" s="41">
        <f t="shared" ca="1" si="129"/>
        <v>67.398382478407598</v>
      </c>
    </row>
    <row r="778" spans="10:25">
      <c r="J778" s="47">
        <v>16</v>
      </c>
      <c r="K778" s="48">
        <v>1.4369999999999998</v>
      </c>
      <c r="L778" s="49">
        <v>53</v>
      </c>
      <c r="M778" s="47">
        <v>1</v>
      </c>
      <c r="N778" s="37">
        <f t="shared" si="120"/>
        <v>-3.6588626199019814</v>
      </c>
      <c r="O778" s="37">
        <f t="shared" si="121"/>
        <v>2.5761797024739071E-2</v>
      </c>
      <c r="P778" s="37">
        <f t="shared" si="122"/>
        <v>2.5114794779316347E-2</v>
      </c>
      <c r="Q778" s="1">
        <f>VLOOKUP(P778,Rates!$A$2:$B$7,2,TRUE)</f>
        <v>0.35</v>
      </c>
      <c r="R778" s="38">
        <f t="shared" ca="1" si="123"/>
        <v>4.9814053173669604E-2</v>
      </c>
      <c r="S778" s="53">
        <f t="shared" ca="1" si="124"/>
        <v>0</v>
      </c>
      <c r="T778" s="38">
        <f t="shared" ca="1" si="125"/>
        <v>0.28490506496509904</v>
      </c>
      <c r="U778" s="54">
        <f t="shared" ca="1" si="126"/>
        <v>0.67067993765905942</v>
      </c>
      <c r="V778">
        <f t="shared" ca="1" si="127"/>
        <v>0</v>
      </c>
      <c r="W778" s="41">
        <f ca="1">VLOOKUP(LoanApplications!Q778,Rates!$B$2:$C$7,2,FALSE)*V778-800</f>
        <v>-800</v>
      </c>
      <c r="X778">
        <f t="shared" si="128"/>
        <v>0</v>
      </c>
      <c r="Y778" s="41">
        <f t="shared" ca="1" si="129"/>
        <v>0</v>
      </c>
    </row>
    <row r="779" spans="10:25">
      <c r="J779" s="47">
        <v>16</v>
      </c>
      <c r="K779" s="48">
        <v>1.8219999999999998</v>
      </c>
      <c r="L779" s="49">
        <v>57</v>
      </c>
      <c r="M779" s="47">
        <v>1</v>
      </c>
      <c r="N779" s="37">
        <f t="shared" si="120"/>
        <v>-3.7918108533937342</v>
      </c>
      <c r="O779" s="37">
        <f t="shared" si="121"/>
        <v>2.2554721554109772E-2</v>
      </c>
      <c r="P779" s="37">
        <f t="shared" si="122"/>
        <v>2.2057226942173245E-2</v>
      </c>
      <c r="Q779" s="1">
        <f>VLOOKUP(P779,Rates!$A$2:$B$7,2,TRUE)</f>
        <v>0.35</v>
      </c>
      <c r="R779" s="38">
        <f t="shared" ca="1" si="123"/>
        <v>0.23679232387539884</v>
      </c>
      <c r="S779" s="53">
        <f t="shared" ca="1" si="124"/>
        <v>0</v>
      </c>
      <c r="T779" s="38">
        <f t="shared" ca="1" si="125"/>
        <v>0.14325607840516208</v>
      </c>
      <c r="U779" s="54">
        <f t="shared" ca="1" si="126"/>
        <v>0.3092324259540486</v>
      </c>
      <c r="V779">
        <f t="shared" ca="1" si="127"/>
        <v>0</v>
      </c>
      <c r="W779" s="41">
        <f ca="1">VLOOKUP(LoanApplications!Q779,Rates!$B$2:$C$7,2,FALSE)*V779-800</f>
        <v>-800</v>
      </c>
      <c r="X779">
        <f t="shared" si="128"/>
        <v>0</v>
      </c>
      <c r="Y779" s="41">
        <f t="shared" ca="1" si="129"/>
        <v>0</v>
      </c>
    </row>
    <row r="780" spans="10:25">
      <c r="J780" s="47">
        <v>7</v>
      </c>
      <c r="K780" s="48">
        <v>1.2849999999999999</v>
      </c>
      <c r="L780" s="49">
        <v>66</v>
      </c>
      <c r="M780" s="47">
        <v>1</v>
      </c>
      <c r="N780" s="37">
        <f t="shared" si="120"/>
        <v>0.29284390248771075</v>
      </c>
      <c r="O780" s="37">
        <f t="shared" si="121"/>
        <v>1.3402335669767842</v>
      </c>
      <c r="P780" s="37">
        <f t="shared" si="122"/>
        <v>0.5726922243526984</v>
      </c>
      <c r="Q780" s="1">
        <f>VLOOKUP(P780,Rates!$A$2:$B$7,2,TRUE)</f>
        <v>0.28000000000000003</v>
      </c>
      <c r="R780" s="38">
        <f t="shared" ca="1" si="123"/>
        <v>0.7622587040094132</v>
      </c>
      <c r="S780" s="53">
        <f t="shared" ca="1" si="124"/>
        <v>1</v>
      </c>
      <c r="T780" s="38">
        <f t="shared" ca="1" si="125"/>
        <v>0.5854705518499207</v>
      </c>
      <c r="U780" s="54">
        <f t="shared" ca="1" si="126"/>
        <v>1.7612225238724071</v>
      </c>
      <c r="V780">
        <f t="shared" ca="1" si="127"/>
        <v>8</v>
      </c>
      <c r="W780" s="41">
        <f ca="1">VLOOKUP(LoanApplications!Q780,Rates!$B$2:$C$7,2,FALSE)*V780-800</f>
        <v>86.259095044028413</v>
      </c>
      <c r="X780">
        <f t="shared" si="128"/>
        <v>1</v>
      </c>
      <c r="Y780" s="41">
        <f t="shared" ca="1" si="129"/>
        <v>86.259095044028413</v>
      </c>
    </row>
    <row r="781" spans="10:25">
      <c r="J781" s="47">
        <v>17</v>
      </c>
      <c r="K781" s="48">
        <v>1.877</v>
      </c>
      <c r="L781" s="49">
        <v>70</v>
      </c>
      <c r="M781" s="47">
        <v>1</v>
      </c>
      <c r="N781" s="37">
        <f t="shared" si="120"/>
        <v>2.4361925888468789</v>
      </c>
      <c r="O781" s="37">
        <f t="shared" si="121"/>
        <v>11.429441212848397</v>
      </c>
      <c r="P781" s="37">
        <f t="shared" si="122"/>
        <v>0.91954586027839347</v>
      </c>
      <c r="Q781" s="1">
        <f>VLOOKUP(P781,Rates!$A$2:$B$7,2,TRUE)</f>
        <v>0.22</v>
      </c>
      <c r="R781" s="38">
        <f t="shared" ca="1" si="123"/>
        <v>0.17405422535960757</v>
      </c>
      <c r="S781" s="53">
        <f t="shared" ca="1" si="124"/>
        <v>1</v>
      </c>
      <c r="T781" s="38">
        <f t="shared" ca="1" si="125"/>
        <v>0.1988593562158919</v>
      </c>
      <c r="U781" s="54">
        <f t="shared" ca="1" si="126"/>
        <v>0.44343752415697796</v>
      </c>
      <c r="V781">
        <f t="shared" ca="1" si="127"/>
        <v>8</v>
      </c>
      <c r="W781" s="41">
        <f ca="1">VLOOKUP(LoanApplications!Q781,Rates!$B$2:$C$7,2,FALSE)*V781-800</f>
        <v>67.398382478407598</v>
      </c>
      <c r="X781">
        <f t="shared" si="128"/>
        <v>1</v>
      </c>
      <c r="Y781" s="41">
        <f t="shared" ca="1" si="129"/>
        <v>67.398382478407598</v>
      </c>
    </row>
    <row r="782" spans="10:25">
      <c r="J782" s="47">
        <v>6</v>
      </c>
      <c r="K782" s="48">
        <v>1.8809999999999998</v>
      </c>
      <c r="L782" s="49">
        <v>72</v>
      </c>
      <c r="M782" s="47">
        <v>1</v>
      </c>
      <c r="N782" s="37">
        <f t="shared" si="120"/>
        <v>-0.34140831719247799</v>
      </c>
      <c r="O782" s="37">
        <f t="shared" si="121"/>
        <v>0.71076862989616973</v>
      </c>
      <c r="P782" s="37">
        <f t="shared" si="122"/>
        <v>0.41546742059404479</v>
      </c>
      <c r="Q782" s="1">
        <f>VLOOKUP(P782,Rates!$A$2:$B$7,2,TRUE)</f>
        <v>0.3</v>
      </c>
      <c r="R782" s="38">
        <f t="shared" ca="1" si="123"/>
        <v>0.86008634530007644</v>
      </c>
      <c r="S782" s="53">
        <f t="shared" ca="1" si="124"/>
        <v>1</v>
      </c>
      <c r="T782" s="38">
        <f t="shared" ca="1" si="125"/>
        <v>0.27705205371676189</v>
      </c>
      <c r="U782" s="54">
        <f t="shared" ca="1" si="126"/>
        <v>0.64883611251452744</v>
      </c>
      <c r="V782">
        <f t="shared" ca="1" si="127"/>
        <v>8</v>
      </c>
      <c r="W782" s="41">
        <f ca="1">VLOOKUP(LoanApplications!Q782,Rates!$B$2:$C$7,2,FALSE)*V782-800</f>
        <v>92.591013325425138</v>
      </c>
      <c r="X782">
        <f t="shared" si="128"/>
        <v>1</v>
      </c>
      <c r="Y782" s="41">
        <f t="shared" ca="1" si="129"/>
        <v>92.591013325425138</v>
      </c>
    </row>
    <row r="783" spans="10:25">
      <c r="J783" s="47">
        <v>18</v>
      </c>
      <c r="K783" s="48">
        <v>1.377</v>
      </c>
      <c r="L783" s="49">
        <v>57.1</v>
      </c>
      <c r="M783" s="47">
        <v>1</v>
      </c>
      <c r="N783" s="37">
        <f t="shared" si="120"/>
        <v>-0.71802650119603584</v>
      </c>
      <c r="O783" s="37">
        <f t="shared" si="121"/>
        <v>0.48771380945519194</v>
      </c>
      <c r="P783" s="37">
        <f t="shared" si="122"/>
        <v>0.32782770876731665</v>
      </c>
      <c r="Q783" s="1">
        <f>VLOOKUP(P783,Rates!$A$2:$B$7,2,TRUE)</f>
        <v>0.3</v>
      </c>
      <c r="R783" s="38">
        <f t="shared" ca="1" si="123"/>
        <v>0.20329978345891142</v>
      </c>
      <c r="S783" s="53">
        <f t="shared" ca="1" si="124"/>
        <v>0</v>
      </c>
      <c r="T783" s="38">
        <f t="shared" ca="1" si="125"/>
        <v>0.5854390862004295</v>
      </c>
      <c r="U783" s="54">
        <f t="shared" ca="1" si="126"/>
        <v>1.7610707158140799</v>
      </c>
      <c r="V783">
        <f t="shared" ca="1" si="127"/>
        <v>1</v>
      </c>
      <c r="W783" s="41">
        <f ca="1">VLOOKUP(LoanApplications!Q783,Rates!$B$2:$C$7,2,FALSE)*V783-800</f>
        <v>-688.4261233343218</v>
      </c>
      <c r="X783">
        <f t="shared" si="128"/>
        <v>1</v>
      </c>
      <c r="Y783" s="41">
        <f t="shared" ca="1" si="129"/>
        <v>-688.4261233343218</v>
      </c>
    </row>
    <row r="784" spans="10:25">
      <c r="J784" s="47">
        <v>8</v>
      </c>
      <c r="K784" s="48">
        <v>0.79299999999999993</v>
      </c>
      <c r="L784" s="49">
        <v>52.8</v>
      </c>
      <c r="M784" s="47">
        <v>1</v>
      </c>
      <c r="N784" s="37">
        <f t="shared" si="120"/>
        <v>-3.0463149512612837</v>
      </c>
      <c r="O784" s="37">
        <f t="shared" si="121"/>
        <v>4.7533766288335173E-2</v>
      </c>
      <c r="P784" s="37">
        <f t="shared" si="122"/>
        <v>4.5376834444925601E-2</v>
      </c>
      <c r="Q784" s="1">
        <f>VLOOKUP(P784,Rates!$A$2:$B$7,2,TRUE)</f>
        <v>0.35</v>
      </c>
      <c r="R784" s="38">
        <f t="shared" ca="1" si="123"/>
        <v>4.8440183934650327E-2</v>
      </c>
      <c r="S784" s="53">
        <f t="shared" ca="1" si="124"/>
        <v>0</v>
      </c>
      <c r="T784" s="38">
        <f t="shared" ca="1" si="125"/>
        <v>0.4106775344924376</v>
      </c>
      <c r="U784" s="54">
        <f t="shared" ca="1" si="126"/>
        <v>1.0575635310070524</v>
      </c>
      <c r="V784">
        <f t="shared" ca="1" si="127"/>
        <v>1</v>
      </c>
      <c r="W784" s="41">
        <f ca="1">VLOOKUP(LoanApplications!Q784,Rates!$B$2:$C$7,2,FALSE)*V784-800</f>
        <v>-686.43516829366274</v>
      </c>
      <c r="X784">
        <f t="shared" si="128"/>
        <v>0</v>
      </c>
      <c r="Y784" s="41">
        <f t="shared" ca="1" si="129"/>
        <v>0</v>
      </c>
    </row>
    <row r="785" spans="10:25">
      <c r="J785" s="47">
        <v>5</v>
      </c>
      <c r="K785" s="48">
        <v>0.83800000000000008</v>
      </c>
      <c r="L785" s="49">
        <v>61</v>
      </c>
      <c r="M785" s="47">
        <v>1</v>
      </c>
      <c r="N785" s="37">
        <f t="shared" si="120"/>
        <v>-0.3960948177978203</v>
      </c>
      <c r="O785" s="37">
        <f t="shared" si="121"/>
        <v>0.67294288594976837</v>
      </c>
      <c r="P785" s="37">
        <f t="shared" si="122"/>
        <v>0.40225096242166281</v>
      </c>
      <c r="Q785" s="1">
        <f>VLOOKUP(P785,Rates!$A$2:$B$7,2,TRUE)</f>
        <v>0.3</v>
      </c>
      <c r="R785" s="38">
        <f t="shared" ca="1" si="123"/>
        <v>0.53277226370696329</v>
      </c>
      <c r="S785" s="53">
        <f t="shared" ca="1" si="124"/>
        <v>0</v>
      </c>
      <c r="T785" s="38">
        <f t="shared" ca="1" si="125"/>
        <v>0.10916800583970099</v>
      </c>
      <c r="U785" s="54">
        <f t="shared" ca="1" si="126"/>
        <v>0.23119885606682461</v>
      </c>
      <c r="V785">
        <f t="shared" ca="1" si="127"/>
        <v>0</v>
      </c>
      <c r="W785" s="41">
        <f ca="1">VLOOKUP(LoanApplications!Q785,Rates!$B$2:$C$7,2,FALSE)*V785-800</f>
        <v>-800</v>
      </c>
      <c r="X785">
        <f t="shared" si="128"/>
        <v>1</v>
      </c>
      <c r="Y785" s="41">
        <f t="shared" ca="1" si="129"/>
        <v>-800</v>
      </c>
    </row>
    <row r="786" spans="10:25">
      <c r="J786" s="47">
        <v>17</v>
      </c>
      <c r="K786" s="48">
        <v>1.3960000000000001</v>
      </c>
      <c r="L786" s="49">
        <v>68</v>
      </c>
      <c r="M786" s="47">
        <v>1</v>
      </c>
      <c r="N786" s="37">
        <f t="shared" si="120"/>
        <v>4.0275965830539704</v>
      </c>
      <c r="O786" s="37">
        <f t="shared" si="121"/>
        <v>56.125855182666044</v>
      </c>
      <c r="P786" s="37">
        <f t="shared" si="122"/>
        <v>0.98249479160001385</v>
      </c>
      <c r="Q786" s="1">
        <f>VLOOKUP(P786,Rates!$A$2:$B$7,2,TRUE)</f>
        <v>0.15</v>
      </c>
      <c r="R786" s="38">
        <f t="shared" ca="1" si="123"/>
        <v>0.62910326365894209</v>
      </c>
      <c r="S786" s="53">
        <f t="shared" ca="1" si="124"/>
        <v>1</v>
      </c>
      <c r="T786" s="38">
        <f t="shared" ca="1" si="125"/>
        <v>0.11965614464881136</v>
      </c>
      <c r="U786" s="54">
        <f t="shared" ca="1" si="126"/>
        <v>0.25488540622692291</v>
      </c>
      <c r="V786">
        <f t="shared" ca="1" si="127"/>
        <v>8</v>
      </c>
      <c r="W786" s="41">
        <f ca="1">VLOOKUP(LoanApplications!Q786,Rates!$B$2:$C$7,2,FALSE)*V786-800</f>
        <v>45.652073294430465</v>
      </c>
      <c r="X786">
        <f t="shared" si="128"/>
        <v>1</v>
      </c>
      <c r="Y786" s="41">
        <f t="shared" ca="1" si="129"/>
        <v>45.652073294430465</v>
      </c>
    </row>
    <row r="787" spans="10:25">
      <c r="J787" s="47">
        <v>4</v>
      </c>
      <c r="K787" s="48">
        <v>0.78899999999999992</v>
      </c>
      <c r="L787" s="49">
        <v>71</v>
      </c>
      <c r="M787" s="47">
        <v>1</v>
      </c>
      <c r="N787" s="37">
        <f t="shared" si="120"/>
        <v>4.2809951061014644</v>
      </c>
      <c r="O787" s="37">
        <f t="shared" si="121"/>
        <v>72.312362689363951</v>
      </c>
      <c r="P787" s="37">
        <f t="shared" si="122"/>
        <v>0.98635973574829172</v>
      </c>
      <c r="Q787" s="1">
        <f>VLOOKUP(P787,Rates!$A$2:$B$7,2,TRUE)</f>
        <v>0.15</v>
      </c>
      <c r="R787" s="38">
        <f t="shared" ca="1" si="123"/>
        <v>0.45928042174342742</v>
      </c>
      <c r="S787" s="53">
        <f t="shared" ca="1" si="124"/>
        <v>1</v>
      </c>
      <c r="T787" s="38">
        <f t="shared" ca="1" si="125"/>
        <v>0.95656956456441</v>
      </c>
      <c r="U787" s="54">
        <f t="shared" ca="1" si="126"/>
        <v>6.2731896126761484</v>
      </c>
      <c r="V787">
        <f t="shared" ca="1" si="127"/>
        <v>8</v>
      </c>
      <c r="W787" s="41">
        <f ca="1">VLOOKUP(LoanApplications!Q787,Rates!$B$2:$C$7,2,FALSE)*V787-800</f>
        <v>45.652073294430465</v>
      </c>
      <c r="X787">
        <f t="shared" si="128"/>
        <v>1</v>
      </c>
      <c r="Y787" s="41">
        <f t="shared" ca="1" si="129"/>
        <v>45.652073294430465</v>
      </c>
    </row>
    <row r="788" spans="10:25">
      <c r="J788" s="47">
        <v>7</v>
      </c>
      <c r="K788" s="48">
        <v>0.21400000000000002</v>
      </c>
      <c r="L788" s="49">
        <v>51</v>
      </c>
      <c r="M788" s="47">
        <v>1</v>
      </c>
      <c r="N788" s="37">
        <f t="shared" si="120"/>
        <v>-1.1788519093486016</v>
      </c>
      <c r="O788" s="37">
        <f t="shared" si="121"/>
        <v>0.30763172503973485</v>
      </c>
      <c r="P788" s="37">
        <f t="shared" si="122"/>
        <v>0.2352586887798144</v>
      </c>
      <c r="Q788" s="1">
        <f>VLOOKUP(P788,Rates!$A$2:$B$7,2,TRUE)</f>
        <v>0.35</v>
      </c>
      <c r="R788" s="38">
        <f t="shared" ca="1" si="123"/>
        <v>0.31862269468679849</v>
      </c>
      <c r="S788" s="53">
        <f t="shared" ca="1" si="124"/>
        <v>0</v>
      </c>
      <c r="T788" s="38">
        <f t="shared" ca="1" si="125"/>
        <v>0.81531901250271299</v>
      </c>
      <c r="U788" s="54">
        <f t="shared" ca="1" si="126"/>
        <v>3.3782506685709635</v>
      </c>
      <c r="V788">
        <f t="shared" ca="1" si="127"/>
        <v>3</v>
      </c>
      <c r="W788" s="41">
        <f ca="1">VLOOKUP(LoanApplications!Q788,Rates!$B$2:$C$7,2,FALSE)*V788-800</f>
        <v>-459.30550488098817</v>
      </c>
      <c r="X788">
        <f t="shared" si="128"/>
        <v>0</v>
      </c>
      <c r="Y788" s="41">
        <f t="shared" ca="1" si="129"/>
        <v>0</v>
      </c>
    </row>
    <row r="789" spans="10:25">
      <c r="J789" s="47">
        <v>13</v>
      </c>
      <c r="K789" s="48">
        <v>1.1179999999999999</v>
      </c>
      <c r="L789" s="49">
        <v>57</v>
      </c>
      <c r="M789" s="47">
        <v>1</v>
      </c>
      <c r="N789" s="37">
        <f t="shared" si="120"/>
        <v>-1.0817970234829701</v>
      </c>
      <c r="O789" s="37">
        <f t="shared" si="121"/>
        <v>0.33898581250913362</v>
      </c>
      <c r="P789" s="37">
        <f t="shared" si="122"/>
        <v>0.25316609731204398</v>
      </c>
      <c r="Q789" s="1">
        <f>VLOOKUP(P789,Rates!$A$2:$B$7,2,TRUE)</f>
        <v>0.3</v>
      </c>
      <c r="R789" s="38">
        <f t="shared" ca="1" si="123"/>
        <v>0.18103459322450211</v>
      </c>
      <c r="S789" s="53">
        <f t="shared" ca="1" si="124"/>
        <v>0</v>
      </c>
      <c r="T789" s="38">
        <f t="shared" ca="1" si="125"/>
        <v>0.86712598046353018</v>
      </c>
      <c r="U789" s="54">
        <f t="shared" ca="1" si="126"/>
        <v>4.0367076423769834</v>
      </c>
      <c r="V789">
        <f t="shared" ca="1" si="127"/>
        <v>4</v>
      </c>
      <c r="W789" s="41">
        <f ca="1">VLOOKUP(LoanApplications!Q789,Rates!$B$2:$C$7,2,FALSE)*V789-800</f>
        <v>-353.70449333728743</v>
      </c>
      <c r="X789">
        <f t="shared" si="128"/>
        <v>0</v>
      </c>
      <c r="Y789" s="41">
        <f t="shared" ca="1" si="129"/>
        <v>0</v>
      </c>
    </row>
    <row r="790" spans="10:25">
      <c r="J790" s="47">
        <v>4</v>
      </c>
      <c r="K790" s="48">
        <v>1.528</v>
      </c>
      <c r="L790" s="49">
        <v>77</v>
      </c>
      <c r="M790" s="47">
        <v>1</v>
      </c>
      <c r="N790" s="37">
        <f t="shared" si="120"/>
        <v>3.2279291676143131</v>
      </c>
      <c r="O790" s="37">
        <f t="shared" si="121"/>
        <v>25.227361205179609</v>
      </c>
      <c r="P790" s="37">
        <f t="shared" si="122"/>
        <v>0.96187187905878568</v>
      </c>
      <c r="Q790" s="1">
        <f>VLOOKUP(P790,Rates!$A$2:$B$7,2,TRUE)</f>
        <v>0.15</v>
      </c>
      <c r="R790" s="38">
        <f t="shared" ca="1" si="123"/>
        <v>0.28139986089285396</v>
      </c>
      <c r="S790" s="53">
        <f t="shared" ca="1" si="124"/>
        <v>1</v>
      </c>
      <c r="T790" s="38">
        <f t="shared" ca="1" si="125"/>
        <v>8.3158182332752184E-2</v>
      </c>
      <c r="U790" s="54">
        <f t="shared" ca="1" si="126"/>
        <v>0.17364064284618219</v>
      </c>
      <c r="V790">
        <f t="shared" ca="1" si="127"/>
        <v>8</v>
      </c>
      <c r="W790" s="41">
        <f ca="1">VLOOKUP(LoanApplications!Q790,Rates!$B$2:$C$7,2,FALSE)*V790-800</f>
        <v>45.652073294430465</v>
      </c>
      <c r="X790">
        <f t="shared" si="128"/>
        <v>1</v>
      </c>
      <c r="Y790" s="41">
        <f t="shared" ca="1" si="129"/>
        <v>45.652073294430465</v>
      </c>
    </row>
    <row r="791" spans="10:25">
      <c r="J791" s="47">
        <v>4</v>
      </c>
      <c r="K791" s="48">
        <v>1.357</v>
      </c>
      <c r="L791" s="49">
        <v>77</v>
      </c>
      <c r="M791" s="47">
        <v>1</v>
      </c>
      <c r="N791" s="37">
        <f t="shared" si="120"/>
        <v>4.131787084584392</v>
      </c>
      <c r="O791" s="37">
        <f t="shared" si="121"/>
        <v>62.289139489423121</v>
      </c>
      <c r="P791" s="37">
        <f t="shared" si="122"/>
        <v>0.98419950076636575</v>
      </c>
      <c r="Q791" s="1">
        <f>VLOOKUP(P791,Rates!$A$2:$B$7,2,TRUE)</f>
        <v>0.15</v>
      </c>
      <c r="R791" s="38">
        <f t="shared" ca="1" si="123"/>
        <v>0.70719399557263651</v>
      </c>
      <c r="S791" s="53">
        <f t="shared" ca="1" si="124"/>
        <v>1</v>
      </c>
      <c r="T791" s="38">
        <f t="shared" ca="1" si="125"/>
        <v>0.50462381175262228</v>
      </c>
      <c r="U791" s="54">
        <f t="shared" ca="1" si="126"/>
        <v>1.4048756575836912</v>
      </c>
      <c r="V791">
        <f t="shared" ca="1" si="127"/>
        <v>8</v>
      </c>
      <c r="W791" s="41">
        <f ca="1">VLOOKUP(LoanApplications!Q791,Rates!$B$2:$C$7,2,FALSE)*V791-800</f>
        <v>45.652073294430465</v>
      </c>
      <c r="X791">
        <f t="shared" si="128"/>
        <v>1</v>
      </c>
      <c r="Y791" s="41">
        <f t="shared" ca="1" si="129"/>
        <v>45.652073294430465</v>
      </c>
    </row>
    <row r="792" spans="10:25">
      <c r="J792" s="47">
        <v>8</v>
      </c>
      <c r="K792" s="48">
        <v>0.58899999999999997</v>
      </c>
      <c r="L792" s="49">
        <v>50</v>
      </c>
      <c r="M792" s="47">
        <v>1</v>
      </c>
      <c r="N792" s="37">
        <f t="shared" si="120"/>
        <v>-3.299465770048279</v>
      </c>
      <c r="O792" s="37">
        <f t="shared" si="121"/>
        <v>3.6902876758175732E-2</v>
      </c>
      <c r="P792" s="37">
        <f t="shared" si="122"/>
        <v>3.5589521049021196E-2</v>
      </c>
      <c r="Q792" s="1">
        <f>VLOOKUP(P792,Rates!$A$2:$B$7,2,TRUE)</f>
        <v>0.35</v>
      </c>
      <c r="R792" s="38">
        <f t="shared" ca="1" si="123"/>
        <v>0.23682825742405622</v>
      </c>
      <c r="S792" s="53">
        <f t="shared" ca="1" si="124"/>
        <v>0</v>
      </c>
      <c r="T792" s="38">
        <f t="shared" ca="1" si="125"/>
        <v>0.38425902408914125</v>
      </c>
      <c r="U792" s="54">
        <f t="shared" ca="1" si="126"/>
        <v>0.96985779506413394</v>
      </c>
      <c r="V792">
        <f t="shared" ca="1" si="127"/>
        <v>0</v>
      </c>
      <c r="W792" s="41">
        <f ca="1">VLOOKUP(LoanApplications!Q792,Rates!$B$2:$C$7,2,FALSE)*V792-800</f>
        <v>-800</v>
      </c>
      <c r="X792">
        <f t="shared" si="128"/>
        <v>0</v>
      </c>
      <c r="Y792" s="41">
        <f t="shared" ca="1" si="129"/>
        <v>0</v>
      </c>
    </row>
    <row r="793" spans="10:25">
      <c r="J793" s="47">
        <v>24</v>
      </c>
      <c r="K793" s="48">
        <v>0.34100000000000003</v>
      </c>
      <c r="L793" s="49">
        <v>50</v>
      </c>
      <c r="M793" s="47">
        <v>1</v>
      </c>
      <c r="N793" s="37">
        <f t="shared" si="120"/>
        <v>3.4040976380235364</v>
      </c>
      <c r="O793" s="37">
        <f t="shared" si="121"/>
        <v>30.087133985211693</v>
      </c>
      <c r="P793" s="37">
        <f t="shared" si="122"/>
        <v>0.96783235146489521</v>
      </c>
      <c r="Q793" s="1">
        <f>VLOOKUP(P793,Rates!$A$2:$B$7,2,TRUE)</f>
        <v>0.15</v>
      </c>
      <c r="R793" s="38">
        <f t="shared" ca="1" si="123"/>
        <v>0.88518876529507851</v>
      </c>
      <c r="S793" s="53">
        <f t="shared" ca="1" si="124"/>
        <v>1</v>
      </c>
      <c r="T793" s="38">
        <f t="shared" ca="1" si="125"/>
        <v>0.5869235558349003</v>
      </c>
      <c r="U793" s="54">
        <f t="shared" ca="1" si="126"/>
        <v>1.7682452166365783</v>
      </c>
      <c r="V793">
        <f t="shared" ca="1" si="127"/>
        <v>8</v>
      </c>
      <c r="W793" s="41">
        <f ca="1">VLOOKUP(LoanApplications!Q793,Rates!$B$2:$C$7,2,FALSE)*V793-800</f>
        <v>45.652073294430465</v>
      </c>
      <c r="X793">
        <f t="shared" si="128"/>
        <v>1</v>
      </c>
      <c r="Y793" s="41">
        <f t="shared" ca="1" si="129"/>
        <v>45.652073294430465</v>
      </c>
    </row>
    <row r="794" spans="10:25">
      <c r="J794" s="47">
        <v>17</v>
      </c>
      <c r="K794" s="48">
        <v>0.55899999999999994</v>
      </c>
      <c r="L794" s="49">
        <v>51</v>
      </c>
      <c r="M794" s="47">
        <v>1</v>
      </c>
      <c r="N794" s="37">
        <f t="shared" si="120"/>
        <v>0.36801581435102904</v>
      </c>
      <c r="O794" s="37">
        <f t="shared" si="121"/>
        <v>1.4448648883937387</v>
      </c>
      <c r="P794" s="37">
        <f t="shared" si="122"/>
        <v>0.59097944236215283</v>
      </c>
      <c r="Q794" s="1">
        <f>VLOOKUP(P794,Rates!$A$2:$B$7,2,TRUE)</f>
        <v>0.28000000000000003</v>
      </c>
      <c r="R794" s="38">
        <f t="shared" ca="1" si="123"/>
        <v>0.670668646225132</v>
      </c>
      <c r="S794" s="53">
        <f t="shared" ca="1" si="124"/>
        <v>1</v>
      </c>
      <c r="T794" s="38">
        <f t="shared" ca="1" si="125"/>
        <v>2.032665732855099E-3</v>
      </c>
      <c r="U794" s="54">
        <f t="shared" ca="1" si="126"/>
        <v>4.0694688031918547E-3</v>
      </c>
      <c r="V794">
        <f t="shared" ca="1" si="127"/>
        <v>8</v>
      </c>
      <c r="W794" s="41">
        <f ca="1">VLOOKUP(LoanApplications!Q794,Rates!$B$2:$C$7,2,FALSE)*V794-800</f>
        <v>86.259095044028413</v>
      </c>
      <c r="X794">
        <f t="shared" si="128"/>
        <v>1</v>
      </c>
      <c r="Y794" s="41">
        <f t="shared" ca="1" si="129"/>
        <v>86.259095044028413</v>
      </c>
    </row>
    <row r="795" spans="10:25">
      <c r="J795" s="47">
        <v>20</v>
      </c>
      <c r="K795" s="48">
        <v>1.6120000000000001</v>
      </c>
      <c r="L795" s="49">
        <v>67</v>
      </c>
      <c r="M795" s="47">
        <v>1</v>
      </c>
      <c r="N795" s="37">
        <f t="shared" si="120"/>
        <v>3.4215001563876513</v>
      </c>
      <c r="O795" s="37">
        <f t="shared" si="121"/>
        <v>30.61530833923122</v>
      </c>
      <c r="P795" s="37">
        <f t="shared" si="122"/>
        <v>0.9683697533716884</v>
      </c>
      <c r="Q795" s="1">
        <f>VLOOKUP(P795,Rates!$A$2:$B$7,2,TRUE)</f>
        <v>0.15</v>
      </c>
      <c r="R795" s="38">
        <f t="shared" ca="1" si="123"/>
        <v>0.32606902750526101</v>
      </c>
      <c r="S795" s="53">
        <f t="shared" ca="1" si="124"/>
        <v>1</v>
      </c>
      <c r="T795" s="38">
        <f t="shared" ca="1" si="125"/>
        <v>0.38856200326362145</v>
      </c>
      <c r="U795" s="54">
        <f t="shared" ca="1" si="126"/>
        <v>0.98388344871474431</v>
      </c>
      <c r="V795">
        <f t="shared" ca="1" si="127"/>
        <v>8</v>
      </c>
      <c r="W795" s="41">
        <f ca="1">VLOOKUP(LoanApplications!Q795,Rates!$B$2:$C$7,2,FALSE)*V795-800</f>
        <v>45.652073294430465</v>
      </c>
      <c r="X795">
        <f t="shared" si="128"/>
        <v>1</v>
      </c>
      <c r="Y795" s="41">
        <f t="shared" ca="1" si="129"/>
        <v>45.652073294430465</v>
      </c>
    </row>
    <row r="796" spans="10:25">
      <c r="J796" s="47">
        <v>13</v>
      </c>
      <c r="K796" s="48">
        <v>2.117</v>
      </c>
      <c r="L796" s="49">
        <v>66</v>
      </c>
      <c r="M796" s="47">
        <v>1</v>
      </c>
      <c r="N796" s="37">
        <f t="shared" si="120"/>
        <v>-2.0826097212240846</v>
      </c>
      <c r="O796" s="37">
        <f t="shared" si="121"/>
        <v>0.12460460423009144</v>
      </c>
      <c r="P796" s="37">
        <f t="shared" si="122"/>
        <v>0.11079858979894203</v>
      </c>
      <c r="Q796" s="1">
        <f>VLOOKUP(P796,Rates!$A$2:$B$7,2,TRUE)</f>
        <v>0.35</v>
      </c>
      <c r="R796" s="38">
        <f t="shared" ca="1" si="123"/>
        <v>0.90903876469457634</v>
      </c>
      <c r="S796" s="53">
        <f t="shared" ca="1" si="124"/>
        <v>1</v>
      </c>
      <c r="T796" s="38">
        <f t="shared" ca="1" si="125"/>
        <v>0.93877829278122382</v>
      </c>
      <c r="U796" s="54">
        <f t="shared" ca="1" si="126"/>
        <v>5.5865069184706648</v>
      </c>
      <c r="V796">
        <f t="shared" ca="1" si="127"/>
        <v>8</v>
      </c>
      <c r="W796" s="41">
        <f ca="1">VLOOKUP(LoanApplications!Q796,Rates!$B$2:$C$7,2,FALSE)*V796-800</f>
        <v>108.51865365069818</v>
      </c>
      <c r="X796">
        <f t="shared" si="128"/>
        <v>0</v>
      </c>
      <c r="Y796" s="41">
        <f t="shared" ca="1" si="129"/>
        <v>0</v>
      </c>
    </row>
    <row r="797" spans="10:25">
      <c r="J797" s="47">
        <v>20</v>
      </c>
      <c r="K797" s="48">
        <v>0.85299999999999998</v>
      </c>
      <c r="L797" s="49">
        <v>54.59</v>
      </c>
      <c r="M797" s="47">
        <v>1</v>
      </c>
      <c r="N797" s="37">
        <f t="shared" si="120"/>
        <v>1.5322397223245758</v>
      </c>
      <c r="O797" s="37">
        <f t="shared" si="121"/>
        <v>4.6285318478898096</v>
      </c>
      <c r="P797" s="37">
        <f t="shared" si="122"/>
        <v>0.82233377601391566</v>
      </c>
      <c r="Q797" s="1">
        <f>VLOOKUP(P797,Rates!$A$2:$B$7,2,TRUE)</f>
        <v>0.25</v>
      </c>
      <c r="R797" s="38">
        <f t="shared" ca="1" si="123"/>
        <v>0.37343759240086472</v>
      </c>
      <c r="S797" s="53">
        <f t="shared" ca="1" si="124"/>
        <v>1</v>
      </c>
      <c r="T797" s="38">
        <f t="shared" ca="1" si="125"/>
        <v>0.29181651433989364</v>
      </c>
      <c r="U797" s="54">
        <f t="shared" ca="1" si="126"/>
        <v>0.69010411665566973</v>
      </c>
      <c r="V797">
        <f t="shared" ca="1" si="127"/>
        <v>8</v>
      </c>
      <c r="W797" s="41">
        <f ca="1">VLOOKUP(LoanApplications!Q797,Rates!$B$2:$C$7,2,FALSE)*V797-800</f>
        <v>76.803357187340907</v>
      </c>
      <c r="X797">
        <f t="shared" si="128"/>
        <v>1</v>
      </c>
      <c r="Y797" s="41">
        <f t="shared" ca="1" si="129"/>
        <v>76.803357187340907</v>
      </c>
    </row>
    <row r="798" spans="10:25">
      <c r="J798" s="47">
        <v>3</v>
      </c>
      <c r="K798" s="48">
        <v>1.8170000000000002</v>
      </c>
      <c r="L798" s="49">
        <v>70</v>
      </c>
      <c r="M798" s="47">
        <v>1</v>
      </c>
      <c r="N798" s="37">
        <f t="shared" si="120"/>
        <v>-1.9652812821006904</v>
      </c>
      <c r="O798" s="37">
        <f t="shared" si="121"/>
        <v>0.14011646881762438</v>
      </c>
      <c r="P798" s="37">
        <f t="shared" si="122"/>
        <v>0.12289662736205745</v>
      </c>
      <c r="Q798" s="1">
        <f>VLOOKUP(P798,Rates!$A$2:$B$7,2,TRUE)</f>
        <v>0.35</v>
      </c>
      <c r="R798" s="38">
        <f t="shared" ca="1" si="123"/>
        <v>0.3966458825765562</v>
      </c>
      <c r="S798" s="53">
        <f t="shared" ca="1" si="124"/>
        <v>0</v>
      </c>
      <c r="T798" s="38">
        <f t="shared" ca="1" si="125"/>
        <v>0.50781935643596443</v>
      </c>
      <c r="U798" s="54">
        <f t="shared" ca="1" si="126"/>
        <v>1.417818936323356</v>
      </c>
      <c r="V798">
        <f t="shared" ca="1" si="127"/>
        <v>1</v>
      </c>
      <c r="W798" s="41">
        <f ca="1">VLOOKUP(LoanApplications!Q798,Rates!$B$2:$C$7,2,FALSE)*V798-800</f>
        <v>-686.43516829366274</v>
      </c>
      <c r="X798">
        <f t="shared" si="128"/>
        <v>0</v>
      </c>
      <c r="Y798" s="41">
        <f t="shared" ca="1" si="129"/>
        <v>0</v>
      </c>
    </row>
    <row r="799" spans="10:25">
      <c r="J799" s="47">
        <v>12</v>
      </c>
      <c r="K799" s="48">
        <v>0.31</v>
      </c>
      <c r="L799" s="49">
        <v>51.5</v>
      </c>
      <c r="M799" s="47">
        <v>1</v>
      </c>
      <c r="N799" s="37">
        <f t="shared" si="120"/>
        <v>0.23669613034629933</v>
      </c>
      <c r="O799" s="37">
        <f t="shared" si="121"/>
        <v>1.26705603939152</v>
      </c>
      <c r="P799" s="37">
        <f t="shared" si="122"/>
        <v>0.55889930260903431</v>
      </c>
      <c r="Q799" s="1">
        <f>VLOOKUP(P799,Rates!$A$2:$B$7,2,TRUE)</f>
        <v>0.28000000000000003</v>
      </c>
      <c r="R799" s="38">
        <f t="shared" ca="1" si="123"/>
        <v>3.4115631111613642E-2</v>
      </c>
      <c r="S799" s="53">
        <f t="shared" ca="1" si="124"/>
        <v>0</v>
      </c>
      <c r="T799" s="38">
        <f t="shared" ca="1" si="125"/>
        <v>0.6892156486607689</v>
      </c>
      <c r="U799" s="54">
        <f t="shared" ca="1" si="126"/>
        <v>2.3373120227452056</v>
      </c>
      <c r="V799">
        <f t="shared" ca="1" si="127"/>
        <v>2</v>
      </c>
      <c r="W799" s="41">
        <f ca="1">VLOOKUP(LoanApplications!Q799,Rates!$B$2:$C$7,2,FALSE)*V799-800</f>
        <v>-578.43522623899287</v>
      </c>
      <c r="X799">
        <f t="shared" si="128"/>
        <v>1</v>
      </c>
      <c r="Y799" s="41">
        <f t="shared" ca="1" si="129"/>
        <v>-578.43522623899287</v>
      </c>
    </row>
    <row r="800" spans="10:25">
      <c r="J800" s="47">
        <v>15</v>
      </c>
      <c r="K800" s="48">
        <v>1.2849999999999999</v>
      </c>
      <c r="L800" s="49">
        <v>55.008000000000003</v>
      </c>
      <c r="M800" s="47">
        <v>1</v>
      </c>
      <c r="N800" s="37">
        <f t="shared" si="120"/>
        <v>-2.2376465700649746</v>
      </c>
      <c r="O800" s="37">
        <f t="shared" si="121"/>
        <v>0.10670934205897434</v>
      </c>
      <c r="P800" s="37">
        <f t="shared" si="122"/>
        <v>9.6420386097443828E-2</v>
      </c>
      <c r="Q800" s="1">
        <f>VLOOKUP(P800,Rates!$A$2:$B$7,2,TRUE)</f>
        <v>0.35</v>
      </c>
      <c r="R800" s="38">
        <f t="shared" ca="1" si="123"/>
        <v>0.31937382734068331</v>
      </c>
      <c r="S800" s="53">
        <f t="shared" ca="1" si="124"/>
        <v>0</v>
      </c>
      <c r="T800" s="38">
        <f t="shared" ca="1" si="125"/>
        <v>0.94129503221748512</v>
      </c>
      <c r="U800" s="54">
        <f t="shared" ca="1" si="126"/>
        <v>5.6704618514063956</v>
      </c>
      <c r="V800">
        <f t="shared" ca="1" si="127"/>
        <v>5</v>
      </c>
      <c r="W800" s="41">
        <f ca="1">VLOOKUP(LoanApplications!Q800,Rates!$B$2:$C$7,2,FALSE)*V800-800</f>
        <v>-232.17584146831359</v>
      </c>
      <c r="X800">
        <f t="shared" si="128"/>
        <v>0</v>
      </c>
      <c r="Y800" s="41">
        <f t="shared" ca="1" si="129"/>
        <v>0</v>
      </c>
    </row>
    <row r="801" spans="10:25">
      <c r="J801" s="47">
        <v>20</v>
      </c>
      <c r="K801" s="48">
        <v>0.93599999999999994</v>
      </c>
      <c r="L801" s="49">
        <v>54.095999999999997</v>
      </c>
      <c r="M801" s="47">
        <v>1</v>
      </c>
      <c r="N801" s="37">
        <f t="shared" si="120"/>
        <v>0.85862145246108668</v>
      </c>
      <c r="O801" s="37">
        <f t="shared" si="121"/>
        <v>2.3599052087833523</v>
      </c>
      <c r="P801" s="37">
        <f t="shared" si="122"/>
        <v>0.70237255581323144</v>
      </c>
      <c r="Q801" s="1">
        <f>VLOOKUP(P801,Rates!$A$2:$B$7,2,TRUE)</f>
        <v>0.25</v>
      </c>
      <c r="R801" s="38">
        <f t="shared" ca="1" si="123"/>
        <v>0.87358752616155655</v>
      </c>
      <c r="S801" s="53">
        <f t="shared" ca="1" si="124"/>
        <v>1</v>
      </c>
      <c r="T801" s="38">
        <f t="shared" ca="1" si="125"/>
        <v>1.0971277558331272E-2</v>
      </c>
      <c r="U801" s="54">
        <f t="shared" ca="1" si="126"/>
        <v>2.2063811757071054E-2</v>
      </c>
      <c r="V801">
        <f t="shared" ca="1" si="127"/>
        <v>8</v>
      </c>
      <c r="W801" s="41">
        <f ca="1">VLOOKUP(LoanApplications!Q801,Rates!$B$2:$C$7,2,FALSE)*V801-800</f>
        <v>76.803357187340907</v>
      </c>
      <c r="X801">
        <f t="shared" si="128"/>
        <v>1</v>
      </c>
      <c r="Y801" s="41">
        <f t="shared" ca="1" si="129"/>
        <v>76.803357187340907</v>
      </c>
    </row>
    <row r="802" spans="10:25">
      <c r="J802" s="47">
        <v>8</v>
      </c>
      <c r="K802" s="48">
        <v>0.8869999999999999</v>
      </c>
      <c r="L802" s="49">
        <v>57</v>
      </c>
      <c r="M802" s="47">
        <v>1</v>
      </c>
      <c r="N802" s="37">
        <f t="shared" si="120"/>
        <v>-1.5460163347903908</v>
      </c>
      <c r="O802" s="37">
        <f t="shared" si="121"/>
        <v>0.21309518507847353</v>
      </c>
      <c r="P802" s="37">
        <f t="shared" si="122"/>
        <v>0.17566237810488769</v>
      </c>
      <c r="Q802" s="1">
        <f>VLOOKUP(P802,Rates!$A$2:$B$7,2,TRUE)</f>
        <v>0.35</v>
      </c>
      <c r="R802" s="38">
        <f t="shared" ca="1" si="123"/>
        <v>0.13674135053753311</v>
      </c>
      <c r="S802" s="53">
        <f t="shared" ca="1" si="124"/>
        <v>0</v>
      </c>
      <c r="T802" s="38">
        <f t="shared" ca="1" si="125"/>
        <v>0.34616069712968478</v>
      </c>
      <c r="U802" s="54">
        <f t="shared" ca="1" si="126"/>
        <v>0.84978734396641509</v>
      </c>
      <c r="V802">
        <f t="shared" ca="1" si="127"/>
        <v>0</v>
      </c>
      <c r="W802" s="41">
        <f ca="1">VLOOKUP(LoanApplications!Q802,Rates!$B$2:$C$7,2,FALSE)*V802-800</f>
        <v>-800</v>
      </c>
      <c r="X802">
        <f t="shared" si="128"/>
        <v>0</v>
      </c>
      <c r="Y802" s="41">
        <f t="shared" ca="1" si="129"/>
        <v>0</v>
      </c>
    </row>
    <row r="803" spans="10:25">
      <c r="J803" s="47">
        <v>17</v>
      </c>
      <c r="K803" s="48">
        <v>1.494</v>
      </c>
      <c r="L803" s="49">
        <v>60</v>
      </c>
      <c r="M803" s="47">
        <v>1</v>
      </c>
      <c r="N803" s="37">
        <f t="shared" si="120"/>
        <v>-0.29451087937789211</v>
      </c>
      <c r="O803" s="37">
        <f t="shared" si="121"/>
        <v>0.74489584229416173</v>
      </c>
      <c r="P803" s="37">
        <f t="shared" si="122"/>
        <v>0.42689988951706387</v>
      </c>
      <c r="Q803" s="1">
        <f>VLOOKUP(P803,Rates!$A$2:$B$7,2,TRUE)</f>
        <v>0.3</v>
      </c>
      <c r="R803" s="38">
        <f t="shared" ca="1" si="123"/>
        <v>0.97658641678824198</v>
      </c>
      <c r="S803" s="53">
        <f t="shared" ca="1" si="124"/>
        <v>1</v>
      </c>
      <c r="T803" s="38">
        <f t="shared" ca="1" si="125"/>
        <v>3.1052971959045439E-2</v>
      </c>
      <c r="U803" s="54">
        <f t="shared" ca="1" si="126"/>
        <v>6.3090670420094183E-2</v>
      </c>
      <c r="V803">
        <f t="shared" ca="1" si="127"/>
        <v>8</v>
      </c>
      <c r="W803" s="41">
        <f ca="1">VLOOKUP(LoanApplications!Q803,Rates!$B$2:$C$7,2,FALSE)*V803-800</f>
        <v>92.591013325425138</v>
      </c>
      <c r="X803">
        <f t="shared" si="128"/>
        <v>1</v>
      </c>
      <c r="Y803" s="41">
        <f t="shared" ca="1" si="129"/>
        <v>92.591013325425138</v>
      </c>
    </row>
    <row r="804" spans="10:25">
      <c r="J804" s="47">
        <v>16</v>
      </c>
      <c r="K804" s="48">
        <v>2.0289999999999999</v>
      </c>
      <c r="L804" s="49">
        <v>74</v>
      </c>
      <c r="M804" s="47">
        <v>1</v>
      </c>
      <c r="N804" s="37">
        <f t="shared" si="120"/>
        <v>3.1977727673042295</v>
      </c>
      <c r="O804" s="37">
        <f t="shared" si="121"/>
        <v>24.477951346206812</v>
      </c>
      <c r="P804" s="37">
        <f t="shared" si="122"/>
        <v>0.96075037641718075</v>
      </c>
      <c r="Q804" s="1">
        <f>VLOOKUP(P804,Rates!$A$2:$B$7,2,TRUE)</f>
        <v>0.15</v>
      </c>
      <c r="R804" s="38">
        <f t="shared" ca="1" si="123"/>
        <v>0.96735550668163273</v>
      </c>
      <c r="S804" s="53">
        <f t="shared" ca="1" si="124"/>
        <v>1</v>
      </c>
      <c r="T804" s="38">
        <f t="shared" ca="1" si="125"/>
        <v>0.47502449973302474</v>
      </c>
      <c r="U804" s="54">
        <f t="shared" ca="1" si="126"/>
        <v>1.2888073672751095</v>
      </c>
      <c r="V804">
        <f t="shared" ca="1" si="127"/>
        <v>8</v>
      </c>
      <c r="W804" s="41">
        <f ca="1">VLOOKUP(LoanApplications!Q804,Rates!$B$2:$C$7,2,FALSE)*V804-800</f>
        <v>45.652073294430465</v>
      </c>
      <c r="X804">
        <f t="shared" si="128"/>
        <v>1</v>
      </c>
      <c r="Y804" s="41">
        <f t="shared" ca="1" si="129"/>
        <v>45.652073294430465</v>
      </c>
    </row>
    <row r="805" spans="10:25">
      <c r="J805" s="47">
        <v>1</v>
      </c>
      <c r="K805" s="48">
        <v>0.91700000000000004</v>
      </c>
      <c r="L805" s="49">
        <v>67</v>
      </c>
      <c r="M805" s="47">
        <v>1</v>
      </c>
      <c r="N805" s="37">
        <f t="shared" si="120"/>
        <v>0.69123737445962874</v>
      </c>
      <c r="O805" s="37">
        <f t="shared" si="121"/>
        <v>1.9961840328378995</v>
      </c>
      <c r="P805" s="37">
        <f t="shared" si="122"/>
        <v>0.66624213030972312</v>
      </c>
      <c r="Q805" s="1">
        <f>VLOOKUP(P805,Rates!$A$2:$B$7,2,TRUE)</f>
        <v>0.25</v>
      </c>
      <c r="R805" s="38">
        <f t="shared" ca="1" si="123"/>
        <v>0.39853614158327466</v>
      </c>
      <c r="S805" s="53">
        <f t="shared" ca="1" si="124"/>
        <v>1</v>
      </c>
      <c r="T805" s="38">
        <f t="shared" ca="1" si="125"/>
        <v>0.9267095668436458</v>
      </c>
      <c r="U805" s="54">
        <f t="shared" ca="1" si="126"/>
        <v>5.2266503897838259</v>
      </c>
      <c r="V805">
        <f t="shared" ca="1" si="127"/>
        <v>8</v>
      </c>
      <c r="W805" s="41">
        <f ca="1">VLOOKUP(LoanApplications!Q805,Rates!$B$2:$C$7,2,FALSE)*V805-800</f>
        <v>76.803357187340907</v>
      </c>
      <c r="X805">
        <f t="shared" si="128"/>
        <v>1</v>
      </c>
      <c r="Y805" s="41">
        <f t="shared" ca="1" si="129"/>
        <v>76.803357187340907</v>
      </c>
    </row>
    <row r="806" spans="10:25">
      <c r="J806" s="47">
        <v>23</v>
      </c>
      <c r="K806" s="48">
        <v>0.40499999999999997</v>
      </c>
      <c r="L806" s="49">
        <v>50</v>
      </c>
      <c r="M806" s="47">
        <v>1</v>
      </c>
      <c r="N806" s="37">
        <f t="shared" si="120"/>
        <v>2.7287675626035615</v>
      </c>
      <c r="O806" s="37">
        <f t="shared" si="121"/>
        <v>15.314001836342122</v>
      </c>
      <c r="P806" s="37">
        <f t="shared" si="122"/>
        <v>0.93870296141733078</v>
      </c>
      <c r="Q806" s="1">
        <f>VLOOKUP(P806,Rates!$A$2:$B$7,2,TRUE)</f>
        <v>0.22</v>
      </c>
      <c r="R806" s="38">
        <f t="shared" ca="1" si="123"/>
        <v>0.96165915903429422</v>
      </c>
      <c r="S806" s="53">
        <f t="shared" ca="1" si="124"/>
        <v>1</v>
      </c>
      <c r="T806" s="38">
        <f t="shared" ca="1" si="125"/>
        <v>0.81111797787691331</v>
      </c>
      <c r="U806" s="54">
        <f t="shared" ca="1" si="126"/>
        <v>3.333265360801728</v>
      </c>
      <c r="V806">
        <f t="shared" ca="1" si="127"/>
        <v>8</v>
      </c>
      <c r="W806" s="41">
        <f ca="1">VLOOKUP(LoanApplications!Q806,Rates!$B$2:$C$7,2,FALSE)*V806-800</f>
        <v>67.398382478407598</v>
      </c>
      <c r="X806">
        <f t="shared" si="128"/>
        <v>1</v>
      </c>
      <c r="Y806" s="41">
        <f t="shared" ca="1" si="129"/>
        <v>67.398382478407598</v>
      </c>
    </row>
    <row r="807" spans="10:25">
      <c r="J807" s="47">
        <v>8</v>
      </c>
      <c r="K807" s="48">
        <v>1.018</v>
      </c>
      <c r="L807" s="49">
        <v>55</v>
      </c>
      <c r="M807" s="47">
        <v>1</v>
      </c>
      <c r="N807" s="37">
        <f t="shared" si="120"/>
        <v>-3.1894722539498943</v>
      </c>
      <c r="O807" s="37">
        <f t="shared" si="121"/>
        <v>4.1193604965850242E-2</v>
      </c>
      <c r="P807" s="37">
        <f t="shared" si="122"/>
        <v>3.9563828253825407E-2</v>
      </c>
      <c r="Q807" s="1">
        <f>VLOOKUP(P807,Rates!$A$2:$B$7,2,TRUE)</f>
        <v>0.35</v>
      </c>
      <c r="R807" s="38">
        <f t="shared" ca="1" si="123"/>
        <v>0.95268346801898718</v>
      </c>
      <c r="S807" s="53">
        <f t="shared" ca="1" si="124"/>
        <v>0</v>
      </c>
      <c r="T807" s="38">
        <f t="shared" ca="1" si="125"/>
        <v>0.77691963552908028</v>
      </c>
      <c r="U807" s="54">
        <f t="shared" ca="1" si="126"/>
        <v>3.0004463872989935</v>
      </c>
      <c r="V807">
        <f t="shared" ca="1" si="127"/>
        <v>3</v>
      </c>
      <c r="W807" s="41">
        <f ca="1">VLOOKUP(LoanApplications!Q807,Rates!$B$2:$C$7,2,FALSE)*V807-800</f>
        <v>-459.30550488098817</v>
      </c>
      <c r="X807">
        <f t="shared" si="128"/>
        <v>0</v>
      </c>
      <c r="Y807" s="41">
        <f t="shared" ca="1" si="129"/>
        <v>0</v>
      </c>
    </row>
    <row r="808" spans="10:25">
      <c r="J808" s="47">
        <v>11</v>
      </c>
      <c r="K808" s="48">
        <v>0.747</v>
      </c>
      <c r="L808" s="49">
        <v>66</v>
      </c>
      <c r="M808" s="47">
        <v>1</v>
      </c>
      <c r="N808" s="37">
        <f t="shared" si="120"/>
        <v>4.4847369093463492</v>
      </c>
      <c r="O808" s="37">
        <f t="shared" si="121"/>
        <v>88.653623804700942</v>
      </c>
      <c r="P808" s="37">
        <f t="shared" si="122"/>
        <v>0.98884596118302626</v>
      </c>
      <c r="Q808" s="1">
        <f>VLOOKUP(P808,Rates!$A$2:$B$7,2,TRUE)</f>
        <v>0.15</v>
      </c>
      <c r="R808" s="38">
        <f t="shared" ca="1" si="123"/>
        <v>0.29825191661848149</v>
      </c>
      <c r="S808" s="53">
        <f t="shared" ca="1" si="124"/>
        <v>1</v>
      </c>
      <c r="T808" s="38">
        <f t="shared" ca="1" si="125"/>
        <v>0.62697277388186423</v>
      </c>
      <c r="U808" s="54">
        <f t="shared" ca="1" si="126"/>
        <v>1.9722077394566109</v>
      </c>
      <c r="V808">
        <f t="shared" ca="1" si="127"/>
        <v>8</v>
      </c>
      <c r="W808" s="41">
        <f ca="1">VLOOKUP(LoanApplications!Q808,Rates!$B$2:$C$7,2,FALSE)*V808-800</f>
        <v>45.652073294430465</v>
      </c>
      <c r="X808">
        <f t="shared" si="128"/>
        <v>1</v>
      </c>
      <c r="Y808" s="41">
        <f t="shared" ca="1" si="129"/>
        <v>45.652073294430465</v>
      </c>
    </row>
    <row r="809" spans="10:25">
      <c r="J809" s="47">
        <v>21</v>
      </c>
      <c r="K809" s="48">
        <v>1.1759999999999999</v>
      </c>
      <c r="L809" s="49">
        <v>50</v>
      </c>
      <c r="M809" s="47">
        <v>1</v>
      </c>
      <c r="N809" s="37">
        <f t="shared" si="120"/>
        <v>-2.0206097847963989</v>
      </c>
      <c r="O809" s="37">
        <f t="shared" si="121"/>
        <v>0.13257459845248246</v>
      </c>
      <c r="P809" s="37">
        <f t="shared" si="122"/>
        <v>0.11705595254708043</v>
      </c>
      <c r="Q809" s="1">
        <f>VLOOKUP(P809,Rates!$A$2:$B$7,2,TRUE)</f>
        <v>0.35</v>
      </c>
      <c r="R809" s="38">
        <f t="shared" ca="1" si="123"/>
        <v>0.85419678140789723</v>
      </c>
      <c r="S809" s="53">
        <f t="shared" ca="1" si="124"/>
        <v>0</v>
      </c>
      <c r="T809" s="38">
        <f t="shared" ca="1" si="125"/>
        <v>0.43509356058644366</v>
      </c>
      <c r="U809" s="54">
        <f t="shared" ca="1" si="126"/>
        <v>1.1421903110123937</v>
      </c>
      <c r="V809">
        <f t="shared" ca="1" si="127"/>
        <v>1</v>
      </c>
      <c r="W809" s="41">
        <f ca="1">VLOOKUP(LoanApplications!Q809,Rates!$B$2:$C$7,2,FALSE)*V809-800</f>
        <v>-686.43516829366274</v>
      </c>
      <c r="X809">
        <f t="shared" si="128"/>
        <v>0</v>
      </c>
      <c r="Y809" s="41">
        <f t="shared" ca="1" si="129"/>
        <v>0</v>
      </c>
    </row>
    <row r="810" spans="10:25">
      <c r="J810" s="47">
        <v>9</v>
      </c>
      <c r="K810" s="48">
        <v>1.4239999999999999</v>
      </c>
      <c r="L810" s="49">
        <v>72</v>
      </c>
      <c r="M810" s="47">
        <v>1</v>
      </c>
      <c r="N810" s="37">
        <f t="shared" si="120"/>
        <v>3.0852973944304445</v>
      </c>
      <c r="O810" s="37">
        <f t="shared" si="121"/>
        <v>21.873971072034966</v>
      </c>
      <c r="P810" s="37">
        <f t="shared" si="122"/>
        <v>0.95628218655821551</v>
      </c>
      <c r="Q810" s="1">
        <f>VLOOKUP(P810,Rates!$A$2:$B$7,2,TRUE)</f>
        <v>0.15</v>
      </c>
      <c r="R810" s="38">
        <f t="shared" ca="1" si="123"/>
        <v>0.32322478528265197</v>
      </c>
      <c r="S810" s="53">
        <f t="shared" ca="1" si="124"/>
        <v>1</v>
      </c>
      <c r="T810" s="38">
        <f t="shared" ca="1" si="125"/>
        <v>0.74799499966595251</v>
      </c>
      <c r="U810" s="54">
        <f t="shared" ca="1" si="126"/>
        <v>2.756612698144298</v>
      </c>
      <c r="V810">
        <f t="shared" ca="1" si="127"/>
        <v>8</v>
      </c>
      <c r="W810" s="41">
        <f ca="1">VLOOKUP(LoanApplications!Q810,Rates!$B$2:$C$7,2,FALSE)*V810-800</f>
        <v>45.652073294430465</v>
      </c>
      <c r="X810">
        <f t="shared" si="128"/>
        <v>1</v>
      </c>
      <c r="Y810" s="41">
        <f t="shared" ca="1" si="129"/>
        <v>45.652073294430465</v>
      </c>
    </row>
    <row r="811" spans="10:25">
      <c r="J811" s="47">
        <v>5</v>
      </c>
      <c r="K811" s="48">
        <v>1.4300000000000002</v>
      </c>
      <c r="L811" s="49">
        <v>70</v>
      </c>
      <c r="M811" s="47">
        <v>1</v>
      </c>
      <c r="N811" s="37">
        <f t="shared" si="120"/>
        <v>0.75438004122610991</v>
      </c>
      <c r="O811" s="37">
        <f t="shared" si="121"/>
        <v>2.1262929007120372</v>
      </c>
      <c r="P811" s="37">
        <f t="shared" si="122"/>
        <v>0.6801323382808302</v>
      </c>
      <c r="Q811" s="1">
        <f>VLOOKUP(P811,Rates!$A$2:$B$7,2,TRUE)</f>
        <v>0.25</v>
      </c>
      <c r="R811" s="38">
        <f t="shared" ca="1" si="123"/>
        <v>0.96351305247860441</v>
      </c>
      <c r="S811" s="53">
        <f t="shared" ca="1" si="124"/>
        <v>1</v>
      </c>
      <c r="T811" s="38">
        <f t="shared" ca="1" si="125"/>
        <v>0.9850817150071649</v>
      </c>
      <c r="U811" s="54">
        <f t="shared" ca="1" si="126"/>
        <v>8.4103352753486753</v>
      </c>
      <c r="V811">
        <f t="shared" ca="1" si="127"/>
        <v>8</v>
      </c>
      <c r="W811" s="41">
        <f ca="1">VLOOKUP(LoanApplications!Q811,Rates!$B$2:$C$7,2,FALSE)*V811-800</f>
        <v>76.803357187340907</v>
      </c>
      <c r="X811">
        <f t="shared" si="128"/>
        <v>1</v>
      </c>
      <c r="Y811" s="41">
        <f t="shared" ca="1" si="129"/>
        <v>76.803357187340907</v>
      </c>
    </row>
    <row r="812" spans="10:25">
      <c r="J812" s="47">
        <v>23</v>
      </c>
      <c r="K812" s="48">
        <v>0.95399999999999996</v>
      </c>
      <c r="L812" s="49">
        <v>60</v>
      </c>
      <c r="M812" s="47">
        <v>1</v>
      </c>
      <c r="N812" s="37">
        <f t="shared" si="120"/>
        <v>4.5820417079217037</v>
      </c>
      <c r="O812" s="37">
        <f t="shared" si="121"/>
        <v>97.713693504431035</v>
      </c>
      <c r="P812" s="37">
        <f t="shared" si="122"/>
        <v>0.98986969320568363</v>
      </c>
      <c r="Q812" s="1">
        <f>VLOOKUP(P812,Rates!$A$2:$B$7,2,TRUE)</f>
        <v>0.15</v>
      </c>
      <c r="R812" s="38">
        <f t="shared" ca="1" si="123"/>
        <v>0.15721394542106804</v>
      </c>
      <c r="S812" s="53">
        <f t="shared" ca="1" si="124"/>
        <v>1</v>
      </c>
      <c r="T812" s="38">
        <f t="shared" ca="1" si="125"/>
        <v>0.54335972607579186</v>
      </c>
      <c r="U812" s="54">
        <f t="shared" ca="1" si="126"/>
        <v>1.5677186896495683</v>
      </c>
      <c r="V812">
        <f t="shared" ca="1" si="127"/>
        <v>8</v>
      </c>
      <c r="W812" s="41">
        <f ca="1">VLOOKUP(LoanApplications!Q812,Rates!$B$2:$C$7,2,FALSE)*V812-800</f>
        <v>45.652073294430465</v>
      </c>
      <c r="X812">
        <f t="shared" si="128"/>
        <v>1</v>
      </c>
      <c r="Y812" s="41">
        <f t="shared" ca="1" si="129"/>
        <v>45.652073294430465</v>
      </c>
    </row>
    <row r="813" spans="10:25">
      <c r="J813" s="47">
        <v>5</v>
      </c>
      <c r="K813" s="48">
        <v>2.052</v>
      </c>
      <c r="L813" s="49">
        <v>73</v>
      </c>
      <c r="M813" s="47">
        <v>1</v>
      </c>
      <c r="N813" s="37">
        <f t="shared" si="120"/>
        <v>-1.1067969282218257</v>
      </c>
      <c r="O813" s="37">
        <f t="shared" si="121"/>
        <v>0.33061625447201726</v>
      </c>
      <c r="P813" s="37">
        <f t="shared" si="122"/>
        <v>0.24846852228120747</v>
      </c>
      <c r="Q813" s="1">
        <f>VLOOKUP(P813,Rates!$A$2:$B$7,2,TRUE)</f>
        <v>0.35</v>
      </c>
      <c r="R813" s="38">
        <f t="shared" ca="1" si="123"/>
        <v>0.9336357516642102</v>
      </c>
      <c r="S813" s="53">
        <f t="shared" ca="1" si="124"/>
        <v>1</v>
      </c>
      <c r="T813" s="38">
        <f t="shared" ca="1" si="125"/>
        <v>0.54666353605531026</v>
      </c>
      <c r="U813" s="54">
        <f t="shared" ca="1" si="126"/>
        <v>1.5822413663672974</v>
      </c>
      <c r="V813">
        <f t="shared" ca="1" si="127"/>
        <v>8</v>
      </c>
      <c r="W813" s="41">
        <f ca="1">VLOOKUP(LoanApplications!Q813,Rates!$B$2:$C$7,2,FALSE)*V813-800</f>
        <v>108.51865365069818</v>
      </c>
      <c r="X813">
        <f t="shared" si="128"/>
        <v>0</v>
      </c>
      <c r="Y813" s="41">
        <f t="shared" ca="1" si="129"/>
        <v>0</v>
      </c>
    </row>
    <row r="814" spans="10:25">
      <c r="J814" s="47">
        <v>23</v>
      </c>
      <c r="K814" s="48">
        <v>1.7690000000000001</v>
      </c>
      <c r="L814" s="49">
        <v>65</v>
      </c>
      <c r="M814" s="47">
        <v>1</v>
      </c>
      <c r="N814" s="37">
        <f t="shared" si="120"/>
        <v>2.6517477623215484</v>
      </c>
      <c r="O814" s="37">
        <f t="shared" si="121"/>
        <v>14.178798171398583</v>
      </c>
      <c r="P814" s="37">
        <f t="shared" si="122"/>
        <v>0.93411863121783245</v>
      </c>
      <c r="Q814" s="1">
        <f>VLOOKUP(P814,Rates!$A$2:$B$7,2,TRUE)</f>
        <v>0.22</v>
      </c>
      <c r="R814" s="38">
        <f t="shared" ca="1" si="123"/>
        <v>0.56746526815737608</v>
      </c>
      <c r="S814" s="53">
        <f t="shared" ca="1" si="124"/>
        <v>1</v>
      </c>
      <c r="T814" s="38">
        <f t="shared" ca="1" si="125"/>
        <v>4.7657706686812795E-2</v>
      </c>
      <c r="U814" s="54">
        <f t="shared" ca="1" si="126"/>
        <v>9.7661514028927643E-2</v>
      </c>
      <c r="V814">
        <f t="shared" ca="1" si="127"/>
        <v>8</v>
      </c>
      <c r="W814" s="41">
        <f ca="1">VLOOKUP(LoanApplications!Q814,Rates!$B$2:$C$7,2,FALSE)*V814-800</f>
        <v>67.398382478407598</v>
      </c>
      <c r="X814">
        <f t="shared" si="128"/>
        <v>1</v>
      </c>
      <c r="Y814" s="41">
        <f t="shared" ca="1" si="129"/>
        <v>67.398382478407598</v>
      </c>
    </row>
    <row r="815" spans="10:25">
      <c r="J815" s="47">
        <v>22</v>
      </c>
      <c r="K815" s="48">
        <v>1.218</v>
      </c>
      <c r="L815" s="49">
        <v>60</v>
      </c>
      <c r="M815" s="47">
        <v>1</v>
      </c>
      <c r="N815" s="37">
        <f t="shared" si="120"/>
        <v>2.8495678699636215</v>
      </c>
      <c r="O815" s="37">
        <f t="shared" si="121"/>
        <v>17.280312884668291</v>
      </c>
      <c r="P815" s="37">
        <f t="shared" si="122"/>
        <v>0.94529634113436312</v>
      </c>
      <c r="Q815" s="1">
        <f>VLOOKUP(P815,Rates!$A$2:$B$7,2,TRUE)</f>
        <v>0.22</v>
      </c>
      <c r="R815" s="38">
        <f t="shared" ca="1" si="123"/>
        <v>0.64357996162828079</v>
      </c>
      <c r="S815" s="53">
        <f t="shared" ca="1" si="124"/>
        <v>1</v>
      </c>
      <c r="T815" s="38">
        <f t="shared" ca="1" si="125"/>
        <v>0.56705888230007928</v>
      </c>
      <c r="U815" s="54">
        <f t="shared" ca="1" si="126"/>
        <v>1.6743070941258122</v>
      </c>
      <c r="V815">
        <f t="shared" ca="1" si="127"/>
        <v>8</v>
      </c>
      <c r="W815" s="41">
        <f ca="1">VLOOKUP(LoanApplications!Q815,Rates!$B$2:$C$7,2,FALSE)*V815-800</f>
        <v>67.398382478407598</v>
      </c>
      <c r="X815">
        <f t="shared" si="128"/>
        <v>1</v>
      </c>
      <c r="Y815" s="41">
        <f t="shared" ca="1" si="129"/>
        <v>67.398382478407598</v>
      </c>
    </row>
    <row r="816" spans="10:25">
      <c r="J816" s="47">
        <v>8</v>
      </c>
      <c r="K816" s="48">
        <v>1.026</v>
      </c>
      <c r="L816" s="49">
        <v>59</v>
      </c>
      <c r="M816" s="47">
        <v>1</v>
      </c>
      <c r="N816" s="37">
        <f t="shared" si="120"/>
        <v>-1.3297044950573245</v>
      </c>
      <c r="O816" s="37">
        <f t="shared" si="121"/>
        <v>0.26455542718639746</v>
      </c>
      <c r="P816" s="37">
        <f t="shared" si="122"/>
        <v>0.20920824939641144</v>
      </c>
      <c r="Q816" s="1">
        <f>VLOOKUP(P816,Rates!$A$2:$B$7,2,TRUE)</f>
        <v>0.35</v>
      </c>
      <c r="R816" s="38">
        <f t="shared" ca="1" si="123"/>
        <v>0.1402904840123439</v>
      </c>
      <c r="S816" s="53">
        <f t="shared" ca="1" si="124"/>
        <v>0</v>
      </c>
      <c r="T816" s="38">
        <f t="shared" ca="1" si="125"/>
        <v>0.36850658991854712</v>
      </c>
      <c r="U816" s="54">
        <f t="shared" ca="1" si="126"/>
        <v>0.91933554517631433</v>
      </c>
      <c r="V816">
        <f t="shared" ca="1" si="127"/>
        <v>0</v>
      </c>
      <c r="W816" s="41">
        <f ca="1">VLOOKUP(LoanApplications!Q816,Rates!$B$2:$C$7,2,FALSE)*V816-800</f>
        <v>-800</v>
      </c>
      <c r="X816">
        <f t="shared" si="128"/>
        <v>0</v>
      </c>
      <c r="Y816" s="41">
        <f t="shared" ca="1" si="129"/>
        <v>0</v>
      </c>
    </row>
    <row r="817" spans="10:25">
      <c r="J817" s="47">
        <v>11</v>
      </c>
      <c r="K817" s="48">
        <v>0.59800000000000009</v>
      </c>
      <c r="L817" s="49">
        <v>59</v>
      </c>
      <c r="M817" s="47">
        <v>1</v>
      </c>
      <c r="N817" s="37">
        <f t="shared" si="120"/>
        <v>1.9437153709975732</v>
      </c>
      <c r="O817" s="37">
        <f t="shared" si="121"/>
        <v>6.9846534009456969</v>
      </c>
      <c r="P817" s="37">
        <f t="shared" si="122"/>
        <v>0.87475974850936411</v>
      </c>
      <c r="Q817" s="1">
        <f>VLOOKUP(P817,Rates!$A$2:$B$7,2,TRUE)</f>
        <v>0.22</v>
      </c>
      <c r="R817" s="38">
        <f t="shared" ca="1" si="123"/>
        <v>0.42628584822926074</v>
      </c>
      <c r="S817" s="53">
        <f t="shared" ca="1" si="124"/>
        <v>1</v>
      </c>
      <c r="T817" s="38">
        <f t="shared" ca="1" si="125"/>
        <v>0.26154082536599321</v>
      </c>
      <c r="U817" s="54">
        <f t="shared" ca="1" si="126"/>
        <v>0.60637892001863725</v>
      </c>
      <c r="V817">
        <f t="shared" ca="1" si="127"/>
        <v>8</v>
      </c>
      <c r="W817" s="41">
        <f ca="1">VLOOKUP(LoanApplications!Q817,Rates!$B$2:$C$7,2,FALSE)*V817-800</f>
        <v>67.398382478407598</v>
      </c>
      <c r="X817">
        <f t="shared" si="128"/>
        <v>1</v>
      </c>
      <c r="Y817" s="41">
        <f t="shared" ca="1" si="129"/>
        <v>67.398382478407598</v>
      </c>
    </row>
    <row r="818" spans="10:25">
      <c r="J818" s="47">
        <v>61</v>
      </c>
      <c r="K818" s="48">
        <v>1.2909999999999999</v>
      </c>
      <c r="L818" s="49">
        <v>25</v>
      </c>
      <c r="M818" s="47">
        <v>1</v>
      </c>
      <c r="N818" s="37">
        <f t="shared" si="120"/>
        <v>-1.034539025657466</v>
      </c>
      <c r="O818" s="37">
        <f t="shared" si="121"/>
        <v>0.35539016892048053</v>
      </c>
      <c r="P818" s="37">
        <f t="shared" si="122"/>
        <v>0.26220506616448014</v>
      </c>
      <c r="Q818" s="1">
        <f>VLOOKUP(P818,Rates!$A$2:$B$7,2,TRUE)</f>
        <v>0.3</v>
      </c>
      <c r="R818" s="38">
        <f t="shared" ca="1" si="123"/>
        <v>0.81388070418528324</v>
      </c>
      <c r="S818" s="53">
        <f t="shared" ca="1" si="124"/>
        <v>1</v>
      </c>
      <c r="T818" s="38">
        <f t="shared" ca="1" si="125"/>
        <v>0.13483687916523901</v>
      </c>
      <c r="U818" s="54">
        <f t="shared" ca="1" si="126"/>
        <v>0.28967442165863699</v>
      </c>
      <c r="V818">
        <f t="shared" ca="1" si="127"/>
        <v>8</v>
      </c>
      <c r="W818" s="41">
        <f ca="1">VLOOKUP(LoanApplications!Q818,Rates!$B$2:$C$7,2,FALSE)*V818-800</f>
        <v>92.591013325425138</v>
      </c>
      <c r="X818">
        <f t="shared" si="128"/>
        <v>0</v>
      </c>
      <c r="Y818" s="41">
        <f t="shared" ca="1" si="129"/>
        <v>0</v>
      </c>
    </row>
    <row r="819" spans="10:25">
      <c r="J819" s="47">
        <v>11</v>
      </c>
      <c r="K819" s="48">
        <v>0.91199999999999992</v>
      </c>
      <c r="L819" s="49">
        <v>51.996000000000002</v>
      </c>
      <c r="M819" s="47">
        <v>1</v>
      </c>
      <c r="N819" s="37">
        <f t="shared" si="120"/>
        <v>-3.0464960311363072</v>
      </c>
      <c r="O819" s="37">
        <f t="shared" si="121"/>
        <v>4.7525159659143473E-2</v>
      </c>
      <c r="P819" s="37">
        <f t="shared" si="122"/>
        <v>4.5368991112927338E-2</v>
      </c>
      <c r="Q819" s="1">
        <f>VLOOKUP(P819,Rates!$A$2:$B$7,2,TRUE)</f>
        <v>0.35</v>
      </c>
      <c r="R819" s="38">
        <f t="shared" ca="1" si="123"/>
        <v>0.39652152550091879</v>
      </c>
      <c r="S819" s="53">
        <f t="shared" ca="1" si="124"/>
        <v>0</v>
      </c>
      <c r="T819" s="38">
        <f t="shared" ca="1" si="125"/>
        <v>1.6240388771792125E-2</v>
      </c>
      <c r="U819" s="54">
        <f t="shared" ca="1" si="126"/>
        <v>3.2747418615391467E-2</v>
      </c>
      <c r="V819">
        <f t="shared" ca="1" si="127"/>
        <v>0</v>
      </c>
      <c r="W819" s="41">
        <f ca="1">VLOOKUP(LoanApplications!Q819,Rates!$B$2:$C$7,2,FALSE)*V819-800</f>
        <v>-800</v>
      </c>
      <c r="X819">
        <f t="shared" si="128"/>
        <v>0</v>
      </c>
      <c r="Y819" s="41">
        <f t="shared" ca="1" si="129"/>
        <v>0</v>
      </c>
    </row>
    <row r="820" spans="10:25">
      <c r="J820" s="47">
        <v>20</v>
      </c>
      <c r="K820" s="48">
        <v>0.8859999999999999</v>
      </c>
      <c r="L820" s="49">
        <v>54</v>
      </c>
      <c r="M820" s="47">
        <v>1</v>
      </c>
      <c r="N820" s="37">
        <f t="shared" si="120"/>
        <v>1.0772581088701614</v>
      </c>
      <c r="O820" s="37">
        <f t="shared" si="121"/>
        <v>2.936616619216303</v>
      </c>
      <c r="P820" s="37">
        <f t="shared" si="122"/>
        <v>0.74597475529657276</v>
      </c>
      <c r="Q820" s="1">
        <f>VLOOKUP(P820,Rates!$A$2:$B$7,2,TRUE)</f>
        <v>0.25</v>
      </c>
      <c r="R820" s="38">
        <f t="shared" ca="1" si="123"/>
        <v>0.14905516383718798</v>
      </c>
      <c r="S820" s="53">
        <f t="shared" ca="1" si="124"/>
        <v>0</v>
      </c>
      <c r="T820" s="38">
        <f t="shared" ca="1" si="125"/>
        <v>0.8779091099452665</v>
      </c>
      <c r="U820" s="54">
        <f t="shared" ca="1" si="126"/>
        <v>4.2059790223506504</v>
      </c>
      <c r="V820">
        <f t="shared" ca="1" si="127"/>
        <v>4</v>
      </c>
      <c r="W820" s="41">
        <f ca="1">VLOOKUP(LoanApplications!Q820,Rates!$B$2:$C$7,2,FALSE)*V820-800</f>
        <v>-361.59832140632955</v>
      </c>
      <c r="X820">
        <f t="shared" si="128"/>
        <v>1</v>
      </c>
      <c r="Y820" s="41">
        <f t="shared" ca="1" si="129"/>
        <v>-361.59832140632955</v>
      </c>
    </row>
    <row r="821" spans="10:25">
      <c r="J821" s="47">
        <v>13</v>
      </c>
      <c r="K821" s="48">
        <v>0.49299999999999999</v>
      </c>
      <c r="L821" s="49">
        <v>45</v>
      </c>
      <c r="M821" s="47">
        <v>1</v>
      </c>
      <c r="N821" s="37">
        <f t="shared" si="120"/>
        <v>-3.4843832937336785</v>
      </c>
      <c r="O821" s="37">
        <f t="shared" si="121"/>
        <v>3.067266862453388E-2</v>
      </c>
      <c r="P821" s="37">
        <f t="shared" si="122"/>
        <v>2.9759854470059396E-2</v>
      </c>
      <c r="Q821" s="1">
        <f>VLOOKUP(P821,Rates!$A$2:$B$7,2,TRUE)</f>
        <v>0.35</v>
      </c>
      <c r="R821" s="38">
        <f t="shared" ca="1" si="123"/>
        <v>0.62759125920774617</v>
      </c>
      <c r="S821" s="53">
        <f t="shared" ca="1" si="124"/>
        <v>0</v>
      </c>
      <c r="T821" s="38">
        <f t="shared" ca="1" si="125"/>
        <v>0.29147020866308004</v>
      </c>
      <c r="U821" s="54">
        <f t="shared" ca="1" si="126"/>
        <v>0.6891263445423309</v>
      </c>
      <c r="V821">
        <f t="shared" ca="1" si="127"/>
        <v>0</v>
      </c>
      <c r="W821" s="41">
        <f ca="1">VLOOKUP(LoanApplications!Q821,Rates!$B$2:$C$7,2,FALSE)*V821-800</f>
        <v>-800</v>
      </c>
      <c r="X821">
        <f t="shared" si="128"/>
        <v>0</v>
      </c>
      <c r="Y821" s="41">
        <f t="shared" ca="1" si="129"/>
        <v>0</v>
      </c>
    </row>
    <row r="822" spans="10:25">
      <c r="J822" s="47">
        <v>22</v>
      </c>
      <c r="K822" s="48">
        <v>1.2589999999999999</v>
      </c>
      <c r="L822" s="49">
        <v>57</v>
      </c>
      <c r="M822" s="47">
        <v>1</v>
      </c>
      <c r="N822" s="37">
        <f t="shared" si="120"/>
        <v>1.2063132665977392</v>
      </c>
      <c r="O822" s="37">
        <f t="shared" si="121"/>
        <v>3.3411440109720894</v>
      </c>
      <c r="P822" s="37">
        <f t="shared" si="122"/>
        <v>0.76964597408597024</v>
      </c>
      <c r="Q822" s="1">
        <f>VLOOKUP(P822,Rates!$A$2:$B$7,2,TRUE)</f>
        <v>0.25</v>
      </c>
      <c r="R822" s="38">
        <f t="shared" ca="1" si="123"/>
        <v>0.30226941098357785</v>
      </c>
      <c r="S822" s="53">
        <f t="shared" ca="1" si="124"/>
        <v>1</v>
      </c>
      <c r="T822" s="38">
        <f t="shared" ca="1" si="125"/>
        <v>0.38524859060814987</v>
      </c>
      <c r="U822" s="54">
        <f t="shared" ca="1" si="126"/>
        <v>0.97307461052487221</v>
      </c>
      <c r="V822">
        <f t="shared" ca="1" si="127"/>
        <v>8</v>
      </c>
      <c r="W822" s="41">
        <f ca="1">VLOOKUP(LoanApplications!Q822,Rates!$B$2:$C$7,2,FALSE)*V822-800</f>
        <v>76.803357187340907</v>
      </c>
      <c r="X822">
        <f t="shared" si="128"/>
        <v>1</v>
      </c>
      <c r="Y822" s="41">
        <f t="shared" ca="1" si="129"/>
        <v>76.803357187340907</v>
      </c>
    </row>
    <row r="823" spans="10:25">
      <c r="J823" s="47">
        <v>4</v>
      </c>
      <c r="K823" s="48">
        <v>1.46</v>
      </c>
      <c r="L823" s="49">
        <v>73</v>
      </c>
      <c r="M823" s="47">
        <v>1</v>
      </c>
      <c r="N823" s="37">
        <f t="shared" si="120"/>
        <v>1.6853045374831765</v>
      </c>
      <c r="O823" s="37">
        <f t="shared" si="121"/>
        <v>5.3940933858662348</v>
      </c>
      <c r="P823" s="37">
        <f t="shared" si="122"/>
        <v>0.84360566234293033</v>
      </c>
      <c r="Q823" s="1">
        <f>VLOOKUP(P823,Rates!$A$2:$B$7,2,TRUE)</f>
        <v>0.25</v>
      </c>
      <c r="R823" s="38">
        <f t="shared" ca="1" si="123"/>
        <v>0.57160891548668946</v>
      </c>
      <c r="S823" s="53">
        <f t="shared" ca="1" si="124"/>
        <v>1</v>
      </c>
      <c r="T823" s="38">
        <f t="shared" ca="1" si="125"/>
        <v>0.3892232830386485</v>
      </c>
      <c r="U823" s="54">
        <f t="shared" ca="1" si="126"/>
        <v>0.98604765057598065</v>
      </c>
      <c r="V823">
        <f t="shared" ca="1" si="127"/>
        <v>8</v>
      </c>
      <c r="W823" s="41">
        <f ca="1">VLOOKUP(LoanApplications!Q823,Rates!$B$2:$C$7,2,FALSE)*V823-800</f>
        <v>76.803357187340907</v>
      </c>
      <c r="X823">
        <f t="shared" si="128"/>
        <v>1</v>
      </c>
      <c r="Y823" s="41">
        <f t="shared" ca="1" si="129"/>
        <v>76.803357187340907</v>
      </c>
    </row>
    <row r="824" spans="10:25">
      <c r="J824" s="47">
        <v>15</v>
      </c>
      <c r="K824" s="48">
        <v>0.98199999999999998</v>
      </c>
      <c r="L824" s="49">
        <v>60</v>
      </c>
      <c r="M824" s="47">
        <v>1</v>
      </c>
      <c r="N824" s="37">
        <f t="shared" si="120"/>
        <v>1.7376890099040807</v>
      </c>
      <c r="O824" s="37">
        <f t="shared" si="121"/>
        <v>5.6841921205666708</v>
      </c>
      <c r="P824" s="37">
        <f t="shared" si="122"/>
        <v>0.8503932888279665</v>
      </c>
      <c r="Q824" s="1">
        <f>VLOOKUP(P824,Rates!$A$2:$B$7,2,TRUE)</f>
        <v>0.22</v>
      </c>
      <c r="R824" s="38">
        <f t="shared" ca="1" si="123"/>
        <v>0.925146047190464</v>
      </c>
      <c r="S824" s="53">
        <f t="shared" ca="1" si="124"/>
        <v>1</v>
      </c>
      <c r="T824" s="38">
        <f t="shared" ca="1" si="125"/>
        <v>0.96487200640992232</v>
      </c>
      <c r="U824" s="54">
        <f t="shared" ca="1" si="126"/>
        <v>6.6975138563920886</v>
      </c>
      <c r="V824">
        <f t="shared" ca="1" si="127"/>
        <v>8</v>
      </c>
      <c r="W824" s="41">
        <f ca="1">VLOOKUP(LoanApplications!Q824,Rates!$B$2:$C$7,2,FALSE)*V824-800</f>
        <v>67.398382478407598</v>
      </c>
      <c r="X824">
        <f t="shared" si="128"/>
        <v>1</v>
      </c>
      <c r="Y824" s="41">
        <f t="shared" ca="1" si="129"/>
        <v>67.398382478407598</v>
      </c>
    </row>
    <row r="825" spans="10:25">
      <c r="J825" s="47">
        <v>11</v>
      </c>
      <c r="K825" s="48">
        <v>1.353</v>
      </c>
      <c r="L825" s="49">
        <v>68</v>
      </c>
      <c r="M825" s="47">
        <v>1</v>
      </c>
      <c r="N825" s="37">
        <f t="shared" si="120"/>
        <v>2.2326180635529482</v>
      </c>
      <c r="O825" s="37">
        <f t="shared" si="121"/>
        <v>9.3242456195809638</v>
      </c>
      <c r="P825" s="37">
        <f t="shared" si="122"/>
        <v>0.90314062287481811</v>
      </c>
      <c r="Q825" s="1">
        <f>VLOOKUP(P825,Rates!$A$2:$B$7,2,TRUE)</f>
        <v>0.22</v>
      </c>
      <c r="R825" s="38">
        <f t="shared" ca="1" si="123"/>
        <v>0.32548448000203978</v>
      </c>
      <c r="S825" s="53">
        <f t="shared" ca="1" si="124"/>
        <v>1</v>
      </c>
      <c r="T825" s="38">
        <f t="shared" ca="1" si="125"/>
        <v>0.54518266453232889</v>
      </c>
      <c r="U825" s="54">
        <f t="shared" ca="1" si="126"/>
        <v>1.5757188022972894</v>
      </c>
      <c r="V825">
        <f t="shared" ca="1" si="127"/>
        <v>8</v>
      </c>
      <c r="W825" s="41">
        <f ca="1">VLOOKUP(LoanApplications!Q825,Rates!$B$2:$C$7,2,FALSE)*V825-800</f>
        <v>67.398382478407598</v>
      </c>
      <c r="X825">
        <f t="shared" si="128"/>
        <v>1</v>
      </c>
      <c r="Y825" s="41">
        <f t="shared" ca="1" si="129"/>
        <v>67.398382478407598</v>
      </c>
    </row>
    <row r="826" spans="10:25">
      <c r="J826" s="47">
        <v>51</v>
      </c>
      <c r="K826" s="48">
        <v>0.503</v>
      </c>
      <c r="L826" s="49">
        <v>31.242999999999999</v>
      </c>
      <c r="M826" s="47">
        <v>1</v>
      </c>
      <c r="N826" s="37">
        <f t="shared" si="120"/>
        <v>2.7287966994516353</v>
      </c>
      <c r="O826" s="37">
        <f t="shared" si="121"/>
        <v>15.31444804458755</v>
      </c>
      <c r="P826" s="37">
        <f t="shared" si="122"/>
        <v>0.93870463792173719</v>
      </c>
      <c r="Q826" s="1">
        <f>VLOOKUP(P826,Rates!$A$2:$B$7,2,TRUE)</f>
        <v>0.22</v>
      </c>
      <c r="R826" s="38">
        <f t="shared" ca="1" si="123"/>
        <v>0.89893335793212581</v>
      </c>
      <c r="S826" s="53">
        <f t="shared" ca="1" si="124"/>
        <v>1</v>
      </c>
      <c r="T826" s="38">
        <f t="shared" ca="1" si="125"/>
        <v>0.96629922458088935</v>
      </c>
      <c r="U826" s="54">
        <f t="shared" ca="1" si="126"/>
        <v>6.7804688648387517</v>
      </c>
      <c r="V826">
        <f t="shared" ca="1" si="127"/>
        <v>8</v>
      </c>
      <c r="W826" s="41">
        <f ca="1">VLOOKUP(LoanApplications!Q826,Rates!$B$2:$C$7,2,FALSE)*V826-800</f>
        <v>67.398382478407598</v>
      </c>
      <c r="X826">
        <f t="shared" si="128"/>
        <v>1</v>
      </c>
      <c r="Y826" s="41">
        <f t="shared" ca="1" si="129"/>
        <v>67.398382478407598</v>
      </c>
    </row>
    <row r="827" spans="10:25">
      <c r="J827" s="47">
        <v>8</v>
      </c>
      <c r="K827" s="48">
        <v>1.3900000000000001</v>
      </c>
      <c r="L827" s="49">
        <v>58</v>
      </c>
      <c r="M827" s="47">
        <v>1</v>
      </c>
      <c r="N827" s="37">
        <f t="shared" si="120"/>
        <v>-3.7292195202251968</v>
      </c>
      <c r="O827" s="37">
        <f t="shared" si="121"/>
        <v>2.4011569069323543E-2</v>
      </c>
      <c r="P827" s="37">
        <f t="shared" si="122"/>
        <v>2.3448532999628648E-2</v>
      </c>
      <c r="Q827" s="1">
        <f>VLOOKUP(P827,Rates!$A$2:$B$7,2,TRUE)</f>
        <v>0.35</v>
      </c>
      <c r="R827" s="38">
        <f t="shared" ca="1" si="123"/>
        <v>0.85756069749236685</v>
      </c>
      <c r="S827" s="53">
        <f t="shared" ca="1" si="124"/>
        <v>0</v>
      </c>
      <c r="T827" s="38">
        <f t="shared" ca="1" si="125"/>
        <v>0.15320863312541155</v>
      </c>
      <c r="U827" s="54">
        <f t="shared" ca="1" si="126"/>
        <v>0.33260186954540277</v>
      </c>
      <c r="V827">
        <f t="shared" ca="1" si="127"/>
        <v>0</v>
      </c>
      <c r="W827" s="41">
        <f ca="1">VLOOKUP(LoanApplications!Q827,Rates!$B$2:$C$7,2,FALSE)*V827-800</f>
        <v>-800</v>
      </c>
      <c r="X827">
        <f t="shared" si="128"/>
        <v>0</v>
      </c>
      <c r="Y827" s="41">
        <f t="shared" ca="1" si="129"/>
        <v>0</v>
      </c>
    </row>
    <row r="828" spans="10:25">
      <c r="J828" s="47">
        <v>17</v>
      </c>
      <c r="K828" s="48">
        <v>1.9629999999999999</v>
      </c>
      <c r="L828" s="49">
        <v>68</v>
      </c>
      <c r="M828" s="47">
        <v>1</v>
      </c>
      <c r="N828" s="37">
        <f t="shared" si="120"/>
        <v>1.0305940162584477</v>
      </c>
      <c r="O828" s="37">
        <f t="shared" si="121"/>
        <v>2.8027302076292226</v>
      </c>
      <c r="P828" s="37">
        <f t="shared" si="122"/>
        <v>0.73703104206715708</v>
      </c>
      <c r="Q828" s="1">
        <f>VLOOKUP(P828,Rates!$A$2:$B$7,2,TRUE)</f>
        <v>0.25</v>
      </c>
      <c r="R828" s="38">
        <f t="shared" ca="1" si="123"/>
        <v>7.1826471601473596E-2</v>
      </c>
      <c r="S828" s="53">
        <f t="shared" ca="1" si="124"/>
        <v>0</v>
      </c>
      <c r="T828" s="38">
        <f t="shared" ca="1" si="125"/>
        <v>0.52258474232722407</v>
      </c>
      <c r="U828" s="54">
        <f t="shared" ca="1" si="126"/>
        <v>1.4787372113070392</v>
      </c>
      <c r="V828">
        <f t="shared" ca="1" si="127"/>
        <v>1</v>
      </c>
      <c r="W828" s="41">
        <f ca="1">VLOOKUP(LoanApplications!Q828,Rates!$B$2:$C$7,2,FALSE)*V828-800</f>
        <v>-690.39958035158236</v>
      </c>
      <c r="X828">
        <f t="shared" si="128"/>
        <v>1</v>
      </c>
      <c r="Y828" s="41">
        <f t="shared" ca="1" si="129"/>
        <v>-690.39958035158236</v>
      </c>
    </row>
    <row r="829" spans="10:25">
      <c r="J829" s="47">
        <v>22</v>
      </c>
      <c r="K829" s="48">
        <v>1.012</v>
      </c>
      <c r="L829" s="49">
        <v>46</v>
      </c>
      <c r="M829" s="47">
        <v>1</v>
      </c>
      <c r="N829" s="37">
        <f t="shared" si="120"/>
        <v>-2.7187613375014621</v>
      </c>
      <c r="O829" s="37">
        <f t="shared" si="121"/>
        <v>6.5956401570499923E-2</v>
      </c>
      <c r="P829" s="37">
        <f t="shared" si="122"/>
        <v>6.1875327615017586E-2</v>
      </c>
      <c r="Q829" s="1">
        <f>VLOOKUP(P829,Rates!$A$2:$B$7,2,TRUE)</f>
        <v>0.35</v>
      </c>
      <c r="R829" s="38">
        <f t="shared" ca="1" si="123"/>
        <v>0.56591424250073874</v>
      </c>
      <c r="S829" s="53">
        <f t="shared" ca="1" si="124"/>
        <v>0</v>
      </c>
      <c r="T829" s="38">
        <f t="shared" ca="1" si="125"/>
        <v>0.20084056941367823</v>
      </c>
      <c r="U829" s="54">
        <f t="shared" ca="1" si="126"/>
        <v>0.44838963093176304</v>
      </c>
      <c r="V829">
        <f t="shared" ca="1" si="127"/>
        <v>0</v>
      </c>
      <c r="W829" s="41">
        <f ca="1">VLOOKUP(LoanApplications!Q829,Rates!$B$2:$C$7,2,FALSE)*V829-800</f>
        <v>-800</v>
      </c>
      <c r="X829">
        <f t="shared" si="128"/>
        <v>0</v>
      </c>
      <c r="Y829" s="41">
        <f t="shared" ca="1" si="129"/>
        <v>0</v>
      </c>
    </row>
    <row r="830" spans="10:25">
      <c r="J830" s="47">
        <v>5</v>
      </c>
      <c r="K830" s="48">
        <v>1.58</v>
      </c>
      <c r="L830" s="49">
        <v>64</v>
      </c>
      <c r="M830" s="47">
        <v>1</v>
      </c>
      <c r="N830" s="37">
        <f t="shared" si="120"/>
        <v>-2.8915580447686082</v>
      </c>
      <c r="O830" s="37">
        <f t="shared" si="121"/>
        <v>5.5489689804870658E-2</v>
      </c>
      <c r="P830" s="37">
        <f t="shared" si="122"/>
        <v>5.2572460291041866E-2</v>
      </c>
      <c r="Q830" s="1">
        <f>VLOOKUP(P830,Rates!$A$2:$B$7,2,TRUE)</f>
        <v>0.35</v>
      </c>
      <c r="R830" s="38">
        <f t="shared" ca="1" si="123"/>
        <v>0.21257557538534655</v>
      </c>
      <c r="S830" s="53">
        <f t="shared" ca="1" si="124"/>
        <v>0</v>
      </c>
      <c r="T830" s="38">
        <f t="shared" ca="1" si="125"/>
        <v>0.85428036106687133</v>
      </c>
      <c r="U830" s="54">
        <f t="shared" ca="1" si="126"/>
        <v>3.8521415693151519</v>
      </c>
      <c r="V830">
        <f t="shared" ca="1" si="127"/>
        <v>3</v>
      </c>
      <c r="W830" s="41">
        <f ca="1">VLOOKUP(LoanApplications!Q830,Rates!$B$2:$C$7,2,FALSE)*V830-800</f>
        <v>-459.30550488098817</v>
      </c>
      <c r="X830">
        <f t="shared" si="128"/>
        <v>0</v>
      </c>
      <c r="Y830" s="41">
        <f t="shared" ca="1" si="129"/>
        <v>0</v>
      </c>
    </row>
    <row r="831" spans="10:25">
      <c r="J831" s="47">
        <v>10</v>
      </c>
      <c r="K831" s="48">
        <v>1.353</v>
      </c>
      <c r="L831" s="49">
        <v>65</v>
      </c>
      <c r="M831" s="47">
        <v>1</v>
      </c>
      <c r="N831" s="37">
        <f t="shared" si="120"/>
        <v>0.46903386009958936</v>
      </c>
      <c r="O831" s="37">
        <f t="shared" si="121"/>
        <v>1.5984491214847767</v>
      </c>
      <c r="P831" s="37">
        <f t="shared" si="122"/>
        <v>0.61515505855716313</v>
      </c>
      <c r="Q831" s="1">
        <f>VLOOKUP(P831,Rates!$A$2:$B$7,2,TRUE)</f>
        <v>0.28000000000000003</v>
      </c>
      <c r="R831" s="38">
        <f t="shared" ca="1" si="123"/>
        <v>0.13288815497508377</v>
      </c>
      <c r="S831" s="53">
        <f t="shared" ca="1" si="124"/>
        <v>0</v>
      </c>
      <c r="T831" s="38">
        <f t="shared" ca="1" si="125"/>
        <v>0.984815143663342</v>
      </c>
      <c r="U831" s="54">
        <f t="shared" ca="1" si="126"/>
        <v>8.3749132828024475</v>
      </c>
      <c r="V831">
        <f t="shared" ca="1" si="127"/>
        <v>7</v>
      </c>
      <c r="W831" s="41">
        <f ca="1">VLOOKUP(LoanApplications!Q831,Rates!$B$2:$C$7,2,FALSE)*V831-800</f>
        <v>-24.523291836475096</v>
      </c>
      <c r="X831">
        <f t="shared" si="128"/>
        <v>1</v>
      </c>
      <c r="Y831" s="41">
        <f t="shared" ca="1" si="129"/>
        <v>-24.523291836475096</v>
      </c>
    </row>
    <row r="832" spans="10:25">
      <c r="J832" s="47">
        <v>4</v>
      </c>
      <c r="K832" s="48">
        <v>8.1000000000000003E-2</v>
      </c>
      <c r="L832" s="49">
        <v>59</v>
      </c>
      <c r="M832" s="47">
        <v>1</v>
      </c>
      <c r="N832" s="37">
        <f t="shared" si="120"/>
        <v>2.3171234973040669</v>
      </c>
      <c r="O832" s="37">
        <f t="shared" si="121"/>
        <v>10.146446009289786</v>
      </c>
      <c r="P832" s="37">
        <f t="shared" si="122"/>
        <v>0.91028530536400842</v>
      </c>
      <c r="Q832" s="1">
        <f>VLOOKUP(P832,Rates!$A$2:$B$7,2,TRUE)</f>
        <v>0.22</v>
      </c>
      <c r="R832" s="38">
        <f t="shared" ca="1" si="123"/>
        <v>0.24510917034444579</v>
      </c>
      <c r="S832" s="53">
        <f t="shared" ca="1" si="124"/>
        <v>1</v>
      </c>
      <c r="T832" s="38">
        <f t="shared" ca="1" si="125"/>
        <v>0.25454847599514796</v>
      </c>
      <c r="U832" s="54">
        <f t="shared" ca="1" si="126"/>
        <v>0.58753034340120014</v>
      </c>
      <c r="V832">
        <f t="shared" ca="1" si="127"/>
        <v>8</v>
      </c>
      <c r="W832" s="41">
        <f ca="1">VLOOKUP(LoanApplications!Q832,Rates!$B$2:$C$7,2,FALSE)*V832-800</f>
        <v>67.398382478407598</v>
      </c>
      <c r="X832">
        <f t="shared" si="128"/>
        <v>1</v>
      </c>
      <c r="Y832" s="41">
        <f t="shared" ca="1" si="129"/>
        <v>67.398382478407598</v>
      </c>
    </row>
    <row r="833" spans="10:25">
      <c r="J833" s="47">
        <v>9</v>
      </c>
      <c r="K833" s="48">
        <v>0.33399999999999996</v>
      </c>
      <c r="L833" s="49">
        <v>46</v>
      </c>
      <c r="M833" s="47">
        <v>1</v>
      </c>
      <c r="N833" s="37">
        <f t="shared" si="120"/>
        <v>-3.5166169107985077</v>
      </c>
      <c r="O833" s="37">
        <f t="shared" si="121"/>
        <v>2.969974227565499E-2</v>
      </c>
      <c r="P833" s="37">
        <f t="shared" si="122"/>
        <v>2.8843109361198851E-2</v>
      </c>
      <c r="Q833" s="1">
        <f>VLOOKUP(P833,Rates!$A$2:$B$7,2,TRUE)</f>
        <v>0.35</v>
      </c>
      <c r="R833" s="38">
        <f t="shared" ca="1" si="123"/>
        <v>0.89692644770966656</v>
      </c>
      <c r="S833" s="53">
        <f t="shared" ca="1" si="124"/>
        <v>0</v>
      </c>
      <c r="T833" s="38">
        <f t="shared" ca="1" si="125"/>
        <v>0.13966271654349238</v>
      </c>
      <c r="U833" s="54">
        <f t="shared" ca="1" si="126"/>
        <v>0.30086155311059776</v>
      </c>
      <c r="V833">
        <f t="shared" ca="1" si="127"/>
        <v>0</v>
      </c>
      <c r="W833" s="41">
        <f ca="1">VLOOKUP(LoanApplications!Q833,Rates!$B$2:$C$7,2,FALSE)*V833-800</f>
        <v>-800</v>
      </c>
      <c r="X833">
        <f t="shared" si="128"/>
        <v>0</v>
      </c>
      <c r="Y833" s="41">
        <f t="shared" ca="1" si="129"/>
        <v>0</v>
      </c>
    </row>
    <row r="834" spans="10:25">
      <c r="J834" s="47">
        <v>6</v>
      </c>
      <c r="K834" s="48">
        <v>1.516</v>
      </c>
      <c r="L834" s="49">
        <v>78</v>
      </c>
      <c r="M834" s="47">
        <v>1</v>
      </c>
      <c r="N834" s="37">
        <f t="shared" si="120"/>
        <v>4.4409593135306977</v>
      </c>
      <c r="O834" s="37">
        <f t="shared" si="121"/>
        <v>84.856306443362101</v>
      </c>
      <c r="P834" s="37">
        <f t="shared" si="122"/>
        <v>0.98835263195651579</v>
      </c>
      <c r="Q834" s="1">
        <f>VLOOKUP(P834,Rates!$A$2:$B$7,2,TRUE)</f>
        <v>0.15</v>
      </c>
      <c r="R834" s="38">
        <f t="shared" ca="1" si="123"/>
        <v>0.79638992730347913</v>
      </c>
      <c r="S834" s="53">
        <f t="shared" ca="1" si="124"/>
        <v>1</v>
      </c>
      <c r="T834" s="38">
        <f t="shared" ca="1" si="125"/>
        <v>0.28752335602197332</v>
      </c>
      <c r="U834" s="54">
        <f t="shared" ca="1" si="126"/>
        <v>0.67801629551667375</v>
      </c>
      <c r="V834">
        <f t="shared" ca="1" si="127"/>
        <v>8</v>
      </c>
      <c r="W834" s="41">
        <f ca="1">VLOOKUP(LoanApplications!Q834,Rates!$B$2:$C$7,2,FALSE)*V834-800</f>
        <v>45.652073294430465</v>
      </c>
      <c r="X834">
        <f t="shared" si="128"/>
        <v>1</v>
      </c>
      <c r="Y834" s="41">
        <f t="shared" ca="1" si="129"/>
        <v>45.652073294430465</v>
      </c>
    </row>
    <row r="835" spans="10:25">
      <c r="J835" s="47">
        <v>21</v>
      </c>
      <c r="K835" s="48">
        <v>0.23500000000000001</v>
      </c>
      <c r="L835" s="49">
        <v>49</v>
      </c>
      <c r="M835" s="47">
        <v>1</v>
      </c>
      <c r="N835" s="37">
        <f t="shared" ref="N835:N898" si="130">SUMPRODUCT($A$10:$D$10,J835:M835)</f>
        <v>2.4777382405968531</v>
      </c>
      <c r="O835" s="37">
        <f t="shared" ref="O835:O898" si="131">EXP(N835)</f>
        <v>11.914286670853555</v>
      </c>
      <c r="P835" s="37">
        <f t="shared" ref="P835:P898" si="132">O835/(1+O835)</f>
        <v>0.92256637741696457</v>
      </c>
      <c r="Q835" s="1">
        <f>VLOOKUP(P835,Rates!$A$2:$B$7,2,TRUE)</f>
        <v>0.22</v>
      </c>
      <c r="R835" s="38">
        <f t="shared" ref="R835:R898" ca="1" si="133">RAND()</f>
        <v>0.22703394570159907</v>
      </c>
      <c r="S835" s="53">
        <f t="shared" ref="S835:S898" ca="1" si="134">_xlfn.BINOM.INV(1,P835,R835)</f>
        <v>1</v>
      </c>
      <c r="T835" s="38">
        <f t="shared" ref="T835:T898" ca="1" si="135">RAND()</f>
        <v>0.39637621295749959</v>
      </c>
      <c r="U835" s="54">
        <f t="shared" ref="U835:U898" ca="1" si="136">_xlfn.GAMMA.INV(T835,1,2)</f>
        <v>1.0096082884916462</v>
      </c>
      <c r="V835">
        <f t="shared" ref="V835:V898" ca="1" si="137">IF(S835=1,8,MIN(FLOOR(U835,1),7))</f>
        <v>8</v>
      </c>
      <c r="W835" s="41">
        <f ca="1">VLOOKUP(LoanApplications!Q835,Rates!$B$2:$C$7,2,FALSE)*V835-800</f>
        <v>67.398382478407598</v>
      </c>
      <c r="X835">
        <f t="shared" ref="X835:X898" si="138">IF(P835&gt;$AB$2,1,0)</f>
        <v>1</v>
      </c>
      <c r="Y835" s="41">
        <f t="shared" ref="Y835:Y898" ca="1" si="139">X835*W835</f>
        <v>67.398382478407598</v>
      </c>
    </row>
    <row r="836" spans="10:25">
      <c r="J836" s="47">
        <v>24</v>
      </c>
      <c r="K836" s="48">
        <v>0.85199999999999998</v>
      </c>
      <c r="L836" s="49">
        <v>57</v>
      </c>
      <c r="M836" s="47">
        <v>1</v>
      </c>
      <c r="N836" s="37">
        <f t="shared" si="130"/>
        <v>4.0316889661783506</v>
      </c>
      <c r="O836" s="37">
        <f t="shared" si="131"/>
        <v>56.356014313711242</v>
      </c>
      <c r="P836" s="37">
        <f t="shared" si="132"/>
        <v>0.98256503678009322</v>
      </c>
      <c r="Q836" s="1">
        <f>VLOOKUP(P836,Rates!$A$2:$B$7,2,TRUE)</f>
        <v>0.15</v>
      </c>
      <c r="R836" s="38">
        <f t="shared" ca="1" si="133"/>
        <v>0.41028865747494447</v>
      </c>
      <c r="S836" s="53">
        <f t="shared" ca="1" si="134"/>
        <v>1</v>
      </c>
      <c r="T836" s="38">
        <f t="shared" ca="1" si="135"/>
        <v>0.20764052514626519</v>
      </c>
      <c r="U836" s="54">
        <f t="shared" ca="1" si="136"/>
        <v>0.46548021550017393</v>
      </c>
      <c r="V836">
        <f t="shared" ca="1" si="137"/>
        <v>8</v>
      </c>
      <c r="W836" s="41">
        <f ca="1">VLOOKUP(LoanApplications!Q836,Rates!$B$2:$C$7,2,FALSE)*V836-800</f>
        <v>45.652073294430465</v>
      </c>
      <c r="X836">
        <f t="shared" si="138"/>
        <v>1</v>
      </c>
      <c r="Y836" s="41">
        <f t="shared" ca="1" si="139"/>
        <v>45.652073294430465</v>
      </c>
    </row>
    <row r="837" spans="10:25">
      <c r="J837" s="47">
        <v>7</v>
      </c>
      <c r="K837" s="48">
        <v>1.1240000000000001</v>
      </c>
      <c r="L837" s="49">
        <v>62</v>
      </c>
      <c r="M837" s="47">
        <v>1</v>
      </c>
      <c r="N837" s="37">
        <f t="shared" si="130"/>
        <v>-0.75820887806321124</v>
      </c>
      <c r="O837" s="37">
        <f t="shared" si="131"/>
        <v>0.46850482521899833</v>
      </c>
      <c r="P837" s="37">
        <f t="shared" si="132"/>
        <v>0.31903526442218544</v>
      </c>
      <c r="Q837" s="1">
        <f>VLOOKUP(P837,Rates!$A$2:$B$7,2,TRUE)</f>
        <v>0.3</v>
      </c>
      <c r="R837" s="38">
        <f t="shared" ca="1" si="133"/>
        <v>0.75000679565486228</v>
      </c>
      <c r="S837" s="53">
        <f t="shared" ca="1" si="134"/>
        <v>1</v>
      </c>
      <c r="T837" s="38">
        <f t="shared" ca="1" si="135"/>
        <v>0.22363108930532904</v>
      </c>
      <c r="U837" s="54">
        <f t="shared" ca="1" si="136"/>
        <v>0.50625494277229321</v>
      </c>
      <c r="V837">
        <f t="shared" ca="1" si="137"/>
        <v>8</v>
      </c>
      <c r="W837" s="41">
        <f ca="1">VLOOKUP(LoanApplications!Q837,Rates!$B$2:$C$7,2,FALSE)*V837-800</f>
        <v>92.591013325425138</v>
      </c>
      <c r="X837">
        <f t="shared" si="138"/>
        <v>1</v>
      </c>
      <c r="Y837" s="41">
        <f t="shared" ca="1" si="139"/>
        <v>92.591013325425138</v>
      </c>
    </row>
    <row r="838" spans="10:25">
      <c r="J838" s="47">
        <v>10</v>
      </c>
      <c r="K838" s="48">
        <v>1.1880000000000002</v>
      </c>
      <c r="L838" s="49">
        <v>55.029000000000003</v>
      </c>
      <c r="M838" s="47">
        <v>1</v>
      </c>
      <c r="N838" s="37">
        <f t="shared" si="130"/>
        <v>-3.4001664213486045</v>
      </c>
      <c r="O838" s="37">
        <f t="shared" si="131"/>
        <v>3.3367716397860438E-2</v>
      </c>
      <c r="P838" s="37">
        <f t="shared" si="132"/>
        <v>3.2290264025447275E-2</v>
      </c>
      <c r="Q838" s="1">
        <f>VLOOKUP(P838,Rates!$A$2:$B$7,2,TRUE)</f>
        <v>0.35</v>
      </c>
      <c r="R838" s="38">
        <f t="shared" ca="1" si="133"/>
        <v>0.13868072854800773</v>
      </c>
      <c r="S838" s="53">
        <f t="shared" ca="1" si="134"/>
        <v>0</v>
      </c>
      <c r="T838" s="38">
        <f t="shared" ca="1" si="135"/>
        <v>0.94805623434136388</v>
      </c>
      <c r="U838" s="54">
        <f t="shared" ca="1" si="136"/>
        <v>5.9151871504185474</v>
      </c>
      <c r="V838">
        <f t="shared" ca="1" si="137"/>
        <v>5</v>
      </c>
      <c r="W838" s="41">
        <f ca="1">VLOOKUP(LoanApplications!Q838,Rates!$B$2:$C$7,2,FALSE)*V838-800</f>
        <v>-232.17584146831359</v>
      </c>
      <c r="X838">
        <f t="shared" si="138"/>
        <v>0</v>
      </c>
      <c r="Y838" s="41">
        <f t="shared" ca="1" si="139"/>
        <v>0</v>
      </c>
    </row>
    <row r="839" spans="10:25">
      <c r="J839" s="47">
        <v>22</v>
      </c>
      <c r="K839" s="48">
        <v>1.284</v>
      </c>
      <c r="L839" s="49">
        <v>63</v>
      </c>
      <c r="M839" s="47">
        <v>1</v>
      </c>
      <c r="N839" s="37">
        <f t="shared" si="130"/>
        <v>3.9272505603716148</v>
      </c>
      <c r="O839" s="37">
        <f t="shared" si="131"/>
        <v>50.767204244782924</v>
      </c>
      <c r="P839" s="37">
        <f t="shared" si="132"/>
        <v>0.98068275050606424</v>
      </c>
      <c r="Q839" s="1">
        <f>VLOOKUP(P839,Rates!$A$2:$B$7,2,TRUE)</f>
        <v>0.15</v>
      </c>
      <c r="R839" s="38">
        <f t="shared" ca="1" si="133"/>
        <v>0.2095783816376483</v>
      </c>
      <c r="S839" s="53">
        <f t="shared" ca="1" si="134"/>
        <v>1</v>
      </c>
      <c r="T839" s="38">
        <f t="shared" ca="1" si="135"/>
        <v>0.42814369520096696</v>
      </c>
      <c r="U839" s="54">
        <f t="shared" ca="1" si="136"/>
        <v>1.1177350690970316</v>
      </c>
      <c r="V839">
        <f t="shared" ca="1" si="137"/>
        <v>8</v>
      </c>
      <c r="W839" s="41">
        <f ca="1">VLOOKUP(LoanApplications!Q839,Rates!$B$2:$C$7,2,FALSE)*V839-800</f>
        <v>45.652073294430465</v>
      </c>
      <c r="X839">
        <f t="shared" si="138"/>
        <v>1</v>
      </c>
      <c r="Y839" s="41">
        <f t="shared" ca="1" si="139"/>
        <v>45.652073294430465</v>
      </c>
    </row>
    <row r="840" spans="10:25">
      <c r="J840" s="47">
        <v>16</v>
      </c>
      <c r="K840" s="48">
        <v>0.63100000000000001</v>
      </c>
      <c r="L840" s="49">
        <v>50</v>
      </c>
      <c r="M840" s="47">
        <v>1</v>
      </c>
      <c r="N840" s="37">
        <f t="shared" si="130"/>
        <v>-0.82511338891899655</v>
      </c>
      <c r="O840" s="37">
        <f t="shared" si="131"/>
        <v>0.43818530428998465</v>
      </c>
      <c r="P840" s="37">
        <f t="shared" si="132"/>
        <v>0.30467930869750587</v>
      </c>
      <c r="Q840" s="1">
        <f>VLOOKUP(P840,Rates!$A$2:$B$7,2,TRUE)</f>
        <v>0.3</v>
      </c>
      <c r="R840" s="38">
        <f t="shared" ca="1" si="133"/>
        <v>0.88176769013212752</v>
      </c>
      <c r="S840" s="53">
        <f t="shared" ca="1" si="134"/>
        <v>1</v>
      </c>
      <c r="T840" s="38">
        <f t="shared" ca="1" si="135"/>
        <v>0.96591827432827193</v>
      </c>
      <c r="U840" s="54">
        <f t="shared" ca="1" si="136"/>
        <v>6.7579878847909249</v>
      </c>
      <c r="V840">
        <f t="shared" ca="1" si="137"/>
        <v>8</v>
      </c>
      <c r="W840" s="41">
        <f ca="1">VLOOKUP(LoanApplications!Q840,Rates!$B$2:$C$7,2,FALSE)*V840-800</f>
        <v>92.591013325425138</v>
      </c>
      <c r="X840">
        <f t="shared" si="138"/>
        <v>1</v>
      </c>
      <c r="Y840" s="41">
        <f t="shared" ca="1" si="139"/>
        <v>92.591013325425138</v>
      </c>
    </row>
    <row r="841" spans="10:25">
      <c r="J841" s="47">
        <v>17</v>
      </c>
      <c r="K841" s="48">
        <v>0.71299999999999997</v>
      </c>
      <c r="L841" s="49">
        <v>50</v>
      </c>
      <c r="M841" s="47">
        <v>1</v>
      </c>
      <c r="N841" s="37">
        <f t="shared" si="130"/>
        <v>-0.92149826015183223</v>
      </c>
      <c r="O841" s="37">
        <f t="shared" si="131"/>
        <v>0.39792240295668713</v>
      </c>
      <c r="P841" s="37">
        <f t="shared" si="132"/>
        <v>0.28465271184942609</v>
      </c>
      <c r="Q841" s="1">
        <f>VLOOKUP(P841,Rates!$A$2:$B$7,2,TRUE)</f>
        <v>0.3</v>
      </c>
      <c r="R841" s="38">
        <f t="shared" ca="1" si="133"/>
        <v>0.97367605373910704</v>
      </c>
      <c r="S841" s="53">
        <f t="shared" ca="1" si="134"/>
        <v>1</v>
      </c>
      <c r="T841" s="38">
        <f t="shared" ca="1" si="135"/>
        <v>9.9472020786058879E-3</v>
      </c>
      <c r="U841" s="54">
        <f t="shared" ca="1" si="136"/>
        <v>1.9994012083659397E-2</v>
      </c>
      <c r="V841">
        <f t="shared" ca="1" si="137"/>
        <v>8</v>
      </c>
      <c r="W841" s="41">
        <f ca="1">VLOOKUP(LoanApplications!Q841,Rates!$B$2:$C$7,2,FALSE)*V841-800</f>
        <v>92.591013325425138</v>
      </c>
      <c r="X841">
        <f t="shared" si="138"/>
        <v>0</v>
      </c>
      <c r="Y841" s="41">
        <f t="shared" ca="1" si="139"/>
        <v>0</v>
      </c>
    </row>
    <row r="842" spans="10:25">
      <c r="J842" s="47">
        <v>3</v>
      </c>
      <c r="K842" s="48">
        <v>1.5859999999999999</v>
      </c>
      <c r="L842" s="49">
        <v>71</v>
      </c>
      <c r="M842" s="47">
        <v>1</v>
      </c>
      <c r="N842" s="37">
        <f t="shared" si="130"/>
        <v>-0.26876685902065844</v>
      </c>
      <c r="O842" s="37">
        <f t="shared" si="131"/>
        <v>0.76432142952418691</v>
      </c>
      <c r="P842" s="37">
        <f t="shared" si="132"/>
        <v>0.43320985435761206</v>
      </c>
      <c r="Q842" s="1">
        <f>VLOOKUP(P842,Rates!$A$2:$B$7,2,TRUE)</f>
        <v>0.3</v>
      </c>
      <c r="R842" s="38">
        <f t="shared" ca="1" si="133"/>
        <v>0.34420354914621698</v>
      </c>
      <c r="S842" s="53">
        <f t="shared" ca="1" si="134"/>
        <v>0</v>
      </c>
      <c r="T842" s="38">
        <f t="shared" ca="1" si="135"/>
        <v>0.42974481035805312</v>
      </c>
      <c r="U842" s="54">
        <f t="shared" ca="1" si="136"/>
        <v>1.1233426344311321</v>
      </c>
      <c r="V842">
        <f t="shared" ca="1" si="137"/>
        <v>1</v>
      </c>
      <c r="W842" s="41">
        <f ca="1">VLOOKUP(LoanApplications!Q842,Rates!$B$2:$C$7,2,FALSE)*V842-800</f>
        <v>-688.4261233343218</v>
      </c>
      <c r="X842">
        <f t="shared" si="138"/>
        <v>1</v>
      </c>
      <c r="Y842" s="41">
        <f t="shared" ca="1" si="139"/>
        <v>-688.4261233343218</v>
      </c>
    </row>
    <row r="843" spans="10:25">
      <c r="J843" s="47">
        <v>4</v>
      </c>
      <c r="K843" s="48">
        <v>1.7109999999999999</v>
      </c>
      <c r="L843" s="49">
        <v>66</v>
      </c>
      <c r="M843" s="47">
        <v>1</v>
      </c>
      <c r="N843" s="37">
        <f t="shared" si="130"/>
        <v>-2.9700045259418069</v>
      </c>
      <c r="O843" s="37">
        <f t="shared" si="131"/>
        <v>5.1303078136647508E-2</v>
      </c>
      <c r="P843" s="37">
        <f t="shared" si="132"/>
        <v>4.8799512912659028E-2</v>
      </c>
      <c r="Q843" s="1">
        <f>VLOOKUP(P843,Rates!$A$2:$B$7,2,TRUE)</f>
        <v>0.35</v>
      </c>
      <c r="R843" s="38">
        <f t="shared" ca="1" si="133"/>
        <v>0.86067797462888362</v>
      </c>
      <c r="S843" s="53">
        <f t="shared" ca="1" si="134"/>
        <v>0</v>
      </c>
      <c r="T843" s="38">
        <f t="shared" ca="1" si="135"/>
        <v>0.40741571321588788</v>
      </c>
      <c r="U843" s="54">
        <f t="shared" ca="1" si="136"/>
        <v>1.0465243198291687</v>
      </c>
      <c r="V843">
        <f t="shared" ca="1" si="137"/>
        <v>1</v>
      </c>
      <c r="W843" s="41">
        <f ca="1">VLOOKUP(LoanApplications!Q843,Rates!$B$2:$C$7,2,FALSE)*V843-800</f>
        <v>-686.43516829366274</v>
      </c>
      <c r="X843">
        <f t="shared" si="138"/>
        <v>0</v>
      </c>
      <c r="Y843" s="41">
        <f t="shared" ca="1" si="139"/>
        <v>0</v>
      </c>
    </row>
    <row r="844" spans="10:25">
      <c r="J844" s="47">
        <v>14</v>
      </c>
      <c r="K844" s="48">
        <v>0.57400000000000007</v>
      </c>
      <c r="L844" s="49">
        <v>51</v>
      </c>
      <c r="M844" s="47">
        <v>1</v>
      </c>
      <c r="N844" s="37">
        <f t="shared" si="130"/>
        <v>-0.72240218206268381</v>
      </c>
      <c r="O844" s="37">
        <f t="shared" si="131"/>
        <v>0.48558439169462325</v>
      </c>
      <c r="P844" s="37">
        <f t="shared" si="132"/>
        <v>0.32686422555955341</v>
      </c>
      <c r="Q844" s="1">
        <f>VLOOKUP(P844,Rates!$A$2:$B$7,2,TRUE)</f>
        <v>0.3</v>
      </c>
      <c r="R844" s="38">
        <f t="shared" ca="1" si="133"/>
        <v>0.52467202443369287</v>
      </c>
      <c r="S844" s="53">
        <f t="shared" ca="1" si="134"/>
        <v>0</v>
      </c>
      <c r="T844" s="38">
        <f t="shared" ca="1" si="135"/>
        <v>0.85927826724182921</v>
      </c>
      <c r="U844" s="54">
        <f t="shared" ca="1" si="136"/>
        <v>3.921941730222458</v>
      </c>
      <c r="V844">
        <f t="shared" ca="1" si="137"/>
        <v>3</v>
      </c>
      <c r="W844" s="41">
        <f ca="1">VLOOKUP(LoanApplications!Q844,Rates!$B$2:$C$7,2,FALSE)*V844-800</f>
        <v>-465.27837000296557</v>
      </c>
      <c r="X844">
        <f t="shared" si="138"/>
        <v>1</v>
      </c>
      <c r="Y844" s="41">
        <f t="shared" ca="1" si="139"/>
        <v>-465.27837000296557</v>
      </c>
    </row>
    <row r="845" spans="10:25">
      <c r="J845" s="47">
        <v>12</v>
      </c>
      <c r="K845" s="48">
        <v>0.79100000000000004</v>
      </c>
      <c r="L845" s="49">
        <v>49</v>
      </c>
      <c r="M845" s="47">
        <v>1</v>
      </c>
      <c r="N845" s="37">
        <f t="shared" si="130"/>
        <v>-3.4945180619291456</v>
      </c>
      <c r="O845" s="37">
        <f t="shared" si="131"/>
        <v>3.0363378178928323E-2</v>
      </c>
      <c r="P845" s="37">
        <f t="shared" si="132"/>
        <v>2.9468611581083926E-2</v>
      </c>
      <c r="Q845" s="1">
        <f>VLOOKUP(P845,Rates!$A$2:$B$7,2,TRUE)</f>
        <v>0.35</v>
      </c>
      <c r="R845" s="38">
        <f t="shared" ca="1" si="133"/>
        <v>0.8312029610177325</v>
      </c>
      <c r="S845" s="53">
        <f t="shared" ca="1" si="134"/>
        <v>0</v>
      </c>
      <c r="T845" s="38">
        <f t="shared" ca="1" si="135"/>
        <v>0.30149567322763249</v>
      </c>
      <c r="U845" s="54">
        <f t="shared" ca="1" si="136"/>
        <v>0.71762781185451663</v>
      </c>
      <c r="V845">
        <f t="shared" ca="1" si="137"/>
        <v>0</v>
      </c>
      <c r="W845" s="41">
        <f ca="1">VLOOKUP(LoanApplications!Q845,Rates!$B$2:$C$7,2,FALSE)*V845-800</f>
        <v>-800</v>
      </c>
      <c r="X845">
        <f t="shared" si="138"/>
        <v>0</v>
      </c>
      <c r="Y845" s="41">
        <f t="shared" ca="1" si="139"/>
        <v>0</v>
      </c>
    </row>
    <row r="846" spans="10:25">
      <c r="J846" s="47">
        <v>8</v>
      </c>
      <c r="K846" s="48">
        <v>0.93399999999999994</v>
      </c>
      <c r="L846" s="49">
        <v>52.8</v>
      </c>
      <c r="M846" s="47">
        <v>1</v>
      </c>
      <c r="N846" s="37">
        <f t="shared" si="130"/>
        <v>-3.7916013038506442</v>
      </c>
      <c r="O846" s="37">
        <f t="shared" si="131"/>
        <v>2.2559448380940861E-2</v>
      </c>
      <c r="P846" s="37">
        <f t="shared" si="132"/>
        <v>2.2061747526425125E-2</v>
      </c>
      <c r="Q846" s="1">
        <f>VLOOKUP(P846,Rates!$A$2:$B$7,2,TRUE)</f>
        <v>0.35</v>
      </c>
      <c r="R846" s="38">
        <f t="shared" ca="1" si="133"/>
        <v>0.41793033927723966</v>
      </c>
      <c r="S846" s="53">
        <f t="shared" ca="1" si="134"/>
        <v>0</v>
      </c>
      <c r="T846" s="38">
        <f t="shared" ca="1" si="135"/>
        <v>0.56528692618037868</v>
      </c>
      <c r="U846" s="54">
        <f t="shared" ca="1" si="136"/>
        <v>1.666138131880351</v>
      </c>
      <c r="V846">
        <f t="shared" ca="1" si="137"/>
        <v>1</v>
      </c>
      <c r="W846" s="41">
        <f ca="1">VLOOKUP(LoanApplications!Q846,Rates!$B$2:$C$7,2,FALSE)*V846-800</f>
        <v>-686.43516829366274</v>
      </c>
      <c r="X846">
        <f t="shared" si="138"/>
        <v>0</v>
      </c>
      <c r="Y846" s="41">
        <f t="shared" ca="1" si="139"/>
        <v>0</v>
      </c>
    </row>
    <row r="847" spans="10:25">
      <c r="J847" s="47">
        <v>8</v>
      </c>
      <c r="K847" s="48">
        <v>0.69699999999999995</v>
      </c>
      <c r="L847" s="49">
        <v>61</v>
      </c>
      <c r="M847" s="47">
        <v>1</v>
      </c>
      <c r="N847" s="37">
        <f t="shared" si="130"/>
        <v>1.3603237490149027</v>
      </c>
      <c r="O847" s="37">
        <f t="shared" si="131"/>
        <v>3.8974548947472596</v>
      </c>
      <c r="P847" s="37">
        <f t="shared" si="132"/>
        <v>0.79581231037522271</v>
      </c>
      <c r="Q847" s="1">
        <f>VLOOKUP(P847,Rates!$A$2:$B$7,2,TRUE)</f>
        <v>0.25</v>
      </c>
      <c r="R847" s="38">
        <f t="shared" ca="1" si="133"/>
        <v>0.86332175001919986</v>
      </c>
      <c r="S847" s="53">
        <f t="shared" ca="1" si="134"/>
        <v>1</v>
      </c>
      <c r="T847" s="38">
        <f t="shared" ca="1" si="135"/>
        <v>0.68281485285388122</v>
      </c>
      <c r="U847" s="54">
        <f t="shared" ca="1" si="136"/>
        <v>2.2965392304077916</v>
      </c>
      <c r="V847">
        <f t="shared" ca="1" si="137"/>
        <v>8</v>
      </c>
      <c r="W847" s="41">
        <f ca="1">VLOOKUP(LoanApplications!Q847,Rates!$B$2:$C$7,2,FALSE)*V847-800</f>
        <v>76.803357187340907</v>
      </c>
      <c r="X847">
        <f t="shared" si="138"/>
        <v>1</v>
      </c>
      <c r="Y847" s="41">
        <f t="shared" ca="1" si="139"/>
        <v>76.803357187340907</v>
      </c>
    </row>
    <row r="848" spans="10:25">
      <c r="J848" s="47">
        <v>7</v>
      </c>
      <c r="K848" s="48">
        <v>2.3660000000000001</v>
      </c>
      <c r="L848" s="49">
        <v>73</v>
      </c>
      <c r="M848" s="47">
        <v>1</v>
      </c>
      <c r="N848" s="37">
        <f t="shared" si="130"/>
        <v>-2.0924244925910749</v>
      </c>
      <c r="O848" s="37">
        <f t="shared" si="131"/>
        <v>0.12338762050609745</v>
      </c>
      <c r="P848" s="37">
        <f t="shared" si="132"/>
        <v>0.10983530373114675</v>
      </c>
      <c r="Q848" s="1">
        <f>VLOOKUP(P848,Rates!$A$2:$B$7,2,TRUE)</f>
        <v>0.35</v>
      </c>
      <c r="R848" s="38">
        <f t="shared" ca="1" si="133"/>
        <v>0.6236214232910221</v>
      </c>
      <c r="S848" s="53">
        <f t="shared" ca="1" si="134"/>
        <v>0</v>
      </c>
      <c r="T848" s="38">
        <f t="shared" ca="1" si="135"/>
        <v>8.2255272648230626E-2</v>
      </c>
      <c r="U848" s="54">
        <f t="shared" ca="1" si="136"/>
        <v>0.17167200362362972</v>
      </c>
      <c r="V848">
        <f t="shared" ca="1" si="137"/>
        <v>0</v>
      </c>
      <c r="W848" s="41">
        <f ca="1">VLOOKUP(LoanApplications!Q848,Rates!$B$2:$C$7,2,FALSE)*V848-800</f>
        <v>-800</v>
      </c>
      <c r="X848">
        <f t="shared" si="138"/>
        <v>0</v>
      </c>
      <c r="Y848" s="41">
        <f t="shared" ca="1" si="139"/>
        <v>0</v>
      </c>
    </row>
    <row r="849" spans="10:25">
      <c r="J849" s="47">
        <v>7</v>
      </c>
      <c r="K849" s="48">
        <v>1.2550000000000001</v>
      </c>
      <c r="L849" s="49">
        <v>67</v>
      </c>
      <c r="M849" s="47">
        <v>1</v>
      </c>
      <c r="N849" s="37">
        <f t="shared" si="130"/>
        <v>0.92692884421694899</v>
      </c>
      <c r="O849" s="37">
        <f t="shared" si="131"/>
        <v>2.5267372456155113</v>
      </c>
      <c r="P849" s="37">
        <f t="shared" si="132"/>
        <v>0.7164517993952586</v>
      </c>
      <c r="Q849" s="1">
        <f>VLOOKUP(P849,Rates!$A$2:$B$7,2,TRUE)</f>
        <v>0.25</v>
      </c>
      <c r="R849" s="38">
        <f t="shared" ca="1" si="133"/>
        <v>0.27315583286158707</v>
      </c>
      <c r="S849" s="53">
        <f t="shared" ca="1" si="134"/>
        <v>0</v>
      </c>
      <c r="T849" s="38">
        <f t="shared" ca="1" si="135"/>
        <v>0.49329326838646592</v>
      </c>
      <c r="U849" s="54">
        <f t="shared" ca="1" si="136"/>
        <v>1.3596457627664071</v>
      </c>
      <c r="V849">
        <f t="shared" ca="1" si="137"/>
        <v>1</v>
      </c>
      <c r="W849" s="41">
        <f ca="1">VLOOKUP(LoanApplications!Q849,Rates!$B$2:$C$7,2,FALSE)*V849-800</f>
        <v>-690.39958035158236</v>
      </c>
      <c r="X849">
        <f t="shared" si="138"/>
        <v>1</v>
      </c>
      <c r="Y849" s="41">
        <f t="shared" ca="1" si="139"/>
        <v>-690.39958035158236</v>
      </c>
    </row>
    <row r="850" spans="10:25">
      <c r="J850" s="47">
        <v>20</v>
      </c>
      <c r="K850" s="48">
        <v>2.0339999999999998</v>
      </c>
      <c r="L850" s="49">
        <v>60</v>
      </c>
      <c r="M850" s="47">
        <v>1</v>
      </c>
      <c r="N850" s="37">
        <f t="shared" si="130"/>
        <v>-2.137666824007411</v>
      </c>
      <c r="O850" s="37">
        <f t="shared" si="131"/>
        <v>0.11792967296556835</v>
      </c>
      <c r="P850" s="37">
        <f t="shared" si="132"/>
        <v>0.10548934858552639</v>
      </c>
      <c r="Q850" s="1">
        <f>VLOOKUP(P850,Rates!$A$2:$B$7,2,TRUE)</f>
        <v>0.35</v>
      </c>
      <c r="R850" s="38">
        <f t="shared" ca="1" si="133"/>
        <v>0.2517342539975892</v>
      </c>
      <c r="S850" s="53">
        <f t="shared" ca="1" si="134"/>
        <v>0</v>
      </c>
      <c r="T850" s="38">
        <f t="shared" ca="1" si="135"/>
        <v>0.33431874212089441</v>
      </c>
      <c r="U850" s="54">
        <f t="shared" ca="1" si="136"/>
        <v>0.81388862955291785</v>
      </c>
      <c r="V850">
        <f t="shared" ca="1" si="137"/>
        <v>0</v>
      </c>
      <c r="W850" s="41">
        <f ca="1">VLOOKUP(LoanApplications!Q850,Rates!$B$2:$C$7,2,FALSE)*V850-800</f>
        <v>-800</v>
      </c>
      <c r="X850">
        <f t="shared" si="138"/>
        <v>0</v>
      </c>
      <c r="Y850" s="41">
        <f t="shared" ca="1" si="139"/>
        <v>0</v>
      </c>
    </row>
    <row r="851" spans="10:25">
      <c r="J851" s="47">
        <v>7</v>
      </c>
      <c r="K851" s="48">
        <v>1.133</v>
      </c>
      <c r="L851" s="49">
        <v>60</v>
      </c>
      <c r="M851" s="47">
        <v>1</v>
      </c>
      <c r="N851" s="37">
        <f t="shared" si="130"/>
        <v>-1.7568071020744718</v>
      </c>
      <c r="O851" s="37">
        <f t="shared" si="131"/>
        <v>0.17259506340998695</v>
      </c>
      <c r="P851" s="37">
        <f t="shared" si="132"/>
        <v>0.14719067885896489</v>
      </c>
      <c r="Q851" s="1">
        <f>VLOOKUP(P851,Rates!$A$2:$B$7,2,TRUE)</f>
        <v>0.35</v>
      </c>
      <c r="R851" s="38">
        <f t="shared" ca="1" si="133"/>
        <v>0.41415806621757345</v>
      </c>
      <c r="S851" s="53">
        <f t="shared" ca="1" si="134"/>
        <v>0</v>
      </c>
      <c r="T851" s="38">
        <f t="shared" ca="1" si="135"/>
        <v>0.88763058051116139</v>
      </c>
      <c r="U851" s="54">
        <f t="shared" ca="1" si="136"/>
        <v>4.3719268942891247</v>
      </c>
      <c r="V851">
        <f t="shared" ca="1" si="137"/>
        <v>4</v>
      </c>
      <c r="W851" s="41">
        <f ca="1">VLOOKUP(LoanApplications!Q851,Rates!$B$2:$C$7,2,FALSE)*V851-800</f>
        <v>-345.74067317465091</v>
      </c>
      <c r="X851">
        <f t="shared" si="138"/>
        <v>0</v>
      </c>
      <c r="Y851" s="41">
        <f t="shared" ca="1" si="139"/>
        <v>0</v>
      </c>
    </row>
    <row r="852" spans="10:25">
      <c r="J852" s="47">
        <v>15</v>
      </c>
      <c r="K852" s="48">
        <v>0.30499999999999999</v>
      </c>
      <c r="L852" s="49">
        <v>55</v>
      </c>
      <c r="M852" s="47">
        <v>1</v>
      </c>
      <c r="N852" s="37">
        <f t="shared" si="130"/>
        <v>2.9385537593529421</v>
      </c>
      <c r="O852" s="37">
        <f t="shared" si="131"/>
        <v>18.888509219217198</v>
      </c>
      <c r="P852" s="37">
        <f t="shared" si="132"/>
        <v>0.94971971056363769</v>
      </c>
      <c r="Q852" s="1">
        <f>VLOOKUP(P852,Rates!$A$2:$B$7,2,TRUE)</f>
        <v>0.22</v>
      </c>
      <c r="R852" s="38">
        <f t="shared" ca="1" si="133"/>
        <v>0.80881917260770408</v>
      </c>
      <c r="S852" s="53">
        <f t="shared" ca="1" si="134"/>
        <v>1</v>
      </c>
      <c r="T852" s="38">
        <f t="shared" ca="1" si="135"/>
        <v>1.2014702789580056E-3</v>
      </c>
      <c r="U852" s="54">
        <f t="shared" ca="1" si="136"/>
        <v>2.4043852460297176E-3</v>
      </c>
      <c r="V852">
        <f t="shared" ca="1" si="137"/>
        <v>8</v>
      </c>
      <c r="W852" s="41">
        <f ca="1">VLOOKUP(LoanApplications!Q852,Rates!$B$2:$C$7,2,FALSE)*V852-800</f>
        <v>67.398382478407598</v>
      </c>
      <c r="X852">
        <f t="shared" si="138"/>
        <v>1</v>
      </c>
      <c r="Y852" s="41">
        <f t="shared" ca="1" si="139"/>
        <v>67.398382478407598</v>
      </c>
    </row>
    <row r="853" spans="10:25">
      <c r="J853" s="47">
        <v>18</v>
      </c>
      <c r="K853" s="48">
        <v>0</v>
      </c>
      <c r="L853" s="49">
        <v>50</v>
      </c>
      <c r="M853" s="47">
        <v>1</v>
      </c>
      <c r="N853" s="37">
        <f t="shared" si="130"/>
        <v>3.1842633247042897</v>
      </c>
      <c r="O853" s="37">
        <f t="shared" si="131"/>
        <v>24.149491517581016</v>
      </c>
      <c r="P853" s="37">
        <f t="shared" si="132"/>
        <v>0.96023776467603972</v>
      </c>
      <c r="Q853" s="1">
        <f>VLOOKUP(P853,Rates!$A$2:$B$7,2,TRUE)</f>
        <v>0.15</v>
      </c>
      <c r="R853" s="38">
        <f t="shared" ca="1" si="133"/>
        <v>0.71284048842718806</v>
      </c>
      <c r="S853" s="53">
        <f t="shared" ca="1" si="134"/>
        <v>1</v>
      </c>
      <c r="T853" s="38">
        <f t="shared" ca="1" si="135"/>
        <v>0.99700266244223368</v>
      </c>
      <c r="U853" s="54">
        <f t="shared" ca="1" si="136"/>
        <v>11.620061730205556</v>
      </c>
      <c r="V853">
        <f t="shared" ca="1" si="137"/>
        <v>8</v>
      </c>
      <c r="W853" s="41">
        <f ca="1">VLOOKUP(LoanApplications!Q853,Rates!$B$2:$C$7,2,FALSE)*V853-800</f>
        <v>45.652073294430465</v>
      </c>
      <c r="X853">
        <f t="shared" si="138"/>
        <v>1</v>
      </c>
      <c r="Y853" s="41">
        <f t="shared" ca="1" si="139"/>
        <v>45.652073294430465</v>
      </c>
    </row>
    <row r="854" spans="10:25">
      <c r="J854" s="47">
        <v>5</v>
      </c>
      <c r="K854" s="48">
        <v>0.33799999999999997</v>
      </c>
      <c r="L854" s="49">
        <v>56</v>
      </c>
      <c r="M854" s="47">
        <v>1</v>
      </c>
      <c r="N854" s="37">
        <f t="shared" si="130"/>
        <v>-0.13080229819517797</v>
      </c>
      <c r="O854" s="37">
        <f t="shared" si="131"/>
        <v>0.87739121907286099</v>
      </c>
      <c r="P854" s="37">
        <f t="shared" si="132"/>
        <v>0.46734596932127748</v>
      </c>
      <c r="Q854" s="1">
        <f>VLOOKUP(P854,Rates!$A$2:$B$7,2,TRUE)</f>
        <v>0.28000000000000003</v>
      </c>
      <c r="R854" s="38">
        <f t="shared" ca="1" si="133"/>
        <v>0.79679295073539125</v>
      </c>
      <c r="S854" s="53">
        <f t="shared" ca="1" si="134"/>
        <v>1</v>
      </c>
      <c r="T854" s="38">
        <f t="shared" ca="1" si="135"/>
        <v>0.23515294576202206</v>
      </c>
      <c r="U854" s="54">
        <f t="shared" ca="1" si="136"/>
        <v>0.53615878848954102</v>
      </c>
      <c r="V854">
        <f t="shared" ca="1" si="137"/>
        <v>8</v>
      </c>
      <c r="W854" s="41">
        <f ca="1">VLOOKUP(LoanApplications!Q854,Rates!$B$2:$C$7,2,FALSE)*V854-800</f>
        <v>86.259095044028413</v>
      </c>
      <c r="X854">
        <f t="shared" si="138"/>
        <v>1</v>
      </c>
      <c r="Y854" s="41">
        <f t="shared" ca="1" si="139"/>
        <v>86.259095044028413</v>
      </c>
    </row>
    <row r="855" spans="10:25">
      <c r="J855" s="47">
        <v>20</v>
      </c>
      <c r="K855" s="48">
        <v>1.3439999999999999</v>
      </c>
      <c r="L855" s="49">
        <v>57</v>
      </c>
      <c r="M855" s="47">
        <v>1</v>
      </c>
      <c r="N855" s="37">
        <f t="shared" si="130"/>
        <v>8.2939024703474473E-2</v>
      </c>
      <c r="O855" s="37">
        <f t="shared" si="131"/>
        <v>1.0864755583591075</v>
      </c>
      <c r="P855" s="37">
        <f t="shared" si="132"/>
        <v>0.52072287835164377</v>
      </c>
      <c r="Q855" s="1">
        <f>VLOOKUP(P855,Rates!$A$2:$B$7,2,TRUE)</f>
        <v>0.28000000000000003</v>
      </c>
      <c r="R855" s="38">
        <f t="shared" ca="1" si="133"/>
        <v>0.3724260583394845</v>
      </c>
      <c r="S855" s="53">
        <f t="shared" ca="1" si="134"/>
        <v>0</v>
      </c>
      <c r="T855" s="38">
        <f t="shared" ca="1" si="135"/>
        <v>9.1909754249365205E-3</v>
      </c>
      <c r="U855" s="54">
        <f t="shared" ca="1" si="136"/>
        <v>1.8466946072653704E-2</v>
      </c>
      <c r="V855">
        <f t="shared" ca="1" si="137"/>
        <v>0</v>
      </c>
      <c r="W855" s="41">
        <f ca="1">VLOOKUP(LoanApplications!Q855,Rates!$B$2:$C$7,2,FALSE)*V855-800</f>
        <v>-800</v>
      </c>
      <c r="X855">
        <f t="shared" si="138"/>
        <v>1</v>
      </c>
      <c r="Y855" s="41">
        <f t="shared" ca="1" si="139"/>
        <v>-800</v>
      </c>
    </row>
    <row r="856" spans="10:25">
      <c r="J856" s="47">
        <v>24</v>
      </c>
      <c r="K856" s="48">
        <v>2.335</v>
      </c>
      <c r="L856" s="49">
        <v>66</v>
      </c>
      <c r="M856" s="47">
        <v>1</v>
      </c>
      <c r="N856" s="37">
        <f t="shared" si="130"/>
        <v>0.47258836309502783</v>
      </c>
      <c r="O856" s="37">
        <f t="shared" si="131"/>
        <v>1.6041409234459598</v>
      </c>
      <c r="P856" s="37">
        <f t="shared" si="132"/>
        <v>0.61599620397012222</v>
      </c>
      <c r="Q856" s="1">
        <f>VLOOKUP(P856,Rates!$A$2:$B$7,2,TRUE)</f>
        <v>0.28000000000000003</v>
      </c>
      <c r="R856" s="38">
        <f t="shared" ca="1" si="133"/>
        <v>0.74438451178706233</v>
      </c>
      <c r="S856" s="53">
        <f t="shared" ca="1" si="134"/>
        <v>1</v>
      </c>
      <c r="T856" s="38">
        <f t="shared" ca="1" si="135"/>
        <v>0.6100061493534914</v>
      </c>
      <c r="U856" s="54">
        <f t="shared" ca="1" si="136"/>
        <v>1.8832486151116186</v>
      </c>
      <c r="V856">
        <f t="shared" ca="1" si="137"/>
        <v>8</v>
      </c>
      <c r="W856" s="41">
        <f ca="1">VLOOKUP(LoanApplications!Q856,Rates!$B$2:$C$7,2,FALSE)*V856-800</f>
        <v>86.259095044028413</v>
      </c>
      <c r="X856">
        <f t="shared" si="138"/>
        <v>1</v>
      </c>
      <c r="Y856" s="41">
        <f t="shared" ca="1" si="139"/>
        <v>86.259095044028413</v>
      </c>
    </row>
    <row r="857" spans="10:25">
      <c r="J857" s="47">
        <v>23</v>
      </c>
      <c r="K857" s="48">
        <v>0.94600000000000006</v>
      </c>
      <c r="L857" s="49">
        <v>59</v>
      </c>
      <c r="M857" s="47">
        <v>1</v>
      </c>
      <c r="N857" s="37">
        <f t="shared" si="130"/>
        <v>4.1488140810747041</v>
      </c>
      <c r="O857" s="37">
        <f t="shared" si="131"/>
        <v>63.358817305940669</v>
      </c>
      <c r="P857" s="37">
        <f t="shared" si="132"/>
        <v>0.98446211347784196</v>
      </c>
      <c r="Q857" s="1">
        <f>VLOOKUP(P857,Rates!$A$2:$B$7,2,TRUE)</f>
        <v>0.15</v>
      </c>
      <c r="R857" s="38">
        <f t="shared" ca="1" si="133"/>
        <v>0.43691407184138598</v>
      </c>
      <c r="S857" s="53">
        <f t="shared" ca="1" si="134"/>
        <v>1</v>
      </c>
      <c r="T857" s="38">
        <f t="shared" ca="1" si="135"/>
        <v>0.37548806888197028</v>
      </c>
      <c r="U857" s="54">
        <f t="shared" ca="1" si="136"/>
        <v>0.94156968905219673</v>
      </c>
      <c r="V857">
        <f t="shared" ca="1" si="137"/>
        <v>8</v>
      </c>
      <c r="W857" s="41">
        <f ca="1">VLOOKUP(LoanApplications!Q857,Rates!$B$2:$C$7,2,FALSE)*V857-800</f>
        <v>45.652073294430465</v>
      </c>
      <c r="X857">
        <f t="shared" si="138"/>
        <v>1</v>
      </c>
      <c r="Y857" s="41">
        <f t="shared" ca="1" si="139"/>
        <v>45.652073294430465</v>
      </c>
    </row>
    <row r="858" spans="10:25">
      <c r="J858" s="47">
        <v>21</v>
      </c>
      <c r="K858" s="48">
        <v>1.331</v>
      </c>
      <c r="L858" s="49">
        <v>54</v>
      </c>
      <c r="M858" s="47">
        <v>1</v>
      </c>
      <c r="N858" s="37">
        <f t="shared" si="130"/>
        <v>-0.93784269136933318</v>
      </c>
      <c r="O858" s="37">
        <f t="shared" si="131"/>
        <v>0.39147144980029641</v>
      </c>
      <c r="P858" s="37">
        <f t="shared" si="132"/>
        <v>0.28133631477417687</v>
      </c>
      <c r="Q858" s="1">
        <f>VLOOKUP(P858,Rates!$A$2:$B$7,2,TRUE)</f>
        <v>0.3</v>
      </c>
      <c r="R858" s="38">
        <f t="shared" ca="1" si="133"/>
        <v>0.42351029704488208</v>
      </c>
      <c r="S858" s="53">
        <f t="shared" ca="1" si="134"/>
        <v>0</v>
      </c>
      <c r="T858" s="38">
        <f t="shared" ca="1" si="135"/>
        <v>0.77484057937317496</v>
      </c>
      <c r="U858" s="54">
        <f t="shared" ca="1" si="136"/>
        <v>2.9818931831034128</v>
      </c>
      <c r="V858">
        <f t="shared" ca="1" si="137"/>
        <v>2</v>
      </c>
      <c r="W858" s="41">
        <f ca="1">VLOOKUP(LoanApplications!Q858,Rates!$B$2:$C$7,2,FALSE)*V858-800</f>
        <v>-576.85224666864372</v>
      </c>
      <c r="X858">
        <f t="shared" si="138"/>
        <v>0</v>
      </c>
      <c r="Y858" s="41">
        <f t="shared" ca="1" si="139"/>
        <v>0</v>
      </c>
    </row>
    <row r="859" spans="10:25">
      <c r="J859" s="47">
        <v>4</v>
      </c>
      <c r="K859" s="48">
        <v>0.94100000000000006</v>
      </c>
      <c r="L859" s="49">
        <v>62</v>
      </c>
      <c r="M859" s="47">
        <v>1</v>
      </c>
      <c r="N859" s="37">
        <f t="shared" si="130"/>
        <v>-0.80205454956420397</v>
      </c>
      <c r="O859" s="37">
        <f t="shared" si="131"/>
        <v>0.44840674318851848</v>
      </c>
      <c r="P859" s="37">
        <f t="shared" si="132"/>
        <v>0.30958620242363488</v>
      </c>
      <c r="Q859" s="1">
        <f>VLOOKUP(P859,Rates!$A$2:$B$7,2,TRUE)</f>
        <v>0.3</v>
      </c>
      <c r="R859" s="38">
        <f t="shared" ca="1" si="133"/>
        <v>0.54969678303150438</v>
      </c>
      <c r="S859" s="53">
        <f t="shared" ca="1" si="134"/>
        <v>0</v>
      </c>
      <c r="T859" s="38">
        <f t="shared" ca="1" si="135"/>
        <v>0.85172588770427204</v>
      </c>
      <c r="U859" s="54">
        <f t="shared" ca="1" si="136"/>
        <v>3.8173852163056812</v>
      </c>
      <c r="V859">
        <f t="shared" ca="1" si="137"/>
        <v>3</v>
      </c>
      <c r="W859" s="41">
        <f ca="1">VLOOKUP(LoanApplications!Q859,Rates!$B$2:$C$7,2,FALSE)*V859-800</f>
        <v>-465.27837000296557</v>
      </c>
      <c r="X859">
        <f t="shared" si="138"/>
        <v>1</v>
      </c>
      <c r="Y859" s="41">
        <f t="shared" ca="1" si="139"/>
        <v>-465.27837000296557</v>
      </c>
    </row>
    <row r="860" spans="10:25">
      <c r="J860" s="47">
        <v>21</v>
      </c>
      <c r="K860" s="48">
        <v>1.0609999999999999</v>
      </c>
      <c r="L860" s="49">
        <v>45</v>
      </c>
      <c r="M860" s="47">
        <v>1</v>
      </c>
      <c r="N860" s="37">
        <f t="shared" si="130"/>
        <v>-3.7903190080796065</v>
      </c>
      <c r="O860" s="37">
        <f t="shared" si="131"/>
        <v>2.2588394821179296E-2</v>
      </c>
      <c r="P860" s="37">
        <f t="shared" si="132"/>
        <v>2.2089430053750359E-2</v>
      </c>
      <c r="Q860" s="1">
        <f>VLOOKUP(P860,Rates!$A$2:$B$7,2,TRUE)</f>
        <v>0.35</v>
      </c>
      <c r="R860" s="38">
        <f t="shared" ca="1" si="133"/>
        <v>0.43256336267780071</v>
      </c>
      <c r="S860" s="53">
        <f t="shared" ca="1" si="134"/>
        <v>0</v>
      </c>
      <c r="T860" s="38">
        <f t="shared" ca="1" si="135"/>
        <v>1.6509979590739077E-2</v>
      </c>
      <c r="U860" s="54">
        <f t="shared" ca="1" si="136"/>
        <v>3.3295576442032258E-2</v>
      </c>
      <c r="V860">
        <f t="shared" ca="1" si="137"/>
        <v>0</v>
      </c>
      <c r="W860" s="41">
        <f ca="1">VLOOKUP(LoanApplications!Q860,Rates!$B$2:$C$7,2,FALSE)*V860-800</f>
        <v>-800</v>
      </c>
      <c r="X860">
        <f t="shared" si="138"/>
        <v>0</v>
      </c>
      <c r="Y860" s="41">
        <f t="shared" ca="1" si="139"/>
        <v>0</v>
      </c>
    </row>
    <row r="861" spans="10:25">
      <c r="J861" s="47">
        <v>13</v>
      </c>
      <c r="K861" s="48">
        <v>0.78700000000000003</v>
      </c>
      <c r="L861" s="49">
        <v>60</v>
      </c>
      <c r="M861" s="47">
        <v>1</v>
      </c>
      <c r="N861" s="37">
        <f t="shared" si="130"/>
        <v>2.0943160355631605</v>
      </c>
      <c r="O861" s="37">
        <f t="shared" si="131"/>
        <v>8.1198853576926364</v>
      </c>
      <c r="P861" s="37">
        <f t="shared" si="132"/>
        <v>0.89034949883920433</v>
      </c>
      <c r="Q861" s="1">
        <f>VLOOKUP(P861,Rates!$A$2:$B$7,2,TRUE)</f>
        <v>0.22</v>
      </c>
      <c r="R861" s="38">
        <f t="shared" ca="1" si="133"/>
        <v>0.65591793596345682</v>
      </c>
      <c r="S861" s="53">
        <f t="shared" ca="1" si="134"/>
        <v>1</v>
      </c>
      <c r="T861" s="38">
        <f t="shared" ca="1" si="135"/>
        <v>0.57043642896361724</v>
      </c>
      <c r="U861" s="54">
        <f t="shared" ca="1" si="136"/>
        <v>1.6899710735686573</v>
      </c>
      <c r="V861">
        <f t="shared" ca="1" si="137"/>
        <v>8</v>
      </c>
      <c r="W861" s="41">
        <f ca="1">VLOOKUP(LoanApplications!Q861,Rates!$B$2:$C$7,2,FALSE)*V861-800</f>
        <v>67.398382478407598</v>
      </c>
      <c r="X861">
        <f t="shared" si="138"/>
        <v>1</v>
      </c>
      <c r="Y861" s="41">
        <f t="shared" ca="1" si="139"/>
        <v>67.398382478407598</v>
      </c>
    </row>
    <row r="862" spans="10:25">
      <c r="J862" s="47">
        <v>8</v>
      </c>
      <c r="K862" s="48">
        <v>1.361</v>
      </c>
      <c r="L862" s="49">
        <v>62</v>
      </c>
      <c r="M862" s="47">
        <v>1</v>
      </c>
      <c r="N862" s="37">
        <f t="shared" si="130"/>
        <v>-1.6738801652630784</v>
      </c>
      <c r="O862" s="37">
        <f t="shared" si="131"/>
        <v>0.1875180511767254</v>
      </c>
      <c r="P862" s="37">
        <f t="shared" si="132"/>
        <v>0.15790753748198741</v>
      </c>
      <c r="Q862" s="1">
        <f>VLOOKUP(P862,Rates!$A$2:$B$7,2,TRUE)</f>
        <v>0.35</v>
      </c>
      <c r="R862" s="38">
        <f t="shared" ca="1" si="133"/>
        <v>0.81976120985926981</v>
      </c>
      <c r="S862" s="53">
        <f t="shared" ca="1" si="134"/>
        <v>0</v>
      </c>
      <c r="T862" s="38">
        <f t="shared" ca="1" si="135"/>
        <v>0.93039161559084271</v>
      </c>
      <c r="U862" s="54">
        <f t="shared" ca="1" si="136"/>
        <v>5.3297405064967105</v>
      </c>
      <c r="V862">
        <f t="shared" ca="1" si="137"/>
        <v>5</v>
      </c>
      <c r="W862" s="41">
        <f ca="1">VLOOKUP(LoanApplications!Q862,Rates!$B$2:$C$7,2,FALSE)*V862-800</f>
        <v>-232.17584146831359</v>
      </c>
      <c r="X862">
        <f t="shared" si="138"/>
        <v>0</v>
      </c>
      <c r="Y862" s="41">
        <f t="shared" ca="1" si="139"/>
        <v>0</v>
      </c>
    </row>
    <row r="863" spans="10:25">
      <c r="J863" s="47">
        <v>10</v>
      </c>
      <c r="K863" s="48">
        <v>2.028</v>
      </c>
      <c r="L863" s="49">
        <v>68</v>
      </c>
      <c r="M863" s="47">
        <v>1</v>
      </c>
      <c r="N863" s="37">
        <f t="shared" si="130"/>
        <v>-1.6722862064209352</v>
      </c>
      <c r="O863" s="37">
        <f t="shared" si="131"/>
        <v>0.18781718557308369</v>
      </c>
      <c r="P863" s="37">
        <f t="shared" si="132"/>
        <v>0.15811960616015833</v>
      </c>
      <c r="Q863" s="1">
        <f>VLOOKUP(P863,Rates!$A$2:$B$7,2,TRUE)</f>
        <v>0.35</v>
      </c>
      <c r="R863" s="38">
        <f t="shared" ca="1" si="133"/>
        <v>0.86609854797877928</v>
      </c>
      <c r="S863" s="53">
        <f t="shared" ca="1" si="134"/>
        <v>1</v>
      </c>
      <c r="T863" s="38">
        <f t="shared" ca="1" si="135"/>
        <v>0.66479163104813943</v>
      </c>
      <c r="U863" s="54">
        <f t="shared" ca="1" si="136"/>
        <v>2.1860058872914472</v>
      </c>
      <c r="V863">
        <f t="shared" ca="1" si="137"/>
        <v>8</v>
      </c>
      <c r="W863" s="41">
        <f ca="1">VLOOKUP(LoanApplications!Q863,Rates!$B$2:$C$7,2,FALSE)*V863-800</f>
        <v>108.51865365069818</v>
      </c>
      <c r="X863">
        <f t="shared" si="138"/>
        <v>0</v>
      </c>
      <c r="Y863" s="41">
        <f t="shared" ca="1" si="139"/>
        <v>0</v>
      </c>
    </row>
    <row r="864" spans="10:25">
      <c r="J864" s="47">
        <v>24</v>
      </c>
      <c r="K864" s="48">
        <v>0.75600000000000001</v>
      </c>
      <c r="L864" s="49">
        <v>52</v>
      </c>
      <c r="M864" s="47">
        <v>1</v>
      </c>
      <c r="N864" s="37">
        <f t="shared" si="130"/>
        <v>2.1615510854540219</v>
      </c>
      <c r="O864" s="37">
        <f t="shared" si="131"/>
        <v>8.6845977701484394</v>
      </c>
      <c r="P864" s="37">
        <f t="shared" si="132"/>
        <v>0.89674325937599852</v>
      </c>
      <c r="Q864" s="1">
        <f>VLOOKUP(P864,Rates!$A$2:$B$7,2,TRUE)</f>
        <v>0.22</v>
      </c>
      <c r="R864" s="38">
        <f t="shared" ca="1" si="133"/>
        <v>0.41210245739866502</v>
      </c>
      <c r="S864" s="53">
        <f t="shared" ca="1" si="134"/>
        <v>1</v>
      </c>
      <c r="T864" s="38">
        <f t="shared" ca="1" si="135"/>
        <v>0.84915954786901171</v>
      </c>
      <c r="U864" s="54">
        <f t="shared" ca="1" si="136"/>
        <v>3.7830652183508842</v>
      </c>
      <c r="V864">
        <f t="shared" ca="1" si="137"/>
        <v>8</v>
      </c>
      <c r="W864" s="41">
        <f ca="1">VLOOKUP(LoanApplications!Q864,Rates!$B$2:$C$7,2,FALSE)*V864-800</f>
        <v>67.398382478407598</v>
      </c>
      <c r="X864">
        <f t="shared" si="138"/>
        <v>1</v>
      </c>
      <c r="Y864" s="41">
        <f t="shared" ca="1" si="139"/>
        <v>67.398382478407598</v>
      </c>
    </row>
    <row r="865" spans="10:25">
      <c r="J865" s="47">
        <v>21</v>
      </c>
      <c r="K865" s="48">
        <v>1.762</v>
      </c>
      <c r="L865" s="49">
        <v>60</v>
      </c>
      <c r="M865" s="47">
        <v>1</v>
      </c>
      <c r="N865" s="37">
        <f t="shared" si="130"/>
        <v>-0.36290723554780868</v>
      </c>
      <c r="O865" s="37">
        <f t="shared" si="131"/>
        <v>0.69565096218648825</v>
      </c>
      <c r="P865" s="37">
        <f t="shared" si="132"/>
        <v>0.41025598882064046</v>
      </c>
      <c r="Q865" s="1">
        <f>VLOOKUP(P865,Rates!$A$2:$B$7,2,TRUE)</f>
        <v>0.3</v>
      </c>
      <c r="R865" s="38">
        <f t="shared" ca="1" si="133"/>
        <v>0.65040359299677941</v>
      </c>
      <c r="S865" s="53">
        <f t="shared" ca="1" si="134"/>
        <v>1</v>
      </c>
      <c r="T865" s="38">
        <f t="shared" ca="1" si="135"/>
        <v>0.19369802307009798</v>
      </c>
      <c r="U865" s="54">
        <f t="shared" ca="1" si="136"/>
        <v>0.43059389088027883</v>
      </c>
      <c r="V865">
        <f t="shared" ca="1" si="137"/>
        <v>8</v>
      </c>
      <c r="W865" s="41">
        <f ca="1">VLOOKUP(LoanApplications!Q865,Rates!$B$2:$C$7,2,FALSE)*V865-800</f>
        <v>92.591013325425138</v>
      </c>
      <c r="X865">
        <f t="shared" si="138"/>
        <v>1</v>
      </c>
      <c r="Y865" s="41">
        <f t="shared" ca="1" si="139"/>
        <v>92.591013325425138</v>
      </c>
    </row>
    <row r="866" spans="10:25">
      <c r="J866" s="47">
        <v>23</v>
      </c>
      <c r="K866" s="48">
        <v>0.24</v>
      </c>
      <c r="L866" s="49">
        <v>52</v>
      </c>
      <c r="M866" s="47">
        <v>1</v>
      </c>
      <c r="N866" s="37">
        <f t="shared" si="130"/>
        <v>4.5519379213945399</v>
      </c>
      <c r="O866" s="37">
        <f t="shared" si="131"/>
        <v>94.815976296323925</v>
      </c>
      <c r="P866" s="37">
        <f t="shared" si="132"/>
        <v>0.98956332713338568</v>
      </c>
      <c r="Q866" s="1">
        <f>VLOOKUP(P866,Rates!$A$2:$B$7,2,TRUE)</f>
        <v>0.15</v>
      </c>
      <c r="R866" s="38">
        <f t="shared" ca="1" si="133"/>
        <v>0.88166013266054666</v>
      </c>
      <c r="S866" s="53">
        <f t="shared" ca="1" si="134"/>
        <v>1</v>
      </c>
      <c r="T866" s="38">
        <f t="shared" ca="1" si="135"/>
        <v>0.4141568554562246</v>
      </c>
      <c r="U866" s="54">
        <f t="shared" ca="1" si="136"/>
        <v>1.0694063933250386</v>
      </c>
      <c r="V866">
        <f t="shared" ca="1" si="137"/>
        <v>8</v>
      </c>
      <c r="W866" s="41">
        <f ca="1">VLOOKUP(LoanApplications!Q866,Rates!$B$2:$C$7,2,FALSE)*V866-800</f>
        <v>45.652073294430465</v>
      </c>
      <c r="X866">
        <f t="shared" si="138"/>
        <v>1</v>
      </c>
      <c r="Y866" s="41">
        <f t="shared" ca="1" si="139"/>
        <v>45.652073294430465</v>
      </c>
    </row>
    <row r="867" spans="10:25">
      <c r="J867" s="47">
        <v>6</v>
      </c>
      <c r="K867" s="48">
        <v>0.62</v>
      </c>
      <c r="L867" s="49">
        <v>60</v>
      </c>
      <c r="M867" s="47">
        <v>1</v>
      </c>
      <c r="N867" s="37">
        <f t="shared" si="130"/>
        <v>0.6177225774279762</v>
      </c>
      <c r="O867" s="37">
        <f t="shared" si="131"/>
        <v>1.8546992943143674</v>
      </c>
      <c r="P867" s="37">
        <f t="shared" si="132"/>
        <v>0.64970040732777878</v>
      </c>
      <c r="Q867" s="1">
        <f>VLOOKUP(P867,Rates!$A$2:$B$7,2,TRUE)</f>
        <v>0.28000000000000003</v>
      </c>
      <c r="R867" s="38">
        <f t="shared" ca="1" si="133"/>
        <v>0.5649826078729282</v>
      </c>
      <c r="S867" s="53">
        <f t="shared" ca="1" si="134"/>
        <v>1</v>
      </c>
      <c r="T867" s="38">
        <f t="shared" ca="1" si="135"/>
        <v>0.31357188487361154</v>
      </c>
      <c r="U867" s="54">
        <f t="shared" ca="1" si="136"/>
        <v>0.75250754276303167</v>
      </c>
      <c r="V867">
        <f t="shared" ca="1" si="137"/>
        <v>8</v>
      </c>
      <c r="W867" s="41">
        <f ca="1">VLOOKUP(LoanApplications!Q867,Rates!$B$2:$C$7,2,FALSE)*V867-800</f>
        <v>86.259095044028413</v>
      </c>
      <c r="X867">
        <f t="shared" si="138"/>
        <v>1</v>
      </c>
      <c r="Y867" s="41">
        <f t="shared" ca="1" si="139"/>
        <v>86.259095044028413</v>
      </c>
    </row>
    <row r="868" spans="10:25">
      <c r="J868" s="47">
        <v>10</v>
      </c>
      <c r="K868" s="48">
        <v>1.343</v>
      </c>
      <c r="L868" s="49">
        <v>58</v>
      </c>
      <c r="M868" s="47">
        <v>1</v>
      </c>
      <c r="N868" s="37">
        <f t="shared" si="130"/>
        <v>-2.8067025932131706</v>
      </c>
      <c r="O868" s="37">
        <f t="shared" si="131"/>
        <v>6.040384040410985E-2</v>
      </c>
      <c r="P868" s="37">
        <f t="shared" si="132"/>
        <v>5.6963053227995213E-2</v>
      </c>
      <c r="Q868" s="1">
        <f>VLOOKUP(P868,Rates!$A$2:$B$7,2,TRUE)</f>
        <v>0.35</v>
      </c>
      <c r="R868" s="38">
        <f t="shared" ca="1" si="133"/>
        <v>0.7045537285233977</v>
      </c>
      <c r="S868" s="53">
        <f t="shared" ca="1" si="134"/>
        <v>0</v>
      </c>
      <c r="T868" s="38">
        <f t="shared" ca="1" si="135"/>
        <v>0.91254544750175515</v>
      </c>
      <c r="U868" s="54">
        <f t="shared" ca="1" si="136"/>
        <v>4.8732720411470858</v>
      </c>
      <c r="V868">
        <f t="shared" ca="1" si="137"/>
        <v>4</v>
      </c>
      <c r="W868" s="41">
        <f ca="1">VLOOKUP(LoanApplications!Q868,Rates!$B$2:$C$7,2,FALSE)*V868-800</f>
        <v>-345.74067317465091</v>
      </c>
      <c r="X868">
        <f t="shared" si="138"/>
        <v>0</v>
      </c>
      <c r="Y868" s="41">
        <f t="shared" ca="1" si="139"/>
        <v>0</v>
      </c>
    </row>
    <row r="869" spans="10:25">
      <c r="J869" s="47">
        <v>16</v>
      </c>
      <c r="K869" s="48">
        <v>0.36099999999999999</v>
      </c>
      <c r="L869" s="49">
        <v>48</v>
      </c>
      <c r="M869" s="47">
        <v>1</v>
      </c>
      <c r="N869" s="37">
        <f t="shared" si="130"/>
        <v>-0.34899606418960616</v>
      </c>
      <c r="O869" s="37">
        <f t="shared" si="131"/>
        <v>0.70539590656903173</v>
      </c>
      <c r="P869" s="37">
        <f t="shared" si="132"/>
        <v>0.4136258940530525</v>
      </c>
      <c r="Q869" s="1">
        <f>VLOOKUP(P869,Rates!$A$2:$B$7,2,TRUE)</f>
        <v>0.3</v>
      </c>
      <c r="R869" s="38">
        <f t="shared" ca="1" si="133"/>
        <v>0.60347782118414672</v>
      </c>
      <c r="S869" s="53">
        <f t="shared" ca="1" si="134"/>
        <v>1</v>
      </c>
      <c r="T869" s="38">
        <f t="shared" ca="1" si="135"/>
        <v>0.85839959968075885</v>
      </c>
      <c r="U869" s="54">
        <f t="shared" ca="1" si="136"/>
        <v>3.9094925412264581</v>
      </c>
      <c r="V869">
        <f t="shared" ca="1" si="137"/>
        <v>8</v>
      </c>
      <c r="W869" s="41">
        <f ca="1">VLOOKUP(LoanApplications!Q869,Rates!$B$2:$C$7,2,FALSE)*V869-800</f>
        <v>92.591013325425138</v>
      </c>
      <c r="X869">
        <f t="shared" si="138"/>
        <v>1</v>
      </c>
      <c r="Y869" s="41">
        <f t="shared" ca="1" si="139"/>
        <v>92.591013325425138</v>
      </c>
    </row>
    <row r="870" spans="10:25">
      <c r="J870" s="47">
        <v>7</v>
      </c>
      <c r="K870" s="48">
        <v>1.7870000000000001</v>
      </c>
      <c r="L870" s="49">
        <v>65</v>
      </c>
      <c r="M870" s="47">
        <v>1</v>
      </c>
      <c r="N870" s="37">
        <f t="shared" si="130"/>
        <v>-2.836100318831452</v>
      </c>
      <c r="O870" s="37">
        <f t="shared" si="131"/>
        <v>5.8653952266413255E-2</v>
      </c>
      <c r="P870" s="37">
        <f t="shared" si="132"/>
        <v>5.5404272700105894E-2</v>
      </c>
      <c r="Q870" s="1">
        <f>VLOOKUP(P870,Rates!$A$2:$B$7,2,TRUE)</f>
        <v>0.35</v>
      </c>
      <c r="R870" s="38">
        <f t="shared" ca="1" si="133"/>
        <v>0.50336795834626513</v>
      </c>
      <c r="S870" s="53">
        <f t="shared" ca="1" si="134"/>
        <v>0</v>
      </c>
      <c r="T870" s="38">
        <f t="shared" ca="1" si="135"/>
        <v>0.13257232170442201</v>
      </c>
      <c r="U870" s="54">
        <f t="shared" ca="1" si="136"/>
        <v>0.28444627719082427</v>
      </c>
      <c r="V870">
        <f t="shared" ca="1" si="137"/>
        <v>0</v>
      </c>
      <c r="W870" s="41">
        <f ca="1">VLOOKUP(LoanApplications!Q870,Rates!$B$2:$C$7,2,FALSE)*V870-800</f>
        <v>-800</v>
      </c>
      <c r="X870">
        <f t="shared" si="138"/>
        <v>0</v>
      </c>
      <c r="Y870" s="41">
        <f t="shared" ca="1" si="139"/>
        <v>0</v>
      </c>
    </row>
    <row r="871" spans="10:25">
      <c r="J871" s="47">
        <v>8</v>
      </c>
      <c r="K871" s="48">
        <v>0.68600000000000005</v>
      </c>
      <c r="L871" s="49">
        <v>54</v>
      </c>
      <c r="M871" s="47">
        <v>1</v>
      </c>
      <c r="N871" s="37">
        <f t="shared" si="130"/>
        <v>-1.9101269854851672</v>
      </c>
      <c r="O871" s="37">
        <f t="shared" si="131"/>
        <v>0.14806158372959766</v>
      </c>
      <c r="P871" s="37">
        <f t="shared" si="132"/>
        <v>0.12896658666045088</v>
      </c>
      <c r="Q871" s="1">
        <f>VLOOKUP(P871,Rates!$A$2:$B$7,2,TRUE)</f>
        <v>0.35</v>
      </c>
      <c r="R871" s="38">
        <f t="shared" ca="1" si="133"/>
        <v>0.96718196439511317</v>
      </c>
      <c r="S871" s="53">
        <f t="shared" ca="1" si="134"/>
        <v>1</v>
      </c>
      <c r="T871" s="38">
        <f t="shared" ca="1" si="135"/>
        <v>0.35903423924514533</v>
      </c>
      <c r="U871" s="54">
        <f t="shared" ca="1" si="136"/>
        <v>0.88955847769431839</v>
      </c>
      <c r="V871">
        <f t="shared" ca="1" si="137"/>
        <v>8</v>
      </c>
      <c r="W871" s="41">
        <f ca="1">VLOOKUP(LoanApplications!Q871,Rates!$B$2:$C$7,2,FALSE)*V871-800</f>
        <v>108.51865365069818</v>
      </c>
      <c r="X871">
        <f t="shared" si="138"/>
        <v>0</v>
      </c>
      <c r="Y871" s="41">
        <f t="shared" ca="1" si="139"/>
        <v>0</v>
      </c>
    </row>
    <row r="872" spans="10:25">
      <c r="J872" s="47">
        <v>17</v>
      </c>
      <c r="K872" s="48">
        <v>1.754</v>
      </c>
      <c r="L872" s="49">
        <v>72</v>
      </c>
      <c r="M872" s="47">
        <v>1</v>
      </c>
      <c r="N872" s="37">
        <f t="shared" si="130"/>
        <v>4.0373627575048587</v>
      </c>
      <c r="O872" s="37">
        <f t="shared" si="131"/>
        <v>56.676675400744237</v>
      </c>
      <c r="P872" s="37">
        <f t="shared" si="132"/>
        <v>0.98266196875856859</v>
      </c>
      <c r="Q872" s="1">
        <f>VLOOKUP(P872,Rates!$A$2:$B$7,2,TRUE)</f>
        <v>0.15</v>
      </c>
      <c r="R872" s="38">
        <f t="shared" ca="1" si="133"/>
        <v>0.58175070829915587</v>
      </c>
      <c r="S872" s="53">
        <f t="shared" ca="1" si="134"/>
        <v>1</v>
      </c>
      <c r="T872" s="38">
        <f t="shared" ca="1" si="135"/>
        <v>0.15208731991099533</v>
      </c>
      <c r="U872" s="54">
        <f t="shared" ca="1" si="136"/>
        <v>0.32995524017065464</v>
      </c>
      <c r="V872">
        <f t="shared" ca="1" si="137"/>
        <v>8</v>
      </c>
      <c r="W872" s="41">
        <f ca="1">VLOOKUP(LoanApplications!Q872,Rates!$B$2:$C$7,2,FALSE)*V872-800</f>
        <v>45.652073294430465</v>
      </c>
      <c r="X872">
        <f t="shared" si="138"/>
        <v>1</v>
      </c>
      <c r="Y872" s="41">
        <f t="shared" ca="1" si="139"/>
        <v>45.652073294430465</v>
      </c>
    </row>
    <row r="873" spans="10:25">
      <c r="J873" s="47">
        <v>20</v>
      </c>
      <c r="K873" s="48">
        <v>0.44500000000000001</v>
      </c>
      <c r="L873" s="49">
        <v>55</v>
      </c>
      <c r="M873" s="47">
        <v>1</v>
      </c>
      <c r="N873" s="37">
        <f t="shared" si="130"/>
        <v>3.8837734826151973</v>
      </c>
      <c r="O873" s="37">
        <f t="shared" si="131"/>
        <v>48.607288199470538</v>
      </c>
      <c r="P873" s="37">
        <f t="shared" si="132"/>
        <v>0.97984167173220582</v>
      </c>
      <c r="Q873" s="1">
        <f>VLOOKUP(P873,Rates!$A$2:$B$7,2,TRUE)</f>
        <v>0.15</v>
      </c>
      <c r="R873" s="38">
        <f t="shared" ca="1" si="133"/>
        <v>0.31775820353339723</v>
      </c>
      <c r="S873" s="53">
        <f t="shared" ca="1" si="134"/>
        <v>1</v>
      </c>
      <c r="T873" s="38">
        <f t="shared" ca="1" si="135"/>
        <v>0.37334532547797517</v>
      </c>
      <c r="U873" s="54">
        <f t="shared" ca="1" si="136"/>
        <v>0.93471929682075861</v>
      </c>
      <c r="V873">
        <f t="shared" ca="1" si="137"/>
        <v>8</v>
      </c>
      <c r="W873" s="41">
        <f ca="1">VLOOKUP(LoanApplications!Q873,Rates!$B$2:$C$7,2,FALSE)*V873-800</f>
        <v>45.652073294430465</v>
      </c>
      <c r="X873">
        <f t="shared" si="138"/>
        <v>1</v>
      </c>
      <c r="Y873" s="41">
        <f t="shared" ca="1" si="139"/>
        <v>45.652073294430465</v>
      </c>
    </row>
    <row r="874" spans="10:25">
      <c r="J874" s="47">
        <v>16</v>
      </c>
      <c r="K874" s="48">
        <v>0.87899999999999989</v>
      </c>
      <c r="L874" s="49">
        <v>58</v>
      </c>
      <c r="M874" s="47">
        <v>1</v>
      </c>
      <c r="N874" s="37">
        <f t="shared" si="130"/>
        <v>1.6681353643219445</v>
      </c>
      <c r="O874" s="37">
        <f t="shared" si="131"/>
        <v>5.302271768689887</v>
      </c>
      <c r="P874" s="37">
        <f t="shared" si="132"/>
        <v>0.8413270584477065</v>
      </c>
      <c r="Q874" s="1">
        <f>VLOOKUP(P874,Rates!$A$2:$B$7,2,TRUE)</f>
        <v>0.25</v>
      </c>
      <c r="R874" s="38">
        <f t="shared" ca="1" si="133"/>
        <v>0.10765859000353162</v>
      </c>
      <c r="S874" s="53">
        <f t="shared" ca="1" si="134"/>
        <v>0</v>
      </c>
      <c r="T874" s="38">
        <f t="shared" ca="1" si="135"/>
        <v>0.87633853399125439</v>
      </c>
      <c r="U874" s="54">
        <f t="shared" ca="1" si="136"/>
        <v>4.1804151195294708</v>
      </c>
      <c r="V874">
        <f t="shared" ca="1" si="137"/>
        <v>4</v>
      </c>
      <c r="W874" s="41">
        <f ca="1">VLOOKUP(LoanApplications!Q874,Rates!$B$2:$C$7,2,FALSE)*V874-800</f>
        <v>-361.59832140632955</v>
      </c>
      <c r="X874">
        <f t="shared" si="138"/>
        <v>1</v>
      </c>
      <c r="Y874" s="41">
        <f t="shared" ca="1" si="139"/>
        <v>-361.59832140632955</v>
      </c>
    </row>
    <row r="875" spans="10:25">
      <c r="J875" s="47">
        <v>10</v>
      </c>
      <c r="K875" s="48">
        <v>1.4319999999999999</v>
      </c>
      <c r="L875" s="49">
        <v>65</v>
      </c>
      <c r="M875" s="47">
        <v>1</v>
      </c>
      <c r="N875" s="37">
        <f t="shared" si="130"/>
        <v>5.1462073897038607E-2</v>
      </c>
      <c r="O875" s="37">
        <f t="shared" si="131"/>
        <v>1.0528092565826852</v>
      </c>
      <c r="P875" s="37">
        <f t="shared" si="132"/>
        <v>0.51286267986500533</v>
      </c>
      <c r="Q875" s="1">
        <f>VLOOKUP(P875,Rates!$A$2:$B$7,2,TRUE)</f>
        <v>0.28000000000000003</v>
      </c>
      <c r="R875" s="38">
        <f t="shared" ca="1" si="133"/>
        <v>0.7904461074349538</v>
      </c>
      <c r="S875" s="53">
        <f t="shared" ca="1" si="134"/>
        <v>1</v>
      </c>
      <c r="T875" s="38">
        <f t="shared" ca="1" si="135"/>
        <v>0.45401521358250885</v>
      </c>
      <c r="U875" s="54">
        <f t="shared" ca="1" si="136"/>
        <v>1.2103283346593219</v>
      </c>
      <c r="V875">
        <f t="shared" ca="1" si="137"/>
        <v>8</v>
      </c>
      <c r="W875" s="41">
        <f ca="1">VLOOKUP(LoanApplications!Q875,Rates!$B$2:$C$7,2,FALSE)*V875-800</f>
        <v>86.259095044028413</v>
      </c>
      <c r="X875">
        <f t="shared" si="138"/>
        <v>1</v>
      </c>
      <c r="Y875" s="41">
        <f t="shared" ca="1" si="139"/>
        <v>86.259095044028413</v>
      </c>
    </row>
    <row r="876" spans="10:25">
      <c r="J876" s="47">
        <v>10</v>
      </c>
      <c r="K876" s="48">
        <v>0.52</v>
      </c>
      <c r="L876" s="49">
        <v>54</v>
      </c>
      <c r="M876" s="47">
        <v>1</v>
      </c>
      <c r="N876" s="37">
        <f t="shared" si="130"/>
        <v>-0.35860951976297173</v>
      </c>
      <c r="O876" s="37">
        <f t="shared" si="131"/>
        <v>0.69864710598300472</v>
      </c>
      <c r="P876" s="37">
        <f t="shared" si="132"/>
        <v>0.41129620362123337</v>
      </c>
      <c r="Q876" s="1">
        <f>VLOOKUP(P876,Rates!$A$2:$B$7,2,TRUE)</f>
        <v>0.3</v>
      </c>
      <c r="R876" s="38">
        <f t="shared" ca="1" si="133"/>
        <v>0.79639402958253924</v>
      </c>
      <c r="S876" s="53">
        <f t="shared" ca="1" si="134"/>
        <v>1</v>
      </c>
      <c r="T876" s="38">
        <f t="shared" ca="1" si="135"/>
        <v>2.0334748925345814E-3</v>
      </c>
      <c r="U876" s="54">
        <f t="shared" ca="1" si="136"/>
        <v>4.0710904194106133E-3</v>
      </c>
      <c r="V876">
        <f t="shared" ca="1" si="137"/>
        <v>8</v>
      </c>
      <c r="W876" s="41">
        <f ca="1">VLOOKUP(LoanApplications!Q876,Rates!$B$2:$C$7,2,FALSE)*V876-800</f>
        <v>92.591013325425138</v>
      </c>
      <c r="X876">
        <f t="shared" si="138"/>
        <v>1</v>
      </c>
      <c r="Y876" s="41">
        <f t="shared" ca="1" si="139"/>
        <v>92.591013325425138</v>
      </c>
    </row>
    <row r="877" spans="10:25">
      <c r="J877" s="47">
        <v>7</v>
      </c>
      <c r="K877" s="48">
        <v>0.83900000000000008</v>
      </c>
      <c r="L877" s="49">
        <v>62</v>
      </c>
      <c r="M877" s="47">
        <v>1</v>
      </c>
      <c r="N877" s="37">
        <f t="shared" si="130"/>
        <v>0.7482209835535869</v>
      </c>
      <c r="O877" s="37">
        <f t="shared" si="131"/>
        <v>2.1132371868265158</v>
      </c>
      <c r="P877" s="37">
        <f t="shared" si="132"/>
        <v>0.67879093689634618</v>
      </c>
      <c r="Q877" s="1">
        <f>VLOOKUP(P877,Rates!$A$2:$B$7,2,TRUE)</f>
        <v>0.25</v>
      </c>
      <c r="R877" s="38">
        <f t="shared" ca="1" si="133"/>
        <v>0.65035870520724193</v>
      </c>
      <c r="S877" s="53">
        <f t="shared" ca="1" si="134"/>
        <v>1</v>
      </c>
      <c r="T877" s="38">
        <f t="shared" ca="1" si="135"/>
        <v>0.65270765408632836</v>
      </c>
      <c r="U877" s="54">
        <f t="shared" ca="1" si="136"/>
        <v>2.1151767166137891</v>
      </c>
      <c r="V877">
        <f t="shared" ca="1" si="137"/>
        <v>8</v>
      </c>
      <c r="W877" s="41">
        <f ca="1">VLOOKUP(LoanApplications!Q877,Rates!$B$2:$C$7,2,FALSE)*V877-800</f>
        <v>76.803357187340907</v>
      </c>
      <c r="X877">
        <f t="shared" si="138"/>
        <v>1</v>
      </c>
      <c r="Y877" s="41">
        <f t="shared" ca="1" si="139"/>
        <v>76.803357187340907</v>
      </c>
    </row>
    <row r="878" spans="10:25">
      <c r="J878" s="47">
        <v>11</v>
      </c>
      <c r="K878" s="48">
        <v>0.68300000000000005</v>
      </c>
      <c r="L878" s="49">
        <v>56</v>
      </c>
      <c r="M878" s="47">
        <v>1</v>
      </c>
      <c r="N878" s="37">
        <f t="shared" si="130"/>
        <v>6.7889139873308579E-2</v>
      </c>
      <c r="O878" s="37">
        <f t="shared" si="131"/>
        <v>1.0702466542222049</v>
      </c>
      <c r="P878" s="37">
        <f t="shared" si="132"/>
        <v>0.5169657692910502</v>
      </c>
      <c r="Q878" s="1">
        <f>VLOOKUP(P878,Rates!$A$2:$B$7,2,TRUE)</f>
        <v>0.28000000000000003</v>
      </c>
      <c r="R878" s="38">
        <f t="shared" ca="1" si="133"/>
        <v>0.42873274960457231</v>
      </c>
      <c r="S878" s="53">
        <f t="shared" ca="1" si="134"/>
        <v>0</v>
      </c>
      <c r="T878" s="38">
        <f t="shared" ca="1" si="135"/>
        <v>0.37474699458679361</v>
      </c>
      <c r="U878" s="54">
        <f t="shared" ca="1" si="136"/>
        <v>0.93919780499505223</v>
      </c>
      <c r="V878">
        <f t="shared" ca="1" si="137"/>
        <v>0</v>
      </c>
      <c r="W878" s="41">
        <f ca="1">VLOOKUP(LoanApplications!Q878,Rates!$B$2:$C$7,2,FALSE)*V878-800</f>
        <v>-800</v>
      </c>
      <c r="X878">
        <f t="shared" si="138"/>
        <v>1</v>
      </c>
      <c r="Y878" s="41">
        <f t="shared" ca="1" si="139"/>
        <v>-800</v>
      </c>
    </row>
    <row r="879" spans="10:25">
      <c r="J879" s="47">
        <v>22</v>
      </c>
      <c r="K879" s="48">
        <v>2.3690000000000002</v>
      </c>
      <c r="L879" s="49">
        <v>63</v>
      </c>
      <c r="M879" s="47">
        <v>1</v>
      </c>
      <c r="N879" s="37">
        <f t="shared" si="130"/>
        <v>-1.8077543513975947</v>
      </c>
      <c r="O879" s="37">
        <f t="shared" si="131"/>
        <v>0.16402205944415812</v>
      </c>
      <c r="P879" s="37">
        <f t="shared" si="132"/>
        <v>0.14090975176405304</v>
      </c>
      <c r="Q879" s="1">
        <f>VLOOKUP(P879,Rates!$A$2:$B$7,2,TRUE)</f>
        <v>0.35</v>
      </c>
      <c r="R879" s="38">
        <f t="shared" ca="1" si="133"/>
        <v>0.15331512365336575</v>
      </c>
      <c r="S879" s="53">
        <f t="shared" ca="1" si="134"/>
        <v>0</v>
      </c>
      <c r="T879" s="38">
        <f t="shared" ca="1" si="135"/>
        <v>0.91031669364754542</v>
      </c>
      <c r="U879" s="54">
        <f t="shared" ca="1" si="136"/>
        <v>4.8229412651218748</v>
      </c>
      <c r="V879">
        <f t="shared" ca="1" si="137"/>
        <v>4</v>
      </c>
      <c r="W879" s="41">
        <f ca="1">VLOOKUP(LoanApplications!Q879,Rates!$B$2:$C$7,2,FALSE)*V879-800</f>
        <v>-345.74067317465091</v>
      </c>
      <c r="X879">
        <f t="shared" si="138"/>
        <v>0</v>
      </c>
      <c r="Y879" s="41">
        <f t="shared" ca="1" si="139"/>
        <v>0</v>
      </c>
    </row>
    <row r="880" spans="10:25">
      <c r="J880" s="47">
        <v>20</v>
      </c>
      <c r="K880" s="48">
        <v>1.0589999999999999</v>
      </c>
      <c r="L880" s="49">
        <v>48</v>
      </c>
      <c r="M880" s="47">
        <v>1</v>
      </c>
      <c r="N880" s="37">
        <f t="shared" si="130"/>
        <v>-2.6902515098164415</v>
      </c>
      <c r="O880" s="37">
        <f t="shared" si="131"/>
        <v>6.7863868795958848E-2</v>
      </c>
      <c r="P880" s="37">
        <f t="shared" si="132"/>
        <v>6.3551048760996973E-2</v>
      </c>
      <c r="Q880" s="1">
        <f>VLOOKUP(P880,Rates!$A$2:$B$7,2,TRUE)</f>
        <v>0.35</v>
      </c>
      <c r="R880" s="38">
        <f t="shared" ca="1" si="133"/>
        <v>0.33557237711600751</v>
      </c>
      <c r="S880" s="53">
        <f t="shared" ca="1" si="134"/>
        <v>0</v>
      </c>
      <c r="T880" s="38">
        <f t="shared" ca="1" si="135"/>
        <v>0.59734039034684738</v>
      </c>
      <c r="U880" s="54">
        <f t="shared" ca="1" si="136"/>
        <v>1.8193274300097526</v>
      </c>
      <c r="V880">
        <f t="shared" ca="1" si="137"/>
        <v>1</v>
      </c>
      <c r="W880" s="41">
        <f ca="1">VLOOKUP(LoanApplications!Q880,Rates!$B$2:$C$7,2,FALSE)*V880-800</f>
        <v>-686.43516829366274</v>
      </c>
      <c r="X880">
        <f t="shared" si="138"/>
        <v>0</v>
      </c>
      <c r="Y880" s="41">
        <f t="shared" ca="1" si="139"/>
        <v>0</v>
      </c>
    </row>
    <row r="881" spans="10:25">
      <c r="J881" s="47">
        <v>10</v>
      </c>
      <c r="K881" s="48">
        <v>0.72499999999999998</v>
      </c>
      <c r="L881" s="49">
        <v>62</v>
      </c>
      <c r="M881" s="47">
        <v>1</v>
      </c>
      <c r="N881" s="37">
        <f t="shared" si="130"/>
        <v>2.3619251424236616</v>
      </c>
      <c r="O881" s="37">
        <f t="shared" si="131"/>
        <v>10.611360180933135</v>
      </c>
      <c r="P881" s="37">
        <f t="shared" si="132"/>
        <v>0.91387744550013295</v>
      </c>
      <c r="Q881" s="1">
        <f>VLOOKUP(P881,Rates!$A$2:$B$7,2,TRUE)</f>
        <v>0.22</v>
      </c>
      <c r="R881" s="38">
        <f t="shared" ca="1" si="133"/>
        <v>0.45758171163352146</v>
      </c>
      <c r="S881" s="53">
        <f t="shared" ca="1" si="134"/>
        <v>1</v>
      </c>
      <c r="T881" s="38">
        <f t="shared" ca="1" si="135"/>
        <v>0.84418049484997681</v>
      </c>
      <c r="U881" s="54">
        <f t="shared" ca="1" si="136"/>
        <v>3.7181139197281299</v>
      </c>
      <c r="V881">
        <f t="shared" ca="1" si="137"/>
        <v>8</v>
      </c>
      <c r="W881" s="41">
        <f ca="1">VLOOKUP(LoanApplications!Q881,Rates!$B$2:$C$7,2,FALSE)*V881-800</f>
        <v>67.398382478407598</v>
      </c>
      <c r="X881">
        <f t="shared" si="138"/>
        <v>1</v>
      </c>
      <c r="Y881" s="41">
        <f t="shared" ca="1" si="139"/>
        <v>67.398382478407598</v>
      </c>
    </row>
    <row r="882" spans="10:25">
      <c r="J882" s="47">
        <v>3</v>
      </c>
      <c r="K882" s="48">
        <v>0.72499999999999998</v>
      </c>
      <c r="L882" s="49">
        <v>56</v>
      </c>
      <c r="M882" s="47">
        <v>1</v>
      </c>
      <c r="N882" s="37">
        <f t="shared" si="130"/>
        <v>-2.8504636215219783</v>
      </c>
      <c r="O882" s="37">
        <f t="shared" si="131"/>
        <v>5.7817509218467386E-2</v>
      </c>
      <c r="P882" s="37">
        <f t="shared" si="132"/>
        <v>5.4657356977560231E-2</v>
      </c>
      <c r="Q882" s="1">
        <f>VLOOKUP(P882,Rates!$A$2:$B$7,2,TRUE)</f>
        <v>0.35</v>
      </c>
      <c r="R882" s="38">
        <f t="shared" ca="1" si="133"/>
        <v>0.31639955224719218</v>
      </c>
      <c r="S882" s="53">
        <f t="shared" ca="1" si="134"/>
        <v>0</v>
      </c>
      <c r="T882" s="38">
        <f t="shared" ca="1" si="135"/>
        <v>0.90907513747566604</v>
      </c>
      <c r="U882" s="54">
        <f t="shared" ca="1" si="136"/>
        <v>4.7954436001559184</v>
      </c>
      <c r="V882">
        <f t="shared" ca="1" si="137"/>
        <v>4</v>
      </c>
      <c r="W882" s="41">
        <f ca="1">VLOOKUP(LoanApplications!Q882,Rates!$B$2:$C$7,2,FALSE)*V882-800</f>
        <v>-345.74067317465091</v>
      </c>
      <c r="X882">
        <f t="shared" si="138"/>
        <v>0</v>
      </c>
      <c r="Y882" s="41">
        <f t="shared" ca="1" si="139"/>
        <v>0</v>
      </c>
    </row>
    <row r="883" spans="10:25">
      <c r="J883" s="47">
        <v>8</v>
      </c>
      <c r="K883" s="48">
        <v>0.48099999999999998</v>
      </c>
      <c r="L883" s="49">
        <v>49</v>
      </c>
      <c r="M883" s="47">
        <v>1</v>
      </c>
      <c r="N883" s="37">
        <f t="shared" si="130"/>
        <v>-3.2041215156262268</v>
      </c>
      <c r="O883" s="37">
        <f t="shared" si="131"/>
        <v>4.0594547654119954E-2</v>
      </c>
      <c r="P883" s="37">
        <f t="shared" si="132"/>
        <v>3.9010917120058809E-2</v>
      </c>
      <c r="Q883" s="1">
        <f>VLOOKUP(P883,Rates!$A$2:$B$7,2,TRUE)</f>
        <v>0.35</v>
      </c>
      <c r="R883" s="38">
        <f t="shared" ca="1" si="133"/>
        <v>0.85170569765772208</v>
      </c>
      <c r="S883" s="53">
        <f t="shared" ca="1" si="134"/>
        <v>0</v>
      </c>
      <c r="T883" s="38">
        <f t="shared" ca="1" si="135"/>
        <v>1.8432735048198756E-2</v>
      </c>
      <c r="U883" s="54">
        <f t="shared" ca="1" si="136"/>
        <v>3.720946961024716E-2</v>
      </c>
      <c r="V883">
        <f t="shared" ca="1" si="137"/>
        <v>0</v>
      </c>
      <c r="W883" s="41">
        <f ca="1">VLOOKUP(LoanApplications!Q883,Rates!$B$2:$C$7,2,FALSE)*V883-800</f>
        <v>-800</v>
      </c>
      <c r="X883">
        <f t="shared" si="138"/>
        <v>0</v>
      </c>
      <c r="Y883" s="41">
        <f t="shared" ca="1" si="139"/>
        <v>0</v>
      </c>
    </row>
    <row r="884" spans="10:25">
      <c r="J884" s="47">
        <v>24</v>
      </c>
      <c r="K884" s="48">
        <v>1.857</v>
      </c>
      <c r="L884" s="49">
        <v>66</v>
      </c>
      <c r="M884" s="47">
        <v>1</v>
      </c>
      <c r="N884" s="37">
        <f t="shared" si="130"/>
        <v>2.9991619555610924</v>
      </c>
      <c r="O884" s="37">
        <f t="shared" si="131"/>
        <v>20.068711401918723</v>
      </c>
      <c r="P884" s="37">
        <f t="shared" si="132"/>
        <v>0.95253625241129225</v>
      </c>
      <c r="Q884" s="1">
        <f>VLOOKUP(P884,Rates!$A$2:$B$7,2,TRUE)</f>
        <v>0.15</v>
      </c>
      <c r="R884" s="38">
        <f t="shared" ca="1" si="133"/>
        <v>0.98130388717952766</v>
      </c>
      <c r="S884" s="53">
        <f t="shared" ca="1" si="134"/>
        <v>1</v>
      </c>
      <c r="T884" s="38">
        <f t="shared" ca="1" si="135"/>
        <v>0.76479099287150054</v>
      </c>
      <c r="U884" s="54">
        <f t="shared" ca="1" si="136"/>
        <v>2.8945615361531103</v>
      </c>
      <c r="V884">
        <f t="shared" ca="1" si="137"/>
        <v>8</v>
      </c>
      <c r="W884" s="41">
        <f ca="1">VLOOKUP(LoanApplications!Q884,Rates!$B$2:$C$7,2,FALSE)*V884-800</f>
        <v>45.652073294430465</v>
      </c>
      <c r="X884">
        <f t="shared" si="138"/>
        <v>1</v>
      </c>
      <c r="Y884" s="41">
        <f t="shared" ca="1" si="139"/>
        <v>45.652073294430465</v>
      </c>
    </row>
    <row r="885" spans="10:25">
      <c r="J885" s="47">
        <v>4</v>
      </c>
      <c r="K885" s="48">
        <v>1.2429999999999999</v>
      </c>
      <c r="L885" s="49">
        <v>67</v>
      </c>
      <c r="M885" s="47">
        <v>1</v>
      </c>
      <c r="N885" s="37">
        <f t="shared" si="130"/>
        <v>-2.0774744254122623E-2</v>
      </c>
      <c r="O885" s="37">
        <f t="shared" si="131"/>
        <v>0.9794395641124255</v>
      </c>
      <c r="P885" s="37">
        <f t="shared" si="132"/>
        <v>0.49480650072365467</v>
      </c>
      <c r="Q885" s="1">
        <f>VLOOKUP(P885,Rates!$A$2:$B$7,2,TRUE)</f>
        <v>0.28000000000000003</v>
      </c>
      <c r="R885" s="38">
        <f t="shared" ca="1" si="133"/>
        <v>0.79937348459347057</v>
      </c>
      <c r="S885" s="53">
        <f t="shared" ca="1" si="134"/>
        <v>1</v>
      </c>
      <c r="T885" s="38">
        <f t="shared" ca="1" si="135"/>
        <v>0.25667012033651138</v>
      </c>
      <c r="U885" s="54">
        <f t="shared" ca="1" si="136"/>
        <v>0.59323069879898427</v>
      </c>
      <c r="V885">
        <f t="shared" ca="1" si="137"/>
        <v>8</v>
      </c>
      <c r="W885" s="41">
        <f ca="1">VLOOKUP(LoanApplications!Q885,Rates!$B$2:$C$7,2,FALSE)*V885-800</f>
        <v>86.259095044028413</v>
      </c>
      <c r="X885">
        <f t="shared" si="138"/>
        <v>1</v>
      </c>
      <c r="Y885" s="41">
        <f t="shared" ca="1" si="139"/>
        <v>86.259095044028413</v>
      </c>
    </row>
    <row r="886" spans="10:25">
      <c r="J886" s="47">
        <v>12</v>
      </c>
      <c r="K886" s="48">
        <v>0.67199999999999993</v>
      </c>
      <c r="L886" s="49">
        <v>52</v>
      </c>
      <c r="M886" s="47">
        <v>1</v>
      </c>
      <c r="N886" s="37">
        <f t="shared" si="130"/>
        <v>-1.4389773911734025</v>
      </c>
      <c r="O886" s="37">
        <f t="shared" si="131"/>
        <v>0.23717016702274599</v>
      </c>
      <c r="P886" s="37">
        <f t="shared" si="132"/>
        <v>0.19170375534797834</v>
      </c>
      <c r="Q886" s="1">
        <f>VLOOKUP(P886,Rates!$A$2:$B$7,2,TRUE)</f>
        <v>0.35</v>
      </c>
      <c r="R886" s="38">
        <f t="shared" ca="1" si="133"/>
        <v>0.96121420229743271</v>
      </c>
      <c r="S886" s="53">
        <f t="shared" ca="1" si="134"/>
        <v>1</v>
      </c>
      <c r="T886" s="38">
        <f t="shared" ca="1" si="135"/>
        <v>0.60858525809596298</v>
      </c>
      <c r="U886" s="54">
        <f t="shared" ca="1" si="136"/>
        <v>1.8759751203631614</v>
      </c>
      <c r="V886">
        <f t="shared" ca="1" si="137"/>
        <v>8</v>
      </c>
      <c r="W886" s="41">
        <f ca="1">VLOOKUP(LoanApplications!Q886,Rates!$B$2:$C$7,2,FALSE)*V886-800</f>
        <v>108.51865365069818</v>
      </c>
      <c r="X886">
        <f t="shared" si="138"/>
        <v>0</v>
      </c>
      <c r="Y886" s="41">
        <f t="shared" ca="1" si="139"/>
        <v>0</v>
      </c>
    </row>
    <row r="887" spans="10:25">
      <c r="J887" s="47">
        <v>22</v>
      </c>
      <c r="K887" s="48">
        <v>1.778</v>
      </c>
      <c r="L887" s="49">
        <v>54</v>
      </c>
      <c r="M887" s="47">
        <v>1</v>
      </c>
      <c r="N887" s="37">
        <f t="shared" si="130"/>
        <v>-2.9635149292342078</v>
      </c>
      <c r="O887" s="37">
        <f t="shared" si="131"/>
        <v>5.1637097075452838E-2</v>
      </c>
      <c r="P887" s="37">
        <f t="shared" si="132"/>
        <v>4.9101631369845043E-2</v>
      </c>
      <c r="Q887" s="1">
        <f>VLOOKUP(P887,Rates!$A$2:$B$7,2,TRUE)</f>
        <v>0.35</v>
      </c>
      <c r="R887" s="38">
        <f t="shared" ca="1" si="133"/>
        <v>0.13923271798351133</v>
      </c>
      <c r="S887" s="53">
        <f t="shared" ca="1" si="134"/>
        <v>0</v>
      </c>
      <c r="T887" s="38">
        <f t="shared" ca="1" si="135"/>
        <v>0.84966739210685371</v>
      </c>
      <c r="U887" s="54">
        <f t="shared" ca="1" si="136"/>
        <v>3.7898101074073858</v>
      </c>
      <c r="V887">
        <f t="shared" ca="1" si="137"/>
        <v>3</v>
      </c>
      <c r="W887" s="41">
        <f ca="1">VLOOKUP(LoanApplications!Q887,Rates!$B$2:$C$7,2,FALSE)*V887-800</f>
        <v>-459.30550488098817</v>
      </c>
      <c r="X887">
        <f t="shared" si="138"/>
        <v>0</v>
      </c>
      <c r="Y887" s="41">
        <f t="shared" ca="1" si="139"/>
        <v>0</v>
      </c>
    </row>
    <row r="888" spans="10:25">
      <c r="J888" s="47">
        <v>11</v>
      </c>
      <c r="K888" s="48">
        <v>0.23500000000000001</v>
      </c>
      <c r="L888" s="49">
        <v>46</v>
      </c>
      <c r="M888" s="47">
        <v>1</v>
      </c>
      <c r="N888" s="37">
        <f t="shared" si="130"/>
        <v>-2.3192426055265756</v>
      </c>
      <c r="O888" s="37">
        <f t="shared" si="131"/>
        <v>9.8348045669243211E-2</v>
      </c>
      <c r="P888" s="37">
        <f t="shared" si="132"/>
        <v>8.9541786009477514E-2</v>
      </c>
      <c r="Q888" s="1">
        <f>VLOOKUP(P888,Rates!$A$2:$B$7,2,TRUE)</f>
        <v>0.35</v>
      </c>
      <c r="R888" s="38">
        <f t="shared" ca="1" si="133"/>
        <v>0.12663025016075613</v>
      </c>
      <c r="S888" s="53">
        <f t="shared" ca="1" si="134"/>
        <v>0</v>
      </c>
      <c r="T888" s="38">
        <f t="shared" ca="1" si="135"/>
        <v>0.13587858098534722</v>
      </c>
      <c r="U888" s="54">
        <f t="shared" ca="1" si="136"/>
        <v>0.29208397756943139</v>
      </c>
      <c r="V888">
        <f t="shared" ca="1" si="137"/>
        <v>0</v>
      </c>
      <c r="W888" s="41">
        <f ca="1">VLOOKUP(LoanApplications!Q888,Rates!$B$2:$C$7,2,FALSE)*V888-800</f>
        <v>-800</v>
      </c>
      <c r="X888">
        <f t="shared" si="138"/>
        <v>0</v>
      </c>
      <c r="Y888" s="41">
        <f t="shared" ca="1" si="139"/>
        <v>0</v>
      </c>
    </row>
    <row r="889" spans="10:25">
      <c r="J889" s="47">
        <v>8</v>
      </c>
      <c r="K889" s="48">
        <v>1.421</v>
      </c>
      <c r="L889" s="49">
        <v>66</v>
      </c>
      <c r="M889" s="47">
        <v>1</v>
      </c>
      <c r="N889" s="37">
        <f t="shared" si="130"/>
        <v>-8.8969784630414495E-2</v>
      </c>
      <c r="O889" s="37">
        <f t="shared" si="131"/>
        <v>0.91487321638918806</v>
      </c>
      <c r="P889" s="37">
        <f t="shared" si="132"/>
        <v>0.47777221413871657</v>
      </c>
      <c r="Q889" s="1">
        <f>VLOOKUP(P889,Rates!$A$2:$B$7,2,TRUE)</f>
        <v>0.28000000000000003</v>
      </c>
      <c r="R889" s="38">
        <f t="shared" ca="1" si="133"/>
        <v>0.72452931496121487</v>
      </c>
      <c r="S889" s="53">
        <f t="shared" ca="1" si="134"/>
        <v>1</v>
      </c>
      <c r="T889" s="38">
        <f t="shared" ca="1" si="135"/>
        <v>0.82098835542898552</v>
      </c>
      <c r="U889" s="54">
        <f t="shared" ca="1" si="136"/>
        <v>3.4406088435758253</v>
      </c>
      <c r="V889">
        <f t="shared" ca="1" si="137"/>
        <v>8</v>
      </c>
      <c r="W889" s="41">
        <f ca="1">VLOOKUP(LoanApplications!Q889,Rates!$B$2:$C$7,2,FALSE)*V889-800</f>
        <v>86.259095044028413</v>
      </c>
      <c r="X889">
        <f t="shared" si="138"/>
        <v>1</v>
      </c>
      <c r="Y889" s="41">
        <f t="shared" ca="1" si="139"/>
        <v>86.259095044028413</v>
      </c>
    </row>
    <row r="890" spans="10:25">
      <c r="J890" s="47">
        <v>3</v>
      </c>
      <c r="K890" s="48">
        <v>1.4000000000000002E-2</v>
      </c>
      <c r="L890" s="49">
        <v>64</v>
      </c>
      <c r="M890" s="47">
        <v>1</v>
      </c>
      <c r="N890" s="37">
        <f t="shared" si="130"/>
        <v>4.7117894730891656</v>
      </c>
      <c r="O890" s="37">
        <f t="shared" si="131"/>
        <v>111.2510626698386</v>
      </c>
      <c r="P890" s="37">
        <f t="shared" si="132"/>
        <v>0.99109139836883975</v>
      </c>
      <c r="Q890" s="1">
        <f>VLOOKUP(P890,Rates!$A$2:$B$7,2,TRUE)</f>
        <v>0.15</v>
      </c>
      <c r="R890" s="38">
        <f t="shared" ca="1" si="133"/>
        <v>0.64519937948183048</v>
      </c>
      <c r="S890" s="53">
        <f t="shared" ca="1" si="134"/>
        <v>1</v>
      </c>
      <c r="T890" s="38">
        <f t="shared" ca="1" si="135"/>
        <v>7.8869206529135649E-2</v>
      </c>
      <c r="U890" s="54">
        <f t="shared" ca="1" si="136"/>
        <v>0.16430648070970258</v>
      </c>
      <c r="V890">
        <f t="shared" ca="1" si="137"/>
        <v>8</v>
      </c>
      <c r="W890" s="41">
        <f ca="1">VLOOKUP(LoanApplications!Q890,Rates!$B$2:$C$7,2,FALSE)*V890-800</f>
        <v>45.652073294430465</v>
      </c>
      <c r="X890">
        <f t="shared" si="138"/>
        <v>1</v>
      </c>
      <c r="Y890" s="41">
        <f t="shared" ca="1" si="139"/>
        <v>45.652073294430465</v>
      </c>
    </row>
    <row r="891" spans="10:25">
      <c r="J891" s="47">
        <v>23</v>
      </c>
      <c r="K891" s="48">
        <v>1.2589999999999999</v>
      </c>
      <c r="L891" s="49">
        <v>63</v>
      </c>
      <c r="M891" s="47">
        <v>1</v>
      </c>
      <c r="N891" s="37">
        <f t="shared" si="130"/>
        <v>4.3964376020966647</v>
      </c>
      <c r="O891" s="37">
        <f t="shared" si="131"/>
        <v>81.161224481442289</v>
      </c>
      <c r="P891" s="37">
        <f t="shared" si="132"/>
        <v>0.98782880846395038</v>
      </c>
      <c r="Q891" s="1">
        <f>VLOOKUP(P891,Rates!$A$2:$B$7,2,TRUE)</f>
        <v>0.15</v>
      </c>
      <c r="R891" s="38">
        <f t="shared" ca="1" si="133"/>
        <v>0.5559285728460065</v>
      </c>
      <c r="S891" s="53">
        <f t="shared" ca="1" si="134"/>
        <v>1</v>
      </c>
      <c r="T891" s="38">
        <f t="shared" ca="1" si="135"/>
        <v>0.59103433595200272</v>
      </c>
      <c r="U891" s="54">
        <f t="shared" ca="1" si="136"/>
        <v>1.7882481548926161</v>
      </c>
      <c r="V891">
        <f t="shared" ca="1" si="137"/>
        <v>8</v>
      </c>
      <c r="W891" s="41">
        <f ca="1">VLOOKUP(LoanApplications!Q891,Rates!$B$2:$C$7,2,FALSE)*V891-800</f>
        <v>45.652073294430465</v>
      </c>
      <c r="X891">
        <f t="shared" si="138"/>
        <v>1</v>
      </c>
      <c r="Y891" s="41">
        <f t="shared" ca="1" si="139"/>
        <v>45.652073294430465</v>
      </c>
    </row>
    <row r="892" spans="10:25">
      <c r="J892" s="47">
        <v>5</v>
      </c>
      <c r="K892" s="48">
        <v>1.6329999999999998</v>
      </c>
      <c r="L892" s="49">
        <v>77</v>
      </c>
      <c r="M892" s="47">
        <v>1</v>
      </c>
      <c r="N892" s="37">
        <f t="shared" si="130"/>
        <v>3.0099727636895963</v>
      </c>
      <c r="O892" s="37">
        <f t="shared" si="131"/>
        <v>20.28684737884398</v>
      </c>
      <c r="P892" s="37">
        <f t="shared" si="132"/>
        <v>0.95302263495373885</v>
      </c>
      <c r="Q892" s="1">
        <f>VLOOKUP(P892,Rates!$A$2:$B$7,2,TRUE)</f>
        <v>0.15</v>
      </c>
      <c r="R892" s="38">
        <f t="shared" ca="1" si="133"/>
        <v>0.34060167250468332</v>
      </c>
      <c r="S892" s="53">
        <f t="shared" ca="1" si="134"/>
        <v>1</v>
      </c>
      <c r="T892" s="38">
        <f t="shared" ca="1" si="135"/>
        <v>0.51149468634636519</v>
      </c>
      <c r="U892" s="54">
        <f t="shared" ca="1" si="136"/>
        <v>1.4328098601378605</v>
      </c>
      <c r="V892">
        <f t="shared" ca="1" si="137"/>
        <v>8</v>
      </c>
      <c r="W892" s="41">
        <f ca="1">VLOOKUP(LoanApplications!Q892,Rates!$B$2:$C$7,2,FALSE)*V892-800</f>
        <v>45.652073294430465</v>
      </c>
      <c r="X892">
        <f t="shared" si="138"/>
        <v>1</v>
      </c>
      <c r="Y892" s="41">
        <f t="shared" ca="1" si="139"/>
        <v>45.652073294430465</v>
      </c>
    </row>
    <row r="893" spans="10:25">
      <c r="J893" s="47">
        <v>13</v>
      </c>
      <c r="K893" s="48">
        <v>0.30099999999999999</v>
      </c>
      <c r="L893" s="49">
        <v>46</v>
      </c>
      <c r="M893" s="47">
        <v>1</v>
      </c>
      <c r="N893" s="37">
        <f t="shared" si="130"/>
        <v>-1.9940119043485751</v>
      </c>
      <c r="O893" s="37">
        <f t="shared" si="131"/>
        <v>0.13614811508625083</v>
      </c>
      <c r="P893" s="37">
        <f t="shared" si="132"/>
        <v>0.11983306866280821</v>
      </c>
      <c r="Q893" s="1">
        <f>VLOOKUP(P893,Rates!$A$2:$B$7,2,TRUE)</f>
        <v>0.35</v>
      </c>
      <c r="R893" s="38">
        <f t="shared" ca="1" si="133"/>
        <v>0.71535262240161612</v>
      </c>
      <c r="S893" s="53">
        <f t="shared" ca="1" si="134"/>
        <v>0</v>
      </c>
      <c r="T893" s="38">
        <f t="shared" ca="1" si="135"/>
        <v>0.90488610037603467</v>
      </c>
      <c r="U893" s="54">
        <f t="shared" ca="1" si="136"/>
        <v>4.7053603242602433</v>
      </c>
      <c r="V893">
        <f t="shared" ca="1" si="137"/>
        <v>4</v>
      </c>
      <c r="W893" s="41">
        <f ca="1">VLOOKUP(LoanApplications!Q893,Rates!$B$2:$C$7,2,FALSE)*V893-800</f>
        <v>-345.74067317465091</v>
      </c>
      <c r="X893">
        <f t="shared" si="138"/>
        <v>0</v>
      </c>
      <c r="Y893" s="41">
        <f t="shared" ca="1" si="139"/>
        <v>0</v>
      </c>
    </row>
    <row r="894" spans="10:25">
      <c r="J894" s="47">
        <v>22</v>
      </c>
      <c r="K894" s="48">
        <v>1.7079999999999997</v>
      </c>
      <c r="L894" s="49">
        <v>61</v>
      </c>
      <c r="M894" s="47">
        <v>1</v>
      </c>
      <c r="N894" s="37">
        <f t="shared" si="130"/>
        <v>0.73507902909379297</v>
      </c>
      <c r="O894" s="37">
        <f t="shared" si="131"/>
        <v>2.0856468127697294</v>
      </c>
      <c r="P894" s="37">
        <f t="shared" si="132"/>
        <v>0.67591883949207299</v>
      </c>
      <c r="Q894" s="1">
        <f>VLOOKUP(P894,Rates!$A$2:$B$7,2,TRUE)</f>
        <v>0.25</v>
      </c>
      <c r="R894" s="38">
        <f t="shared" ca="1" si="133"/>
        <v>0.4492432585290036</v>
      </c>
      <c r="S894" s="53">
        <f t="shared" ca="1" si="134"/>
        <v>1</v>
      </c>
      <c r="T894" s="38">
        <f t="shared" ca="1" si="135"/>
        <v>0.72117985691185704</v>
      </c>
      <c r="U894" s="54">
        <f t="shared" ca="1" si="136"/>
        <v>2.5543767069310155</v>
      </c>
      <c r="V894">
        <f t="shared" ca="1" si="137"/>
        <v>8</v>
      </c>
      <c r="W894" s="41">
        <f ca="1">VLOOKUP(LoanApplications!Q894,Rates!$B$2:$C$7,2,FALSE)*V894-800</f>
        <v>76.803357187340907</v>
      </c>
      <c r="X894">
        <f t="shared" si="138"/>
        <v>1</v>
      </c>
      <c r="Y894" s="41">
        <f t="shared" ca="1" si="139"/>
        <v>76.803357187340907</v>
      </c>
    </row>
    <row r="895" spans="10:25">
      <c r="J895" s="47">
        <v>3</v>
      </c>
      <c r="K895" s="48">
        <v>1.4869999999999999</v>
      </c>
      <c r="L895" s="49">
        <v>64</v>
      </c>
      <c r="M895" s="47">
        <v>1</v>
      </c>
      <c r="N895" s="37">
        <f t="shared" si="130"/>
        <v>-3.0740743380039639</v>
      </c>
      <c r="O895" s="37">
        <f t="shared" si="131"/>
        <v>4.6232404160185953E-2</v>
      </c>
      <c r="P895" s="37">
        <f t="shared" si="132"/>
        <v>4.4189420989399431E-2</v>
      </c>
      <c r="Q895" s="1">
        <f>VLOOKUP(P895,Rates!$A$2:$B$7,2,TRUE)</f>
        <v>0.35</v>
      </c>
      <c r="R895" s="38">
        <f t="shared" ca="1" si="133"/>
        <v>0.40086465447690167</v>
      </c>
      <c r="S895" s="53">
        <f t="shared" ca="1" si="134"/>
        <v>0</v>
      </c>
      <c r="T895" s="38">
        <f t="shared" ca="1" si="135"/>
        <v>0.18225108557336778</v>
      </c>
      <c r="U895" s="54">
        <f t="shared" ca="1" si="136"/>
        <v>0.40239988015410094</v>
      </c>
      <c r="V895">
        <f t="shared" ca="1" si="137"/>
        <v>0</v>
      </c>
      <c r="W895" s="41">
        <f ca="1">VLOOKUP(LoanApplications!Q895,Rates!$B$2:$C$7,2,FALSE)*V895-800</f>
        <v>-800</v>
      </c>
      <c r="X895">
        <f t="shared" si="138"/>
        <v>0</v>
      </c>
      <c r="Y895" s="41">
        <f t="shared" ca="1" si="139"/>
        <v>0</v>
      </c>
    </row>
    <row r="896" spans="10:25">
      <c r="J896" s="47">
        <v>15</v>
      </c>
      <c r="K896" s="48">
        <v>1.3900000000000001</v>
      </c>
      <c r="L896" s="49">
        <v>64</v>
      </c>
      <c r="M896" s="47">
        <v>1</v>
      </c>
      <c r="N896" s="37">
        <f t="shared" si="130"/>
        <v>1.4831692437204431</v>
      </c>
      <c r="O896" s="37">
        <f t="shared" si="131"/>
        <v>4.4068900813624428</v>
      </c>
      <c r="P896" s="37">
        <f t="shared" si="132"/>
        <v>0.81505079908189715</v>
      </c>
      <c r="Q896" s="1">
        <f>VLOOKUP(P896,Rates!$A$2:$B$7,2,TRUE)</f>
        <v>0.25</v>
      </c>
      <c r="R896" s="38">
        <f t="shared" ca="1" si="133"/>
        <v>0.88401798386921071</v>
      </c>
      <c r="S896" s="53">
        <f t="shared" ca="1" si="134"/>
        <v>1</v>
      </c>
      <c r="T896" s="38">
        <f t="shared" ca="1" si="135"/>
        <v>0.74751110547925514</v>
      </c>
      <c r="U896" s="54">
        <f t="shared" ca="1" si="136"/>
        <v>2.7527760266600465</v>
      </c>
      <c r="V896">
        <f t="shared" ca="1" si="137"/>
        <v>8</v>
      </c>
      <c r="W896" s="41">
        <f ca="1">VLOOKUP(LoanApplications!Q896,Rates!$B$2:$C$7,2,FALSE)*V896-800</f>
        <v>76.803357187340907</v>
      </c>
      <c r="X896">
        <f t="shared" si="138"/>
        <v>1</v>
      </c>
      <c r="Y896" s="41">
        <f t="shared" ca="1" si="139"/>
        <v>76.803357187340907</v>
      </c>
    </row>
    <row r="897" spans="10:25">
      <c r="J897" s="47">
        <v>23</v>
      </c>
      <c r="K897" s="48">
        <v>1.659</v>
      </c>
      <c r="L897" s="49">
        <v>52</v>
      </c>
      <c r="M897" s="47">
        <v>1</v>
      </c>
      <c r="N897" s="37">
        <f t="shared" si="130"/>
        <v>-2.9484970738133001</v>
      </c>
      <c r="O897" s="37">
        <f t="shared" si="131"/>
        <v>5.2418427804858218E-2</v>
      </c>
      <c r="P897" s="37">
        <f t="shared" si="132"/>
        <v>4.9807592132525599E-2</v>
      </c>
      <c r="Q897" s="1">
        <f>VLOOKUP(P897,Rates!$A$2:$B$7,2,TRUE)</f>
        <v>0.35</v>
      </c>
      <c r="R897" s="38">
        <f t="shared" ca="1" si="133"/>
        <v>7.8843339354910169E-2</v>
      </c>
      <c r="S897" s="53">
        <f t="shared" ca="1" si="134"/>
        <v>0</v>
      </c>
      <c r="T897" s="38">
        <f t="shared" ca="1" si="135"/>
        <v>0.22690769690235812</v>
      </c>
      <c r="U897" s="54">
        <f t="shared" ca="1" si="136"/>
        <v>0.51471365720036477</v>
      </c>
      <c r="V897">
        <f t="shared" ca="1" si="137"/>
        <v>0</v>
      </c>
      <c r="W897" s="41">
        <f ca="1">VLOOKUP(LoanApplications!Q897,Rates!$B$2:$C$7,2,FALSE)*V897-800</f>
        <v>-800</v>
      </c>
      <c r="X897">
        <f t="shared" si="138"/>
        <v>0</v>
      </c>
      <c r="Y897" s="41">
        <f t="shared" ca="1" si="139"/>
        <v>0</v>
      </c>
    </row>
    <row r="898" spans="10:25">
      <c r="J898" s="47">
        <v>9</v>
      </c>
      <c r="K898" s="48">
        <v>1.0050000000000001</v>
      </c>
      <c r="L898" s="49">
        <v>69</v>
      </c>
      <c r="M898" s="47">
        <v>1</v>
      </c>
      <c r="N898" s="37">
        <f t="shared" si="130"/>
        <v>3.8734734449021957</v>
      </c>
      <c r="O898" s="37">
        <f t="shared" si="131"/>
        <v>48.10920086060819</v>
      </c>
      <c r="P898" s="37">
        <f t="shared" si="132"/>
        <v>0.97963721700871487</v>
      </c>
      <c r="Q898" s="1">
        <f>VLOOKUP(P898,Rates!$A$2:$B$7,2,TRUE)</f>
        <v>0.15</v>
      </c>
      <c r="R898" s="38">
        <f t="shared" ca="1" si="133"/>
        <v>0.62657361060856842</v>
      </c>
      <c r="S898" s="53">
        <f t="shared" ca="1" si="134"/>
        <v>1</v>
      </c>
      <c r="T898" s="38">
        <f t="shared" ca="1" si="135"/>
        <v>6.8140988629604715E-3</v>
      </c>
      <c r="U898" s="54">
        <f t="shared" ca="1" si="136"/>
        <v>1.3674841681009088E-2</v>
      </c>
      <c r="V898">
        <f t="shared" ca="1" si="137"/>
        <v>8</v>
      </c>
      <c r="W898" s="41">
        <f ca="1">VLOOKUP(LoanApplications!Q898,Rates!$B$2:$C$7,2,FALSE)*V898-800</f>
        <v>45.652073294430465</v>
      </c>
      <c r="X898">
        <f t="shared" si="138"/>
        <v>1</v>
      </c>
      <c r="Y898" s="41">
        <f t="shared" ca="1" si="139"/>
        <v>45.652073294430465</v>
      </c>
    </row>
    <row r="899" spans="10:25">
      <c r="J899" s="47">
        <v>12</v>
      </c>
      <c r="K899" s="48">
        <v>2.8000000000000004E-2</v>
      </c>
      <c r="L899" s="49">
        <v>43</v>
      </c>
      <c r="M899" s="47">
        <v>1</v>
      </c>
      <c r="N899" s="37">
        <f t="shared" ref="N899:N962" si="140">SUMPRODUCT($A$10:$D$10,J899:M899)</f>
        <v>-2.3145948719374232</v>
      </c>
      <c r="O899" s="37">
        <f t="shared" ref="O899:O962" si="141">EXP(N899)</f>
        <v>9.8806205061184094E-2</v>
      </c>
      <c r="P899" s="37">
        <f t="shared" ref="P899:P962" si="142">O899/(1+O899)</f>
        <v>8.9921411624793585E-2</v>
      </c>
      <c r="Q899" s="1">
        <f>VLOOKUP(P899,Rates!$A$2:$B$7,2,TRUE)</f>
        <v>0.35</v>
      </c>
      <c r="R899" s="38">
        <f t="shared" ref="R899:R962" ca="1" si="143">RAND()</f>
        <v>0.82424285382240847</v>
      </c>
      <c r="S899" s="53">
        <f t="shared" ref="S899:S962" ca="1" si="144">_xlfn.BINOM.INV(1,P899,R899)</f>
        <v>0</v>
      </c>
      <c r="T899" s="38">
        <f t="shared" ref="T899:T962" ca="1" si="145">RAND()</f>
        <v>0.91681182756880253</v>
      </c>
      <c r="U899" s="54">
        <f t="shared" ref="U899:U962" ca="1" si="146">_xlfn.GAMMA.INV(T899,1,2)</f>
        <v>4.9733001990785928</v>
      </c>
      <c r="V899">
        <f t="shared" ref="V899:V962" ca="1" si="147">IF(S899=1,8,MIN(FLOOR(U899,1),7))</f>
        <v>4</v>
      </c>
      <c r="W899" s="41">
        <f ca="1">VLOOKUP(LoanApplications!Q899,Rates!$B$2:$C$7,2,FALSE)*V899-800</f>
        <v>-345.74067317465091</v>
      </c>
      <c r="X899">
        <f t="shared" ref="X899:X962" si="148">IF(P899&gt;$AB$2,1,0)</f>
        <v>0</v>
      </c>
      <c r="Y899" s="41">
        <f t="shared" ref="Y899:Y962" ca="1" si="149">X899*W899</f>
        <v>0</v>
      </c>
    </row>
    <row r="900" spans="10:25">
      <c r="J900" s="47">
        <v>17</v>
      </c>
      <c r="K900" s="48">
        <v>0.91400000000000003</v>
      </c>
      <c r="L900" s="49">
        <v>56</v>
      </c>
      <c r="M900" s="47">
        <v>1</v>
      </c>
      <c r="N900" s="37">
        <f t="shared" si="140"/>
        <v>0.86915252258851439</v>
      </c>
      <c r="O900" s="37">
        <f t="shared" si="141"/>
        <v>2.3848888574117204</v>
      </c>
      <c r="P900" s="37">
        <f t="shared" si="142"/>
        <v>0.70456932498378777</v>
      </c>
      <c r="Q900" s="1">
        <f>VLOOKUP(P900,Rates!$A$2:$B$7,2,TRUE)</f>
        <v>0.25</v>
      </c>
      <c r="R900" s="38">
        <f t="shared" ca="1" si="143"/>
        <v>0.53628427800669476</v>
      </c>
      <c r="S900" s="53">
        <f t="shared" ca="1" si="144"/>
        <v>1</v>
      </c>
      <c r="T900" s="38">
        <f t="shared" ca="1" si="145"/>
        <v>0.75751959278911585</v>
      </c>
      <c r="U900" s="54">
        <f t="shared" ca="1" si="146"/>
        <v>2.8336687337507098</v>
      </c>
      <c r="V900">
        <f t="shared" ca="1" si="147"/>
        <v>8</v>
      </c>
      <c r="W900" s="41">
        <f ca="1">VLOOKUP(LoanApplications!Q900,Rates!$B$2:$C$7,2,FALSE)*V900-800</f>
        <v>76.803357187340907</v>
      </c>
      <c r="X900">
        <f t="shared" si="148"/>
        <v>1</v>
      </c>
      <c r="Y900" s="41">
        <f t="shared" ca="1" si="149"/>
        <v>76.803357187340907</v>
      </c>
    </row>
    <row r="901" spans="10:25">
      <c r="J901" s="47">
        <v>17</v>
      </c>
      <c r="K901" s="48">
        <v>1.0619999999999998</v>
      </c>
      <c r="L901" s="49">
        <v>52</v>
      </c>
      <c r="M901" s="47">
        <v>1</v>
      </c>
      <c r="N901" s="37">
        <f t="shared" si="140"/>
        <v>-1.8151873710837734</v>
      </c>
      <c r="O901" s="37">
        <f t="shared" si="141"/>
        <v>0.16280740013309436</v>
      </c>
      <c r="P901" s="37">
        <f t="shared" si="142"/>
        <v>0.14001235296099723</v>
      </c>
      <c r="Q901" s="1">
        <f>VLOOKUP(P901,Rates!$A$2:$B$7,2,TRUE)</f>
        <v>0.35</v>
      </c>
      <c r="R901" s="38">
        <f t="shared" ca="1" si="143"/>
        <v>0.72552576859546414</v>
      </c>
      <c r="S901" s="53">
        <f t="shared" ca="1" si="144"/>
        <v>0</v>
      </c>
      <c r="T901" s="38">
        <f t="shared" ca="1" si="145"/>
        <v>0.77686975795044799</v>
      </c>
      <c r="U901" s="54">
        <f t="shared" ca="1" si="146"/>
        <v>2.9999992658894064</v>
      </c>
      <c r="V901">
        <f t="shared" ca="1" si="147"/>
        <v>2</v>
      </c>
      <c r="W901" s="41">
        <f ca="1">VLOOKUP(LoanApplications!Q901,Rates!$B$2:$C$7,2,FALSE)*V901-800</f>
        <v>-572.87033658732548</v>
      </c>
      <c r="X901">
        <f t="shared" si="148"/>
        <v>0</v>
      </c>
      <c r="Y901" s="41">
        <f t="shared" ca="1" si="149"/>
        <v>0</v>
      </c>
    </row>
    <row r="902" spans="10:25">
      <c r="J902" s="47">
        <v>19</v>
      </c>
      <c r="K902" s="48">
        <v>1.052</v>
      </c>
      <c r="L902" s="49">
        <v>51</v>
      </c>
      <c r="M902" s="47">
        <v>1</v>
      </c>
      <c r="N902" s="37">
        <f t="shared" si="140"/>
        <v>-1.5637554174898227</v>
      </c>
      <c r="O902" s="37">
        <f t="shared" si="141"/>
        <v>0.20934840246193176</v>
      </c>
      <c r="P902" s="37">
        <f t="shared" si="142"/>
        <v>0.17310842932917481</v>
      </c>
      <c r="Q902" s="1">
        <f>VLOOKUP(P902,Rates!$A$2:$B$7,2,TRUE)</f>
        <v>0.35</v>
      </c>
      <c r="R902" s="38">
        <f t="shared" ca="1" si="143"/>
        <v>0.73604579948848647</v>
      </c>
      <c r="S902" s="53">
        <f t="shared" ca="1" si="144"/>
        <v>0</v>
      </c>
      <c r="T902" s="38">
        <f t="shared" ca="1" si="145"/>
        <v>0.60067860010371499</v>
      </c>
      <c r="U902" s="54">
        <f t="shared" ca="1" si="146"/>
        <v>1.8359773456393087</v>
      </c>
      <c r="V902">
        <f t="shared" ca="1" si="147"/>
        <v>1</v>
      </c>
      <c r="W902" s="41">
        <f ca="1">VLOOKUP(LoanApplications!Q902,Rates!$B$2:$C$7,2,FALSE)*V902-800</f>
        <v>-686.43516829366274</v>
      </c>
      <c r="X902">
        <f t="shared" si="148"/>
        <v>0</v>
      </c>
      <c r="Y902" s="41">
        <f t="shared" ca="1" si="149"/>
        <v>0</v>
      </c>
    </row>
    <row r="903" spans="10:25">
      <c r="J903" s="47">
        <v>14</v>
      </c>
      <c r="K903" s="48">
        <v>1.9609999999999999</v>
      </c>
      <c r="L903" s="49">
        <v>71</v>
      </c>
      <c r="M903" s="47">
        <v>1</v>
      </c>
      <c r="N903" s="37">
        <f t="shared" si="140"/>
        <v>1.456573371706039</v>
      </c>
      <c r="O903" s="37">
        <f t="shared" si="141"/>
        <v>4.2912298565604896</v>
      </c>
      <c r="P903" s="37">
        <f t="shared" si="142"/>
        <v>0.81100802136574734</v>
      </c>
      <c r="Q903" s="1">
        <f>VLOOKUP(P903,Rates!$A$2:$B$7,2,TRUE)</f>
        <v>0.25</v>
      </c>
      <c r="R903" s="38">
        <f t="shared" ca="1" si="143"/>
        <v>0.32182846017621425</v>
      </c>
      <c r="S903" s="53">
        <f t="shared" ca="1" si="144"/>
        <v>1</v>
      </c>
      <c r="T903" s="38">
        <f t="shared" ca="1" si="145"/>
        <v>0.84842037911810508</v>
      </c>
      <c r="U903" s="54">
        <f t="shared" ca="1" si="146"/>
        <v>3.7732884834208011</v>
      </c>
      <c r="V903">
        <f t="shared" ca="1" si="147"/>
        <v>8</v>
      </c>
      <c r="W903" s="41">
        <f ca="1">VLOOKUP(LoanApplications!Q903,Rates!$B$2:$C$7,2,FALSE)*V903-800</f>
        <v>76.803357187340907</v>
      </c>
      <c r="X903">
        <f t="shared" si="148"/>
        <v>1</v>
      </c>
      <c r="Y903" s="41">
        <f t="shared" ca="1" si="149"/>
        <v>76.803357187340907</v>
      </c>
    </row>
    <row r="904" spans="10:25">
      <c r="J904" s="47">
        <v>13</v>
      </c>
      <c r="K904" s="48">
        <v>0.18</v>
      </c>
      <c r="L904" s="49">
        <v>42.613999999999997</v>
      </c>
      <c r="M904" s="47">
        <v>1</v>
      </c>
      <c r="N904" s="37">
        <f t="shared" si="140"/>
        <v>-2.9645282237151278</v>
      </c>
      <c r="O904" s="37">
        <f t="shared" si="141"/>
        <v>5.1584799990624E-2</v>
      </c>
      <c r="P904" s="37">
        <f t="shared" si="142"/>
        <v>4.9054341590981473E-2</v>
      </c>
      <c r="Q904" s="1">
        <f>VLOOKUP(P904,Rates!$A$2:$B$7,2,TRUE)</f>
        <v>0.35</v>
      </c>
      <c r="R904" s="38">
        <f t="shared" ca="1" si="143"/>
        <v>0.57977889854101916</v>
      </c>
      <c r="S904" s="53">
        <f t="shared" ca="1" si="144"/>
        <v>0</v>
      </c>
      <c r="T904" s="38">
        <f t="shared" ca="1" si="145"/>
        <v>0.33199349259349542</v>
      </c>
      <c r="U904" s="54">
        <f t="shared" ca="1" si="146"/>
        <v>0.80691472773287365</v>
      </c>
      <c r="V904">
        <f t="shared" ca="1" si="147"/>
        <v>0</v>
      </c>
      <c r="W904" s="41">
        <f ca="1">VLOOKUP(LoanApplications!Q904,Rates!$B$2:$C$7,2,FALSE)*V904-800</f>
        <v>-800</v>
      </c>
      <c r="X904">
        <f t="shared" si="148"/>
        <v>0</v>
      </c>
      <c r="Y904" s="41">
        <f t="shared" ca="1" si="149"/>
        <v>0</v>
      </c>
    </row>
    <row r="905" spans="10:25">
      <c r="J905" s="47">
        <v>10</v>
      </c>
      <c r="K905" s="48">
        <v>0.42599999999999999</v>
      </c>
      <c r="L905" s="49">
        <v>60</v>
      </c>
      <c r="M905" s="47">
        <v>1</v>
      </c>
      <c r="N905" s="37">
        <f t="shared" si="140"/>
        <v>2.9913283127210804</v>
      </c>
      <c r="O905" s="37">
        <f t="shared" si="141"/>
        <v>19.912114447650982</v>
      </c>
      <c r="P905" s="37">
        <f t="shared" si="142"/>
        <v>0.95218082788790748</v>
      </c>
      <c r="Q905" s="1">
        <f>VLOOKUP(P905,Rates!$A$2:$B$7,2,TRUE)</f>
        <v>0.15</v>
      </c>
      <c r="R905" s="38">
        <f t="shared" ca="1" si="143"/>
        <v>0.48760886767347655</v>
      </c>
      <c r="S905" s="53">
        <f t="shared" ca="1" si="144"/>
        <v>1</v>
      </c>
      <c r="T905" s="38">
        <f t="shared" ca="1" si="145"/>
        <v>0.67632410067218041</v>
      </c>
      <c r="U905" s="54">
        <f t="shared" ca="1" si="146"/>
        <v>2.2560251491021468</v>
      </c>
      <c r="V905">
        <f t="shared" ca="1" si="147"/>
        <v>8</v>
      </c>
      <c r="W905" s="41">
        <f ca="1">VLOOKUP(LoanApplications!Q905,Rates!$B$2:$C$7,2,FALSE)*V905-800</f>
        <v>45.652073294430465</v>
      </c>
      <c r="X905">
        <f t="shared" si="148"/>
        <v>1</v>
      </c>
      <c r="Y905" s="41">
        <f t="shared" ca="1" si="149"/>
        <v>45.652073294430465</v>
      </c>
    </row>
    <row r="906" spans="10:25">
      <c r="J906" s="47">
        <v>4</v>
      </c>
      <c r="K906" s="48">
        <v>1.292</v>
      </c>
      <c r="L906" s="49">
        <v>60</v>
      </c>
      <c r="M906" s="47">
        <v>1</v>
      </c>
      <c r="N906" s="37">
        <f t="shared" si="140"/>
        <v>-3.6083686075156223</v>
      </c>
      <c r="O906" s="37">
        <f t="shared" si="141"/>
        <v>2.709601506405368E-2</v>
      </c>
      <c r="P906" s="37">
        <f t="shared" si="142"/>
        <v>2.6381189943925413E-2</v>
      </c>
      <c r="Q906" s="1">
        <f>VLOOKUP(P906,Rates!$A$2:$B$7,2,TRUE)</f>
        <v>0.35</v>
      </c>
      <c r="R906" s="38">
        <f t="shared" ca="1" si="143"/>
        <v>0.71019145246280535</v>
      </c>
      <c r="S906" s="53">
        <f t="shared" ca="1" si="144"/>
        <v>0</v>
      </c>
      <c r="T906" s="38">
        <f t="shared" ca="1" si="145"/>
        <v>0.87180180018913311</v>
      </c>
      <c r="U906" s="54">
        <f t="shared" ca="1" si="146"/>
        <v>4.1083555532621547</v>
      </c>
      <c r="V906">
        <f t="shared" ca="1" si="147"/>
        <v>4</v>
      </c>
      <c r="W906" s="41">
        <f ca="1">VLOOKUP(LoanApplications!Q906,Rates!$B$2:$C$7,2,FALSE)*V906-800</f>
        <v>-345.74067317465091</v>
      </c>
      <c r="X906">
        <f t="shared" si="148"/>
        <v>0</v>
      </c>
      <c r="Y906" s="41">
        <f t="shared" ca="1" si="149"/>
        <v>0</v>
      </c>
    </row>
    <row r="907" spans="10:25">
      <c r="J907" s="47">
        <v>24</v>
      </c>
      <c r="K907" s="48">
        <v>1.9359999999999999</v>
      </c>
      <c r="L907" s="49">
        <v>60</v>
      </c>
      <c r="M907" s="47">
        <v>1</v>
      </c>
      <c r="N907" s="37">
        <f t="shared" si="140"/>
        <v>-0.27149009473259866</v>
      </c>
      <c r="O907" s="37">
        <f t="shared" si="141"/>
        <v>0.76224283364973777</v>
      </c>
      <c r="P907" s="37">
        <f t="shared" si="142"/>
        <v>0.43254131558649916</v>
      </c>
      <c r="Q907" s="1">
        <f>VLOOKUP(P907,Rates!$A$2:$B$7,2,TRUE)</f>
        <v>0.3</v>
      </c>
      <c r="R907" s="38">
        <f t="shared" ca="1" si="143"/>
        <v>0.93323308803697247</v>
      </c>
      <c r="S907" s="53">
        <f t="shared" ca="1" si="144"/>
        <v>1</v>
      </c>
      <c r="T907" s="38">
        <f t="shared" ca="1" si="145"/>
        <v>0.29076447381475823</v>
      </c>
      <c r="U907" s="54">
        <f t="shared" ca="1" si="146"/>
        <v>0.68713522542581795</v>
      </c>
      <c r="V907">
        <f t="shared" ca="1" si="147"/>
        <v>8</v>
      </c>
      <c r="W907" s="41">
        <f ca="1">VLOOKUP(LoanApplications!Q907,Rates!$B$2:$C$7,2,FALSE)*V907-800</f>
        <v>92.591013325425138</v>
      </c>
      <c r="X907">
        <f t="shared" si="148"/>
        <v>1</v>
      </c>
      <c r="Y907" s="41">
        <f t="shared" ca="1" si="149"/>
        <v>92.591013325425138</v>
      </c>
    </row>
    <row r="908" spans="10:25">
      <c r="J908" s="47">
        <v>20</v>
      </c>
      <c r="K908" s="48">
        <v>7.6999999999999999E-2</v>
      </c>
      <c r="L908" s="49">
        <v>36</v>
      </c>
      <c r="M908" s="47">
        <v>1</v>
      </c>
      <c r="N908" s="37">
        <f t="shared" si="140"/>
        <v>-3.2058361639366346</v>
      </c>
      <c r="O908" s="37">
        <f t="shared" si="141"/>
        <v>4.0525001921848026E-2</v>
      </c>
      <c r="P908" s="37">
        <f t="shared" si="142"/>
        <v>3.8946687342445802E-2</v>
      </c>
      <c r="Q908" s="1">
        <f>VLOOKUP(P908,Rates!$A$2:$B$7,2,TRUE)</f>
        <v>0.35</v>
      </c>
      <c r="R908" s="38">
        <f t="shared" ca="1" si="143"/>
        <v>0.68437110973390303</v>
      </c>
      <c r="S908" s="53">
        <f t="shared" ca="1" si="144"/>
        <v>0</v>
      </c>
      <c r="T908" s="38">
        <f t="shared" ca="1" si="145"/>
        <v>0.3599953449265948</v>
      </c>
      <c r="U908" s="54">
        <f t="shared" ca="1" si="146"/>
        <v>0.8925596582053521</v>
      </c>
      <c r="V908">
        <f t="shared" ca="1" si="147"/>
        <v>0</v>
      </c>
      <c r="W908" s="41">
        <f ca="1">VLOOKUP(LoanApplications!Q908,Rates!$B$2:$C$7,2,FALSE)*V908-800</f>
        <v>-800</v>
      </c>
      <c r="X908">
        <f t="shared" si="148"/>
        <v>0</v>
      </c>
      <c r="Y908" s="41">
        <f t="shared" ca="1" si="149"/>
        <v>0</v>
      </c>
    </row>
    <row r="909" spans="10:25">
      <c r="J909" s="47">
        <v>10</v>
      </c>
      <c r="K909" s="48">
        <v>0.158</v>
      </c>
      <c r="L909" s="49">
        <v>53</v>
      </c>
      <c r="M909" s="47">
        <v>1</v>
      </c>
      <c r="N909" s="37">
        <f t="shared" si="140"/>
        <v>1.0793073130824737</v>
      </c>
      <c r="O909" s="37">
        <f t="shared" si="141"/>
        <v>2.9426405163520588</v>
      </c>
      <c r="P909" s="37">
        <f t="shared" si="142"/>
        <v>0.74636287638892995</v>
      </c>
      <c r="Q909" s="1">
        <f>VLOOKUP(P909,Rates!$A$2:$B$7,2,TRUE)</f>
        <v>0.25</v>
      </c>
      <c r="R909" s="38">
        <f t="shared" ca="1" si="143"/>
        <v>0.19916115620263264</v>
      </c>
      <c r="S909" s="53">
        <f t="shared" ca="1" si="144"/>
        <v>0</v>
      </c>
      <c r="T909" s="38">
        <f t="shared" ca="1" si="145"/>
        <v>0.75179058490521067</v>
      </c>
      <c r="U909" s="54">
        <f t="shared" ca="1" si="146"/>
        <v>2.7869649468614548</v>
      </c>
      <c r="V909">
        <f t="shared" ca="1" si="147"/>
        <v>2</v>
      </c>
      <c r="W909" s="41">
        <f ca="1">VLOOKUP(LoanApplications!Q909,Rates!$B$2:$C$7,2,FALSE)*V909-800</f>
        <v>-580.79916070316472</v>
      </c>
      <c r="X909">
        <f t="shared" si="148"/>
        <v>1</v>
      </c>
      <c r="Y909" s="41">
        <f t="shared" ca="1" si="149"/>
        <v>-580.79916070316472</v>
      </c>
    </row>
    <row r="910" spans="10:25">
      <c r="J910" s="47">
        <v>14</v>
      </c>
      <c r="K910" s="48">
        <v>1.474</v>
      </c>
      <c r="L910" s="49">
        <v>60</v>
      </c>
      <c r="M910" s="47">
        <v>1</v>
      </c>
      <c r="N910" s="37">
        <f t="shared" si="140"/>
        <v>-1.1999287173474364</v>
      </c>
      <c r="O910" s="37">
        <f t="shared" si="141"/>
        <v>0.3012156825997987</v>
      </c>
      <c r="P910" s="37">
        <f t="shared" si="142"/>
        <v>0.23148789753131221</v>
      </c>
      <c r="Q910" s="1">
        <f>VLOOKUP(P910,Rates!$A$2:$B$7,2,TRUE)</f>
        <v>0.35</v>
      </c>
      <c r="R910" s="38">
        <f t="shared" ca="1" si="143"/>
        <v>0.52041840964193253</v>
      </c>
      <c r="S910" s="53">
        <f t="shared" ca="1" si="144"/>
        <v>0</v>
      </c>
      <c r="T910" s="38">
        <f t="shared" ca="1" si="145"/>
        <v>0.76125709231011895</v>
      </c>
      <c r="U910" s="54">
        <f t="shared" ca="1" si="146"/>
        <v>2.8647360121469982</v>
      </c>
      <c r="V910">
        <f t="shared" ca="1" si="147"/>
        <v>2</v>
      </c>
      <c r="W910" s="41">
        <f ca="1">VLOOKUP(LoanApplications!Q910,Rates!$B$2:$C$7,2,FALSE)*V910-800</f>
        <v>-572.87033658732548</v>
      </c>
      <c r="X910">
        <f t="shared" si="148"/>
        <v>0</v>
      </c>
      <c r="Y910" s="41">
        <f t="shared" ca="1" si="149"/>
        <v>0</v>
      </c>
    </row>
    <row r="911" spans="10:25">
      <c r="J911" s="47">
        <v>18</v>
      </c>
      <c r="K911" s="48">
        <v>0.86999999999999988</v>
      </c>
      <c r="L911" s="49">
        <v>58</v>
      </c>
      <c r="M911" s="47">
        <v>1</v>
      </c>
      <c r="N911" s="37">
        <f t="shared" si="140"/>
        <v>2.3897949764517286</v>
      </c>
      <c r="O911" s="37">
        <f t="shared" si="141"/>
        <v>10.911256649146535</v>
      </c>
      <c r="P911" s="37">
        <f t="shared" si="142"/>
        <v>0.91604580192874507</v>
      </c>
      <c r="Q911" s="1">
        <f>VLOOKUP(P911,Rates!$A$2:$B$7,2,TRUE)</f>
        <v>0.22</v>
      </c>
      <c r="R911" s="38">
        <f t="shared" ca="1" si="143"/>
        <v>0.92945783801361226</v>
      </c>
      <c r="S911" s="53">
        <f t="shared" ca="1" si="144"/>
        <v>1</v>
      </c>
      <c r="T911" s="38">
        <f t="shared" ca="1" si="145"/>
        <v>0.62113724455482222</v>
      </c>
      <c r="U911" s="54">
        <f t="shared" ca="1" si="146"/>
        <v>1.941162524635921</v>
      </c>
      <c r="V911">
        <f t="shared" ca="1" si="147"/>
        <v>8</v>
      </c>
      <c r="W911" s="41">
        <f ca="1">VLOOKUP(LoanApplications!Q911,Rates!$B$2:$C$7,2,FALSE)*V911-800</f>
        <v>67.398382478407598</v>
      </c>
      <c r="X911">
        <f t="shared" si="148"/>
        <v>1</v>
      </c>
      <c r="Y911" s="41">
        <f t="shared" ca="1" si="149"/>
        <v>67.398382478407598</v>
      </c>
    </row>
    <row r="912" spans="10:25">
      <c r="J912" s="47">
        <v>8</v>
      </c>
      <c r="K912" s="48">
        <v>0.57999999999999996</v>
      </c>
      <c r="L912" s="49">
        <v>61</v>
      </c>
      <c r="M912" s="47">
        <v>1</v>
      </c>
      <c r="N912" s="37">
        <f t="shared" si="140"/>
        <v>1.978752850099692</v>
      </c>
      <c r="O912" s="37">
        <f t="shared" si="141"/>
        <v>7.2337158292474681</v>
      </c>
      <c r="P912" s="37">
        <f t="shared" si="142"/>
        <v>0.87854815240916606</v>
      </c>
      <c r="Q912" s="1">
        <f>VLOOKUP(P912,Rates!$A$2:$B$7,2,TRUE)</f>
        <v>0.22</v>
      </c>
      <c r="R912" s="38">
        <f t="shared" ca="1" si="143"/>
        <v>0.72893287104629534</v>
      </c>
      <c r="S912" s="53">
        <f t="shared" ca="1" si="144"/>
        <v>1</v>
      </c>
      <c r="T912" s="38">
        <f t="shared" ca="1" si="145"/>
        <v>0.69034205538550586</v>
      </c>
      <c r="U912" s="54">
        <f t="shared" ca="1" si="146"/>
        <v>2.3445739903424001</v>
      </c>
      <c r="V912">
        <f t="shared" ca="1" si="147"/>
        <v>8</v>
      </c>
      <c r="W912" s="41">
        <f ca="1">VLOOKUP(LoanApplications!Q912,Rates!$B$2:$C$7,2,FALSE)*V912-800</f>
        <v>67.398382478407598</v>
      </c>
      <c r="X912">
        <f t="shared" si="148"/>
        <v>1</v>
      </c>
      <c r="Y912" s="41">
        <f t="shared" ca="1" si="149"/>
        <v>67.398382478407598</v>
      </c>
    </row>
    <row r="913" spans="10:25">
      <c r="J913" s="47">
        <v>11</v>
      </c>
      <c r="K913" s="48">
        <v>0.54500000000000004</v>
      </c>
      <c r="L913" s="49">
        <v>48</v>
      </c>
      <c r="M913" s="47">
        <v>1</v>
      </c>
      <c r="N913" s="37">
        <f t="shared" si="140"/>
        <v>-3.0067886827635881</v>
      </c>
      <c r="O913" s="37">
        <f t="shared" si="141"/>
        <v>4.9450224412018191E-2</v>
      </c>
      <c r="P913" s="37">
        <f t="shared" si="142"/>
        <v>4.7120123719754277E-2</v>
      </c>
      <c r="Q913" s="1">
        <f>VLOOKUP(P913,Rates!$A$2:$B$7,2,TRUE)</f>
        <v>0.35</v>
      </c>
      <c r="R913" s="38">
        <f t="shared" ca="1" si="143"/>
        <v>2.5878543046716773E-3</v>
      </c>
      <c r="S913" s="53">
        <f t="shared" ca="1" si="144"/>
        <v>0</v>
      </c>
      <c r="T913" s="38">
        <f t="shared" ca="1" si="145"/>
        <v>0.83816973577834963</v>
      </c>
      <c r="U913" s="54">
        <f t="shared" ca="1" si="146"/>
        <v>3.6424144894869905</v>
      </c>
      <c r="V913">
        <f t="shared" ca="1" si="147"/>
        <v>3</v>
      </c>
      <c r="W913" s="41">
        <f ca="1">VLOOKUP(LoanApplications!Q913,Rates!$B$2:$C$7,2,FALSE)*V913-800</f>
        <v>-459.30550488098817</v>
      </c>
      <c r="X913">
        <f t="shared" si="148"/>
        <v>0</v>
      </c>
      <c r="Y913" s="41">
        <f t="shared" ca="1" si="149"/>
        <v>0</v>
      </c>
    </row>
    <row r="914" spans="10:25">
      <c r="J914" s="47">
        <v>9</v>
      </c>
      <c r="K914" s="48">
        <v>1.9219999999999999</v>
      </c>
      <c r="L914" s="49">
        <v>78</v>
      </c>
      <c r="M914" s="47">
        <v>1</v>
      </c>
      <c r="N914" s="37">
        <f t="shared" si="140"/>
        <v>3.3060896898017091</v>
      </c>
      <c r="O914" s="37">
        <f t="shared" si="141"/>
        <v>27.278250230343986</v>
      </c>
      <c r="P914" s="37">
        <f t="shared" si="142"/>
        <v>0.96463713306677834</v>
      </c>
      <c r="Q914" s="1">
        <f>VLOOKUP(P914,Rates!$A$2:$B$7,2,TRUE)</f>
        <v>0.15</v>
      </c>
      <c r="R914" s="38">
        <f t="shared" ca="1" si="143"/>
        <v>0.48231505627808957</v>
      </c>
      <c r="S914" s="53">
        <f t="shared" ca="1" si="144"/>
        <v>1</v>
      </c>
      <c r="T914" s="38">
        <f t="shared" ca="1" si="145"/>
        <v>0.46641126252432485</v>
      </c>
      <c r="U914" s="54">
        <f t="shared" ca="1" si="146"/>
        <v>1.2562597825664827</v>
      </c>
      <c r="V914">
        <f t="shared" ca="1" si="147"/>
        <v>8</v>
      </c>
      <c r="W914" s="41">
        <f ca="1">VLOOKUP(LoanApplications!Q914,Rates!$B$2:$C$7,2,FALSE)*V914-800</f>
        <v>45.652073294430465</v>
      </c>
      <c r="X914">
        <f t="shared" si="148"/>
        <v>1</v>
      </c>
      <c r="Y914" s="41">
        <f t="shared" ca="1" si="149"/>
        <v>45.652073294430465</v>
      </c>
    </row>
    <row r="915" spans="10:25">
      <c r="J915" s="47">
        <v>19</v>
      </c>
      <c r="K915" s="48">
        <v>1.3900000000000001</v>
      </c>
      <c r="L915" s="49">
        <v>67</v>
      </c>
      <c r="M915" s="47">
        <v>1</v>
      </c>
      <c r="N915" s="37">
        <f t="shared" si="140"/>
        <v>4.2578856613971574</v>
      </c>
      <c r="O915" s="37">
        <f t="shared" si="141"/>
        <v>70.660425336758891</v>
      </c>
      <c r="P915" s="37">
        <f t="shared" si="142"/>
        <v>0.9860452963361489</v>
      </c>
      <c r="Q915" s="1">
        <f>VLOOKUP(P915,Rates!$A$2:$B$7,2,TRUE)</f>
        <v>0.15</v>
      </c>
      <c r="R915" s="38">
        <f t="shared" ca="1" si="143"/>
        <v>0.54712000393337978</v>
      </c>
      <c r="S915" s="53">
        <f t="shared" ca="1" si="144"/>
        <v>1</v>
      </c>
      <c r="T915" s="38">
        <f t="shared" ca="1" si="145"/>
        <v>0.98213096041270853</v>
      </c>
      <c r="U915" s="54">
        <f t="shared" ca="1" si="146"/>
        <v>8.0493713913415625</v>
      </c>
      <c r="V915">
        <f t="shared" ca="1" si="147"/>
        <v>8</v>
      </c>
      <c r="W915" s="41">
        <f ca="1">VLOOKUP(LoanApplications!Q915,Rates!$B$2:$C$7,2,FALSE)*V915-800</f>
        <v>45.652073294430465</v>
      </c>
      <c r="X915">
        <f t="shared" si="148"/>
        <v>1</v>
      </c>
      <c r="Y915" s="41">
        <f t="shared" ca="1" si="149"/>
        <v>45.652073294430465</v>
      </c>
    </row>
    <row r="916" spans="10:25">
      <c r="J916" s="47">
        <v>21</v>
      </c>
      <c r="K916" s="48">
        <v>1.127</v>
      </c>
      <c r="L916" s="49">
        <v>58</v>
      </c>
      <c r="M916" s="47">
        <v>1</v>
      </c>
      <c r="N916" s="37">
        <f t="shared" si="140"/>
        <v>2.0424974558136242</v>
      </c>
      <c r="O916" s="37">
        <f t="shared" si="141"/>
        <v>7.7098401597748474</v>
      </c>
      <c r="P916" s="37">
        <f t="shared" si="142"/>
        <v>0.8851873304611998</v>
      </c>
      <c r="Q916" s="1">
        <f>VLOOKUP(P916,Rates!$A$2:$B$7,2,TRUE)</f>
        <v>0.22</v>
      </c>
      <c r="R916" s="38">
        <f t="shared" ca="1" si="143"/>
        <v>0.89962274230563821</v>
      </c>
      <c r="S916" s="53">
        <f t="shared" ca="1" si="144"/>
        <v>1</v>
      </c>
      <c r="T916" s="38">
        <f t="shared" ca="1" si="145"/>
        <v>0.80100630684142626</v>
      </c>
      <c r="U916" s="54">
        <f t="shared" ca="1" si="146"/>
        <v>3.2289642948607034</v>
      </c>
      <c r="V916">
        <f t="shared" ca="1" si="147"/>
        <v>8</v>
      </c>
      <c r="W916" s="41">
        <f ca="1">VLOOKUP(LoanApplications!Q916,Rates!$B$2:$C$7,2,FALSE)*V916-800</f>
        <v>67.398382478407598</v>
      </c>
      <c r="X916">
        <f t="shared" si="148"/>
        <v>1</v>
      </c>
      <c r="Y916" s="41">
        <f t="shared" ca="1" si="149"/>
        <v>67.398382478407598</v>
      </c>
    </row>
    <row r="917" spans="10:25">
      <c r="J917" s="47">
        <v>23</v>
      </c>
      <c r="K917" s="48">
        <v>0.22799999999999998</v>
      </c>
      <c r="L917" s="49">
        <v>40</v>
      </c>
      <c r="M917" s="47">
        <v>1</v>
      </c>
      <c r="N917" s="37">
        <f t="shared" si="140"/>
        <v>-1.0907939810354534</v>
      </c>
      <c r="O917" s="37">
        <f t="shared" si="141"/>
        <v>0.33594965013530942</v>
      </c>
      <c r="P917" s="37">
        <f t="shared" si="142"/>
        <v>0.25146879607422579</v>
      </c>
      <c r="Q917" s="1">
        <f>VLOOKUP(P917,Rates!$A$2:$B$7,2,TRUE)</f>
        <v>0.3</v>
      </c>
      <c r="R917" s="38">
        <f t="shared" ca="1" si="143"/>
        <v>0.62428721780248553</v>
      </c>
      <c r="S917" s="53">
        <f t="shared" ca="1" si="144"/>
        <v>0</v>
      </c>
      <c r="T917" s="38">
        <f t="shared" ca="1" si="145"/>
        <v>0.6626611935093446</v>
      </c>
      <c r="U917" s="54">
        <f t="shared" ca="1" si="146"/>
        <v>2.1733349863195719</v>
      </c>
      <c r="V917">
        <f t="shared" ca="1" si="147"/>
        <v>2</v>
      </c>
      <c r="W917" s="41">
        <f ca="1">VLOOKUP(LoanApplications!Q917,Rates!$B$2:$C$7,2,FALSE)*V917-800</f>
        <v>-576.85224666864372</v>
      </c>
      <c r="X917">
        <f t="shared" si="148"/>
        <v>0</v>
      </c>
      <c r="Y917" s="41">
        <f t="shared" ca="1" si="149"/>
        <v>0</v>
      </c>
    </row>
    <row r="918" spans="10:25">
      <c r="J918" s="47">
        <v>14</v>
      </c>
      <c r="K918" s="48">
        <v>1.123</v>
      </c>
      <c r="L918" s="49">
        <v>59</v>
      </c>
      <c r="M918" s="47">
        <v>1</v>
      </c>
      <c r="N918" s="37">
        <f t="shared" si="140"/>
        <v>0.17984520855841168</v>
      </c>
      <c r="O918" s="37">
        <f t="shared" si="141"/>
        <v>1.1970320584624357</v>
      </c>
      <c r="P918" s="37">
        <f t="shared" si="142"/>
        <v>0.54484050601435596</v>
      </c>
      <c r="Q918" s="1">
        <f>VLOOKUP(P918,Rates!$A$2:$B$7,2,TRUE)</f>
        <v>0.28000000000000003</v>
      </c>
      <c r="R918" s="38">
        <f t="shared" ca="1" si="143"/>
        <v>5.5838511234325594E-2</v>
      </c>
      <c r="S918" s="53">
        <f t="shared" ca="1" si="144"/>
        <v>0</v>
      </c>
      <c r="T918" s="38">
        <f t="shared" ca="1" si="145"/>
        <v>0.63541038668315986</v>
      </c>
      <c r="U918" s="54">
        <f t="shared" ca="1" si="146"/>
        <v>2.0179658100583082</v>
      </c>
      <c r="V918">
        <f t="shared" ca="1" si="147"/>
        <v>2</v>
      </c>
      <c r="W918" s="41">
        <f ca="1">VLOOKUP(LoanApplications!Q918,Rates!$B$2:$C$7,2,FALSE)*V918-800</f>
        <v>-578.43522623899287</v>
      </c>
      <c r="X918">
        <f t="shared" si="148"/>
        <v>1</v>
      </c>
      <c r="Y918" s="41">
        <f t="shared" ca="1" si="149"/>
        <v>-578.43522623899287</v>
      </c>
    </row>
    <row r="919" spans="10:25">
      <c r="J919" s="47">
        <v>6</v>
      </c>
      <c r="K919" s="48">
        <v>1.597</v>
      </c>
      <c r="L919" s="49">
        <v>73</v>
      </c>
      <c r="M919" s="47">
        <v>1</v>
      </c>
      <c r="N919" s="37">
        <f t="shared" si="140"/>
        <v>1.6352492029601464</v>
      </c>
      <c r="O919" s="37">
        <f t="shared" si="141"/>
        <v>5.1307364324322942</v>
      </c>
      <c r="P919" s="37">
        <f t="shared" si="142"/>
        <v>0.83688745862407554</v>
      </c>
      <c r="Q919" s="1">
        <f>VLOOKUP(P919,Rates!$A$2:$B$7,2,TRUE)</f>
        <v>0.25</v>
      </c>
      <c r="R919" s="38">
        <f t="shared" ca="1" si="143"/>
        <v>0.89515318528043353</v>
      </c>
      <c r="S919" s="53">
        <f t="shared" ca="1" si="144"/>
        <v>1</v>
      </c>
      <c r="T919" s="38">
        <f t="shared" ca="1" si="145"/>
        <v>0.2855257603464747</v>
      </c>
      <c r="U919" s="54">
        <f t="shared" ca="1" si="146"/>
        <v>0.67241667186225595</v>
      </c>
      <c r="V919">
        <f t="shared" ca="1" si="147"/>
        <v>8</v>
      </c>
      <c r="W919" s="41">
        <f ca="1">VLOOKUP(LoanApplications!Q919,Rates!$B$2:$C$7,2,FALSE)*V919-800</f>
        <v>76.803357187340907</v>
      </c>
      <c r="X919">
        <f t="shared" si="148"/>
        <v>1</v>
      </c>
      <c r="Y919" s="41">
        <f t="shared" ca="1" si="149"/>
        <v>76.803357187340907</v>
      </c>
    </row>
    <row r="920" spans="10:25">
      <c r="J920" s="47">
        <v>2</v>
      </c>
      <c r="K920" s="48">
        <v>0.72300000000000009</v>
      </c>
      <c r="L920" s="49">
        <v>61</v>
      </c>
      <c r="M920" s="47">
        <v>1</v>
      </c>
      <c r="N920" s="37">
        <f t="shared" si="140"/>
        <v>-0.79936936856176644</v>
      </c>
      <c r="O920" s="37">
        <f t="shared" si="141"/>
        <v>0.44961241445505601</v>
      </c>
      <c r="P920" s="37">
        <f t="shared" si="142"/>
        <v>0.31016043321074627</v>
      </c>
      <c r="Q920" s="1">
        <f>VLOOKUP(P920,Rates!$A$2:$B$7,2,TRUE)</f>
        <v>0.3</v>
      </c>
      <c r="R920" s="38">
        <f t="shared" ca="1" si="143"/>
        <v>0.78036440370372095</v>
      </c>
      <c r="S920" s="53">
        <f t="shared" ca="1" si="144"/>
        <v>1</v>
      </c>
      <c r="T920" s="38">
        <f t="shared" ca="1" si="145"/>
        <v>0.68678573396157083</v>
      </c>
      <c r="U920" s="54">
        <f t="shared" ca="1" si="146"/>
        <v>2.3217355332205369</v>
      </c>
      <c r="V920">
        <f t="shared" ca="1" si="147"/>
        <v>8</v>
      </c>
      <c r="W920" s="41">
        <f ca="1">VLOOKUP(LoanApplications!Q920,Rates!$B$2:$C$7,2,FALSE)*V920-800</f>
        <v>92.591013325425138</v>
      </c>
      <c r="X920">
        <f t="shared" si="148"/>
        <v>1</v>
      </c>
      <c r="Y920" s="41">
        <f t="shared" ca="1" si="149"/>
        <v>92.591013325425138</v>
      </c>
    </row>
    <row r="921" spans="10:25">
      <c r="J921" s="47">
        <v>13</v>
      </c>
      <c r="K921" s="48">
        <v>0.48299999999999998</v>
      </c>
      <c r="L921" s="49">
        <v>49.204999999999998</v>
      </c>
      <c r="M921" s="47">
        <v>1</v>
      </c>
      <c r="N921" s="37">
        <f t="shared" si="140"/>
        <v>-1.4319923538562342</v>
      </c>
      <c r="O921" s="37">
        <f t="shared" si="141"/>
        <v>0.23883260883967408</v>
      </c>
      <c r="P921" s="37">
        <f t="shared" si="142"/>
        <v>0.19278844222818084</v>
      </c>
      <c r="Q921" s="1">
        <f>VLOOKUP(P921,Rates!$A$2:$B$7,2,TRUE)</f>
        <v>0.35</v>
      </c>
      <c r="R921" s="38">
        <f t="shared" ca="1" si="143"/>
        <v>0.79380299742995564</v>
      </c>
      <c r="S921" s="53">
        <f t="shared" ca="1" si="144"/>
        <v>0</v>
      </c>
      <c r="T921" s="38">
        <f t="shared" ca="1" si="145"/>
        <v>0.58594311204030747</v>
      </c>
      <c r="U921" s="54">
        <f t="shared" ca="1" si="146"/>
        <v>1.7635038081322532</v>
      </c>
      <c r="V921">
        <f t="shared" ca="1" si="147"/>
        <v>1</v>
      </c>
      <c r="W921" s="41">
        <f ca="1">VLOOKUP(LoanApplications!Q921,Rates!$B$2:$C$7,2,FALSE)*V921-800</f>
        <v>-686.43516829366274</v>
      </c>
      <c r="X921">
        <f t="shared" si="148"/>
        <v>0</v>
      </c>
      <c r="Y921" s="41">
        <f t="shared" ca="1" si="149"/>
        <v>0</v>
      </c>
    </row>
    <row r="922" spans="10:25">
      <c r="J922" s="47">
        <v>24</v>
      </c>
      <c r="K922" s="48">
        <v>1.1220000000000001</v>
      </c>
      <c r="L922" s="49">
        <v>47.7</v>
      </c>
      <c r="M922" s="47">
        <v>1</v>
      </c>
      <c r="N922" s="37">
        <f t="shared" si="140"/>
        <v>-1.8177295225893566</v>
      </c>
      <c r="O922" s="37">
        <f t="shared" si="141"/>
        <v>0.16239404468442431</v>
      </c>
      <c r="P922" s="37">
        <f t="shared" si="142"/>
        <v>0.13970653534147476</v>
      </c>
      <c r="Q922" s="1">
        <f>VLOOKUP(P922,Rates!$A$2:$B$7,2,TRUE)</f>
        <v>0.35</v>
      </c>
      <c r="R922" s="38">
        <f t="shared" ca="1" si="143"/>
        <v>0.13847910509707928</v>
      </c>
      <c r="S922" s="53">
        <f t="shared" ca="1" si="144"/>
        <v>0</v>
      </c>
      <c r="T922" s="38">
        <f t="shared" ca="1" si="145"/>
        <v>0.10740372395955999</v>
      </c>
      <c r="U922" s="54">
        <f t="shared" ca="1" si="146"/>
        <v>0.22724179766384825</v>
      </c>
      <c r="V922">
        <f t="shared" ca="1" si="147"/>
        <v>0</v>
      </c>
      <c r="W922" s="41">
        <f ca="1">VLOOKUP(LoanApplications!Q922,Rates!$B$2:$C$7,2,FALSE)*V922-800</f>
        <v>-800</v>
      </c>
      <c r="X922">
        <f t="shared" si="148"/>
        <v>0</v>
      </c>
      <c r="Y922" s="41">
        <f t="shared" ca="1" si="149"/>
        <v>0</v>
      </c>
    </row>
    <row r="923" spans="10:25">
      <c r="J923" s="47">
        <v>17</v>
      </c>
      <c r="K923" s="48">
        <v>0.32200000000000001</v>
      </c>
      <c r="L923" s="49">
        <v>47</v>
      </c>
      <c r="M923" s="47">
        <v>1</v>
      </c>
      <c r="N923" s="37">
        <f t="shared" si="140"/>
        <v>-0.28132233643541227</v>
      </c>
      <c r="O923" s="37">
        <f t="shared" si="141"/>
        <v>0.75478500155771555</v>
      </c>
      <c r="P923" s="37">
        <f t="shared" si="142"/>
        <v>0.43012961752448076</v>
      </c>
      <c r="Q923" s="1">
        <f>VLOOKUP(P923,Rates!$A$2:$B$7,2,TRUE)</f>
        <v>0.3</v>
      </c>
      <c r="R923" s="38">
        <f t="shared" ca="1" si="143"/>
        <v>0.92594664243320945</v>
      </c>
      <c r="S923" s="53">
        <f t="shared" ca="1" si="144"/>
        <v>1</v>
      </c>
      <c r="T923" s="38">
        <f t="shared" ca="1" si="145"/>
        <v>0.33995421026380435</v>
      </c>
      <c r="U923" s="54">
        <f t="shared" ca="1" si="146"/>
        <v>0.83089213596011924</v>
      </c>
      <c r="V923">
        <f t="shared" ca="1" si="147"/>
        <v>8</v>
      </c>
      <c r="W923" s="41">
        <f ca="1">VLOOKUP(LoanApplications!Q923,Rates!$B$2:$C$7,2,FALSE)*V923-800</f>
        <v>92.591013325425138</v>
      </c>
      <c r="X923">
        <f t="shared" si="148"/>
        <v>1</v>
      </c>
      <c r="Y923" s="41">
        <f t="shared" ca="1" si="149"/>
        <v>92.591013325425138</v>
      </c>
    </row>
    <row r="924" spans="10:25">
      <c r="J924" s="47">
        <v>13</v>
      </c>
      <c r="K924" s="48">
        <v>1.4769999999999999</v>
      </c>
      <c r="L924" s="49">
        <v>63</v>
      </c>
      <c r="M924" s="47">
        <v>1</v>
      </c>
      <c r="N924" s="37">
        <f t="shared" si="140"/>
        <v>-0.12628981314772503</v>
      </c>
      <c r="O924" s="37">
        <f t="shared" si="141"/>
        <v>0.88135938023015969</v>
      </c>
      <c r="P924" s="37">
        <f t="shared" si="142"/>
        <v>0.46846944262309786</v>
      </c>
      <c r="Q924" s="1">
        <f>VLOOKUP(P924,Rates!$A$2:$B$7,2,TRUE)</f>
        <v>0.28000000000000003</v>
      </c>
      <c r="R924" s="38">
        <f t="shared" ca="1" si="143"/>
        <v>0.75292636052186179</v>
      </c>
      <c r="S924" s="53">
        <f t="shared" ca="1" si="144"/>
        <v>1</v>
      </c>
      <c r="T924" s="38">
        <f t="shared" ca="1" si="145"/>
        <v>0.90041170089399625</v>
      </c>
      <c r="U924" s="54">
        <f t="shared" ca="1" si="146"/>
        <v>4.6134212002962993</v>
      </c>
      <c r="V924">
        <f t="shared" ca="1" si="147"/>
        <v>8</v>
      </c>
      <c r="W924" s="41">
        <f ca="1">VLOOKUP(LoanApplications!Q924,Rates!$B$2:$C$7,2,FALSE)*V924-800</f>
        <v>86.259095044028413</v>
      </c>
      <c r="X924">
        <f t="shared" si="148"/>
        <v>1</v>
      </c>
      <c r="Y924" s="41">
        <f t="shared" ca="1" si="149"/>
        <v>86.259095044028413</v>
      </c>
    </row>
    <row r="925" spans="10:25">
      <c r="J925" s="47">
        <v>17</v>
      </c>
      <c r="K925" s="48">
        <v>1.875</v>
      </c>
      <c r="L925" s="49">
        <v>73</v>
      </c>
      <c r="M925" s="47">
        <v>1</v>
      </c>
      <c r="N925" s="37">
        <f t="shared" si="140"/>
        <v>3.8733041585178256</v>
      </c>
      <c r="O925" s="37">
        <f t="shared" si="141"/>
        <v>48.101057317254515</v>
      </c>
      <c r="P925" s="37">
        <f t="shared" si="142"/>
        <v>0.97963383978600005</v>
      </c>
      <c r="Q925" s="1">
        <f>VLOOKUP(P925,Rates!$A$2:$B$7,2,TRUE)</f>
        <v>0.15</v>
      </c>
      <c r="R925" s="38">
        <f t="shared" ca="1" si="143"/>
        <v>4.9262272277805774E-3</v>
      </c>
      <c r="S925" s="53">
        <f t="shared" ca="1" si="144"/>
        <v>0</v>
      </c>
      <c r="T925" s="38">
        <f t="shared" ca="1" si="145"/>
        <v>0.41629053036232733</v>
      </c>
      <c r="U925" s="54">
        <f t="shared" ca="1" si="146"/>
        <v>1.0767038068740336</v>
      </c>
      <c r="V925">
        <f t="shared" ca="1" si="147"/>
        <v>1</v>
      </c>
      <c r="W925" s="41">
        <f ca="1">VLOOKUP(LoanApplications!Q925,Rates!$B$2:$C$7,2,FALSE)*V925-800</f>
        <v>-694.29349083819625</v>
      </c>
      <c r="X925">
        <f t="shared" si="148"/>
        <v>1</v>
      </c>
      <c r="Y925" s="41">
        <f t="shared" ca="1" si="149"/>
        <v>-694.29349083819625</v>
      </c>
    </row>
    <row r="926" spans="10:25">
      <c r="J926" s="47">
        <v>15</v>
      </c>
      <c r="K926" s="48">
        <v>1.1779999999999999</v>
      </c>
      <c r="L926" s="49">
        <v>54</v>
      </c>
      <c r="M926" s="47">
        <v>1</v>
      </c>
      <c r="N926" s="37">
        <f t="shared" si="140"/>
        <v>-2.1513921414743997</v>
      </c>
      <c r="O926" s="37">
        <f t="shared" si="141"/>
        <v>0.11632210817050836</v>
      </c>
      <c r="P926" s="37">
        <f t="shared" si="142"/>
        <v>0.10420120440071154</v>
      </c>
      <c r="Q926" s="1">
        <f>VLOOKUP(P926,Rates!$A$2:$B$7,2,TRUE)</f>
        <v>0.35</v>
      </c>
      <c r="R926" s="38">
        <f t="shared" ca="1" si="143"/>
        <v>0.88110047153580806</v>
      </c>
      <c r="S926" s="53">
        <f t="shared" ca="1" si="144"/>
        <v>0</v>
      </c>
      <c r="T926" s="38">
        <f t="shared" ca="1" si="145"/>
        <v>5.9333756252543779E-2</v>
      </c>
      <c r="U926" s="54">
        <f t="shared" ca="1" si="146"/>
        <v>0.12233376966556066</v>
      </c>
      <c r="V926">
        <f t="shared" ca="1" si="147"/>
        <v>0</v>
      </c>
      <c r="W926" s="41">
        <f ca="1">VLOOKUP(LoanApplications!Q926,Rates!$B$2:$C$7,2,FALSE)*V926-800</f>
        <v>-800</v>
      </c>
      <c r="X926">
        <f t="shared" si="148"/>
        <v>0</v>
      </c>
      <c r="Y926" s="41">
        <f t="shared" ca="1" si="149"/>
        <v>0</v>
      </c>
    </row>
    <row r="927" spans="10:25">
      <c r="J927" s="47">
        <v>6</v>
      </c>
      <c r="K927" s="48">
        <v>0.79299999999999993</v>
      </c>
      <c r="L927" s="49">
        <v>61</v>
      </c>
      <c r="M927" s="47">
        <v>1</v>
      </c>
      <c r="N927" s="37">
        <f t="shared" si="140"/>
        <v>0.17880660018104066</v>
      </c>
      <c r="O927" s="37">
        <f t="shared" si="141"/>
        <v>1.195789456338723</v>
      </c>
      <c r="P927" s="37">
        <f t="shared" si="142"/>
        <v>0.5445829302471431</v>
      </c>
      <c r="Q927" s="1">
        <f>VLOOKUP(P927,Rates!$A$2:$B$7,2,TRUE)</f>
        <v>0.28000000000000003</v>
      </c>
      <c r="R927" s="38">
        <f t="shared" ca="1" si="143"/>
        <v>0.95584098322165256</v>
      </c>
      <c r="S927" s="53">
        <f t="shared" ca="1" si="144"/>
        <v>1</v>
      </c>
      <c r="T927" s="38">
        <f t="shared" ca="1" si="145"/>
        <v>0.76002102351329692</v>
      </c>
      <c r="U927" s="54">
        <f t="shared" ca="1" si="146"/>
        <v>2.8544079148982853</v>
      </c>
      <c r="V927">
        <f t="shared" ca="1" si="147"/>
        <v>8</v>
      </c>
      <c r="W927" s="41">
        <f ca="1">VLOOKUP(LoanApplications!Q927,Rates!$B$2:$C$7,2,FALSE)*V927-800</f>
        <v>86.259095044028413</v>
      </c>
      <c r="X927">
        <f t="shared" si="148"/>
        <v>1</v>
      </c>
      <c r="Y927" s="41">
        <f t="shared" ca="1" si="149"/>
        <v>86.259095044028413</v>
      </c>
    </row>
    <row r="928" spans="10:25">
      <c r="J928" s="47">
        <v>20</v>
      </c>
      <c r="K928" s="48">
        <v>1.002</v>
      </c>
      <c r="L928" s="49">
        <v>49</v>
      </c>
      <c r="M928" s="47">
        <v>1</v>
      </c>
      <c r="N928" s="37">
        <f t="shared" si="140"/>
        <v>-1.9134521601445584</v>
      </c>
      <c r="O928" s="37">
        <f t="shared" si="141"/>
        <v>0.14757007073949982</v>
      </c>
      <c r="P928" s="37">
        <f t="shared" si="142"/>
        <v>0.12859351642414737</v>
      </c>
      <c r="Q928" s="1">
        <f>VLOOKUP(P928,Rates!$A$2:$B$7,2,TRUE)</f>
        <v>0.35</v>
      </c>
      <c r="R928" s="38">
        <f t="shared" ca="1" si="143"/>
        <v>0.86396771023515562</v>
      </c>
      <c r="S928" s="53">
        <f t="shared" ca="1" si="144"/>
        <v>0</v>
      </c>
      <c r="T928" s="38">
        <f t="shared" ca="1" si="145"/>
        <v>0.83131422409359457</v>
      </c>
      <c r="U928" s="54">
        <f t="shared" ca="1" si="146"/>
        <v>3.5594352177849928</v>
      </c>
      <c r="V928">
        <f t="shared" ca="1" si="147"/>
        <v>3</v>
      </c>
      <c r="W928" s="41">
        <f ca="1">VLOOKUP(LoanApplications!Q928,Rates!$B$2:$C$7,2,FALSE)*V928-800</f>
        <v>-459.30550488098817</v>
      </c>
      <c r="X928">
        <f t="shared" si="148"/>
        <v>0</v>
      </c>
      <c r="Y928" s="41">
        <f t="shared" ca="1" si="149"/>
        <v>0</v>
      </c>
    </row>
    <row r="929" spans="10:25">
      <c r="J929" s="47">
        <v>15</v>
      </c>
      <c r="K929" s="48">
        <v>0.71100000000000008</v>
      </c>
      <c r="L929" s="49">
        <v>53</v>
      </c>
      <c r="M929" s="47">
        <v>1</v>
      </c>
      <c r="N929" s="37">
        <f t="shared" si="140"/>
        <v>-0.15847483329645229</v>
      </c>
      <c r="O929" s="37">
        <f t="shared" si="141"/>
        <v>0.85344444190392998</v>
      </c>
      <c r="P929" s="37">
        <f t="shared" si="142"/>
        <v>0.46046400021963363</v>
      </c>
      <c r="Q929" s="1">
        <f>VLOOKUP(P929,Rates!$A$2:$B$7,2,TRUE)</f>
        <v>0.28000000000000003</v>
      </c>
      <c r="R929" s="38">
        <f t="shared" ca="1" si="143"/>
        <v>0.93192770518548518</v>
      </c>
      <c r="S929" s="53">
        <f t="shared" ca="1" si="144"/>
        <v>1</v>
      </c>
      <c r="T929" s="38">
        <f t="shared" ca="1" si="145"/>
        <v>0.86734443571969522</v>
      </c>
      <c r="U929" s="54">
        <f t="shared" ca="1" si="146"/>
        <v>4.0399985043941324</v>
      </c>
      <c r="V929">
        <f t="shared" ca="1" si="147"/>
        <v>8</v>
      </c>
      <c r="W929" s="41">
        <f ca="1">VLOOKUP(LoanApplications!Q929,Rates!$B$2:$C$7,2,FALSE)*V929-800</f>
        <v>86.259095044028413</v>
      </c>
      <c r="X929">
        <f t="shared" si="148"/>
        <v>1</v>
      </c>
      <c r="Y929" s="41">
        <f t="shared" ca="1" si="149"/>
        <v>86.259095044028413</v>
      </c>
    </row>
    <row r="930" spans="10:25">
      <c r="J930" s="47">
        <v>4</v>
      </c>
      <c r="K930" s="48">
        <v>0.44299999999999995</v>
      </c>
      <c r="L930" s="49">
        <v>64</v>
      </c>
      <c r="M930" s="47">
        <v>1</v>
      </c>
      <c r="N930" s="37">
        <f t="shared" si="140"/>
        <v>2.7812601738527185</v>
      </c>
      <c r="O930" s="37">
        <f t="shared" si="141"/>
        <v>16.139346520945622</v>
      </c>
      <c r="P930" s="37">
        <f t="shared" si="142"/>
        <v>0.94165471835358938</v>
      </c>
      <c r="Q930" s="1">
        <f>VLOOKUP(P930,Rates!$A$2:$B$7,2,TRUE)</f>
        <v>0.22</v>
      </c>
      <c r="R930" s="38">
        <f t="shared" ca="1" si="143"/>
        <v>8.2999181796931887E-2</v>
      </c>
      <c r="S930" s="53">
        <f t="shared" ca="1" si="144"/>
        <v>1</v>
      </c>
      <c r="T930" s="38">
        <f t="shared" ca="1" si="145"/>
        <v>0.52477451918376938</v>
      </c>
      <c r="U930" s="54">
        <f t="shared" ca="1" si="146"/>
        <v>1.487931782249986</v>
      </c>
      <c r="V930">
        <f t="shared" ca="1" si="147"/>
        <v>8</v>
      </c>
      <c r="W930" s="41">
        <f ca="1">VLOOKUP(LoanApplications!Q930,Rates!$B$2:$C$7,2,FALSE)*V930-800</f>
        <v>67.398382478407598</v>
      </c>
      <c r="X930">
        <f t="shared" si="148"/>
        <v>1</v>
      </c>
      <c r="Y930" s="41">
        <f t="shared" ca="1" si="149"/>
        <v>67.398382478407598</v>
      </c>
    </row>
    <row r="931" spans="10:25">
      <c r="J931" s="47">
        <v>10</v>
      </c>
      <c r="K931" s="48">
        <v>1.7510000000000001</v>
      </c>
      <c r="L931" s="49">
        <v>73</v>
      </c>
      <c r="M931" s="47">
        <v>1</v>
      </c>
      <c r="N931" s="37">
        <f t="shared" si="140"/>
        <v>2.1694247914369491</v>
      </c>
      <c r="O931" s="37">
        <f t="shared" si="141"/>
        <v>8.7532476493895484</v>
      </c>
      <c r="P931" s="37">
        <f t="shared" si="142"/>
        <v>0.89747004936734176</v>
      </c>
      <c r="Q931" s="1">
        <f>VLOOKUP(P931,Rates!$A$2:$B$7,2,TRUE)</f>
        <v>0.22</v>
      </c>
      <c r="R931" s="38">
        <f t="shared" ca="1" si="143"/>
        <v>0.30725292926881942</v>
      </c>
      <c r="S931" s="53">
        <f t="shared" ca="1" si="144"/>
        <v>1</v>
      </c>
      <c r="T931" s="38">
        <f t="shared" ca="1" si="145"/>
        <v>0.52069106324964365</v>
      </c>
      <c r="U931" s="54">
        <f t="shared" ca="1" si="146"/>
        <v>1.4708198551384539</v>
      </c>
      <c r="V931">
        <f t="shared" ca="1" si="147"/>
        <v>8</v>
      </c>
      <c r="W931" s="41">
        <f ca="1">VLOOKUP(LoanApplications!Q931,Rates!$B$2:$C$7,2,FALSE)*V931-800</f>
        <v>67.398382478407598</v>
      </c>
      <c r="X931">
        <f t="shared" si="148"/>
        <v>1</v>
      </c>
      <c r="Y931" s="41">
        <f t="shared" ca="1" si="149"/>
        <v>67.398382478407598</v>
      </c>
    </row>
    <row r="932" spans="10:25">
      <c r="J932" s="47">
        <v>14</v>
      </c>
      <c r="K932" s="48">
        <v>0.65500000000000003</v>
      </c>
      <c r="L932" s="49">
        <v>55</v>
      </c>
      <c r="M932" s="47">
        <v>1</v>
      </c>
      <c r="N932" s="37">
        <f t="shared" si="140"/>
        <v>0.75150810350347541</v>
      </c>
      <c r="O932" s="37">
        <f t="shared" si="141"/>
        <v>2.120195080392461</v>
      </c>
      <c r="P932" s="37">
        <f t="shared" si="142"/>
        <v>0.67950721854409846</v>
      </c>
      <c r="Q932" s="1">
        <f>VLOOKUP(P932,Rates!$A$2:$B$7,2,TRUE)</f>
        <v>0.25</v>
      </c>
      <c r="R932" s="38">
        <f t="shared" ca="1" si="143"/>
        <v>5.7718237193236988E-2</v>
      </c>
      <c r="S932" s="53">
        <f t="shared" ca="1" si="144"/>
        <v>0</v>
      </c>
      <c r="T932" s="38">
        <f t="shared" ca="1" si="145"/>
        <v>0.56655726807233253</v>
      </c>
      <c r="U932" s="54">
        <f t="shared" ca="1" si="146"/>
        <v>1.6719911955364684</v>
      </c>
      <c r="V932">
        <f t="shared" ca="1" si="147"/>
        <v>1</v>
      </c>
      <c r="W932" s="41">
        <f ca="1">VLOOKUP(LoanApplications!Q932,Rates!$B$2:$C$7,2,FALSE)*V932-800</f>
        <v>-690.39958035158236</v>
      </c>
      <c r="X932">
        <f t="shared" si="148"/>
        <v>1</v>
      </c>
      <c r="Y932" s="41">
        <f t="shared" ca="1" si="149"/>
        <v>-690.39958035158236</v>
      </c>
    </row>
    <row r="933" spans="10:25">
      <c r="J933" s="47">
        <v>24</v>
      </c>
      <c r="K933" s="48">
        <v>1.3560000000000001</v>
      </c>
      <c r="L933" s="49">
        <v>52</v>
      </c>
      <c r="M933" s="47">
        <v>1</v>
      </c>
      <c r="N933" s="37">
        <f t="shared" si="140"/>
        <v>-1.0098802021602893</v>
      </c>
      <c r="O933" s="37">
        <f t="shared" si="141"/>
        <v>0.36426261483211042</v>
      </c>
      <c r="P933" s="37">
        <f t="shared" si="142"/>
        <v>0.26700329604570855</v>
      </c>
      <c r="Q933" s="1">
        <f>VLOOKUP(P933,Rates!$A$2:$B$7,2,TRUE)</f>
        <v>0.3</v>
      </c>
      <c r="R933" s="38">
        <f t="shared" ca="1" si="143"/>
        <v>0.64162630995665593</v>
      </c>
      <c r="S933" s="53">
        <f t="shared" ca="1" si="144"/>
        <v>0</v>
      </c>
      <c r="T933" s="38">
        <f t="shared" ca="1" si="145"/>
        <v>0.13390244941850948</v>
      </c>
      <c r="U933" s="54">
        <f t="shared" ca="1" si="146"/>
        <v>0.28751546350081303</v>
      </c>
      <c r="V933">
        <f t="shared" ca="1" si="147"/>
        <v>0</v>
      </c>
      <c r="W933" s="41">
        <f ca="1">VLOOKUP(LoanApplications!Q933,Rates!$B$2:$C$7,2,FALSE)*V933-800</f>
        <v>-800</v>
      </c>
      <c r="X933">
        <f t="shared" si="148"/>
        <v>0</v>
      </c>
      <c r="Y933" s="41">
        <f t="shared" ca="1" si="149"/>
        <v>0</v>
      </c>
    </row>
    <row r="934" spans="10:25">
      <c r="J934" s="47">
        <v>24</v>
      </c>
      <c r="K934" s="48">
        <v>1.1839999999999999</v>
      </c>
      <c r="L934" s="49">
        <v>45</v>
      </c>
      <c r="M934" s="47">
        <v>1</v>
      </c>
      <c r="N934" s="37">
        <f t="shared" si="140"/>
        <v>-3.4293302078171806</v>
      </c>
      <c r="O934" s="37">
        <f t="shared" si="141"/>
        <v>3.2408640559024475E-2</v>
      </c>
      <c r="P934" s="37">
        <f t="shared" si="142"/>
        <v>3.1391291476867117E-2</v>
      </c>
      <c r="Q934" s="1">
        <f>VLOOKUP(P934,Rates!$A$2:$B$7,2,TRUE)</f>
        <v>0.35</v>
      </c>
      <c r="R934" s="38">
        <f t="shared" ca="1" si="143"/>
        <v>0.47070352985444863</v>
      </c>
      <c r="S934" s="53">
        <f t="shared" ca="1" si="144"/>
        <v>0</v>
      </c>
      <c r="T934" s="38">
        <f t="shared" ca="1" si="145"/>
        <v>0.9018687702233118</v>
      </c>
      <c r="U934" s="54">
        <f t="shared" ca="1" si="146"/>
        <v>4.6428992334495645</v>
      </c>
      <c r="V934">
        <f t="shared" ca="1" si="147"/>
        <v>4</v>
      </c>
      <c r="W934" s="41">
        <f ca="1">VLOOKUP(LoanApplications!Q934,Rates!$B$2:$C$7,2,FALSE)*V934-800</f>
        <v>-345.74067317465091</v>
      </c>
      <c r="X934">
        <f t="shared" si="148"/>
        <v>0</v>
      </c>
      <c r="Y934" s="41">
        <f t="shared" ca="1" si="149"/>
        <v>0</v>
      </c>
    </row>
    <row r="935" spans="10:25">
      <c r="J935" s="47">
        <v>7</v>
      </c>
      <c r="K935" s="48">
        <v>1.8140000000000001</v>
      </c>
      <c r="L935" s="49">
        <v>68</v>
      </c>
      <c r="M935" s="47">
        <v>1</v>
      </c>
      <c r="N935" s="37">
        <f t="shared" si="140"/>
        <v>-1.552274594728523</v>
      </c>
      <c r="O935" s="37">
        <f t="shared" si="141"/>
        <v>0.21176574435056175</v>
      </c>
      <c r="P935" s="37">
        <f t="shared" si="142"/>
        <v>0.17475798877616916</v>
      </c>
      <c r="Q935" s="1">
        <f>VLOOKUP(P935,Rates!$A$2:$B$7,2,TRUE)</f>
        <v>0.35</v>
      </c>
      <c r="R935" s="38">
        <f t="shared" ca="1" si="143"/>
        <v>0.30862344204901926</v>
      </c>
      <c r="S935" s="53">
        <f t="shared" ca="1" si="144"/>
        <v>0</v>
      </c>
      <c r="T935" s="38">
        <f t="shared" ca="1" si="145"/>
        <v>0.76624355195281035</v>
      </c>
      <c r="U935" s="54">
        <f t="shared" ca="1" si="146"/>
        <v>2.9069510519303745</v>
      </c>
      <c r="V935">
        <f t="shared" ca="1" si="147"/>
        <v>2</v>
      </c>
      <c r="W935" s="41">
        <f ca="1">VLOOKUP(LoanApplications!Q935,Rates!$B$2:$C$7,2,FALSE)*V935-800</f>
        <v>-572.87033658732548</v>
      </c>
      <c r="X935">
        <f t="shared" si="148"/>
        <v>0</v>
      </c>
      <c r="Y935" s="41">
        <f t="shared" ca="1" si="149"/>
        <v>0</v>
      </c>
    </row>
    <row r="936" spans="10:25">
      <c r="J936" s="47">
        <v>3</v>
      </c>
      <c r="K936" s="48">
        <v>1.0740000000000001</v>
      </c>
      <c r="L936" s="49">
        <v>60</v>
      </c>
      <c r="M936" s="47">
        <v>1</v>
      </c>
      <c r="N936" s="37">
        <f t="shared" si="140"/>
        <v>-2.7931259777568762</v>
      </c>
      <c r="O936" s="37">
        <f t="shared" si="141"/>
        <v>6.122951235002029E-2</v>
      </c>
      <c r="P936" s="37">
        <f t="shared" si="142"/>
        <v>5.7696767416910329E-2</v>
      </c>
      <c r="Q936" s="1">
        <f>VLOOKUP(P936,Rates!$A$2:$B$7,2,TRUE)</f>
        <v>0.35</v>
      </c>
      <c r="R936" s="38">
        <f t="shared" ca="1" si="143"/>
        <v>0.50899404315503283</v>
      </c>
      <c r="S936" s="53">
        <f t="shared" ca="1" si="144"/>
        <v>0</v>
      </c>
      <c r="T936" s="38">
        <f t="shared" ca="1" si="145"/>
        <v>0.60331292626171396</v>
      </c>
      <c r="U936" s="54">
        <f t="shared" ca="1" si="146"/>
        <v>1.8492150729379035</v>
      </c>
      <c r="V936">
        <f t="shared" ca="1" si="147"/>
        <v>1</v>
      </c>
      <c r="W936" s="41">
        <f ca="1">VLOOKUP(LoanApplications!Q936,Rates!$B$2:$C$7,2,FALSE)*V936-800</f>
        <v>-686.43516829366274</v>
      </c>
      <c r="X936">
        <f t="shared" si="148"/>
        <v>0</v>
      </c>
      <c r="Y936" s="41">
        <f t="shared" ca="1" si="149"/>
        <v>0</v>
      </c>
    </row>
    <row r="937" spans="10:25">
      <c r="J937" s="47">
        <v>11</v>
      </c>
      <c r="K937" s="48">
        <v>0.625</v>
      </c>
      <c r="L937" s="49">
        <v>48</v>
      </c>
      <c r="M937" s="47">
        <v>1</v>
      </c>
      <c r="N937" s="37">
        <f t="shared" si="140"/>
        <v>-3.4296461877788289</v>
      </c>
      <c r="O937" s="37">
        <f t="shared" si="141"/>
        <v>3.2398401695746565E-2</v>
      </c>
      <c r="P937" s="37">
        <f t="shared" si="142"/>
        <v>3.1381685251092195E-2</v>
      </c>
      <c r="Q937" s="1">
        <f>VLOOKUP(P937,Rates!$A$2:$B$7,2,TRUE)</f>
        <v>0.35</v>
      </c>
      <c r="R937" s="38">
        <f t="shared" ca="1" si="143"/>
        <v>0.38723931495972541</v>
      </c>
      <c r="S937" s="53">
        <f t="shared" ca="1" si="144"/>
        <v>0</v>
      </c>
      <c r="T937" s="38">
        <f t="shared" ca="1" si="145"/>
        <v>0.94864514609817741</v>
      </c>
      <c r="U937" s="54">
        <f t="shared" ca="1" si="146"/>
        <v>5.9379916424721024</v>
      </c>
      <c r="V937">
        <f t="shared" ca="1" si="147"/>
        <v>5</v>
      </c>
      <c r="W937" s="41">
        <f ca="1">VLOOKUP(LoanApplications!Q937,Rates!$B$2:$C$7,2,FALSE)*V937-800</f>
        <v>-232.17584146831359</v>
      </c>
      <c r="X937">
        <f t="shared" si="148"/>
        <v>0</v>
      </c>
      <c r="Y937" s="41">
        <f t="shared" ca="1" si="149"/>
        <v>0</v>
      </c>
    </row>
    <row r="938" spans="10:25">
      <c r="J938" s="47">
        <v>13</v>
      </c>
      <c r="K938" s="48">
        <v>1.605</v>
      </c>
      <c r="L938" s="49">
        <v>71</v>
      </c>
      <c r="M938" s="47">
        <v>1</v>
      </c>
      <c r="N938" s="37">
        <f t="shared" si="140"/>
        <v>3.0012451976160754</v>
      </c>
      <c r="O938" s="37">
        <f t="shared" si="141"/>
        <v>20.110562963831484</v>
      </c>
      <c r="P938" s="37">
        <f t="shared" si="142"/>
        <v>0.95263034900048427</v>
      </c>
      <c r="Q938" s="1">
        <f>VLOOKUP(P938,Rates!$A$2:$B$7,2,TRUE)</f>
        <v>0.15</v>
      </c>
      <c r="R938" s="38">
        <f t="shared" ca="1" si="143"/>
        <v>0.39452557416826906</v>
      </c>
      <c r="S938" s="53">
        <f t="shared" ca="1" si="144"/>
        <v>1</v>
      </c>
      <c r="T938" s="38">
        <f t="shared" ca="1" si="145"/>
        <v>0.7900454001044559</v>
      </c>
      <c r="U938" s="54">
        <f t="shared" ca="1" si="146"/>
        <v>3.1217279252218102</v>
      </c>
      <c r="V938">
        <f t="shared" ca="1" si="147"/>
        <v>8</v>
      </c>
      <c r="W938" s="41">
        <f ca="1">VLOOKUP(LoanApplications!Q938,Rates!$B$2:$C$7,2,FALSE)*V938-800</f>
        <v>45.652073294430465</v>
      </c>
      <c r="X938">
        <f t="shared" si="148"/>
        <v>1</v>
      </c>
      <c r="Y938" s="41">
        <f t="shared" ca="1" si="149"/>
        <v>45.652073294430465</v>
      </c>
    </row>
    <row r="939" spans="10:25">
      <c r="J939" s="47">
        <v>12</v>
      </c>
      <c r="K939" s="48">
        <v>1.407</v>
      </c>
      <c r="L939" s="49">
        <v>67</v>
      </c>
      <c r="M939" s="47">
        <v>1</v>
      </c>
      <c r="N939" s="37">
        <f t="shared" si="140"/>
        <v>1.8087199417269204</v>
      </c>
      <c r="O939" s="37">
        <f t="shared" si="141"/>
        <v>6.1026307074417225</v>
      </c>
      <c r="P939" s="37">
        <f t="shared" si="142"/>
        <v>0.85920709647028981</v>
      </c>
      <c r="Q939" s="1">
        <f>VLOOKUP(P939,Rates!$A$2:$B$7,2,TRUE)</f>
        <v>0.22</v>
      </c>
      <c r="R939" s="38">
        <f t="shared" ca="1" si="143"/>
        <v>0.90126871451027757</v>
      </c>
      <c r="S939" s="53">
        <f t="shared" ca="1" si="144"/>
        <v>1</v>
      </c>
      <c r="T939" s="38">
        <f t="shared" ca="1" si="145"/>
        <v>0.2649923170252968</v>
      </c>
      <c r="U939" s="54">
        <f t="shared" ca="1" si="146"/>
        <v>0.61574865359425168</v>
      </c>
      <c r="V939">
        <f t="shared" ca="1" si="147"/>
        <v>8</v>
      </c>
      <c r="W939" s="41">
        <f ca="1">VLOOKUP(LoanApplications!Q939,Rates!$B$2:$C$7,2,FALSE)*V939-800</f>
        <v>67.398382478407598</v>
      </c>
      <c r="X939">
        <f t="shared" si="148"/>
        <v>1</v>
      </c>
      <c r="Y939" s="41">
        <f t="shared" ca="1" si="149"/>
        <v>67.398382478407598</v>
      </c>
    </row>
    <row r="940" spans="10:25">
      <c r="J940" s="47">
        <v>1</v>
      </c>
      <c r="K940" s="48">
        <v>1.5089999999999999</v>
      </c>
      <c r="L940" s="49">
        <v>66</v>
      </c>
      <c r="M940" s="47">
        <v>1</v>
      </c>
      <c r="N940" s="37">
        <f t="shared" si="140"/>
        <v>-2.9134215400016785</v>
      </c>
      <c r="O940" s="37">
        <f t="shared" si="141"/>
        <v>5.4289657488896075E-2</v>
      </c>
      <c r="P940" s="37">
        <f t="shared" si="142"/>
        <v>5.1494062474446559E-2</v>
      </c>
      <c r="Q940" s="1">
        <f>VLOOKUP(P940,Rates!$A$2:$B$7,2,TRUE)</f>
        <v>0.35</v>
      </c>
      <c r="R940" s="38">
        <f t="shared" ca="1" si="143"/>
        <v>0.26506242184627693</v>
      </c>
      <c r="S940" s="53">
        <f t="shared" ca="1" si="144"/>
        <v>0</v>
      </c>
      <c r="T940" s="38">
        <f t="shared" ca="1" si="145"/>
        <v>0.1681272282419497</v>
      </c>
      <c r="U940" s="54">
        <f t="shared" ca="1" si="146"/>
        <v>0.36815153682839846</v>
      </c>
      <c r="V940">
        <f t="shared" ca="1" si="147"/>
        <v>0</v>
      </c>
      <c r="W940" s="41">
        <f ca="1">VLOOKUP(LoanApplications!Q940,Rates!$B$2:$C$7,2,FALSE)*V940-800</f>
        <v>-800</v>
      </c>
      <c r="X940">
        <f t="shared" si="148"/>
        <v>0</v>
      </c>
      <c r="Y940" s="41">
        <f t="shared" ca="1" si="149"/>
        <v>0</v>
      </c>
    </row>
    <row r="941" spans="10:25">
      <c r="J941" s="47">
        <v>9</v>
      </c>
      <c r="K941" s="48">
        <v>0.48099999999999998</v>
      </c>
      <c r="L941" s="49">
        <v>48</v>
      </c>
      <c r="M941" s="47">
        <v>1</v>
      </c>
      <c r="N941" s="37">
        <f t="shared" si="140"/>
        <v>-3.3425908215669651</v>
      </c>
      <c r="O941" s="37">
        <f t="shared" si="141"/>
        <v>3.5345265717366042E-2</v>
      </c>
      <c r="P941" s="37">
        <f t="shared" si="142"/>
        <v>3.4138626879098299E-2</v>
      </c>
      <c r="Q941" s="1">
        <f>VLOOKUP(P941,Rates!$A$2:$B$7,2,TRUE)</f>
        <v>0.35</v>
      </c>
      <c r="R941" s="38">
        <f t="shared" ca="1" si="143"/>
        <v>9.0744392752753811E-2</v>
      </c>
      <c r="S941" s="53">
        <f t="shared" ca="1" si="144"/>
        <v>0</v>
      </c>
      <c r="T941" s="38">
        <f t="shared" ca="1" si="145"/>
        <v>0.38514200247278751</v>
      </c>
      <c r="U941" s="54">
        <f t="shared" ca="1" si="146"/>
        <v>0.97272787233295677</v>
      </c>
      <c r="V941">
        <f t="shared" ca="1" si="147"/>
        <v>0</v>
      </c>
      <c r="W941" s="41">
        <f ca="1">VLOOKUP(LoanApplications!Q941,Rates!$B$2:$C$7,2,FALSE)*V941-800</f>
        <v>-800</v>
      </c>
      <c r="X941">
        <f t="shared" si="148"/>
        <v>0</v>
      </c>
      <c r="Y941" s="41">
        <f t="shared" ca="1" si="149"/>
        <v>0</v>
      </c>
    </row>
    <row r="942" spans="10:25">
      <c r="J942" s="47">
        <v>5</v>
      </c>
      <c r="K942" s="48">
        <v>0.47499999999999998</v>
      </c>
      <c r="L942" s="49">
        <v>53</v>
      </c>
      <c r="M942" s="47">
        <v>1</v>
      </c>
      <c r="N942" s="37">
        <f t="shared" si="140"/>
        <v>-2.2814859075793485</v>
      </c>
      <c r="O942" s="37">
        <f t="shared" si="141"/>
        <v>0.10213233469936461</v>
      </c>
      <c r="P942" s="37">
        <f t="shared" si="142"/>
        <v>9.2667941483836308E-2</v>
      </c>
      <c r="Q942" s="1">
        <f>VLOOKUP(P942,Rates!$A$2:$B$7,2,TRUE)</f>
        <v>0.35</v>
      </c>
      <c r="R942" s="38">
        <f t="shared" ca="1" si="143"/>
        <v>0.21087340924516274</v>
      </c>
      <c r="S942" s="53">
        <f t="shared" ca="1" si="144"/>
        <v>0</v>
      </c>
      <c r="T942" s="38">
        <f t="shared" ca="1" si="145"/>
        <v>0.69537026675589209</v>
      </c>
      <c r="U942" s="54">
        <f t="shared" ca="1" si="146"/>
        <v>2.3773164584406348</v>
      </c>
      <c r="V942">
        <f t="shared" ca="1" si="147"/>
        <v>2</v>
      </c>
      <c r="W942" s="41">
        <f ca="1">VLOOKUP(LoanApplications!Q942,Rates!$B$2:$C$7,2,FALSE)*V942-800</f>
        <v>-572.87033658732548</v>
      </c>
      <c r="X942">
        <f t="shared" si="148"/>
        <v>0</v>
      </c>
      <c r="Y942" s="41">
        <f t="shared" ca="1" si="149"/>
        <v>0</v>
      </c>
    </row>
    <row r="943" spans="10:25">
      <c r="J943" s="47">
        <v>2</v>
      </c>
      <c r="K943" s="48">
        <v>0.76800000000000002</v>
      </c>
      <c r="L943" s="49">
        <v>60</v>
      </c>
      <c r="M943" s="47">
        <v>1</v>
      </c>
      <c r="N943" s="37">
        <f t="shared" si="140"/>
        <v>-1.5127400924813621</v>
      </c>
      <c r="O943" s="37">
        <f t="shared" si="141"/>
        <v>0.22030549274062691</v>
      </c>
      <c r="P943" s="37">
        <f t="shared" si="142"/>
        <v>0.18053306655684481</v>
      </c>
      <c r="Q943" s="1">
        <f>VLOOKUP(P943,Rates!$A$2:$B$7,2,TRUE)</f>
        <v>0.35</v>
      </c>
      <c r="R943" s="38">
        <f t="shared" ca="1" si="143"/>
        <v>0.98117320197730884</v>
      </c>
      <c r="S943" s="53">
        <f t="shared" ca="1" si="144"/>
        <v>1</v>
      </c>
      <c r="T943" s="38">
        <f t="shared" ca="1" si="145"/>
        <v>0.77029901711412929</v>
      </c>
      <c r="U943" s="54">
        <f t="shared" ca="1" si="146"/>
        <v>2.9419537805962164</v>
      </c>
      <c r="V943">
        <f t="shared" ca="1" si="147"/>
        <v>8</v>
      </c>
      <c r="W943" s="41">
        <f ca="1">VLOOKUP(LoanApplications!Q943,Rates!$B$2:$C$7,2,FALSE)*V943-800</f>
        <v>108.51865365069818</v>
      </c>
      <c r="X943">
        <f t="shared" si="148"/>
        <v>0</v>
      </c>
      <c r="Y943" s="41">
        <f t="shared" ca="1" si="149"/>
        <v>0</v>
      </c>
    </row>
    <row r="944" spans="10:25">
      <c r="J944" s="47">
        <v>22</v>
      </c>
      <c r="K944" s="48">
        <v>0.54100000000000004</v>
      </c>
      <c r="L944" s="49">
        <v>53</v>
      </c>
      <c r="M944" s="47">
        <v>1</v>
      </c>
      <c r="N944" s="37">
        <f t="shared" si="140"/>
        <v>3.0994058647154361</v>
      </c>
      <c r="O944" s="37">
        <f t="shared" si="141"/>
        <v>22.184766612466671</v>
      </c>
      <c r="P944" s="37">
        <f t="shared" si="142"/>
        <v>0.95686823090717288</v>
      </c>
      <c r="Q944" s="1">
        <f>VLOOKUP(P944,Rates!$A$2:$B$7,2,TRUE)</f>
        <v>0.15</v>
      </c>
      <c r="R944" s="38">
        <f t="shared" ca="1" si="143"/>
        <v>0.59380835588724024</v>
      </c>
      <c r="S944" s="53">
        <f t="shared" ca="1" si="144"/>
        <v>1</v>
      </c>
      <c r="T944" s="38">
        <f t="shared" ca="1" si="145"/>
        <v>0.14241530334358776</v>
      </c>
      <c r="U944" s="54">
        <f t="shared" ca="1" si="146"/>
        <v>0.3072706664173202</v>
      </c>
      <c r="V944">
        <f t="shared" ca="1" si="147"/>
        <v>8</v>
      </c>
      <c r="W944" s="41">
        <f ca="1">VLOOKUP(LoanApplications!Q944,Rates!$B$2:$C$7,2,FALSE)*V944-800</f>
        <v>45.652073294430465</v>
      </c>
      <c r="X944">
        <f t="shared" si="148"/>
        <v>1</v>
      </c>
      <c r="Y944" s="41">
        <f t="shared" ca="1" si="149"/>
        <v>45.652073294430465</v>
      </c>
    </row>
    <row r="945" spans="10:25">
      <c r="J945" s="47">
        <v>5</v>
      </c>
      <c r="K945" s="48">
        <v>1.67</v>
      </c>
      <c r="L945" s="49">
        <v>67</v>
      </c>
      <c r="M945" s="47">
        <v>1</v>
      </c>
      <c r="N945" s="37">
        <f t="shared" si="140"/>
        <v>-1.9407326058651861</v>
      </c>
      <c r="O945" s="37">
        <f t="shared" si="141"/>
        <v>0.14359870997560045</v>
      </c>
      <c r="P945" s="37">
        <f t="shared" si="142"/>
        <v>0.1255673941593238</v>
      </c>
      <c r="Q945" s="1">
        <f>VLOOKUP(P945,Rates!$A$2:$B$7,2,TRUE)</f>
        <v>0.35</v>
      </c>
      <c r="R945" s="38">
        <f t="shared" ca="1" si="143"/>
        <v>0.71169487500520345</v>
      </c>
      <c r="S945" s="53">
        <f t="shared" ca="1" si="144"/>
        <v>0</v>
      </c>
      <c r="T945" s="38">
        <f t="shared" ca="1" si="145"/>
        <v>0.83872368550539422</v>
      </c>
      <c r="U945" s="54">
        <f t="shared" ca="1" si="146"/>
        <v>3.6492722919123626</v>
      </c>
      <c r="V945">
        <f t="shared" ca="1" si="147"/>
        <v>3</v>
      </c>
      <c r="W945" s="41">
        <f ca="1">VLOOKUP(LoanApplications!Q945,Rates!$B$2:$C$7,2,FALSE)*V945-800</f>
        <v>-459.30550488098817</v>
      </c>
      <c r="X945">
        <f t="shared" si="148"/>
        <v>0</v>
      </c>
      <c r="Y945" s="41">
        <f t="shared" ca="1" si="149"/>
        <v>0</v>
      </c>
    </row>
    <row r="946" spans="10:25">
      <c r="J946" s="47">
        <v>20</v>
      </c>
      <c r="K946" s="48">
        <v>1.86</v>
      </c>
      <c r="L946" s="49">
        <v>60</v>
      </c>
      <c r="M946" s="47">
        <v>1</v>
      </c>
      <c r="N946" s="37">
        <f t="shared" si="140"/>
        <v>-1.2179517505992621</v>
      </c>
      <c r="O946" s="37">
        <f t="shared" si="141"/>
        <v>0.29583549165287482</v>
      </c>
      <c r="P946" s="37">
        <f t="shared" si="142"/>
        <v>0.22829710527184921</v>
      </c>
      <c r="Q946" s="1">
        <f>VLOOKUP(P946,Rates!$A$2:$B$7,2,TRUE)</f>
        <v>0.35</v>
      </c>
      <c r="R946" s="38">
        <f t="shared" ca="1" si="143"/>
        <v>0.26382147321842264</v>
      </c>
      <c r="S946" s="53">
        <f t="shared" ca="1" si="144"/>
        <v>0</v>
      </c>
      <c r="T946" s="38">
        <f t="shared" ca="1" si="145"/>
        <v>0.5877412402727098</v>
      </c>
      <c r="U946" s="54">
        <f t="shared" ca="1" si="146"/>
        <v>1.7722081383754549</v>
      </c>
      <c r="V946">
        <f t="shared" ca="1" si="147"/>
        <v>1</v>
      </c>
      <c r="W946" s="41">
        <f ca="1">VLOOKUP(LoanApplications!Q946,Rates!$B$2:$C$7,2,FALSE)*V946-800</f>
        <v>-686.43516829366274</v>
      </c>
      <c r="X946">
        <f t="shared" si="148"/>
        <v>0</v>
      </c>
      <c r="Y946" s="41">
        <f t="shared" ca="1" si="149"/>
        <v>0</v>
      </c>
    </row>
    <row r="947" spans="10:25">
      <c r="J947" s="47">
        <v>22</v>
      </c>
      <c r="K947" s="48">
        <v>1.0089999999999999</v>
      </c>
      <c r="L947" s="49">
        <v>54</v>
      </c>
      <c r="M947" s="47">
        <v>1</v>
      </c>
      <c r="N947" s="37">
        <f t="shared" si="140"/>
        <v>1.1012028377247987</v>
      </c>
      <c r="O947" s="37">
        <f t="shared" si="141"/>
        <v>3.0077817222848373</v>
      </c>
      <c r="P947" s="37">
        <f t="shared" si="142"/>
        <v>0.75048541330491914</v>
      </c>
      <c r="Q947" s="1">
        <f>VLOOKUP(P947,Rates!$A$2:$B$7,2,TRUE)</f>
        <v>0.25</v>
      </c>
      <c r="R947" s="38">
        <f t="shared" ca="1" si="143"/>
        <v>3.3822949192683138E-2</v>
      </c>
      <c r="S947" s="53">
        <f t="shared" ca="1" si="144"/>
        <v>0</v>
      </c>
      <c r="T947" s="38">
        <f t="shared" ca="1" si="145"/>
        <v>0.28082978384823176</v>
      </c>
      <c r="U947" s="54">
        <f t="shared" ca="1" si="146"/>
        <v>0.65931441830395854</v>
      </c>
      <c r="V947">
        <f t="shared" ca="1" si="147"/>
        <v>0</v>
      </c>
      <c r="W947" s="41">
        <f ca="1">VLOOKUP(LoanApplications!Q947,Rates!$B$2:$C$7,2,FALSE)*V947-800</f>
        <v>-800</v>
      </c>
      <c r="X947">
        <f t="shared" si="148"/>
        <v>1</v>
      </c>
      <c r="Y947" s="41">
        <f t="shared" ca="1" si="149"/>
        <v>-800</v>
      </c>
    </row>
    <row r="948" spans="10:25">
      <c r="J948" s="47">
        <v>2</v>
      </c>
      <c r="K948" s="48">
        <v>1.4750000000000001</v>
      </c>
      <c r="L948" s="49">
        <v>74</v>
      </c>
      <c r="M948" s="47">
        <v>1</v>
      </c>
      <c r="N948" s="37">
        <f t="shared" si="140"/>
        <v>1.4074439898257722</v>
      </c>
      <c r="O948" s="37">
        <f t="shared" si="141"/>
        <v>4.0854994688161819</v>
      </c>
      <c r="P948" s="37">
        <f t="shared" si="142"/>
        <v>0.80336248069006622</v>
      </c>
      <c r="Q948" s="1">
        <f>VLOOKUP(P948,Rates!$A$2:$B$7,2,TRUE)</f>
        <v>0.25</v>
      </c>
      <c r="R948" s="38">
        <f t="shared" ca="1" si="143"/>
        <v>0.12102947067861569</v>
      </c>
      <c r="S948" s="53">
        <f t="shared" ca="1" si="144"/>
        <v>0</v>
      </c>
      <c r="T948" s="38">
        <f t="shared" ca="1" si="145"/>
        <v>0.62421906551537176</v>
      </c>
      <c r="U948" s="54">
        <f t="shared" ca="1" si="146"/>
        <v>1.9574978528667197</v>
      </c>
      <c r="V948">
        <f t="shared" ca="1" si="147"/>
        <v>1</v>
      </c>
      <c r="W948" s="41">
        <f ca="1">VLOOKUP(LoanApplications!Q948,Rates!$B$2:$C$7,2,FALSE)*V948-800</f>
        <v>-690.39958035158236</v>
      </c>
      <c r="X948">
        <f t="shared" si="148"/>
        <v>1</v>
      </c>
      <c r="Y948" s="41">
        <f t="shared" ca="1" si="149"/>
        <v>-690.39958035158236</v>
      </c>
    </row>
    <row r="949" spans="10:25">
      <c r="J949" s="47">
        <v>16</v>
      </c>
      <c r="K949" s="48">
        <v>0.41299999999999998</v>
      </c>
      <c r="L949" s="49">
        <v>45</v>
      </c>
      <c r="M949" s="47">
        <v>1</v>
      </c>
      <c r="N949" s="37">
        <f t="shared" si="140"/>
        <v>-2.0503935744950823</v>
      </c>
      <c r="O949" s="37">
        <f t="shared" si="141"/>
        <v>0.12868424678239238</v>
      </c>
      <c r="P949" s="37">
        <f t="shared" si="142"/>
        <v>0.11401261880746565</v>
      </c>
      <c r="Q949" s="1">
        <f>VLOOKUP(P949,Rates!$A$2:$B$7,2,TRUE)</f>
        <v>0.35</v>
      </c>
      <c r="R949" s="38">
        <f t="shared" ca="1" si="143"/>
        <v>0.2118900958362947</v>
      </c>
      <c r="S949" s="53">
        <f t="shared" ca="1" si="144"/>
        <v>0</v>
      </c>
      <c r="T949" s="38">
        <f t="shared" ca="1" si="145"/>
        <v>0.30084629141870978</v>
      </c>
      <c r="U949" s="54">
        <f t="shared" ca="1" si="146"/>
        <v>0.715769326189999</v>
      </c>
      <c r="V949">
        <f t="shared" ca="1" si="147"/>
        <v>0</v>
      </c>
      <c r="W949" s="41">
        <f ca="1">VLOOKUP(LoanApplications!Q949,Rates!$B$2:$C$7,2,FALSE)*V949-800</f>
        <v>-800</v>
      </c>
      <c r="X949">
        <f t="shared" si="148"/>
        <v>0</v>
      </c>
      <c r="Y949" s="41">
        <f t="shared" ca="1" si="149"/>
        <v>0</v>
      </c>
    </row>
    <row r="950" spans="10:25">
      <c r="J950" s="47">
        <v>21</v>
      </c>
      <c r="K950" s="48">
        <v>1.254</v>
      </c>
      <c r="L950" s="49">
        <v>63</v>
      </c>
      <c r="M950" s="47">
        <v>1</v>
      </c>
      <c r="N950" s="37">
        <f t="shared" si="140"/>
        <v>3.7487780533445445</v>
      </c>
      <c r="O950" s="37">
        <f t="shared" si="141"/>
        <v>42.469155238454015</v>
      </c>
      <c r="P950" s="37">
        <f t="shared" si="142"/>
        <v>0.97699518211213421</v>
      </c>
      <c r="Q950" s="1">
        <f>VLOOKUP(P950,Rates!$A$2:$B$7,2,TRUE)</f>
        <v>0.15</v>
      </c>
      <c r="R950" s="38">
        <f t="shared" ca="1" si="143"/>
        <v>0.77843584051298109</v>
      </c>
      <c r="S950" s="53">
        <f t="shared" ca="1" si="144"/>
        <v>1</v>
      </c>
      <c r="T950" s="38">
        <f t="shared" ca="1" si="145"/>
        <v>0.70653942516750246</v>
      </c>
      <c r="U950" s="54">
        <f t="shared" ca="1" si="146"/>
        <v>2.4520239527886862</v>
      </c>
      <c r="V950">
        <f t="shared" ca="1" si="147"/>
        <v>8</v>
      </c>
      <c r="W950" s="41">
        <f ca="1">VLOOKUP(LoanApplications!Q950,Rates!$B$2:$C$7,2,FALSE)*V950-800</f>
        <v>45.652073294430465</v>
      </c>
      <c r="X950">
        <f t="shared" si="148"/>
        <v>1</v>
      </c>
      <c r="Y950" s="41">
        <f t="shared" ca="1" si="149"/>
        <v>45.652073294430465</v>
      </c>
    </row>
    <row r="951" spans="10:25">
      <c r="J951" s="47">
        <v>15</v>
      </c>
      <c r="K951" s="48">
        <v>0.70499999999999996</v>
      </c>
      <c r="L951" s="49">
        <v>48</v>
      </c>
      <c r="M951" s="47">
        <v>1</v>
      </c>
      <c r="N951" s="37">
        <f t="shared" si="140"/>
        <v>-2.5043274071629256</v>
      </c>
      <c r="O951" s="37">
        <f t="shared" si="141"/>
        <v>8.1730550885854139E-2</v>
      </c>
      <c r="P951" s="37">
        <f t="shared" si="142"/>
        <v>7.5555368958492575E-2</v>
      </c>
      <c r="Q951" s="1">
        <f>VLOOKUP(P951,Rates!$A$2:$B$7,2,TRUE)</f>
        <v>0.35</v>
      </c>
      <c r="R951" s="38">
        <f t="shared" ca="1" si="143"/>
        <v>0.56561444810478168</v>
      </c>
      <c r="S951" s="53">
        <f t="shared" ca="1" si="144"/>
        <v>0</v>
      </c>
      <c r="T951" s="38">
        <f t="shared" ca="1" si="145"/>
        <v>0.84068823562689154</v>
      </c>
      <c r="U951" s="54">
        <f t="shared" ca="1" si="146"/>
        <v>3.673784428730789</v>
      </c>
      <c r="V951">
        <f t="shared" ca="1" si="147"/>
        <v>3</v>
      </c>
      <c r="W951" s="41">
        <f ca="1">VLOOKUP(LoanApplications!Q951,Rates!$B$2:$C$7,2,FALSE)*V951-800</f>
        <v>-459.30550488098817</v>
      </c>
      <c r="X951">
        <f t="shared" si="148"/>
        <v>0</v>
      </c>
      <c r="Y951" s="41">
        <f t="shared" ca="1" si="149"/>
        <v>0</v>
      </c>
    </row>
    <row r="952" spans="10:25">
      <c r="J952" s="47">
        <v>23</v>
      </c>
      <c r="K952" s="48">
        <v>0.496</v>
      </c>
      <c r="L952" s="49">
        <v>53</v>
      </c>
      <c r="M952" s="47">
        <v>1</v>
      </c>
      <c r="N952" s="37">
        <f t="shared" si="140"/>
        <v>3.6743072826942935</v>
      </c>
      <c r="O952" s="37">
        <f t="shared" si="141"/>
        <v>39.421339552585856</v>
      </c>
      <c r="P952" s="37">
        <f t="shared" si="142"/>
        <v>0.97526059227455697</v>
      </c>
      <c r="Q952" s="1">
        <f>VLOOKUP(P952,Rates!$A$2:$B$7,2,TRUE)</f>
        <v>0.15</v>
      </c>
      <c r="R952" s="38">
        <f t="shared" ca="1" si="143"/>
        <v>0.34321495029312199</v>
      </c>
      <c r="S952" s="53">
        <f t="shared" ca="1" si="144"/>
        <v>1</v>
      </c>
      <c r="T952" s="38">
        <f t="shared" ca="1" si="145"/>
        <v>8.1693812631281948E-2</v>
      </c>
      <c r="U952" s="54">
        <f t="shared" ca="1" si="146"/>
        <v>0.17044881306840426</v>
      </c>
      <c r="V952">
        <f t="shared" ca="1" si="147"/>
        <v>8</v>
      </c>
      <c r="W952" s="41">
        <f ca="1">VLOOKUP(LoanApplications!Q952,Rates!$B$2:$C$7,2,FALSE)*V952-800</f>
        <v>45.652073294430465</v>
      </c>
      <c r="X952">
        <f t="shared" si="148"/>
        <v>1</v>
      </c>
      <c r="Y952" s="41">
        <f t="shared" ca="1" si="149"/>
        <v>45.652073294430465</v>
      </c>
    </row>
    <row r="953" spans="10:25">
      <c r="J953" s="47">
        <v>9</v>
      </c>
      <c r="K953" s="48">
        <v>1.1930000000000001</v>
      </c>
      <c r="L953" s="49">
        <v>60</v>
      </c>
      <c r="M953" s="47">
        <v>1</v>
      </c>
      <c r="N953" s="37">
        <f t="shared" si="140"/>
        <v>-1.3998620880203347</v>
      </c>
      <c r="O953" s="37">
        <f t="shared" si="141"/>
        <v>0.2466309749622928</v>
      </c>
      <c r="P953" s="37">
        <f t="shared" si="142"/>
        <v>0.19783799690181189</v>
      </c>
      <c r="Q953" s="1">
        <f>VLOOKUP(P953,Rates!$A$2:$B$7,2,TRUE)</f>
        <v>0.35</v>
      </c>
      <c r="R953" s="38">
        <f t="shared" ca="1" si="143"/>
        <v>0.38016972123064863</v>
      </c>
      <c r="S953" s="53">
        <f t="shared" ca="1" si="144"/>
        <v>0</v>
      </c>
      <c r="T953" s="38">
        <f t="shared" ca="1" si="145"/>
        <v>0.37447445073357133</v>
      </c>
      <c r="U953" s="54">
        <f t="shared" ca="1" si="146"/>
        <v>0.9383262075199722</v>
      </c>
      <c r="V953">
        <f t="shared" ca="1" si="147"/>
        <v>0</v>
      </c>
      <c r="W953" s="41">
        <f ca="1">VLOOKUP(LoanApplications!Q953,Rates!$B$2:$C$7,2,FALSE)*V953-800</f>
        <v>-800</v>
      </c>
      <c r="X953">
        <f t="shared" si="148"/>
        <v>0</v>
      </c>
      <c r="Y953" s="41">
        <f t="shared" ca="1" si="149"/>
        <v>0</v>
      </c>
    </row>
    <row r="954" spans="10:25">
      <c r="J954" s="47">
        <v>8</v>
      </c>
      <c r="K954" s="48">
        <v>1.4390000000000001</v>
      </c>
      <c r="L954" s="49">
        <v>62</v>
      </c>
      <c r="M954" s="47">
        <v>1</v>
      </c>
      <c r="N954" s="37">
        <f t="shared" si="140"/>
        <v>-2.0861662326529355</v>
      </c>
      <c r="O954" s="37">
        <f t="shared" si="141"/>
        <v>0.12416223364536687</v>
      </c>
      <c r="P954" s="37">
        <f t="shared" si="142"/>
        <v>0.11044867896223565</v>
      </c>
      <c r="Q954" s="1">
        <f>VLOOKUP(P954,Rates!$A$2:$B$7,2,TRUE)</f>
        <v>0.35</v>
      </c>
      <c r="R954" s="38">
        <f t="shared" ca="1" si="143"/>
        <v>0.42498302919030895</v>
      </c>
      <c r="S954" s="53">
        <f t="shared" ca="1" si="144"/>
        <v>0</v>
      </c>
      <c r="T954" s="38">
        <f t="shared" ca="1" si="145"/>
        <v>3.9117235981758758E-2</v>
      </c>
      <c r="U954" s="54">
        <f t="shared" ca="1" si="146"/>
        <v>7.9805742382415834E-2</v>
      </c>
      <c r="V954">
        <f t="shared" ca="1" si="147"/>
        <v>0</v>
      </c>
      <c r="W954" s="41">
        <f ca="1">VLOOKUP(LoanApplications!Q954,Rates!$B$2:$C$7,2,FALSE)*V954-800</f>
        <v>-800</v>
      </c>
      <c r="X954">
        <f t="shared" si="148"/>
        <v>0</v>
      </c>
      <c r="Y954" s="41">
        <f t="shared" ca="1" si="149"/>
        <v>0</v>
      </c>
    </row>
    <row r="955" spans="10:25">
      <c r="J955" s="47">
        <v>21</v>
      </c>
      <c r="K955" s="48">
        <v>0.29500000000000004</v>
      </c>
      <c r="L955" s="49">
        <v>53</v>
      </c>
      <c r="M955" s="47">
        <v>1</v>
      </c>
      <c r="N955" s="37">
        <f t="shared" si="140"/>
        <v>4.0626486212295134</v>
      </c>
      <c r="O955" s="37">
        <f t="shared" si="141"/>
        <v>58.128066600232941</v>
      </c>
      <c r="P955" s="37">
        <f t="shared" si="142"/>
        <v>0.98308755794839298</v>
      </c>
      <c r="Q955" s="1">
        <f>VLOOKUP(P955,Rates!$A$2:$B$7,2,TRUE)</f>
        <v>0.15</v>
      </c>
      <c r="R955" s="38">
        <f t="shared" ca="1" si="143"/>
        <v>0.55951026407347293</v>
      </c>
      <c r="S955" s="53">
        <f t="shared" ca="1" si="144"/>
        <v>1</v>
      </c>
      <c r="T955" s="38">
        <f t="shared" ca="1" si="145"/>
        <v>0.16647869194223164</v>
      </c>
      <c r="U955" s="54">
        <f t="shared" ca="1" si="146"/>
        <v>0.36419202512329063</v>
      </c>
      <c r="V955">
        <f t="shared" ca="1" si="147"/>
        <v>8</v>
      </c>
      <c r="W955" s="41">
        <f ca="1">VLOOKUP(LoanApplications!Q955,Rates!$B$2:$C$7,2,FALSE)*V955-800</f>
        <v>45.652073294430465</v>
      </c>
      <c r="X955">
        <f t="shared" si="148"/>
        <v>1</v>
      </c>
      <c r="Y955" s="41">
        <f t="shared" ca="1" si="149"/>
        <v>45.652073294430465</v>
      </c>
    </row>
    <row r="956" spans="10:25">
      <c r="J956" s="47">
        <v>17</v>
      </c>
      <c r="K956" s="48">
        <v>1.4430000000000001</v>
      </c>
      <c r="L956" s="49">
        <v>61</v>
      </c>
      <c r="M956" s="47">
        <v>1</v>
      </c>
      <c r="N956" s="37">
        <f t="shared" si="140"/>
        <v>0.45057415741784723</v>
      </c>
      <c r="O956" s="37">
        <f t="shared" si="141"/>
        <v>1.5692129021167904</v>
      </c>
      <c r="P956" s="37">
        <f t="shared" si="142"/>
        <v>0.61077573634474047</v>
      </c>
      <c r="Q956" s="1">
        <f>VLOOKUP(P956,Rates!$A$2:$B$7,2,TRUE)</f>
        <v>0.28000000000000003</v>
      </c>
      <c r="R956" s="38">
        <f t="shared" ca="1" si="143"/>
        <v>0.47863466401858046</v>
      </c>
      <c r="S956" s="53">
        <f t="shared" ca="1" si="144"/>
        <v>1</v>
      </c>
      <c r="T956" s="38">
        <f t="shared" ca="1" si="145"/>
        <v>0.5564512489723108</v>
      </c>
      <c r="U956" s="54">
        <f t="shared" ca="1" si="146"/>
        <v>1.6258951197482248</v>
      </c>
      <c r="V956">
        <f t="shared" ca="1" si="147"/>
        <v>8</v>
      </c>
      <c r="W956" s="41">
        <f ca="1">VLOOKUP(LoanApplications!Q956,Rates!$B$2:$C$7,2,FALSE)*V956-800</f>
        <v>86.259095044028413</v>
      </c>
      <c r="X956">
        <f t="shared" si="148"/>
        <v>1</v>
      </c>
      <c r="Y956" s="41">
        <f t="shared" ca="1" si="149"/>
        <v>86.259095044028413</v>
      </c>
    </row>
    <row r="957" spans="10:25">
      <c r="J957" s="47">
        <v>16</v>
      </c>
      <c r="K957" s="48">
        <v>1.964</v>
      </c>
      <c r="L957" s="49">
        <v>71</v>
      </c>
      <c r="M957" s="47">
        <v>1</v>
      </c>
      <c r="N957" s="37">
        <f t="shared" si="140"/>
        <v>2.1148043580835392</v>
      </c>
      <c r="O957" s="37">
        <f t="shared" si="141"/>
        <v>8.2879641343080248</v>
      </c>
      <c r="P957" s="37">
        <f t="shared" si="142"/>
        <v>0.89233377890573617</v>
      </c>
      <c r="Q957" s="1">
        <f>VLOOKUP(P957,Rates!$A$2:$B$7,2,TRUE)</f>
        <v>0.22</v>
      </c>
      <c r="R957" s="38">
        <f t="shared" ca="1" si="143"/>
        <v>5.5673061110909194E-2</v>
      </c>
      <c r="S957" s="53">
        <f t="shared" ca="1" si="144"/>
        <v>0</v>
      </c>
      <c r="T957" s="38">
        <f t="shared" ca="1" si="145"/>
        <v>0.94490910929533545</v>
      </c>
      <c r="U957" s="54">
        <f t="shared" ca="1" si="146"/>
        <v>5.7975417989099229</v>
      </c>
      <c r="V957">
        <f t="shared" ca="1" si="147"/>
        <v>5</v>
      </c>
      <c r="W957" s="41">
        <f ca="1">VLOOKUP(LoanApplications!Q957,Rates!$B$2:$C$7,2,FALSE)*V957-800</f>
        <v>-257.87601095099524</v>
      </c>
      <c r="X957">
        <f t="shared" si="148"/>
        <v>1</v>
      </c>
      <c r="Y957" s="41">
        <f t="shared" ca="1" si="149"/>
        <v>-257.87601095099524</v>
      </c>
    </row>
    <row r="958" spans="10:25">
      <c r="J958" s="47">
        <v>21</v>
      </c>
      <c r="K958" s="48">
        <v>2.2130000000000001</v>
      </c>
      <c r="L958" s="49">
        <v>70</v>
      </c>
      <c r="M958" s="47">
        <v>1</v>
      </c>
      <c r="N958" s="37">
        <f t="shared" si="140"/>
        <v>2.008367353414009</v>
      </c>
      <c r="O958" s="37">
        <f t="shared" si="141"/>
        <v>7.4511423291872312</v>
      </c>
      <c r="P958" s="37">
        <f t="shared" si="142"/>
        <v>0.88167280101929457</v>
      </c>
      <c r="Q958" s="1">
        <f>VLOOKUP(P958,Rates!$A$2:$B$7,2,TRUE)</f>
        <v>0.22</v>
      </c>
      <c r="R958" s="38">
        <f t="shared" ca="1" si="143"/>
        <v>0.16463105311528958</v>
      </c>
      <c r="S958" s="53">
        <f t="shared" ca="1" si="144"/>
        <v>1</v>
      </c>
      <c r="T958" s="38">
        <f t="shared" ca="1" si="145"/>
        <v>0.47504558545587938</v>
      </c>
      <c r="U958" s="54">
        <f t="shared" ca="1" si="146"/>
        <v>1.2888876992003553</v>
      </c>
      <c r="V958">
        <f t="shared" ca="1" si="147"/>
        <v>8</v>
      </c>
      <c r="W958" s="41">
        <f ca="1">VLOOKUP(LoanApplications!Q958,Rates!$B$2:$C$7,2,FALSE)*V958-800</f>
        <v>67.398382478407598</v>
      </c>
      <c r="X958">
        <f t="shared" si="148"/>
        <v>1</v>
      </c>
      <c r="Y958" s="41">
        <f t="shared" ca="1" si="149"/>
        <v>67.398382478407598</v>
      </c>
    </row>
    <row r="959" spans="10:25">
      <c r="J959" s="47">
        <v>14</v>
      </c>
      <c r="K959" s="48">
        <v>1.9420000000000002</v>
      </c>
      <c r="L959" s="49">
        <v>77</v>
      </c>
      <c r="M959" s="47">
        <v>1</v>
      </c>
      <c r="N959" s="37">
        <f t="shared" si="140"/>
        <v>4.4100822932382968</v>
      </c>
      <c r="O959" s="37">
        <f t="shared" si="141"/>
        <v>82.276234003345706</v>
      </c>
      <c r="P959" s="37">
        <f t="shared" si="142"/>
        <v>0.98799177205876265</v>
      </c>
      <c r="Q959" s="1">
        <f>VLOOKUP(P959,Rates!$A$2:$B$7,2,TRUE)</f>
        <v>0.15</v>
      </c>
      <c r="R959" s="38">
        <f t="shared" ca="1" si="143"/>
        <v>0.69540788132270026</v>
      </c>
      <c r="S959" s="53">
        <f t="shared" ca="1" si="144"/>
        <v>1</v>
      </c>
      <c r="T959" s="38">
        <f t="shared" ca="1" si="145"/>
        <v>0.69535490056855298</v>
      </c>
      <c r="U959" s="54">
        <f t="shared" ca="1" si="146"/>
        <v>2.3772155766282359</v>
      </c>
      <c r="V959">
        <f t="shared" ca="1" si="147"/>
        <v>8</v>
      </c>
      <c r="W959" s="41">
        <f ca="1">VLOOKUP(LoanApplications!Q959,Rates!$B$2:$C$7,2,FALSE)*V959-800</f>
        <v>45.652073294430465</v>
      </c>
      <c r="X959">
        <f t="shared" si="148"/>
        <v>1</v>
      </c>
      <c r="Y959" s="41">
        <f t="shared" ca="1" si="149"/>
        <v>45.652073294430465</v>
      </c>
    </row>
    <row r="960" spans="10:25">
      <c r="J960" s="47">
        <v>20</v>
      </c>
      <c r="K960" s="48">
        <v>2.41</v>
      </c>
      <c r="L960" s="49">
        <v>63</v>
      </c>
      <c r="M960" s="47">
        <v>1</v>
      </c>
      <c r="N960" s="37">
        <f t="shared" si="140"/>
        <v>-2.6985569655334771</v>
      </c>
      <c r="O960" s="37">
        <f t="shared" si="141"/>
        <v>6.7302562617291728E-2</v>
      </c>
      <c r="P960" s="37">
        <f t="shared" si="142"/>
        <v>6.30585599384762E-2</v>
      </c>
      <c r="Q960" s="1">
        <f>VLOOKUP(P960,Rates!$A$2:$B$7,2,TRUE)</f>
        <v>0.35</v>
      </c>
      <c r="R960" s="38">
        <f t="shared" ca="1" si="143"/>
        <v>0.41786908517379473</v>
      </c>
      <c r="S960" s="53">
        <f t="shared" ca="1" si="144"/>
        <v>0</v>
      </c>
      <c r="T960" s="38">
        <f t="shared" ca="1" si="145"/>
        <v>0.1592563772232497</v>
      </c>
      <c r="U960" s="54">
        <f t="shared" ca="1" si="146"/>
        <v>0.34693702710100277</v>
      </c>
      <c r="V960">
        <f t="shared" ca="1" si="147"/>
        <v>0</v>
      </c>
      <c r="W960" s="41">
        <f ca="1">VLOOKUP(LoanApplications!Q960,Rates!$B$2:$C$7,2,FALSE)*V960-800</f>
        <v>-800</v>
      </c>
      <c r="X960">
        <f t="shared" si="148"/>
        <v>0</v>
      </c>
      <c r="Y960" s="41">
        <f t="shared" ca="1" si="149"/>
        <v>0</v>
      </c>
    </row>
    <row r="961" spans="10:25">
      <c r="J961" s="47">
        <v>15</v>
      </c>
      <c r="K961" s="48">
        <v>4.2999999999999997E-2</v>
      </c>
      <c r="L961" s="49">
        <v>42</v>
      </c>
      <c r="M961" s="47">
        <v>1</v>
      </c>
      <c r="N961" s="37">
        <f t="shared" si="140"/>
        <v>-1.858261817252945</v>
      </c>
      <c r="O961" s="37">
        <f t="shared" si="141"/>
        <v>0.15594345314984914</v>
      </c>
      <c r="P961" s="37">
        <f t="shared" si="142"/>
        <v>0.13490577997125749</v>
      </c>
      <c r="Q961" s="1">
        <f>VLOOKUP(P961,Rates!$A$2:$B$7,2,TRUE)</f>
        <v>0.35</v>
      </c>
      <c r="R961" s="38">
        <f t="shared" ca="1" si="143"/>
        <v>0.22171505876364472</v>
      </c>
      <c r="S961" s="53">
        <f t="shared" ca="1" si="144"/>
        <v>0</v>
      </c>
      <c r="T961" s="38">
        <f t="shared" ca="1" si="145"/>
        <v>0.1016608744607449</v>
      </c>
      <c r="U961" s="54">
        <f t="shared" ca="1" si="146"/>
        <v>0.21441527320669493</v>
      </c>
      <c r="V961">
        <f t="shared" ca="1" si="147"/>
        <v>0</v>
      </c>
      <c r="W961" s="41">
        <f ca="1">VLOOKUP(LoanApplications!Q961,Rates!$B$2:$C$7,2,FALSE)*V961-800</f>
        <v>-800</v>
      </c>
      <c r="X961">
        <f t="shared" si="148"/>
        <v>0</v>
      </c>
      <c r="Y961" s="41">
        <f t="shared" ca="1" si="149"/>
        <v>0</v>
      </c>
    </row>
    <row r="962" spans="10:25">
      <c r="J962" s="47">
        <v>4</v>
      </c>
      <c r="K962" s="48">
        <v>1.4769999999999999</v>
      </c>
      <c r="L962" s="49">
        <v>77</v>
      </c>
      <c r="M962" s="47">
        <v>1</v>
      </c>
      <c r="N962" s="37">
        <f t="shared" si="140"/>
        <v>3.4975008270615326</v>
      </c>
      <c r="O962" s="37">
        <f t="shared" si="141"/>
        <v>33.032794048540644</v>
      </c>
      <c r="P962" s="37">
        <f t="shared" si="142"/>
        <v>0.97061657651223965</v>
      </c>
      <c r="Q962" s="1">
        <f>VLOOKUP(P962,Rates!$A$2:$B$7,2,TRUE)</f>
        <v>0.15</v>
      </c>
      <c r="R962" s="38">
        <f t="shared" ca="1" si="143"/>
        <v>0.2211391080521744</v>
      </c>
      <c r="S962" s="53">
        <f t="shared" ca="1" si="144"/>
        <v>1</v>
      </c>
      <c r="T962" s="38">
        <f t="shared" ca="1" si="145"/>
        <v>0.58612575029416247</v>
      </c>
      <c r="U962" s="54">
        <f t="shared" ca="1" si="146"/>
        <v>1.7643861919369379</v>
      </c>
      <c r="V962">
        <f t="shared" ca="1" si="147"/>
        <v>8</v>
      </c>
      <c r="W962" s="41">
        <f ca="1">VLOOKUP(LoanApplications!Q962,Rates!$B$2:$C$7,2,FALSE)*V962-800</f>
        <v>45.652073294430465</v>
      </c>
      <c r="X962">
        <f t="shared" si="148"/>
        <v>1</v>
      </c>
      <c r="Y962" s="41">
        <f t="shared" ca="1" si="149"/>
        <v>45.652073294430465</v>
      </c>
    </row>
    <row r="963" spans="10:25">
      <c r="J963" s="47">
        <v>19</v>
      </c>
      <c r="K963" s="48">
        <v>1.208</v>
      </c>
      <c r="L963" s="49">
        <v>65</v>
      </c>
      <c r="M963" s="47">
        <v>1</v>
      </c>
      <c r="N963" s="37">
        <f t="shared" ref="N963:N1026" si="150">SUMPRODUCT($A$10:$D$10,J963:M963)</f>
        <v>4.2688597306097833</v>
      </c>
      <c r="O963" s="37">
        <f t="shared" ref="O963:O1026" si="151">EXP(N963)</f>
        <v>71.440128166442562</v>
      </c>
      <c r="P963" s="37">
        <f t="shared" ref="P963:P1026" si="152">O963/(1+O963)</f>
        <v>0.9861954965388473</v>
      </c>
      <c r="Q963" s="1">
        <f>VLOOKUP(P963,Rates!$A$2:$B$7,2,TRUE)</f>
        <v>0.15</v>
      </c>
      <c r="R963" s="38">
        <f t="shared" ref="R963:R1026" ca="1" si="153">RAND()</f>
        <v>0.87695644526446936</v>
      </c>
      <c r="S963" s="53">
        <f t="shared" ref="S963:S1026" ca="1" si="154">_xlfn.BINOM.INV(1,P963,R963)</f>
        <v>1</v>
      </c>
      <c r="T963" s="38">
        <f t="shared" ref="T963:T1026" ca="1" si="155">RAND()</f>
        <v>0.7464831905221625</v>
      </c>
      <c r="U963" s="54">
        <f t="shared" ref="U963:U1026" ca="1" si="156">_xlfn.GAMMA.INV(T963,1,2)</f>
        <v>2.7446502971440276</v>
      </c>
      <c r="V963">
        <f t="shared" ref="V963:V1026" ca="1" si="157">IF(S963=1,8,MIN(FLOOR(U963,1),7))</f>
        <v>8</v>
      </c>
      <c r="W963" s="41">
        <f ca="1">VLOOKUP(LoanApplications!Q963,Rates!$B$2:$C$7,2,FALSE)*V963-800</f>
        <v>45.652073294430465</v>
      </c>
      <c r="X963">
        <f t="shared" ref="X963:X1026" si="158">IF(P963&gt;$AB$2,1,0)</f>
        <v>1</v>
      </c>
      <c r="Y963" s="41">
        <f t="shared" ref="Y963:Y1026" ca="1" si="159">X963*W963</f>
        <v>45.652073294430465</v>
      </c>
    </row>
    <row r="964" spans="10:25">
      <c r="J964" s="47">
        <v>22</v>
      </c>
      <c r="K964" s="48">
        <v>0.97699999999999998</v>
      </c>
      <c r="L964" s="49">
        <v>51</v>
      </c>
      <c r="M964" s="47">
        <v>1</v>
      </c>
      <c r="N964" s="37">
        <f t="shared" si="150"/>
        <v>-0.15619429231467663</v>
      </c>
      <c r="O964" s="37">
        <f t="shared" si="151"/>
        <v>0.85539297794299995</v>
      </c>
      <c r="P964" s="37">
        <f t="shared" si="152"/>
        <v>0.46103062160520836</v>
      </c>
      <c r="Q964" s="1">
        <f>VLOOKUP(P964,Rates!$A$2:$B$7,2,TRUE)</f>
        <v>0.28000000000000003</v>
      </c>
      <c r="R964" s="38">
        <f t="shared" ca="1" si="153"/>
        <v>2.4528523987080941E-2</v>
      </c>
      <c r="S964" s="53">
        <f t="shared" ca="1" si="154"/>
        <v>0</v>
      </c>
      <c r="T964" s="38">
        <f t="shared" ca="1" si="155"/>
        <v>0.95409114995236421</v>
      </c>
      <c r="U964" s="54">
        <f t="shared" ca="1" si="156"/>
        <v>6.1621947380121043</v>
      </c>
      <c r="V964">
        <f t="shared" ca="1" si="157"/>
        <v>6</v>
      </c>
      <c r="W964" s="41">
        <f ca="1">VLOOKUP(LoanApplications!Q964,Rates!$B$2:$C$7,2,FALSE)*V964-800</f>
        <v>-135.30567871697872</v>
      </c>
      <c r="X964">
        <f t="shared" si="158"/>
        <v>1</v>
      </c>
      <c r="Y964" s="41">
        <f t="shared" ca="1" si="159"/>
        <v>-135.30567871697872</v>
      </c>
    </row>
    <row r="965" spans="10:25">
      <c r="J965" s="47">
        <v>14</v>
      </c>
      <c r="K965" s="48">
        <v>6.3E-2</v>
      </c>
      <c r="L965" s="49">
        <v>48</v>
      </c>
      <c r="M965" s="47">
        <v>1</v>
      </c>
      <c r="N965" s="37">
        <f t="shared" si="150"/>
        <v>0.55205999917659909</v>
      </c>
      <c r="O965" s="37">
        <f t="shared" si="151"/>
        <v>1.7368271977969478</v>
      </c>
      <c r="P965" s="37">
        <f t="shared" si="152"/>
        <v>0.63461339436959496</v>
      </c>
      <c r="Q965" s="1">
        <f>VLOOKUP(P965,Rates!$A$2:$B$7,2,TRUE)</f>
        <v>0.28000000000000003</v>
      </c>
      <c r="R965" s="38">
        <f t="shared" ca="1" si="153"/>
        <v>0.74340921211414623</v>
      </c>
      <c r="S965" s="53">
        <f t="shared" ca="1" si="154"/>
        <v>1</v>
      </c>
      <c r="T965" s="38">
        <f t="shared" ca="1" si="155"/>
        <v>0.76924343528651307</v>
      </c>
      <c r="U965" s="54">
        <f t="shared" ca="1" si="156"/>
        <v>2.9327839130825772</v>
      </c>
      <c r="V965">
        <f t="shared" ca="1" si="157"/>
        <v>8</v>
      </c>
      <c r="W965" s="41">
        <f ca="1">VLOOKUP(LoanApplications!Q965,Rates!$B$2:$C$7,2,FALSE)*V965-800</f>
        <v>86.259095044028413</v>
      </c>
      <c r="X965">
        <f t="shared" si="158"/>
        <v>1</v>
      </c>
      <c r="Y965" s="41">
        <f t="shared" ca="1" si="159"/>
        <v>86.259095044028413</v>
      </c>
    </row>
    <row r="966" spans="10:25">
      <c r="J966" s="47">
        <v>17</v>
      </c>
      <c r="K966" s="48">
        <v>1.7120000000000002</v>
      </c>
      <c r="L966" s="49">
        <v>56</v>
      </c>
      <c r="M966" s="47">
        <v>1</v>
      </c>
      <c r="N966" s="37">
        <f t="shared" si="150"/>
        <v>-3.3488510899385169</v>
      </c>
      <c r="O966" s="37">
        <f t="shared" si="151"/>
        <v>3.512468603271679E-2</v>
      </c>
      <c r="P966" s="37">
        <f t="shared" si="152"/>
        <v>3.3932806846040782E-2</v>
      </c>
      <c r="Q966" s="1">
        <f>VLOOKUP(P966,Rates!$A$2:$B$7,2,TRUE)</f>
        <v>0.35</v>
      </c>
      <c r="R966" s="38">
        <f t="shared" ca="1" si="153"/>
        <v>0.50045552385448633</v>
      </c>
      <c r="S966" s="53">
        <f t="shared" ca="1" si="154"/>
        <v>0</v>
      </c>
      <c r="T966" s="38">
        <f t="shared" ca="1" si="155"/>
        <v>0.89202488605222507</v>
      </c>
      <c r="U966" s="54">
        <f t="shared" ca="1" si="156"/>
        <v>4.4517090096393055</v>
      </c>
      <c r="V966">
        <f t="shared" ca="1" si="157"/>
        <v>4</v>
      </c>
      <c r="W966" s="41">
        <f ca="1">VLOOKUP(LoanApplications!Q966,Rates!$B$2:$C$7,2,FALSE)*V966-800</f>
        <v>-345.74067317465091</v>
      </c>
      <c r="X966">
        <f t="shared" si="158"/>
        <v>0</v>
      </c>
      <c r="Y966" s="41">
        <f t="shared" ca="1" si="159"/>
        <v>0</v>
      </c>
    </row>
    <row r="967" spans="10:25">
      <c r="J967" s="47">
        <v>6</v>
      </c>
      <c r="K967" s="48">
        <v>0.61299999999999999</v>
      </c>
      <c r="L967" s="49">
        <v>51</v>
      </c>
      <c r="M967" s="47">
        <v>1</v>
      </c>
      <c r="N967" s="37">
        <f t="shared" si="150"/>
        <v>-3.6248977870199006</v>
      </c>
      <c r="O967" s="37">
        <f t="shared" si="151"/>
        <v>2.665182135922407E-2</v>
      </c>
      <c r="P967" s="37">
        <f t="shared" si="152"/>
        <v>2.5959941632342977E-2</v>
      </c>
      <c r="Q967" s="1">
        <f>VLOOKUP(P967,Rates!$A$2:$B$7,2,TRUE)</f>
        <v>0.35</v>
      </c>
      <c r="R967" s="38">
        <f t="shared" ca="1" si="153"/>
        <v>0.38686267049160272</v>
      </c>
      <c r="S967" s="53">
        <f t="shared" ca="1" si="154"/>
        <v>0</v>
      </c>
      <c r="T967" s="38">
        <f t="shared" ca="1" si="155"/>
        <v>0.85666885162078132</v>
      </c>
      <c r="U967" s="54">
        <f t="shared" ca="1" si="156"/>
        <v>3.8851952058894876</v>
      </c>
      <c r="V967">
        <f t="shared" ca="1" si="157"/>
        <v>3</v>
      </c>
      <c r="W967" s="41">
        <f ca="1">VLOOKUP(LoanApplications!Q967,Rates!$B$2:$C$7,2,FALSE)*V967-800</f>
        <v>-459.30550488098817</v>
      </c>
      <c r="X967">
        <f t="shared" si="158"/>
        <v>0</v>
      </c>
      <c r="Y967" s="41">
        <f t="shared" ca="1" si="159"/>
        <v>0</v>
      </c>
    </row>
    <row r="968" spans="10:25">
      <c r="J968" s="47">
        <v>20</v>
      </c>
      <c r="K968" s="48">
        <v>2.2269999999999999</v>
      </c>
      <c r="L968" s="49">
        <v>76</v>
      </c>
      <c r="M968" s="47">
        <v>1</v>
      </c>
      <c r="N968" s="37">
        <f t="shared" si="150"/>
        <v>4.4504034827196968</v>
      </c>
      <c r="O968" s="37">
        <f t="shared" si="151"/>
        <v>85.661499965344092</v>
      </c>
      <c r="P968" s="37">
        <f t="shared" si="152"/>
        <v>0.98846085054609145</v>
      </c>
      <c r="Q968" s="1">
        <f>VLOOKUP(P968,Rates!$A$2:$B$7,2,TRUE)</f>
        <v>0.15</v>
      </c>
      <c r="R968" s="38">
        <f t="shared" ca="1" si="153"/>
        <v>0.81967660861011826</v>
      </c>
      <c r="S968" s="53">
        <f t="shared" ca="1" si="154"/>
        <v>1</v>
      </c>
      <c r="T968" s="38">
        <f t="shared" ca="1" si="155"/>
        <v>0.8448685150980233</v>
      </c>
      <c r="U968" s="54">
        <f t="shared" ca="1" si="156"/>
        <v>3.7269644639341433</v>
      </c>
      <c r="V968">
        <f t="shared" ca="1" si="157"/>
        <v>8</v>
      </c>
      <c r="W968" s="41">
        <f ca="1">VLOOKUP(LoanApplications!Q968,Rates!$B$2:$C$7,2,FALSE)*V968-800</f>
        <v>45.652073294430465</v>
      </c>
      <c r="X968">
        <f t="shared" si="158"/>
        <v>1</v>
      </c>
      <c r="Y968" s="41">
        <f t="shared" ca="1" si="159"/>
        <v>45.652073294430465</v>
      </c>
    </row>
    <row r="969" spans="10:25">
      <c r="J969" s="47">
        <v>24</v>
      </c>
      <c r="K969" s="48">
        <v>0.99199999999999999</v>
      </c>
      <c r="L969" s="49">
        <v>60</v>
      </c>
      <c r="M969" s="47">
        <v>1</v>
      </c>
      <c r="N969" s="37">
        <f t="shared" si="150"/>
        <v>4.7182284644472468</v>
      </c>
      <c r="O969" s="37">
        <f t="shared" si="151"/>
        <v>111.96971852738434</v>
      </c>
      <c r="P969" s="37">
        <f t="shared" si="152"/>
        <v>0.99114807035871655</v>
      </c>
      <c r="Q969" s="1">
        <f>VLOOKUP(P969,Rates!$A$2:$B$7,2,TRUE)</f>
        <v>0.15</v>
      </c>
      <c r="R969" s="38">
        <f t="shared" ca="1" si="153"/>
        <v>8.423138103181449E-2</v>
      </c>
      <c r="S969" s="53">
        <f t="shared" ca="1" si="154"/>
        <v>1</v>
      </c>
      <c r="T969" s="38">
        <f t="shared" ca="1" si="155"/>
        <v>0.52043985559966532</v>
      </c>
      <c r="U969" s="54">
        <f t="shared" ca="1" si="156"/>
        <v>1.4697719220653629</v>
      </c>
      <c r="V969">
        <f t="shared" ca="1" si="157"/>
        <v>8</v>
      </c>
      <c r="W969" s="41">
        <f ca="1">VLOOKUP(LoanApplications!Q969,Rates!$B$2:$C$7,2,FALSE)*V969-800</f>
        <v>45.652073294430465</v>
      </c>
      <c r="X969">
        <f t="shared" si="158"/>
        <v>1</v>
      </c>
      <c r="Y969" s="41">
        <f t="shared" ca="1" si="159"/>
        <v>45.652073294430465</v>
      </c>
    </row>
    <row r="970" spans="10:25">
      <c r="J970" s="47">
        <v>18</v>
      </c>
      <c r="K970" s="48">
        <v>1.135</v>
      </c>
      <c r="L970" s="49">
        <v>64</v>
      </c>
      <c r="M970" s="47">
        <v>1</v>
      </c>
      <c r="N970" s="37">
        <f t="shared" si="150"/>
        <v>3.8421597551798818</v>
      </c>
      <c r="O970" s="37">
        <f t="shared" si="151"/>
        <v>46.626066662392525</v>
      </c>
      <c r="P970" s="37">
        <f t="shared" si="152"/>
        <v>0.97900309494192095</v>
      </c>
      <c r="Q970" s="1">
        <f>VLOOKUP(P970,Rates!$A$2:$B$7,2,TRUE)</f>
        <v>0.15</v>
      </c>
      <c r="R970" s="38">
        <f t="shared" ca="1" si="153"/>
        <v>0.39478685844893813</v>
      </c>
      <c r="S970" s="53">
        <f t="shared" ca="1" si="154"/>
        <v>1</v>
      </c>
      <c r="T970" s="38">
        <f t="shared" ca="1" si="155"/>
        <v>0.47722239870556116</v>
      </c>
      <c r="U970" s="54">
        <f t="shared" ca="1" si="156"/>
        <v>1.2971982837732337</v>
      </c>
      <c r="V970">
        <f t="shared" ca="1" si="157"/>
        <v>8</v>
      </c>
      <c r="W970" s="41">
        <f ca="1">VLOOKUP(LoanApplications!Q970,Rates!$B$2:$C$7,2,FALSE)*V970-800</f>
        <v>45.652073294430465</v>
      </c>
      <c r="X970">
        <f t="shared" si="158"/>
        <v>1</v>
      </c>
      <c r="Y970" s="41">
        <f t="shared" ca="1" si="159"/>
        <v>45.652073294430465</v>
      </c>
    </row>
    <row r="971" spans="10:25">
      <c r="J971" s="47">
        <v>18</v>
      </c>
      <c r="K971" s="48">
        <v>0.84700000000000009</v>
      </c>
      <c r="L971" s="49">
        <v>51</v>
      </c>
      <c r="M971" s="47">
        <v>1</v>
      </c>
      <c r="N971" s="37">
        <f t="shared" si="150"/>
        <v>-0.81722713229605404</v>
      </c>
      <c r="O971" s="37">
        <f t="shared" si="151"/>
        <v>0.44165460797707967</v>
      </c>
      <c r="P971" s="37">
        <f t="shared" si="152"/>
        <v>0.30635257955219009</v>
      </c>
      <c r="Q971" s="1">
        <f>VLOOKUP(P971,Rates!$A$2:$B$7,2,TRUE)</f>
        <v>0.3</v>
      </c>
      <c r="R971" s="38">
        <f t="shared" ca="1" si="153"/>
        <v>2.0645167670129805E-2</v>
      </c>
      <c r="S971" s="53">
        <f t="shared" ca="1" si="154"/>
        <v>0</v>
      </c>
      <c r="T971" s="38">
        <f t="shared" ca="1" si="155"/>
        <v>0.22147401568023439</v>
      </c>
      <c r="U971" s="54">
        <f t="shared" ca="1" si="156"/>
        <v>0.500705821694574</v>
      </c>
      <c r="V971">
        <f t="shared" ca="1" si="157"/>
        <v>0</v>
      </c>
      <c r="W971" s="41">
        <f ca="1">VLOOKUP(LoanApplications!Q971,Rates!$B$2:$C$7,2,FALSE)*V971-800</f>
        <v>-800</v>
      </c>
      <c r="X971">
        <f t="shared" si="158"/>
        <v>1</v>
      </c>
      <c r="Y971" s="41">
        <f t="shared" ca="1" si="159"/>
        <v>-800</v>
      </c>
    </row>
    <row r="972" spans="10:25">
      <c r="J972" s="47">
        <v>12</v>
      </c>
      <c r="K972" s="48">
        <v>0.83100000000000007</v>
      </c>
      <c r="L972" s="49">
        <v>57.503999999999998</v>
      </c>
      <c r="M972" s="47">
        <v>1</v>
      </c>
      <c r="N972" s="37">
        <f t="shared" si="150"/>
        <v>0.33781894653507294</v>
      </c>
      <c r="O972" s="37">
        <f t="shared" si="151"/>
        <v>1.4018866639888108</v>
      </c>
      <c r="P972" s="37">
        <f t="shared" si="152"/>
        <v>0.58366062187992629</v>
      </c>
      <c r="Q972" s="1">
        <f>VLOOKUP(P972,Rates!$A$2:$B$7,2,TRUE)</f>
        <v>0.28000000000000003</v>
      </c>
      <c r="R972" s="38">
        <f t="shared" ca="1" si="153"/>
        <v>0.81195466243542846</v>
      </c>
      <c r="S972" s="53">
        <f t="shared" ca="1" si="154"/>
        <v>1</v>
      </c>
      <c r="T972" s="38">
        <f t="shared" ca="1" si="155"/>
        <v>0.4421406487956856</v>
      </c>
      <c r="U972" s="54">
        <f t="shared" ca="1" si="156"/>
        <v>1.1672968142932159</v>
      </c>
      <c r="V972">
        <f t="shared" ca="1" si="157"/>
        <v>8</v>
      </c>
      <c r="W972" s="41">
        <f ca="1">VLOOKUP(LoanApplications!Q972,Rates!$B$2:$C$7,2,FALSE)*V972-800</f>
        <v>86.259095044028413</v>
      </c>
      <c r="X972">
        <f t="shared" si="158"/>
        <v>1</v>
      </c>
      <c r="Y972" s="41">
        <f t="shared" ca="1" si="159"/>
        <v>86.259095044028413</v>
      </c>
    </row>
    <row r="973" spans="10:25">
      <c r="J973" s="47">
        <v>22</v>
      </c>
      <c r="K973" s="48">
        <v>1.859</v>
      </c>
      <c r="L973" s="49">
        <v>63</v>
      </c>
      <c r="M973" s="47">
        <v>1</v>
      </c>
      <c r="N973" s="37">
        <f t="shared" si="150"/>
        <v>0.88796224307456839</v>
      </c>
      <c r="O973" s="37">
        <f t="shared" si="151"/>
        <v>2.4301725014272271</v>
      </c>
      <c r="P973" s="37">
        <f t="shared" si="152"/>
        <v>0.7084694721376491</v>
      </c>
      <c r="Q973" s="1">
        <f>VLOOKUP(P973,Rates!$A$2:$B$7,2,TRUE)</f>
        <v>0.25</v>
      </c>
      <c r="R973" s="38">
        <f t="shared" ca="1" si="153"/>
        <v>7.0674987086148944E-2</v>
      </c>
      <c r="S973" s="53">
        <f t="shared" ca="1" si="154"/>
        <v>0</v>
      </c>
      <c r="T973" s="38">
        <f t="shared" ca="1" si="155"/>
        <v>0.93399190694486589</v>
      </c>
      <c r="U973" s="54">
        <f t="shared" ca="1" si="156"/>
        <v>5.4359558448513878</v>
      </c>
      <c r="V973">
        <f t="shared" ca="1" si="157"/>
        <v>5</v>
      </c>
      <c r="W973" s="41">
        <f ca="1">VLOOKUP(LoanApplications!Q973,Rates!$B$2:$C$7,2,FALSE)*V973-800</f>
        <v>-251.9979017579119</v>
      </c>
      <c r="X973">
        <f t="shared" si="158"/>
        <v>1</v>
      </c>
      <c r="Y973" s="41">
        <f t="shared" ca="1" si="159"/>
        <v>-251.9979017579119</v>
      </c>
    </row>
    <row r="974" spans="10:25">
      <c r="J974" s="47">
        <v>14</v>
      </c>
      <c r="K974" s="48">
        <v>2.4370000000000003</v>
      </c>
      <c r="L974" s="49">
        <v>76</v>
      </c>
      <c r="M974" s="47">
        <v>1</v>
      </c>
      <c r="N974" s="37">
        <f t="shared" si="150"/>
        <v>1.3181381036079713</v>
      </c>
      <c r="O974" s="37">
        <f t="shared" si="151"/>
        <v>3.736457999060709</v>
      </c>
      <c r="P974" s="37">
        <f t="shared" si="152"/>
        <v>0.78887176869333342</v>
      </c>
      <c r="Q974" s="1">
        <f>VLOOKUP(P974,Rates!$A$2:$B$7,2,TRUE)</f>
        <v>0.25</v>
      </c>
      <c r="R974" s="38">
        <f t="shared" ca="1" si="153"/>
        <v>0.18074621468740315</v>
      </c>
      <c r="S974" s="53">
        <f t="shared" ca="1" si="154"/>
        <v>0</v>
      </c>
      <c r="T974" s="38">
        <f t="shared" ca="1" si="155"/>
        <v>0.24881260229817082</v>
      </c>
      <c r="U974" s="54">
        <f t="shared" ca="1" si="156"/>
        <v>0.57220025490215676</v>
      </c>
      <c r="V974">
        <f t="shared" ca="1" si="157"/>
        <v>0</v>
      </c>
      <c r="W974" s="41">
        <f ca="1">VLOOKUP(LoanApplications!Q974,Rates!$B$2:$C$7,2,FALSE)*V974-800</f>
        <v>-800</v>
      </c>
      <c r="X974">
        <f t="shared" si="158"/>
        <v>1</v>
      </c>
      <c r="Y974" s="41">
        <f t="shared" ca="1" si="159"/>
        <v>-800</v>
      </c>
    </row>
    <row r="975" spans="10:25">
      <c r="J975" s="47">
        <v>17</v>
      </c>
      <c r="K975" s="48">
        <v>1.6940000000000002</v>
      </c>
      <c r="L975" s="49">
        <v>57</v>
      </c>
      <c r="M975" s="47">
        <v>1</v>
      </c>
      <c r="N975" s="37">
        <f t="shared" si="150"/>
        <v>-2.778194773961566</v>
      </c>
      <c r="O975" s="37">
        <f t="shared" si="151"/>
        <v>6.2150602053934398E-2</v>
      </c>
      <c r="P975" s="37">
        <f t="shared" si="152"/>
        <v>5.8513926305507551E-2</v>
      </c>
      <c r="Q975" s="1">
        <f>VLOOKUP(P975,Rates!$A$2:$B$7,2,TRUE)</f>
        <v>0.35</v>
      </c>
      <c r="R975" s="38">
        <f t="shared" ca="1" si="153"/>
        <v>0.85392120006486016</v>
      </c>
      <c r="S975" s="53">
        <f t="shared" ca="1" si="154"/>
        <v>0</v>
      </c>
      <c r="T975" s="38">
        <f t="shared" ca="1" si="155"/>
        <v>0.60947278721961817</v>
      </c>
      <c r="U975" s="54">
        <f t="shared" ca="1" si="156"/>
        <v>1.8805152502256013</v>
      </c>
      <c r="V975">
        <f t="shared" ca="1" si="157"/>
        <v>1</v>
      </c>
      <c r="W975" s="41">
        <f ca="1">VLOOKUP(LoanApplications!Q975,Rates!$B$2:$C$7,2,FALSE)*V975-800</f>
        <v>-686.43516829366274</v>
      </c>
      <c r="X975">
        <f t="shared" si="158"/>
        <v>0</v>
      </c>
      <c r="Y975" s="41">
        <f t="shared" ca="1" si="159"/>
        <v>0</v>
      </c>
    </row>
    <row r="976" spans="10:25">
      <c r="J976" s="47">
        <v>16</v>
      </c>
      <c r="K976" s="48">
        <v>0.68700000000000006</v>
      </c>
      <c r="L976" s="49">
        <v>48</v>
      </c>
      <c r="M976" s="47">
        <v>1</v>
      </c>
      <c r="N976" s="37">
        <f t="shared" si="150"/>
        <v>-2.0721403971267129</v>
      </c>
      <c r="O976" s="37">
        <f t="shared" si="151"/>
        <v>0.12591598286178216</v>
      </c>
      <c r="P976" s="37">
        <f t="shared" si="152"/>
        <v>0.11183426186182814</v>
      </c>
      <c r="Q976" s="1">
        <f>VLOOKUP(P976,Rates!$A$2:$B$7,2,TRUE)</f>
        <v>0.35</v>
      </c>
      <c r="R976" s="38">
        <f t="shared" ca="1" si="153"/>
        <v>0.75118469934062848</v>
      </c>
      <c r="S976" s="53">
        <f t="shared" ca="1" si="154"/>
        <v>0</v>
      </c>
      <c r="T976" s="38">
        <f t="shared" ca="1" si="155"/>
        <v>0.24563068377927844</v>
      </c>
      <c r="U976" s="54">
        <f t="shared" ca="1" si="156"/>
        <v>0.5637464431606074</v>
      </c>
      <c r="V976">
        <f t="shared" ca="1" si="157"/>
        <v>0</v>
      </c>
      <c r="W976" s="41">
        <f ca="1">VLOOKUP(LoanApplications!Q976,Rates!$B$2:$C$7,2,FALSE)*V976-800</f>
        <v>-800</v>
      </c>
      <c r="X976">
        <f t="shared" si="158"/>
        <v>0</v>
      </c>
      <c r="Y976" s="41">
        <f t="shared" ca="1" si="159"/>
        <v>0</v>
      </c>
    </row>
    <row r="977" spans="10:25">
      <c r="J977" s="47">
        <v>17</v>
      </c>
      <c r="K977" s="48">
        <v>1.2849999999999999</v>
      </c>
      <c r="L977" s="49">
        <v>55</v>
      </c>
      <c r="M977" s="47">
        <v>1</v>
      </c>
      <c r="N977" s="37">
        <f t="shared" si="150"/>
        <v>-1.5673625342681916</v>
      </c>
      <c r="O977" s="37">
        <f t="shared" si="151"/>
        <v>0.20859461863733533</v>
      </c>
      <c r="P977" s="37">
        <f t="shared" si="152"/>
        <v>0.17259270844058641</v>
      </c>
      <c r="Q977" s="1">
        <f>VLOOKUP(P977,Rates!$A$2:$B$7,2,TRUE)</f>
        <v>0.35</v>
      </c>
      <c r="R977" s="38">
        <f t="shared" ca="1" si="153"/>
        <v>0.40808318037009284</v>
      </c>
      <c r="S977" s="53">
        <f t="shared" ca="1" si="154"/>
        <v>0</v>
      </c>
      <c r="T977" s="38">
        <f t="shared" ca="1" si="155"/>
        <v>0.69181150823427728</v>
      </c>
      <c r="U977" s="54">
        <f t="shared" ca="1" si="156"/>
        <v>2.3540873938868718</v>
      </c>
      <c r="V977">
        <f t="shared" ca="1" si="157"/>
        <v>2</v>
      </c>
      <c r="W977" s="41">
        <f ca="1">VLOOKUP(LoanApplications!Q977,Rates!$B$2:$C$7,2,FALSE)*V977-800</f>
        <v>-572.87033658732548</v>
      </c>
      <c r="X977">
        <f t="shared" si="158"/>
        <v>0</v>
      </c>
      <c r="Y977" s="41">
        <f t="shared" ca="1" si="159"/>
        <v>0</v>
      </c>
    </row>
    <row r="978" spans="10:25">
      <c r="J978" s="47">
        <v>5</v>
      </c>
      <c r="K978" s="48">
        <v>1.0429999999999999</v>
      </c>
      <c r="L978" s="49">
        <v>65</v>
      </c>
      <c r="M978" s="47">
        <v>1</v>
      </c>
      <c r="N978" s="37">
        <f t="shared" si="150"/>
        <v>0.42238633499471945</v>
      </c>
      <c r="O978" s="37">
        <f t="shared" si="151"/>
        <v>1.5255978026656338</v>
      </c>
      <c r="P978" s="37">
        <f t="shared" si="152"/>
        <v>0.60405413762058502</v>
      </c>
      <c r="Q978" s="1">
        <f>VLOOKUP(P978,Rates!$A$2:$B$7,2,TRUE)</f>
        <v>0.28000000000000003</v>
      </c>
      <c r="R978" s="38">
        <f t="shared" ca="1" si="153"/>
        <v>0.21021198482308745</v>
      </c>
      <c r="S978" s="53">
        <f t="shared" ca="1" si="154"/>
        <v>0</v>
      </c>
      <c r="T978" s="38">
        <f t="shared" ca="1" si="155"/>
        <v>0.88103934106943915</v>
      </c>
      <c r="U978" s="54">
        <f t="shared" ca="1" si="156"/>
        <v>4.2579248755041883</v>
      </c>
      <c r="V978">
        <f t="shared" ca="1" si="157"/>
        <v>4</v>
      </c>
      <c r="W978" s="41">
        <f ca="1">VLOOKUP(LoanApplications!Q978,Rates!$B$2:$C$7,2,FALSE)*V978-800</f>
        <v>-356.87045247798579</v>
      </c>
      <c r="X978">
        <f t="shared" si="158"/>
        <v>1</v>
      </c>
      <c r="Y978" s="41">
        <f t="shared" ca="1" si="159"/>
        <v>-356.87045247798579</v>
      </c>
    </row>
    <row r="979" spans="10:25">
      <c r="J979" s="47">
        <v>4</v>
      </c>
      <c r="K979" s="48">
        <v>0.59800000000000009</v>
      </c>
      <c r="L979" s="49">
        <v>58</v>
      </c>
      <c r="M979" s="47">
        <v>1</v>
      </c>
      <c r="N979" s="37">
        <f t="shared" si="150"/>
        <v>-0.89110650620545329</v>
      </c>
      <c r="O979" s="37">
        <f t="shared" si="151"/>
        <v>0.41020161091533625</v>
      </c>
      <c r="P979" s="37">
        <f t="shared" si="152"/>
        <v>0.29088153618622076</v>
      </c>
      <c r="Q979" s="1">
        <f>VLOOKUP(P979,Rates!$A$2:$B$7,2,TRUE)</f>
        <v>0.3</v>
      </c>
      <c r="R979" s="38">
        <f t="shared" ca="1" si="153"/>
        <v>5.548396360688701E-2</v>
      </c>
      <c r="S979" s="53">
        <f t="shared" ca="1" si="154"/>
        <v>0</v>
      </c>
      <c r="T979" s="38">
        <f t="shared" ca="1" si="155"/>
        <v>0.13427949720600452</v>
      </c>
      <c r="U979" s="54">
        <f t="shared" ca="1" si="156"/>
        <v>0.28838633510933476</v>
      </c>
      <c r="V979">
        <f t="shared" ca="1" si="157"/>
        <v>0</v>
      </c>
      <c r="W979" s="41">
        <f ca="1">VLOOKUP(LoanApplications!Q979,Rates!$B$2:$C$7,2,FALSE)*V979-800</f>
        <v>-800</v>
      </c>
      <c r="X979">
        <f t="shared" si="158"/>
        <v>0</v>
      </c>
      <c r="Y979" s="41">
        <f t="shared" ca="1" si="159"/>
        <v>0</v>
      </c>
    </row>
    <row r="980" spans="10:25">
      <c r="J980" s="47">
        <v>18</v>
      </c>
      <c r="K980" s="48">
        <v>1.3859999999999999</v>
      </c>
      <c r="L980" s="49">
        <v>68</v>
      </c>
      <c r="M980" s="47">
        <v>1</v>
      </c>
      <c r="N980" s="37">
        <f t="shared" si="150"/>
        <v>4.4174978425886593</v>
      </c>
      <c r="O980" s="37">
        <f t="shared" si="151"/>
        <v>82.888625279525158</v>
      </c>
      <c r="P980" s="37">
        <f t="shared" si="152"/>
        <v>0.98807943273992271</v>
      </c>
      <c r="Q980" s="1">
        <f>VLOOKUP(P980,Rates!$A$2:$B$7,2,TRUE)</f>
        <v>0.15</v>
      </c>
      <c r="R980" s="38">
        <f t="shared" ca="1" si="153"/>
        <v>0.20245474381474315</v>
      </c>
      <c r="S980" s="53">
        <f t="shared" ca="1" si="154"/>
        <v>1</v>
      </c>
      <c r="T980" s="38">
        <f t="shared" ca="1" si="155"/>
        <v>0.50235610372352923</v>
      </c>
      <c r="U980" s="54">
        <f t="shared" ca="1" si="156"/>
        <v>1.3957410509165538</v>
      </c>
      <c r="V980">
        <f t="shared" ca="1" si="157"/>
        <v>8</v>
      </c>
      <c r="W980" s="41">
        <f ca="1">VLOOKUP(LoanApplications!Q980,Rates!$B$2:$C$7,2,FALSE)*V980-800</f>
        <v>45.652073294430465</v>
      </c>
      <c r="X980">
        <f t="shared" si="158"/>
        <v>1</v>
      </c>
      <c r="Y980" s="41">
        <f t="shared" ca="1" si="159"/>
        <v>45.652073294430465</v>
      </c>
    </row>
    <row r="981" spans="10:25">
      <c r="J981" s="47">
        <v>13</v>
      </c>
      <c r="K981" s="48">
        <v>0.53099999999999992</v>
      </c>
      <c r="L981" s="49">
        <v>52</v>
      </c>
      <c r="M981" s="47">
        <v>1</v>
      </c>
      <c r="N981" s="37">
        <f t="shared" si="150"/>
        <v>-0.35664696717625333</v>
      </c>
      <c r="O981" s="37">
        <f t="shared" si="151"/>
        <v>0.7000195840076826</v>
      </c>
      <c r="P981" s="37">
        <f t="shared" si="152"/>
        <v>0.41177148227753541</v>
      </c>
      <c r="Q981" s="1">
        <f>VLOOKUP(P981,Rates!$A$2:$B$7,2,TRUE)</f>
        <v>0.3</v>
      </c>
      <c r="R981" s="38">
        <f t="shared" ca="1" si="153"/>
        <v>0.62488964396607583</v>
      </c>
      <c r="S981" s="53">
        <f t="shared" ca="1" si="154"/>
        <v>1</v>
      </c>
      <c r="T981" s="38">
        <f t="shared" ca="1" si="155"/>
        <v>0.1289020417088752</v>
      </c>
      <c r="U981" s="54">
        <f t="shared" ca="1" si="156"/>
        <v>0.27600168397677388</v>
      </c>
      <c r="V981">
        <f t="shared" ca="1" si="157"/>
        <v>8</v>
      </c>
      <c r="W981" s="41">
        <f ca="1">VLOOKUP(LoanApplications!Q981,Rates!$B$2:$C$7,2,FALSE)*V981-800</f>
        <v>92.591013325425138</v>
      </c>
      <c r="X981">
        <f t="shared" si="158"/>
        <v>1</v>
      </c>
      <c r="Y981" s="41">
        <f t="shared" ca="1" si="159"/>
        <v>92.591013325425138</v>
      </c>
    </row>
    <row r="982" spans="10:25">
      <c r="J982" s="47">
        <v>21</v>
      </c>
      <c r="K982" s="48">
        <v>0.35599999999999998</v>
      </c>
      <c r="L982" s="49">
        <v>55</v>
      </c>
      <c r="M982" s="47">
        <v>1</v>
      </c>
      <c r="N982" s="37">
        <f t="shared" si="150"/>
        <v>4.6912465283524405</v>
      </c>
      <c r="O982" s="37">
        <f t="shared" si="151"/>
        <v>108.98895298727759</v>
      </c>
      <c r="P982" s="37">
        <f t="shared" si="152"/>
        <v>0.99090817784113583</v>
      </c>
      <c r="Q982" s="1">
        <f>VLOOKUP(P982,Rates!$A$2:$B$7,2,TRUE)</f>
        <v>0.15</v>
      </c>
      <c r="R982" s="38">
        <f t="shared" ca="1" si="153"/>
        <v>0.75889350492521312</v>
      </c>
      <c r="S982" s="53">
        <f t="shared" ca="1" si="154"/>
        <v>1</v>
      </c>
      <c r="T982" s="38">
        <f t="shared" ca="1" si="155"/>
        <v>0.61493806798197392</v>
      </c>
      <c r="U982" s="54">
        <f t="shared" ca="1" si="156"/>
        <v>1.908702190493671</v>
      </c>
      <c r="V982">
        <f t="shared" ca="1" si="157"/>
        <v>8</v>
      </c>
      <c r="W982" s="41">
        <f ca="1">VLOOKUP(LoanApplications!Q982,Rates!$B$2:$C$7,2,FALSE)*V982-800</f>
        <v>45.652073294430465</v>
      </c>
      <c r="X982">
        <f t="shared" si="158"/>
        <v>1</v>
      </c>
      <c r="Y982" s="41">
        <f t="shared" ca="1" si="159"/>
        <v>45.652073294430465</v>
      </c>
    </row>
    <row r="983" spans="10:25">
      <c r="J983" s="47">
        <v>20</v>
      </c>
      <c r="K983" s="48">
        <v>0.93399999999999994</v>
      </c>
      <c r="L983" s="49">
        <v>60</v>
      </c>
      <c r="M983" s="47">
        <v>1</v>
      </c>
      <c r="N983" s="37">
        <f t="shared" si="150"/>
        <v>3.6766238699521558</v>
      </c>
      <c r="O983" s="37">
        <f t="shared" si="151"/>
        <v>39.512768386028199</v>
      </c>
      <c r="P983" s="37">
        <f t="shared" si="152"/>
        <v>0.97531642393648732</v>
      </c>
      <c r="Q983" s="1">
        <f>VLOOKUP(P983,Rates!$A$2:$B$7,2,TRUE)</f>
        <v>0.15</v>
      </c>
      <c r="R983" s="38">
        <f t="shared" ca="1" si="153"/>
        <v>0.48696053608574552</v>
      </c>
      <c r="S983" s="53">
        <f t="shared" ca="1" si="154"/>
        <v>1</v>
      </c>
      <c r="T983" s="38">
        <f t="shared" ca="1" si="155"/>
        <v>0.17944341030071143</v>
      </c>
      <c r="U983" s="54">
        <f t="shared" ca="1" si="156"/>
        <v>0.39554480211327259</v>
      </c>
      <c r="V983">
        <f t="shared" ca="1" si="157"/>
        <v>8</v>
      </c>
      <c r="W983" s="41">
        <f ca="1">VLOOKUP(LoanApplications!Q983,Rates!$B$2:$C$7,2,FALSE)*V983-800</f>
        <v>45.652073294430465</v>
      </c>
      <c r="X983">
        <f t="shared" si="158"/>
        <v>1</v>
      </c>
      <c r="Y983" s="41">
        <f t="shared" ca="1" si="159"/>
        <v>45.652073294430465</v>
      </c>
    </row>
    <row r="984" spans="10:25">
      <c r="J984" s="47">
        <v>23</v>
      </c>
      <c r="K984" s="48">
        <v>2.1350000000000002</v>
      </c>
      <c r="L984" s="49">
        <v>67</v>
      </c>
      <c r="M984" s="47">
        <v>1</v>
      </c>
      <c r="N984" s="37">
        <f t="shared" si="150"/>
        <v>1.6682014315738662</v>
      </c>
      <c r="O984" s="37">
        <f t="shared" si="151"/>
        <v>5.3026220867867364</v>
      </c>
      <c r="P984" s="37">
        <f t="shared" si="152"/>
        <v>0.84133587795205578</v>
      </c>
      <c r="Q984" s="1">
        <f>VLOOKUP(P984,Rates!$A$2:$B$7,2,TRUE)</f>
        <v>0.25</v>
      </c>
      <c r="R984" s="38">
        <f t="shared" ca="1" si="153"/>
        <v>0.8515340945930302</v>
      </c>
      <c r="S984" s="53">
        <f t="shared" ca="1" si="154"/>
        <v>1</v>
      </c>
      <c r="T984" s="38">
        <f t="shared" ca="1" si="155"/>
        <v>0.57149647846271723</v>
      </c>
      <c r="U984" s="54">
        <f t="shared" ca="1" si="156"/>
        <v>1.6949126453760621</v>
      </c>
      <c r="V984">
        <f t="shared" ca="1" si="157"/>
        <v>8</v>
      </c>
      <c r="W984" s="41">
        <f ca="1">VLOOKUP(LoanApplications!Q984,Rates!$B$2:$C$7,2,FALSE)*V984-800</f>
        <v>76.803357187340907</v>
      </c>
      <c r="X984">
        <f t="shared" si="158"/>
        <v>1</v>
      </c>
      <c r="Y984" s="41">
        <f t="shared" ca="1" si="159"/>
        <v>76.803357187340907</v>
      </c>
    </row>
    <row r="985" spans="10:25">
      <c r="J985" s="47">
        <v>9</v>
      </c>
      <c r="K985" s="48">
        <v>1.6649999999999998</v>
      </c>
      <c r="L985" s="49">
        <v>61</v>
      </c>
      <c r="M985" s="47">
        <v>1</v>
      </c>
      <c r="N985" s="37">
        <f t="shared" si="150"/>
        <v>-3.4192079902617323</v>
      </c>
      <c r="O985" s="37">
        <f t="shared" si="151"/>
        <v>3.2738353768681852E-2</v>
      </c>
      <c r="P985" s="37">
        <f t="shared" si="152"/>
        <v>3.1700530583775297E-2</v>
      </c>
      <c r="Q985" s="1">
        <f>VLOOKUP(P985,Rates!$A$2:$B$7,2,TRUE)</f>
        <v>0.35</v>
      </c>
      <c r="R985" s="38">
        <f t="shared" ca="1" si="153"/>
        <v>0.60743729937206492</v>
      </c>
      <c r="S985" s="53">
        <f t="shared" ca="1" si="154"/>
        <v>0</v>
      </c>
      <c r="T985" s="38">
        <f t="shared" ca="1" si="155"/>
        <v>0.75116220082998375</v>
      </c>
      <c r="U985" s="54">
        <f t="shared" ca="1" si="156"/>
        <v>2.7819080074643692</v>
      </c>
      <c r="V985">
        <f t="shared" ca="1" si="157"/>
        <v>2</v>
      </c>
      <c r="W985" s="41">
        <f ca="1">VLOOKUP(LoanApplications!Q985,Rates!$B$2:$C$7,2,FALSE)*V985-800</f>
        <v>-572.87033658732548</v>
      </c>
      <c r="X985">
        <f t="shared" si="158"/>
        <v>0</v>
      </c>
      <c r="Y985" s="41">
        <f t="shared" ca="1" si="159"/>
        <v>0</v>
      </c>
    </row>
    <row r="986" spans="10:25">
      <c r="J986" s="47">
        <v>14</v>
      </c>
      <c r="K986" s="48">
        <v>1.4159999999999999</v>
      </c>
      <c r="L986" s="49">
        <v>60</v>
      </c>
      <c r="M986" s="47">
        <v>1</v>
      </c>
      <c r="N986" s="37">
        <f t="shared" si="150"/>
        <v>-0.8933570262113868</v>
      </c>
      <c r="O986" s="37">
        <f t="shared" si="151"/>
        <v>0.40927948200748565</v>
      </c>
      <c r="P986" s="37">
        <f t="shared" si="152"/>
        <v>0.29041754118528468</v>
      </c>
      <c r="Q986" s="1">
        <f>VLOOKUP(P986,Rates!$A$2:$B$7,2,TRUE)</f>
        <v>0.3</v>
      </c>
      <c r="R986" s="38">
        <f t="shared" ca="1" si="153"/>
        <v>0.71503807001393782</v>
      </c>
      <c r="S986" s="53">
        <f t="shared" ca="1" si="154"/>
        <v>1</v>
      </c>
      <c r="T986" s="38">
        <f t="shared" ca="1" si="155"/>
        <v>0.22156756195136373</v>
      </c>
      <c r="U986" s="54">
        <f t="shared" ca="1" si="156"/>
        <v>0.50094615250854546</v>
      </c>
      <c r="V986">
        <f t="shared" ca="1" si="157"/>
        <v>8</v>
      </c>
      <c r="W986" s="41">
        <f ca="1">VLOOKUP(LoanApplications!Q986,Rates!$B$2:$C$7,2,FALSE)*V986-800</f>
        <v>92.591013325425138</v>
      </c>
      <c r="X986">
        <f t="shared" si="158"/>
        <v>0</v>
      </c>
      <c r="Y986" s="41">
        <f t="shared" ca="1" si="159"/>
        <v>0</v>
      </c>
    </row>
    <row r="987" spans="10:25">
      <c r="J987" s="47">
        <v>13</v>
      </c>
      <c r="K987" s="48">
        <v>2.8000000000000004E-2</v>
      </c>
      <c r="L987" s="49">
        <v>56</v>
      </c>
      <c r="M987" s="47">
        <v>1</v>
      </c>
      <c r="N987" s="37">
        <f t="shared" si="150"/>
        <v>4.204123105001166</v>
      </c>
      <c r="O987" s="37">
        <f t="shared" si="151"/>
        <v>66.961853399433437</v>
      </c>
      <c r="P987" s="37">
        <f t="shared" si="152"/>
        <v>0.98528586331919643</v>
      </c>
      <c r="Q987" s="1">
        <f>VLOOKUP(P987,Rates!$A$2:$B$7,2,TRUE)</f>
        <v>0.15</v>
      </c>
      <c r="R987" s="38">
        <f t="shared" ca="1" si="153"/>
        <v>0.63666729621308182</v>
      </c>
      <c r="S987" s="53">
        <f t="shared" ca="1" si="154"/>
        <v>1</v>
      </c>
      <c r="T987" s="38">
        <f t="shared" ca="1" si="155"/>
        <v>0.69445540961773644</v>
      </c>
      <c r="U987" s="54">
        <f t="shared" ca="1" si="156"/>
        <v>2.3713191046466822</v>
      </c>
      <c r="V987">
        <f t="shared" ca="1" si="157"/>
        <v>8</v>
      </c>
      <c r="W987" s="41">
        <f ca="1">VLOOKUP(LoanApplications!Q987,Rates!$B$2:$C$7,2,FALSE)*V987-800</f>
        <v>45.652073294430465</v>
      </c>
      <c r="X987">
        <f t="shared" si="158"/>
        <v>1</v>
      </c>
      <c r="Y987" s="41">
        <f t="shared" ca="1" si="159"/>
        <v>45.652073294430465</v>
      </c>
    </row>
    <row r="988" spans="10:25">
      <c r="J988" s="47">
        <v>24</v>
      </c>
      <c r="K988" s="48">
        <v>0.94000000000000006</v>
      </c>
      <c r="L988" s="49">
        <v>47</v>
      </c>
      <c r="M988" s="47">
        <v>1</v>
      </c>
      <c r="N988" s="37">
        <f t="shared" si="150"/>
        <v>-1.1885880628236514</v>
      </c>
      <c r="O988" s="37">
        <f t="shared" si="151"/>
        <v>0.30465110876471985</v>
      </c>
      <c r="P988" s="37">
        <f t="shared" si="152"/>
        <v>0.23351155471225715</v>
      </c>
      <c r="Q988" s="1">
        <f>VLOOKUP(P988,Rates!$A$2:$B$7,2,TRUE)</f>
        <v>0.35</v>
      </c>
      <c r="R988" s="38">
        <f t="shared" ca="1" si="153"/>
        <v>0.30455571144670857</v>
      </c>
      <c r="S988" s="53">
        <f t="shared" ca="1" si="154"/>
        <v>0</v>
      </c>
      <c r="T988" s="38">
        <f t="shared" ca="1" si="155"/>
        <v>0.13665296560030282</v>
      </c>
      <c r="U988" s="54">
        <f t="shared" ca="1" si="156"/>
        <v>0.29387708624310122</v>
      </c>
      <c r="V988">
        <f t="shared" ca="1" si="157"/>
        <v>0</v>
      </c>
      <c r="W988" s="41">
        <f ca="1">VLOOKUP(LoanApplications!Q988,Rates!$B$2:$C$7,2,FALSE)*V988-800</f>
        <v>-800</v>
      </c>
      <c r="X988">
        <f t="shared" si="158"/>
        <v>0</v>
      </c>
      <c r="Y988" s="41">
        <f t="shared" ca="1" si="159"/>
        <v>0</v>
      </c>
    </row>
    <row r="989" spans="10:25">
      <c r="J989" s="47">
        <v>9</v>
      </c>
      <c r="K989" s="48">
        <v>1.109</v>
      </c>
      <c r="L989" s="49">
        <v>67</v>
      </c>
      <c r="M989" s="47">
        <v>1</v>
      </c>
      <c r="N989" s="37">
        <f t="shared" si="150"/>
        <v>2.3727319336853334</v>
      </c>
      <c r="O989" s="37">
        <f t="shared" si="151"/>
        <v>10.726656806603414</v>
      </c>
      <c r="P989" s="37">
        <f t="shared" si="152"/>
        <v>0.91472420345439898</v>
      </c>
      <c r="Q989" s="1">
        <f>VLOOKUP(P989,Rates!$A$2:$B$7,2,TRUE)</f>
        <v>0.22</v>
      </c>
      <c r="R989" s="38">
        <f t="shared" ca="1" si="153"/>
        <v>0.26369484396021803</v>
      </c>
      <c r="S989" s="53">
        <f t="shared" ca="1" si="154"/>
        <v>1</v>
      </c>
      <c r="T989" s="38">
        <f t="shared" ca="1" si="155"/>
        <v>0.45572290481409017</v>
      </c>
      <c r="U989" s="54">
        <f t="shared" ca="1" si="156"/>
        <v>1.216593591317054</v>
      </c>
      <c r="V989">
        <f t="shared" ca="1" si="157"/>
        <v>8</v>
      </c>
      <c r="W989" s="41">
        <f ca="1">VLOOKUP(LoanApplications!Q989,Rates!$B$2:$C$7,2,FALSE)*V989-800</f>
        <v>67.398382478407598</v>
      </c>
      <c r="X989">
        <f t="shared" si="158"/>
        <v>1</v>
      </c>
      <c r="Y989" s="41">
        <f t="shared" ca="1" si="159"/>
        <v>67.398382478407598</v>
      </c>
    </row>
    <row r="990" spans="10:25">
      <c r="J990" s="47">
        <v>18</v>
      </c>
      <c r="K990" s="48">
        <v>0.77800000000000002</v>
      </c>
      <c r="L990" s="49">
        <v>56</v>
      </c>
      <c r="M990" s="47">
        <v>1</v>
      </c>
      <c r="N990" s="37">
        <f t="shared" si="150"/>
        <v>1.9250543525222099</v>
      </c>
      <c r="O990" s="37">
        <f t="shared" si="151"/>
        <v>6.8555212706452053</v>
      </c>
      <c r="P990" s="37">
        <f t="shared" si="152"/>
        <v>0.87270100028411401</v>
      </c>
      <c r="Q990" s="1">
        <f>VLOOKUP(P990,Rates!$A$2:$B$7,2,TRUE)</f>
        <v>0.22</v>
      </c>
      <c r="R990" s="38">
        <f t="shared" ca="1" si="153"/>
        <v>4.5070070084351377E-2</v>
      </c>
      <c r="S990" s="53">
        <f t="shared" ca="1" si="154"/>
        <v>0</v>
      </c>
      <c r="T990" s="38">
        <f t="shared" ca="1" si="155"/>
        <v>0.8128304485289739</v>
      </c>
      <c r="U990" s="54">
        <f t="shared" ca="1" si="156"/>
        <v>3.3514807611326924</v>
      </c>
      <c r="V990">
        <f t="shared" ca="1" si="157"/>
        <v>3</v>
      </c>
      <c r="W990" s="41">
        <f ca="1">VLOOKUP(LoanApplications!Q990,Rates!$B$2:$C$7,2,FALSE)*V990-800</f>
        <v>-474.72560657059717</v>
      </c>
      <c r="X990">
        <f t="shared" si="158"/>
        <v>1</v>
      </c>
      <c r="Y990" s="41">
        <f t="shared" ca="1" si="159"/>
        <v>-474.72560657059717</v>
      </c>
    </row>
    <row r="991" spans="10:25">
      <c r="J991" s="47">
        <v>23</v>
      </c>
      <c r="K991" s="48">
        <v>1.621</v>
      </c>
      <c r="L991" s="49">
        <v>56</v>
      </c>
      <c r="M991" s="47">
        <v>1</v>
      </c>
      <c r="N991" s="37">
        <f t="shared" si="150"/>
        <v>-0.84558624953696437</v>
      </c>
      <c r="O991" s="37">
        <f t="shared" si="151"/>
        <v>0.42930560421093178</v>
      </c>
      <c r="P991" s="37">
        <f t="shared" si="152"/>
        <v>0.30035956127656543</v>
      </c>
      <c r="Q991" s="1">
        <f>VLOOKUP(P991,Rates!$A$2:$B$7,2,TRUE)</f>
        <v>0.3</v>
      </c>
      <c r="R991" s="38">
        <f t="shared" ca="1" si="153"/>
        <v>0.5605041538471438</v>
      </c>
      <c r="S991" s="53">
        <f t="shared" ca="1" si="154"/>
        <v>0</v>
      </c>
      <c r="T991" s="38">
        <f t="shared" ca="1" si="155"/>
        <v>0.27486454612702704</v>
      </c>
      <c r="U991" s="54">
        <f t="shared" ca="1" si="156"/>
        <v>0.64279361730064333</v>
      </c>
      <c r="V991">
        <f t="shared" ca="1" si="157"/>
        <v>0</v>
      </c>
      <c r="W991" s="41">
        <f ca="1">VLOOKUP(LoanApplications!Q991,Rates!$B$2:$C$7,2,FALSE)*V991-800</f>
        <v>-800</v>
      </c>
      <c r="X991">
        <f t="shared" si="158"/>
        <v>1</v>
      </c>
      <c r="Y991" s="41">
        <f t="shared" ca="1" si="159"/>
        <v>-800</v>
      </c>
    </row>
    <row r="992" spans="10:25">
      <c r="J992" s="47">
        <v>6</v>
      </c>
      <c r="K992" s="48">
        <v>1.863</v>
      </c>
      <c r="L992" s="49">
        <v>75</v>
      </c>
      <c r="M992" s="47">
        <v>1</v>
      </c>
      <c r="N992" s="37">
        <f t="shared" si="150"/>
        <v>1.1802747534815161</v>
      </c>
      <c r="O992" s="37">
        <f t="shared" si="151"/>
        <v>3.2552684763788227</v>
      </c>
      <c r="P992" s="37">
        <f t="shared" si="152"/>
        <v>0.76499720157469664</v>
      </c>
      <c r="Q992" s="1">
        <f>VLOOKUP(P992,Rates!$A$2:$B$7,2,TRUE)</f>
        <v>0.25</v>
      </c>
      <c r="R992" s="38">
        <f t="shared" ca="1" si="153"/>
        <v>0.80497040212067839</v>
      </c>
      <c r="S992" s="53">
        <f t="shared" ca="1" si="154"/>
        <v>1</v>
      </c>
      <c r="T992" s="38">
        <f t="shared" ca="1" si="155"/>
        <v>0.16747702467520298</v>
      </c>
      <c r="U992" s="54">
        <f t="shared" ca="1" si="156"/>
        <v>0.36658891904122293</v>
      </c>
      <c r="V992">
        <f t="shared" ca="1" si="157"/>
        <v>8</v>
      </c>
      <c r="W992" s="41">
        <f ca="1">VLOOKUP(LoanApplications!Q992,Rates!$B$2:$C$7,2,FALSE)*V992-800</f>
        <v>76.803357187340907</v>
      </c>
      <c r="X992">
        <f t="shared" si="158"/>
        <v>1</v>
      </c>
      <c r="Y992" s="41">
        <f t="shared" ca="1" si="159"/>
        <v>76.803357187340907</v>
      </c>
    </row>
    <row r="993" spans="10:25">
      <c r="J993" s="47">
        <v>4</v>
      </c>
      <c r="K993" s="48">
        <v>1.339</v>
      </c>
      <c r="L993" s="49">
        <v>72</v>
      </c>
      <c r="M993" s="47">
        <v>1</v>
      </c>
      <c r="N993" s="37">
        <f t="shared" si="150"/>
        <v>1.8493631364702097</v>
      </c>
      <c r="O993" s="37">
        <f t="shared" si="151"/>
        <v>6.3557704749740767</v>
      </c>
      <c r="P993" s="37">
        <f t="shared" si="152"/>
        <v>0.86405231057681631</v>
      </c>
      <c r="Q993" s="1">
        <f>VLOOKUP(P993,Rates!$A$2:$B$7,2,TRUE)</f>
        <v>0.22</v>
      </c>
      <c r="R993" s="38">
        <f t="shared" ca="1" si="153"/>
        <v>0.70341720634383154</v>
      </c>
      <c r="S993" s="53">
        <f t="shared" ca="1" si="154"/>
        <v>1</v>
      </c>
      <c r="T993" s="38">
        <f t="shared" ca="1" si="155"/>
        <v>0.64479127702857264</v>
      </c>
      <c r="U993" s="54">
        <f t="shared" ca="1" si="156"/>
        <v>2.0700994205012164</v>
      </c>
      <c r="V993">
        <f t="shared" ca="1" si="157"/>
        <v>8</v>
      </c>
      <c r="W993" s="41">
        <f ca="1">VLOOKUP(LoanApplications!Q993,Rates!$B$2:$C$7,2,FALSE)*V993-800</f>
        <v>67.398382478407598</v>
      </c>
      <c r="X993">
        <f t="shared" si="158"/>
        <v>1</v>
      </c>
      <c r="Y993" s="41">
        <f t="shared" ca="1" si="159"/>
        <v>67.398382478407598</v>
      </c>
    </row>
    <row r="994" spans="10:25">
      <c r="J994" s="47">
        <v>16</v>
      </c>
      <c r="K994" s="48">
        <v>2.0539999999999998</v>
      </c>
      <c r="L994" s="49">
        <v>63</v>
      </c>
      <c r="M994" s="47">
        <v>1</v>
      </c>
      <c r="N994" s="37">
        <f t="shared" si="150"/>
        <v>-2.1650173538467925</v>
      </c>
      <c r="O994" s="37">
        <f t="shared" si="151"/>
        <v>0.11474794326177302</v>
      </c>
      <c r="P994" s="37">
        <f t="shared" si="152"/>
        <v>0.10293622334571743</v>
      </c>
      <c r="Q994" s="1">
        <f>VLOOKUP(P994,Rates!$A$2:$B$7,2,TRUE)</f>
        <v>0.35</v>
      </c>
      <c r="R994" s="38">
        <f t="shared" ca="1" si="153"/>
        <v>0.79005573201042723</v>
      </c>
      <c r="S994" s="53">
        <f t="shared" ca="1" si="154"/>
        <v>0</v>
      </c>
      <c r="T994" s="38">
        <f t="shared" ca="1" si="155"/>
        <v>0.24649923024540066</v>
      </c>
      <c r="U994" s="54">
        <f t="shared" ca="1" si="156"/>
        <v>0.5660504786879591</v>
      </c>
      <c r="V994">
        <f t="shared" ca="1" si="157"/>
        <v>0</v>
      </c>
      <c r="W994" s="41">
        <f ca="1">VLOOKUP(LoanApplications!Q994,Rates!$B$2:$C$7,2,FALSE)*V994-800</f>
        <v>-800</v>
      </c>
      <c r="X994">
        <f t="shared" si="158"/>
        <v>0</v>
      </c>
      <c r="Y994" s="41">
        <f t="shared" ca="1" si="159"/>
        <v>0</v>
      </c>
    </row>
    <row r="995" spans="10:25">
      <c r="J995" s="47">
        <v>2</v>
      </c>
      <c r="K995" s="48">
        <v>1.0550000000000002</v>
      </c>
      <c r="L995" s="49">
        <v>64</v>
      </c>
      <c r="M995" s="47">
        <v>1</v>
      </c>
      <c r="N995" s="37">
        <f t="shared" si="150"/>
        <v>-1.1276878823294503</v>
      </c>
      <c r="O995" s="37">
        <f t="shared" si="151"/>
        <v>0.32378101143827709</v>
      </c>
      <c r="P995" s="37">
        <f t="shared" si="152"/>
        <v>0.24458804639182102</v>
      </c>
      <c r="Q995" s="1">
        <f>VLOOKUP(P995,Rates!$A$2:$B$7,2,TRUE)</f>
        <v>0.35</v>
      </c>
      <c r="R995" s="38">
        <f t="shared" ca="1" si="153"/>
        <v>0.35531039390471308</v>
      </c>
      <c r="S995" s="53">
        <f t="shared" ca="1" si="154"/>
        <v>0</v>
      </c>
      <c r="T995" s="38">
        <f t="shared" ca="1" si="155"/>
        <v>0.52240873056499271</v>
      </c>
      <c r="U995" s="54">
        <f t="shared" ca="1" si="156"/>
        <v>1.4779999942965656</v>
      </c>
      <c r="V995">
        <f t="shared" ca="1" si="157"/>
        <v>1</v>
      </c>
      <c r="W995" s="41">
        <f ca="1">VLOOKUP(LoanApplications!Q995,Rates!$B$2:$C$7,2,FALSE)*V995-800</f>
        <v>-686.43516829366274</v>
      </c>
      <c r="X995">
        <f t="shared" si="158"/>
        <v>0</v>
      </c>
      <c r="Y995" s="41">
        <f t="shared" ca="1" si="159"/>
        <v>0</v>
      </c>
    </row>
    <row r="996" spans="10:25">
      <c r="J996" s="47">
        <v>14</v>
      </c>
      <c r="K996" s="48">
        <v>0.53600000000000003</v>
      </c>
      <c r="L996" s="49">
        <v>58</v>
      </c>
      <c r="M996" s="47">
        <v>1</v>
      </c>
      <c r="N996" s="37">
        <f t="shared" si="150"/>
        <v>2.8070487742592185</v>
      </c>
      <c r="O996" s="37">
        <f t="shared" si="151"/>
        <v>16.560970863461161</v>
      </c>
      <c r="P996" s="37">
        <f t="shared" si="152"/>
        <v>0.94305554016488435</v>
      </c>
      <c r="Q996" s="1">
        <f>VLOOKUP(P996,Rates!$A$2:$B$7,2,TRUE)</f>
        <v>0.22</v>
      </c>
      <c r="R996" s="38">
        <f t="shared" ca="1" si="153"/>
        <v>0.61252910351338974</v>
      </c>
      <c r="S996" s="53">
        <f t="shared" ca="1" si="154"/>
        <v>1</v>
      </c>
      <c r="T996" s="38">
        <f t="shared" ca="1" si="155"/>
        <v>0.81988483681710123</v>
      </c>
      <c r="U996" s="54">
        <f t="shared" ca="1" si="156"/>
        <v>3.4283176744264758</v>
      </c>
      <c r="V996">
        <f t="shared" ca="1" si="157"/>
        <v>8</v>
      </c>
      <c r="W996" s="41">
        <f ca="1">VLOOKUP(LoanApplications!Q996,Rates!$B$2:$C$7,2,FALSE)*V996-800</f>
        <v>67.398382478407598</v>
      </c>
      <c r="X996">
        <f t="shared" si="158"/>
        <v>1</v>
      </c>
      <c r="Y996" s="41">
        <f t="shared" ca="1" si="159"/>
        <v>67.398382478407598</v>
      </c>
    </row>
    <row r="997" spans="10:25">
      <c r="J997" s="47">
        <v>16</v>
      </c>
      <c r="K997" s="48">
        <v>2.2730000000000001</v>
      </c>
      <c r="L997" s="49">
        <v>76</v>
      </c>
      <c r="M997" s="47">
        <v>1</v>
      </c>
      <c r="N997" s="37">
        <f t="shared" si="150"/>
        <v>2.8590841317047904</v>
      </c>
      <c r="O997" s="37">
        <f t="shared" si="151"/>
        <v>17.445541798930591</v>
      </c>
      <c r="P997" s="37">
        <f t="shared" si="152"/>
        <v>0.94578635797740696</v>
      </c>
      <c r="Q997" s="1">
        <f>VLOOKUP(P997,Rates!$A$2:$B$7,2,TRUE)</f>
        <v>0.22</v>
      </c>
      <c r="R997" s="38">
        <f t="shared" ca="1" si="153"/>
        <v>0.71068720095968929</v>
      </c>
      <c r="S997" s="53">
        <f t="shared" ca="1" si="154"/>
        <v>1</v>
      </c>
      <c r="T997" s="38">
        <f t="shared" ca="1" si="155"/>
        <v>0.54928347048434834</v>
      </c>
      <c r="U997" s="54">
        <f t="shared" ca="1" si="156"/>
        <v>1.5938333495027424</v>
      </c>
      <c r="V997">
        <f t="shared" ca="1" si="157"/>
        <v>8</v>
      </c>
      <c r="W997" s="41">
        <f ca="1">VLOOKUP(LoanApplications!Q997,Rates!$B$2:$C$7,2,FALSE)*V997-800</f>
        <v>67.398382478407598</v>
      </c>
      <c r="X997">
        <f t="shared" si="158"/>
        <v>1</v>
      </c>
      <c r="Y997" s="41">
        <f t="shared" ca="1" si="159"/>
        <v>67.398382478407598</v>
      </c>
    </row>
    <row r="998" spans="10:25">
      <c r="J998" s="47">
        <v>15</v>
      </c>
      <c r="K998" s="48">
        <v>1.2349999999999999</v>
      </c>
      <c r="L998" s="49">
        <v>62</v>
      </c>
      <c r="M998" s="47">
        <v>1</v>
      </c>
      <c r="N998" s="37">
        <f t="shared" si="150"/>
        <v>1.3514289049904278</v>
      </c>
      <c r="O998" s="37">
        <f t="shared" si="151"/>
        <v>3.8629413651511748</v>
      </c>
      <c r="P998" s="37">
        <f t="shared" si="152"/>
        <v>0.79436313849757623</v>
      </c>
      <c r="Q998" s="1">
        <f>VLOOKUP(P998,Rates!$A$2:$B$7,2,TRUE)</f>
        <v>0.25</v>
      </c>
      <c r="R998" s="38">
        <f t="shared" ca="1" si="153"/>
        <v>1.3646510881735185E-3</v>
      </c>
      <c r="S998" s="53">
        <f t="shared" ca="1" si="154"/>
        <v>0</v>
      </c>
      <c r="T998" s="38">
        <f t="shared" ca="1" si="155"/>
        <v>0.66645969719416553</v>
      </c>
      <c r="U998" s="54">
        <f t="shared" ca="1" si="156"/>
        <v>2.1959831458689649</v>
      </c>
      <c r="V998">
        <f t="shared" ca="1" si="157"/>
        <v>2</v>
      </c>
      <c r="W998" s="41">
        <f ca="1">VLOOKUP(LoanApplications!Q998,Rates!$B$2:$C$7,2,FALSE)*V998-800</f>
        <v>-580.79916070316472</v>
      </c>
      <c r="X998">
        <f t="shared" si="158"/>
        <v>1</v>
      </c>
      <c r="Y998" s="41">
        <f t="shared" ca="1" si="159"/>
        <v>-580.79916070316472</v>
      </c>
    </row>
    <row r="999" spans="10:25">
      <c r="J999" s="47">
        <v>23</v>
      </c>
      <c r="K999" s="48">
        <v>0.43600000000000005</v>
      </c>
      <c r="L999" s="49">
        <v>52</v>
      </c>
      <c r="M999" s="47">
        <v>1</v>
      </c>
      <c r="N999" s="37">
        <f t="shared" si="150"/>
        <v>3.5159370341072034</v>
      </c>
      <c r="O999" s="37">
        <f t="shared" si="151"/>
        <v>33.647441957489065</v>
      </c>
      <c r="P999" s="37">
        <f t="shared" si="152"/>
        <v>0.97113784038582252</v>
      </c>
      <c r="Q999" s="1">
        <f>VLOOKUP(P999,Rates!$A$2:$B$7,2,TRUE)</f>
        <v>0.15</v>
      </c>
      <c r="R999" s="38">
        <f t="shared" ca="1" si="153"/>
        <v>0.91329519219061661</v>
      </c>
      <c r="S999" s="53">
        <f t="shared" ca="1" si="154"/>
        <v>1</v>
      </c>
      <c r="T999" s="38">
        <f t="shared" ca="1" si="155"/>
        <v>0.53825986502427481</v>
      </c>
      <c r="U999" s="54">
        <f t="shared" ca="1" si="156"/>
        <v>1.5455060491164865</v>
      </c>
      <c r="V999">
        <f t="shared" ca="1" si="157"/>
        <v>8</v>
      </c>
      <c r="W999" s="41">
        <f ca="1">VLOOKUP(LoanApplications!Q999,Rates!$B$2:$C$7,2,FALSE)*V999-800</f>
        <v>45.652073294430465</v>
      </c>
      <c r="X999">
        <f t="shared" si="158"/>
        <v>1</v>
      </c>
      <c r="Y999" s="41">
        <f t="shared" ca="1" si="159"/>
        <v>45.652073294430465</v>
      </c>
    </row>
    <row r="1000" spans="10:25">
      <c r="J1000" s="47">
        <v>15</v>
      </c>
      <c r="K1000" s="48">
        <v>1.7109999999999999</v>
      </c>
      <c r="L1000" s="49">
        <v>57</v>
      </c>
      <c r="M1000" s="47">
        <v>1</v>
      </c>
      <c r="N1000" s="37">
        <f t="shared" si="150"/>
        <v>-3.5421401365928737</v>
      </c>
      <c r="O1000" s="37">
        <f t="shared" si="151"/>
        <v>2.8951300995051079E-2</v>
      </c>
      <c r="P1000" s="37">
        <f t="shared" si="152"/>
        <v>2.81367067295154E-2</v>
      </c>
      <c r="Q1000" s="1">
        <f>VLOOKUP(P1000,Rates!$A$2:$B$7,2,TRUE)</f>
        <v>0.35</v>
      </c>
      <c r="R1000" s="38">
        <f t="shared" ca="1" si="153"/>
        <v>0.51897206772293747</v>
      </c>
      <c r="S1000" s="53">
        <f t="shared" ca="1" si="154"/>
        <v>0</v>
      </c>
      <c r="T1000" s="38">
        <f t="shared" ca="1" si="155"/>
        <v>0.60944933269547275</v>
      </c>
      <c r="U1000" s="54">
        <f t="shared" ca="1" si="156"/>
        <v>1.8803951365992884</v>
      </c>
      <c r="V1000">
        <f t="shared" ca="1" si="157"/>
        <v>1</v>
      </c>
      <c r="W1000" s="41">
        <f ca="1">VLOOKUP(LoanApplications!Q1000,Rates!$B$2:$C$7,2,FALSE)*V1000-800</f>
        <v>-686.43516829366274</v>
      </c>
      <c r="X1000">
        <f t="shared" si="158"/>
        <v>0</v>
      </c>
      <c r="Y1000" s="41">
        <f t="shared" ca="1" si="159"/>
        <v>0</v>
      </c>
    </row>
    <row r="1001" spans="10:25">
      <c r="J1001" s="47">
        <v>18</v>
      </c>
      <c r="K1001" s="48">
        <v>1.077</v>
      </c>
      <c r="L1001" s="49">
        <v>64</v>
      </c>
      <c r="M1001" s="47">
        <v>1</v>
      </c>
      <c r="N1001" s="37">
        <f t="shared" si="150"/>
        <v>4.1487314463159315</v>
      </c>
      <c r="O1001" s="37">
        <f t="shared" si="151"/>
        <v>63.353581881673463</v>
      </c>
      <c r="P1001" s="37">
        <f t="shared" si="152"/>
        <v>0.98446084940790568</v>
      </c>
      <c r="Q1001" s="1">
        <f>VLOOKUP(P1001,Rates!$A$2:$B$7,2,TRUE)</f>
        <v>0.15</v>
      </c>
      <c r="R1001" s="38">
        <f t="shared" ca="1" si="153"/>
        <v>0.48918548322886291</v>
      </c>
      <c r="S1001" s="53">
        <f t="shared" ca="1" si="154"/>
        <v>1</v>
      </c>
      <c r="T1001" s="38">
        <f t="shared" ca="1" si="155"/>
        <v>0.13564407693101876</v>
      </c>
      <c r="U1001" s="54">
        <f t="shared" ca="1" si="156"/>
        <v>0.29154129401771162</v>
      </c>
      <c r="V1001">
        <f t="shared" ca="1" si="157"/>
        <v>8</v>
      </c>
      <c r="W1001" s="41">
        <f ca="1">VLOOKUP(LoanApplications!Q1001,Rates!$B$2:$C$7,2,FALSE)*V1001-800</f>
        <v>45.652073294430465</v>
      </c>
      <c r="X1001">
        <f t="shared" si="158"/>
        <v>1</v>
      </c>
      <c r="Y1001" s="41">
        <f t="shared" ca="1" si="159"/>
        <v>45.652073294430465</v>
      </c>
    </row>
    <row r="1002" spans="10:25">
      <c r="J1002" s="47">
        <v>14</v>
      </c>
      <c r="K1002" s="48">
        <v>1.165</v>
      </c>
      <c r="L1002" s="49">
        <v>66</v>
      </c>
      <c r="M1002" s="47">
        <v>1</v>
      </c>
      <c r="N1002" s="37">
        <f t="shared" si="150"/>
        <v>3.2864386598650697</v>
      </c>
      <c r="O1002" s="37">
        <f t="shared" si="151"/>
        <v>26.74743711227325</v>
      </c>
      <c r="P1002" s="37">
        <f t="shared" si="152"/>
        <v>0.96396063550108269</v>
      </c>
      <c r="Q1002" s="1">
        <f>VLOOKUP(P1002,Rates!$A$2:$B$7,2,TRUE)</f>
        <v>0.15</v>
      </c>
      <c r="R1002" s="38">
        <f t="shared" ca="1" si="153"/>
        <v>0.54800412943678412</v>
      </c>
      <c r="S1002" s="53">
        <f t="shared" ca="1" si="154"/>
        <v>1</v>
      </c>
      <c r="T1002" s="38">
        <f t="shared" ca="1" si="155"/>
        <v>0.68535186936212222</v>
      </c>
      <c r="U1002" s="54">
        <f t="shared" ca="1" si="156"/>
        <v>2.31260062022195</v>
      </c>
      <c r="V1002">
        <f t="shared" ca="1" si="157"/>
        <v>8</v>
      </c>
      <c r="W1002" s="41">
        <f ca="1">VLOOKUP(LoanApplications!Q1002,Rates!$B$2:$C$7,2,FALSE)*V1002-800</f>
        <v>45.652073294430465</v>
      </c>
      <c r="X1002">
        <f t="shared" si="158"/>
        <v>1</v>
      </c>
      <c r="Y1002" s="41">
        <f t="shared" ca="1" si="159"/>
        <v>45.652073294430465</v>
      </c>
    </row>
    <row r="1003" spans="10:25">
      <c r="J1003" s="47">
        <v>21</v>
      </c>
      <c r="K1003" s="48">
        <v>1.8839999999999999</v>
      </c>
      <c r="L1003" s="49">
        <v>69</v>
      </c>
      <c r="M1003" s="47">
        <v>1</v>
      </c>
      <c r="N1003" s="37">
        <f t="shared" si="150"/>
        <v>3.2718554654406624</v>
      </c>
      <c r="O1003" s="37">
        <f t="shared" si="151"/>
        <v>26.360204443848357</v>
      </c>
      <c r="P1003" s="37">
        <f t="shared" si="152"/>
        <v>0.96345056550829833</v>
      </c>
      <c r="Q1003" s="1">
        <f>VLOOKUP(P1003,Rates!$A$2:$B$7,2,TRUE)</f>
        <v>0.15</v>
      </c>
      <c r="R1003" s="38">
        <f t="shared" ca="1" si="153"/>
        <v>0.27067831503351536</v>
      </c>
      <c r="S1003" s="53">
        <f t="shared" ca="1" si="154"/>
        <v>1</v>
      </c>
      <c r="T1003" s="38">
        <f t="shared" ca="1" si="155"/>
        <v>0.13642815567048738</v>
      </c>
      <c r="U1003" s="54">
        <f t="shared" ca="1" si="156"/>
        <v>0.29335636709675472</v>
      </c>
      <c r="V1003">
        <f t="shared" ca="1" si="157"/>
        <v>8</v>
      </c>
      <c r="W1003" s="41">
        <f ca="1">VLOOKUP(LoanApplications!Q1003,Rates!$B$2:$C$7,2,FALSE)*V1003-800</f>
        <v>45.652073294430465</v>
      </c>
      <c r="X1003">
        <f t="shared" si="158"/>
        <v>1</v>
      </c>
      <c r="Y1003" s="41">
        <f t="shared" ca="1" si="159"/>
        <v>45.652073294430465</v>
      </c>
    </row>
    <row r="1004" spans="10:25">
      <c r="J1004" s="47">
        <v>16</v>
      </c>
      <c r="K1004" s="48">
        <v>0.36799999999999999</v>
      </c>
      <c r="L1004" s="49">
        <v>55</v>
      </c>
      <c r="M1004" s="47">
        <v>1</v>
      </c>
      <c r="N1004" s="37">
        <f t="shared" si="150"/>
        <v>2.9425975455612274</v>
      </c>
      <c r="O1004" s="37">
        <f t="shared" si="151"/>
        <v>18.965044955075506</v>
      </c>
      <c r="P1004" s="37">
        <f t="shared" si="152"/>
        <v>0.9499124593883882</v>
      </c>
      <c r="Q1004" s="1">
        <f>VLOOKUP(P1004,Rates!$A$2:$B$7,2,TRUE)</f>
        <v>0.22</v>
      </c>
      <c r="R1004" s="38">
        <f t="shared" ca="1" si="153"/>
        <v>0.4108681375942359</v>
      </c>
      <c r="S1004" s="53">
        <f t="shared" ca="1" si="154"/>
        <v>1</v>
      </c>
      <c r="T1004" s="38">
        <f t="shared" ca="1" si="155"/>
        <v>0.89447892005730656</v>
      </c>
      <c r="U1004" s="54">
        <f t="shared" ca="1" si="156"/>
        <v>4.4976890722840039</v>
      </c>
      <c r="V1004">
        <f t="shared" ca="1" si="157"/>
        <v>8</v>
      </c>
      <c r="W1004" s="41">
        <f ca="1">VLOOKUP(LoanApplications!Q1004,Rates!$B$2:$C$7,2,FALSE)*V1004-800</f>
        <v>67.398382478407598</v>
      </c>
      <c r="X1004">
        <f t="shared" si="158"/>
        <v>1</v>
      </c>
      <c r="Y1004" s="41">
        <f t="shared" ca="1" si="159"/>
        <v>67.398382478407598</v>
      </c>
    </row>
    <row r="1005" spans="10:25">
      <c r="J1005" s="47">
        <v>16</v>
      </c>
      <c r="K1005" s="48">
        <v>1.609</v>
      </c>
      <c r="L1005" s="49">
        <v>56</v>
      </c>
      <c r="M1005" s="47">
        <v>1</v>
      </c>
      <c r="N1005" s="37">
        <f t="shared" si="150"/>
        <v>-3.1414661236391801</v>
      </c>
      <c r="O1005" s="37">
        <f t="shared" si="151"/>
        <v>4.3219386464654265E-2</v>
      </c>
      <c r="P1005" s="37">
        <f t="shared" si="152"/>
        <v>4.1428856696307761E-2</v>
      </c>
      <c r="Q1005" s="1">
        <f>VLOOKUP(P1005,Rates!$A$2:$B$7,2,TRUE)</f>
        <v>0.35</v>
      </c>
      <c r="R1005" s="38">
        <f t="shared" ca="1" si="153"/>
        <v>0.86756913362189314</v>
      </c>
      <c r="S1005" s="53">
        <f t="shared" ca="1" si="154"/>
        <v>0</v>
      </c>
      <c r="T1005" s="38">
        <f t="shared" ca="1" si="155"/>
        <v>0.11628102503577664</v>
      </c>
      <c r="U1005" s="54">
        <f t="shared" ca="1" si="156"/>
        <v>0.24723233702021682</v>
      </c>
      <c r="V1005">
        <f t="shared" ca="1" si="157"/>
        <v>0</v>
      </c>
      <c r="W1005" s="41">
        <f ca="1">VLOOKUP(LoanApplications!Q1005,Rates!$B$2:$C$7,2,FALSE)*V1005-800</f>
        <v>-800</v>
      </c>
      <c r="X1005">
        <f t="shared" si="158"/>
        <v>0</v>
      </c>
      <c r="Y1005" s="41">
        <f t="shared" ca="1" si="159"/>
        <v>0</v>
      </c>
    </row>
    <row r="1006" spans="10:25">
      <c r="J1006" s="47">
        <v>8</v>
      </c>
      <c r="K1006" s="48">
        <v>0.98599999999999999</v>
      </c>
      <c r="L1006" s="49">
        <v>56.003999999999998</v>
      </c>
      <c r="M1006" s="47">
        <v>1</v>
      </c>
      <c r="N1006" s="37">
        <f t="shared" si="150"/>
        <v>-2.5429138210858824</v>
      </c>
      <c r="O1006" s="37">
        <f t="shared" si="151"/>
        <v>7.8636931688849485E-2</v>
      </c>
      <c r="P1006" s="37">
        <f t="shared" si="152"/>
        <v>7.2903985927614795E-2</v>
      </c>
      <c r="Q1006" s="1">
        <f>VLOOKUP(P1006,Rates!$A$2:$B$7,2,TRUE)</f>
        <v>0.35</v>
      </c>
      <c r="R1006" s="38">
        <f t="shared" ca="1" si="153"/>
        <v>0.65588733906389685</v>
      </c>
      <c r="S1006" s="53">
        <f t="shared" ca="1" si="154"/>
        <v>0</v>
      </c>
      <c r="T1006" s="38">
        <f t="shared" ca="1" si="155"/>
        <v>0.48962125532646417</v>
      </c>
      <c r="U1006" s="54">
        <f t="shared" ca="1" si="156"/>
        <v>1.3452043845342252</v>
      </c>
      <c r="V1006">
        <f t="shared" ca="1" si="157"/>
        <v>1</v>
      </c>
      <c r="W1006" s="41">
        <f ca="1">VLOOKUP(LoanApplications!Q1006,Rates!$B$2:$C$7,2,FALSE)*V1006-800</f>
        <v>-686.43516829366274</v>
      </c>
      <c r="X1006">
        <f t="shared" si="158"/>
        <v>0</v>
      </c>
      <c r="Y1006" s="41">
        <f t="shared" ca="1" si="159"/>
        <v>0</v>
      </c>
    </row>
    <row r="1007" spans="10:25">
      <c r="J1007" s="47">
        <v>7</v>
      </c>
      <c r="K1007" s="48">
        <v>1.5489999999999999</v>
      </c>
      <c r="L1007" s="49">
        <v>75</v>
      </c>
      <c r="M1007" s="47">
        <v>1</v>
      </c>
      <c r="N1007" s="37">
        <f t="shared" si="150"/>
        <v>3.1770345320741242</v>
      </c>
      <c r="O1007" s="37">
        <f t="shared" si="151"/>
        <v>23.975549304820941</v>
      </c>
      <c r="P1007" s="37">
        <f t="shared" si="152"/>
        <v>0.95996084058872033</v>
      </c>
      <c r="Q1007" s="1">
        <f>VLOOKUP(P1007,Rates!$A$2:$B$7,2,TRUE)</f>
        <v>0.15</v>
      </c>
      <c r="R1007" s="38">
        <f t="shared" ca="1" si="153"/>
        <v>0.49415623319769375</v>
      </c>
      <c r="S1007" s="53">
        <f t="shared" ca="1" si="154"/>
        <v>1</v>
      </c>
      <c r="T1007" s="38">
        <f t="shared" ca="1" si="155"/>
        <v>0.95692216702437638</v>
      </c>
      <c r="U1007" s="54">
        <f t="shared" ca="1" si="156"/>
        <v>6.2894934605783064</v>
      </c>
      <c r="V1007">
        <f t="shared" ca="1" si="157"/>
        <v>8</v>
      </c>
      <c r="W1007" s="41">
        <f ca="1">VLOOKUP(LoanApplications!Q1007,Rates!$B$2:$C$7,2,FALSE)*V1007-800</f>
        <v>45.652073294430465</v>
      </c>
      <c r="X1007">
        <f t="shared" si="158"/>
        <v>1</v>
      </c>
      <c r="Y1007" s="41">
        <f t="shared" ca="1" si="159"/>
        <v>45.652073294430465</v>
      </c>
    </row>
    <row r="1008" spans="10:25">
      <c r="J1008" s="47">
        <v>19</v>
      </c>
      <c r="K1008" s="48">
        <v>0.51</v>
      </c>
      <c r="L1008" s="49">
        <v>56</v>
      </c>
      <c r="M1008" s="47">
        <v>1</v>
      </c>
      <c r="N1008" s="37">
        <f t="shared" si="150"/>
        <v>3.6786710657310522</v>
      </c>
      <c r="O1008" s="37">
        <f t="shared" si="151"/>
        <v>39.593741614426307</v>
      </c>
      <c r="P1008" s="37">
        <f t="shared" si="152"/>
        <v>0.97536566080805376</v>
      </c>
      <c r="Q1008" s="1">
        <f>VLOOKUP(P1008,Rates!$A$2:$B$7,2,TRUE)</f>
        <v>0.15</v>
      </c>
      <c r="R1008" s="38">
        <f t="shared" ca="1" si="153"/>
        <v>0.95667286499427295</v>
      </c>
      <c r="S1008" s="53">
        <f t="shared" ca="1" si="154"/>
        <v>1</v>
      </c>
      <c r="T1008" s="38">
        <f t="shared" ca="1" si="155"/>
        <v>0.80389287839015811</v>
      </c>
      <c r="U1008" s="54">
        <f t="shared" ca="1" si="156"/>
        <v>3.2581884604476885</v>
      </c>
      <c r="V1008">
        <f t="shared" ca="1" si="157"/>
        <v>8</v>
      </c>
      <c r="W1008" s="41">
        <f ca="1">VLOOKUP(LoanApplications!Q1008,Rates!$B$2:$C$7,2,FALSE)*V1008-800</f>
        <v>45.652073294430465</v>
      </c>
      <c r="X1008">
        <f t="shared" si="158"/>
        <v>1</v>
      </c>
      <c r="Y1008" s="41">
        <f t="shared" ca="1" si="159"/>
        <v>45.652073294430465</v>
      </c>
    </row>
    <row r="1009" spans="10:25">
      <c r="J1009" s="47">
        <v>22</v>
      </c>
      <c r="K1009" s="48">
        <v>1.9899999999999998</v>
      </c>
      <c r="L1009" s="49">
        <v>65</v>
      </c>
      <c r="M1009" s="47">
        <v>1</v>
      </c>
      <c r="N1009" s="37">
        <f t="shared" si="150"/>
        <v>1.1465598333091584</v>
      </c>
      <c r="O1009" s="37">
        <f t="shared" si="151"/>
        <v>3.1473468664336486</v>
      </c>
      <c r="P1009" s="37">
        <f t="shared" si="152"/>
        <v>0.75888199559736558</v>
      </c>
      <c r="Q1009" s="1">
        <f>VLOOKUP(P1009,Rates!$A$2:$B$7,2,TRUE)</f>
        <v>0.25</v>
      </c>
      <c r="R1009" s="38">
        <f t="shared" ca="1" si="153"/>
        <v>0.24717511803220271</v>
      </c>
      <c r="S1009" s="53">
        <f t="shared" ca="1" si="154"/>
        <v>1</v>
      </c>
      <c r="T1009" s="38">
        <f t="shared" ca="1" si="155"/>
        <v>0.75764370407336123</v>
      </c>
      <c r="U1009" s="54">
        <f t="shared" ca="1" si="156"/>
        <v>2.8346926767496878</v>
      </c>
      <c r="V1009">
        <f t="shared" ca="1" si="157"/>
        <v>8</v>
      </c>
      <c r="W1009" s="41">
        <f ca="1">VLOOKUP(LoanApplications!Q1009,Rates!$B$2:$C$7,2,FALSE)*V1009-800</f>
        <v>76.803357187340907</v>
      </c>
      <c r="X1009">
        <f t="shared" si="158"/>
        <v>1</v>
      </c>
      <c r="Y1009" s="41">
        <f t="shared" ca="1" si="159"/>
        <v>76.803357187340907</v>
      </c>
    </row>
    <row r="1010" spans="10:25">
      <c r="J1010" s="47">
        <v>19</v>
      </c>
      <c r="K1010" s="48">
        <v>0.44500000000000001</v>
      </c>
      <c r="L1010" s="49">
        <v>46</v>
      </c>
      <c r="M1010" s="47">
        <v>1</v>
      </c>
      <c r="N1010" s="37">
        <f t="shared" si="150"/>
        <v>-0.73289098492929838</v>
      </c>
      <c r="O1010" s="37">
        <f t="shared" si="151"/>
        <v>0.48051781037129154</v>
      </c>
      <c r="P1010" s="37">
        <f t="shared" si="152"/>
        <v>0.32456064155741898</v>
      </c>
      <c r="Q1010" s="1">
        <f>VLOOKUP(P1010,Rates!$A$2:$B$7,2,TRUE)</f>
        <v>0.3</v>
      </c>
      <c r="R1010" s="38">
        <f t="shared" ca="1" si="153"/>
        <v>0.49393406191326439</v>
      </c>
      <c r="S1010" s="53">
        <f t="shared" ca="1" si="154"/>
        <v>0</v>
      </c>
      <c r="T1010" s="38">
        <f t="shared" ca="1" si="155"/>
        <v>7.6291536758910872E-2</v>
      </c>
      <c r="U1010" s="54">
        <f t="shared" ca="1" si="156"/>
        <v>0.1587175461978742</v>
      </c>
      <c r="V1010">
        <f t="shared" ca="1" si="157"/>
        <v>0</v>
      </c>
      <c r="W1010" s="41">
        <f ca="1">VLOOKUP(LoanApplications!Q1010,Rates!$B$2:$C$7,2,FALSE)*V1010-800</f>
        <v>-800</v>
      </c>
      <c r="X1010">
        <f t="shared" si="158"/>
        <v>1</v>
      </c>
      <c r="Y1010" s="41">
        <f t="shared" ca="1" si="159"/>
        <v>-800</v>
      </c>
    </row>
    <row r="1011" spans="10:25">
      <c r="J1011" s="47">
        <v>17</v>
      </c>
      <c r="K1011" s="48">
        <v>1.641</v>
      </c>
      <c r="L1011" s="49">
        <v>69</v>
      </c>
      <c r="M1011" s="47">
        <v>1</v>
      </c>
      <c r="N1011" s="37">
        <f t="shared" si="150"/>
        <v>3.2081088512933142</v>
      </c>
      <c r="O1011" s="37">
        <f t="shared" si="151"/>
        <v>24.732269570301906</v>
      </c>
      <c r="P1011" s="37">
        <f t="shared" si="152"/>
        <v>0.96113828990995342</v>
      </c>
      <c r="Q1011" s="1">
        <f>VLOOKUP(P1011,Rates!$A$2:$B$7,2,TRUE)</f>
        <v>0.15</v>
      </c>
      <c r="R1011" s="38">
        <f t="shared" ca="1" si="153"/>
        <v>0.35019624856258991</v>
      </c>
      <c r="S1011" s="53">
        <f t="shared" ca="1" si="154"/>
        <v>1</v>
      </c>
      <c r="T1011" s="38">
        <f t="shared" ca="1" si="155"/>
        <v>0.99977795068970954</v>
      </c>
      <c r="U1011" s="54">
        <f t="shared" ca="1" si="156"/>
        <v>16.825222164662271</v>
      </c>
      <c r="V1011">
        <f t="shared" ca="1" si="157"/>
        <v>8</v>
      </c>
      <c r="W1011" s="41">
        <f ca="1">VLOOKUP(LoanApplications!Q1011,Rates!$B$2:$C$7,2,FALSE)*V1011-800</f>
        <v>45.652073294430465</v>
      </c>
      <c r="X1011">
        <f t="shared" si="158"/>
        <v>1</v>
      </c>
      <c r="Y1011" s="41">
        <f t="shared" ca="1" si="159"/>
        <v>45.652073294430465</v>
      </c>
    </row>
    <row r="1012" spans="10:25">
      <c r="J1012" s="47">
        <v>24</v>
      </c>
      <c r="K1012" s="48">
        <v>1.6280000000000001</v>
      </c>
      <c r="L1012" s="49">
        <v>58</v>
      </c>
      <c r="M1012" s="47">
        <v>1</v>
      </c>
      <c r="N1012" s="37">
        <f t="shared" si="150"/>
        <v>0.4054845448790303</v>
      </c>
      <c r="O1012" s="37">
        <f t="shared" si="151"/>
        <v>1.5000291554396417</v>
      </c>
      <c r="P1012" s="37">
        <f t="shared" si="152"/>
        <v>0.60000466481594072</v>
      </c>
      <c r="Q1012" s="1">
        <f>VLOOKUP(P1012,Rates!$A$2:$B$7,2,TRUE)</f>
        <v>0.28000000000000003</v>
      </c>
      <c r="R1012" s="38">
        <f t="shared" ca="1" si="153"/>
        <v>0.83058055172358414</v>
      </c>
      <c r="S1012" s="53">
        <f t="shared" ca="1" si="154"/>
        <v>1</v>
      </c>
      <c r="T1012" s="38">
        <f t="shared" ca="1" si="155"/>
        <v>0.26367059894091127</v>
      </c>
      <c r="U1012" s="54">
        <f t="shared" ca="1" si="156"/>
        <v>0.61215540917934785</v>
      </c>
      <c r="V1012">
        <f t="shared" ca="1" si="157"/>
        <v>8</v>
      </c>
      <c r="W1012" s="41">
        <f ca="1">VLOOKUP(LoanApplications!Q1012,Rates!$B$2:$C$7,2,FALSE)*V1012-800</f>
        <v>86.259095044028413</v>
      </c>
      <c r="X1012">
        <f t="shared" si="158"/>
        <v>1</v>
      </c>
      <c r="Y1012" s="41">
        <f t="shared" ca="1" si="159"/>
        <v>86.259095044028413</v>
      </c>
    </row>
    <row r="1013" spans="10:25">
      <c r="J1013" s="47">
        <v>20</v>
      </c>
      <c r="K1013" s="48">
        <v>1.2109999999999999</v>
      </c>
      <c r="L1013" s="49">
        <v>55</v>
      </c>
      <c r="M1013" s="47">
        <v>1</v>
      </c>
      <c r="N1013" s="37">
        <f t="shared" si="150"/>
        <v>-0.16508712790573554</v>
      </c>
      <c r="O1013" s="37">
        <f t="shared" si="151"/>
        <v>0.84781983210339473</v>
      </c>
      <c r="P1013" s="37">
        <f t="shared" si="152"/>
        <v>0.45882169753439195</v>
      </c>
      <c r="Q1013" s="1">
        <f>VLOOKUP(P1013,Rates!$A$2:$B$7,2,TRUE)</f>
        <v>0.28000000000000003</v>
      </c>
      <c r="R1013" s="38">
        <f t="shared" ca="1" si="153"/>
        <v>0.86045530516224134</v>
      </c>
      <c r="S1013" s="53">
        <f t="shared" ca="1" si="154"/>
        <v>1</v>
      </c>
      <c r="T1013" s="38">
        <f t="shared" ca="1" si="155"/>
        <v>0.38893445235826996</v>
      </c>
      <c r="U1013" s="54">
        <f t="shared" ca="1" si="156"/>
        <v>0.98510209256370374</v>
      </c>
      <c r="V1013">
        <f t="shared" ca="1" si="157"/>
        <v>8</v>
      </c>
      <c r="W1013" s="41">
        <f ca="1">VLOOKUP(LoanApplications!Q1013,Rates!$B$2:$C$7,2,FALSE)*V1013-800</f>
        <v>86.259095044028413</v>
      </c>
      <c r="X1013">
        <f t="shared" si="158"/>
        <v>1</v>
      </c>
      <c r="Y1013" s="41">
        <f t="shared" ca="1" si="159"/>
        <v>86.259095044028413</v>
      </c>
    </row>
    <row r="1014" spans="10:25">
      <c r="J1014" s="47">
        <v>14</v>
      </c>
      <c r="K1014" s="48">
        <v>1.0660000000000001</v>
      </c>
      <c r="L1014" s="49">
        <v>59</v>
      </c>
      <c r="M1014" s="47">
        <v>1</v>
      </c>
      <c r="N1014" s="37">
        <f t="shared" si="150"/>
        <v>0.48113118088176776</v>
      </c>
      <c r="O1014" s="37">
        <f t="shared" si="151"/>
        <v>1.617903508990449</v>
      </c>
      <c r="P1014" s="37">
        <f t="shared" si="152"/>
        <v>0.61801495106073123</v>
      </c>
      <c r="Q1014" s="1">
        <f>VLOOKUP(P1014,Rates!$A$2:$B$7,2,TRUE)</f>
        <v>0.28000000000000003</v>
      </c>
      <c r="R1014" s="38">
        <f t="shared" ca="1" si="153"/>
        <v>0.80299033038746082</v>
      </c>
      <c r="S1014" s="53">
        <f t="shared" ca="1" si="154"/>
        <v>1</v>
      </c>
      <c r="T1014" s="38">
        <f t="shared" ca="1" si="155"/>
        <v>0.9867992405499415</v>
      </c>
      <c r="U1014" s="54">
        <f t="shared" ca="1" si="156"/>
        <v>8.6549618338989873</v>
      </c>
      <c r="V1014">
        <f t="shared" ca="1" si="157"/>
        <v>8</v>
      </c>
      <c r="W1014" s="41">
        <f ca="1">VLOOKUP(LoanApplications!Q1014,Rates!$B$2:$C$7,2,FALSE)*V1014-800</f>
        <v>86.259095044028413</v>
      </c>
      <c r="X1014">
        <f t="shared" si="158"/>
        <v>1</v>
      </c>
      <c r="Y1014" s="41">
        <f t="shared" ca="1" si="159"/>
        <v>86.259095044028413</v>
      </c>
    </row>
    <row r="1015" spans="10:25">
      <c r="J1015" s="47">
        <v>17</v>
      </c>
      <c r="K1015" s="48">
        <v>1.448</v>
      </c>
      <c r="L1015" s="49">
        <v>65</v>
      </c>
      <c r="M1015" s="47">
        <v>1</v>
      </c>
      <c r="N1015" s="37">
        <f t="shared" si="150"/>
        <v>2.3261990727484907</v>
      </c>
      <c r="O1015" s="37">
        <f t="shared" si="151"/>
        <v>10.238949973963559</v>
      </c>
      <c r="P1015" s="37">
        <f t="shared" si="152"/>
        <v>0.91102371642220792</v>
      </c>
      <c r="Q1015" s="1">
        <f>VLOOKUP(P1015,Rates!$A$2:$B$7,2,TRUE)</f>
        <v>0.22</v>
      </c>
      <c r="R1015" s="38">
        <f t="shared" ca="1" si="153"/>
        <v>0.53033547961221328</v>
      </c>
      <c r="S1015" s="53">
        <f t="shared" ca="1" si="154"/>
        <v>1</v>
      </c>
      <c r="T1015" s="38">
        <f t="shared" ca="1" si="155"/>
        <v>0.45605667598394861</v>
      </c>
      <c r="U1015" s="54">
        <f t="shared" ca="1" si="156"/>
        <v>1.2178204426954522</v>
      </c>
      <c r="V1015">
        <f t="shared" ca="1" si="157"/>
        <v>8</v>
      </c>
      <c r="W1015" s="41">
        <f ca="1">VLOOKUP(LoanApplications!Q1015,Rates!$B$2:$C$7,2,FALSE)*V1015-800</f>
        <v>67.398382478407598</v>
      </c>
      <c r="X1015">
        <f t="shared" si="158"/>
        <v>1</v>
      </c>
      <c r="Y1015" s="41">
        <f t="shared" ca="1" si="159"/>
        <v>67.398382478407598</v>
      </c>
    </row>
    <row r="1016" spans="10:25">
      <c r="J1016" s="47">
        <v>18</v>
      </c>
      <c r="K1016" s="48">
        <v>0.8630000000000001</v>
      </c>
      <c r="L1016" s="49">
        <v>48</v>
      </c>
      <c r="M1016" s="47">
        <v>1</v>
      </c>
      <c r="N1016" s="37">
        <f t="shared" si="150"/>
        <v>-2.3283387653446717</v>
      </c>
      <c r="O1016" s="37">
        <f t="shared" si="151"/>
        <v>9.7457512484351916E-2</v>
      </c>
      <c r="P1016" s="37">
        <f t="shared" si="152"/>
        <v>8.8802993624540444E-2</v>
      </c>
      <c r="Q1016" s="1">
        <f>VLOOKUP(P1016,Rates!$A$2:$B$7,2,TRUE)</f>
        <v>0.35</v>
      </c>
      <c r="R1016" s="38">
        <f t="shared" ca="1" si="153"/>
        <v>0.63724327872220399</v>
      </c>
      <c r="S1016" s="53">
        <f t="shared" ca="1" si="154"/>
        <v>0</v>
      </c>
      <c r="T1016" s="38">
        <f t="shared" ca="1" si="155"/>
        <v>0.64364254597110238</v>
      </c>
      <c r="U1016" s="54">
        <f t="shared" ca="1" si="156"/>
        <v>2.0636419350695636</v>
      </c>
      <c r="V1016">
        <f t="shared" ca="1" si="157"/>
        <v>2</v>
      </c>
      <c r="W1016" s="41">
        <f ca="1">VLOOKUP(LoanApplications!Q1016,Rates!$B$2:$C$7,2,FALSE)*V1016-800</f>
        <v>-572.87033658732548</v>
      </c>
      <c r="X1016">
        <f t="shared" si="158"/>
        <v>0</v>
      </c>
      <c r="Y1016" s="41">
        <f t="shared" ca="1" si="159"/>
        <v>0</v>
      </c>
    </row>
    <row r="1017" spans="10:25">
      <c r="J1017" s="47">
        <v>21</v>
      </c>
      <c r="K1017" s="48">
        <v>1.98</v>
      </c>
      <c r="L1017" s="49">
        <v>58</v>
      </c>
      <c r="M1017" s="47">
        <v>1</v>
      </c>
      <c r="N1017" s="37">
        <f t="shared" si="150"/>
        <v>-2.4662206914113867</v>
      </c>
      <c r="O1017" s="37">
        <f t="shared" si="151"/>
        <v>8.4905136117469027E-2</v>
      </c>
      <c r="P1017" s="37">
        <f t="shared" si="152"/>
        <v>7.8260424152214403E-2</v>
      </c>
      <c r="Q1017" s="1">
        <f>VLOOKUP(P1017,Rates!$A$2:$B$7,2,TRUE)</f>
        <v>0.35</v>
      </c>
      <c r="R1017" s="38">
        <f t="shared" ca="1" si="153"/>
        <v>0.64936276967440509</v>
      </c>
      <c r="S1017" s="53">
        <f t="shared" ca="1" si="154"/>
        <v>0</v>
      </c>
      <c r="T1017" s="38">
        <f t="shared" ca="1" si="155"/>
        <v>1.3314921133799729E-2</v>
      </c>
      <c r="U1017" s="54">
        <f t="shared" ca="1" si="156"/>
        <v>2.6808718986428819E-2</v>
      </c>
      <c r="V1017">
        <f t="shared" ca="1" si="157"/>
        <v>0</v>
      </c>
      <c r="W1017" s="41">
        <f ca="1">VLOOKUP(LoanApplications!Q1017,Rates!$B$2:$C$7,2,FALSE)*V1017-800</f>
        <v>-800</v>
      </c>
      <c r="X1017">
        <f t="shared" si="158"/>
        <v>0</v>
      </c>
      <c r="Y1017" s="41">
        <f t="shared" ca="1" si="159"/>
        <v>0</v>
      </c>
    </row>
    <row r="1018" spans="10:25">
      <c r="J1018" s="47">
        <v>9</v>
      </c>
      <c r="K1018" s="48">
        <v>0.27</v>
      </c>
      <c r="L1018" s="49">
        <v>50</v>
      </c>
      <c r="M1018" s="47">
        <v>1</v>
      </c>
      <c r="N1018" s="37">
        <f t="shared" si="150"/>
        <v>-1.2762773973922208</v>
      </c>
      <c r="O1018" s="37">
        <f t="shared" si="151"/>
        <v>0.27907425171416944</v>
      </c>
      <c r="P1018" s="37">
        <f t="shared" si="152"/>
        <v>0.21818455913733242</v>
      </c>
      <c r="Q1018" s="1">
        <f>VLOOKUP(P1018,Rates!$A$2:$B$7,2,TRUE)</f>
        <v>0.35</v>
      </c>
      <c r="R1018" s="38">
        <f t="shared" ca="1" si="153"/>
        <v>0.91686256925611354</v>
      </c>
      <c r="S1018" s="53">
        <f t="shared" ca="1" si="154"/>
        <v>1</v>
      </c>
      <c r="T1018" s="38">
        <f t="shared" ca="1" si="155"/>
        <v>0.66783451836042751</v>
      </c>
      <c r="U1018" s="54">
        <f t="shared" ca="1" si="156"/>
        <v>2.2042439911430618</v>
      </c>
      <c r="V1018">
        <f t="shared" ca="1" si="157"/>
        <v>8</v>
      </c>
      <c r="W1018" s="41">
        <f ca="1">VLOOKUP(LoanApplications!Q1018,Rates!$B$2:$C$7,2,FALSE)*V1018-800</f>
        <v>108.51865365069818</v>
      </c>
      <c r="X1018">
        <f t="shared" si="158"/>
        <v>0</v>
      </c>
      <c r="Y1018" s="41">
        <f t="shared" ca="1" si="159"/>
        <v>0</v>
      </c>
    </row>
    <row r="1019" spans="10:25">
      <c r="J1019" s="47">
        <v>6</v>
      </c>
      <c r="K1019" s="48">
        <v>1.518</v>
      </c>
      <c r="L1019" s="49">
        <v>62</v>
      </c>
      <c r="M1019" s="47">
        <v>1</v>
      </c>
      <c r="N1019" s="37">
        <f t="shared" si="150"/>
        <v>-3.1778261616710601</v>
      </c>
      <c r="O1019" s="37">
        <f t="shared" si="151"/>
        <v>4.1676153941473566E-2</v>
      </c>
      <c r="P1019" s="37">
        <f t="shared" si="152"/>
        <v>4.0008743392829102E-2</v>
      </c>
      <c r="Q1019" s="1">
        <f>VLOOKUP(P1019,Rates!$A$2:$B$7,2,TRUE)</f>
        <v>0.35</v>
      </c>
      <c r="R1019" s="38">
        <f t="shared" ca="1" si="153"/>
        <v>0.78691997585036488</v>
      </c>
      <c r="S1019" s="53">
        <f t="shared" ca="1" si="154"/>
        <v>0</v>
      </c>
      <c r="T1019" s="38">
        <f t="shared" ca="1" si="155"/>
        <v>0.45626308867711063</v>
      </c>
      <c r="U1019" s="54">
        <f t="shared" ca="1" si="156"/>
        <v>1.2185795359985518</v>
      </c>
      <c r="V1019">
        <f t="shared" ca="1" si="157"/>
        <v>1</v>
      </c>
      <c r="W1019" s="41">
        <f ca="1">VLOOKUP(LoanApplications!Q1019,Rates!$B$2:$C$7,2,FALSE)*V1019-800</f>
        <v>-686.43516829366274</v>
      </c>
      <c r="X1019">
        <f t="shared" si="158"/>
        <v>0</v>
      </c>
      <c r="Y1019" s="41">
        <f t="shared" ca="1" si="159"/>
        <v>0</v>
      </c>
    </row>
    <row r="1020" spans="10:25">
      <c r="J1020" s="47">
        <v>12</v>
      </c>
      <c r="K1020" s="48">
        <v>1.486</v>
      </c>
      <c r="L1020" s="49">
        <v>60</v>
      </c>
      <c r="M1020" s="47">
        <v>1</v>
      </c>
      <c r="N1020" s="37">
        <f t="shared" si="150"/>
        <v>-1.9374454859152976</v>
      </c>
      <c r="O1020" s="37">
        <f t="shared" si="151"/>
        <v>0.1440715128140351</v>
      </c>
      <c r="P1020" s="37">
        <f t="shared" si="152"/>
        <v>0.12592876511684759</v>
      </c>
      <c r="Q1020" s="1">
        <f>VLOOKUP(P1020,Rates!$A$2:$B$7,2,TRUE)</f>
        <v>0.35</v>
      </c>
      <c r="R1020" s="38">
        <f t="shared" ca="1" si="153"/>
        <v>0.13610992484369466</v>
      </c>
      <c r="S1020" s="53">
        <f t="shared" ca="1" si="154"/>
        <v>0</v>
      </c>
      <c r="T1020" s="38">
        <f t="shared" ca="1" si="155"/>
        <v>0.97683306479676379</v>
      </c>
      <c r="U1020" s="54">
        <f t="shared" ca="1" si="156"/>
        <v>7.5300584472801653</v>
      </c>
      <c r="V1020">
        <f t="shared" ca="1" si="157"/>
        <v>7</v>
      </c>
      <c r="W1020" s="41">
        <f ca="1">VLOOKUP(LoanApplications!Q1020,Rates!$B$2:$C$7,2,FALSE)*V1020-800</f>
        <v>-5.046178055639075</v>
      </c>
      <c r="X1020">
        <f t="shared" si="158"/>
        <v>0</v>
      </c>
      <c r="Y1020" s="41">
        <f t="shared" ca="1" si="159"/>
        <v>0</v>
      </c>
    </row>
    <row r="1021" spans="10:25">
      <c r="J1021" s="47">
        <v>14</v>
      </c>
      <c r="K1021" s="48">
        <v>1.506</v>
      </c>
      <c r="L1021" s="49">
        <v>59</v>
      </c>
      <c r="M1021" s="47">
        <v>1</v>
      </c>
      <c r="N1021" s="37">
        <f t="shared" si="150"/>
        <v>-1.8445850967020583</v>
      </c>
      <c r="O1021" s="37">
        <f t="shared" si="151"/>
        <v>0.15809089971993892</v>
      </c>
      <c r="P1021" s="37">
        <f t="shared" si="152"/>
        <v>0.13650992314866653</v>
      </c>
      <c r="Q1021" s="1">
        <f>VLOOKUP(P1021,Rates!$A$2:$B$7,2,TRUE)</f>
        <v>0.35</v>
      </c>
      <c r="R1021" s="38">
        <f t="shared" ca="1" si="153"/>
        <v>0.83910833504159454</v>
      </c>
      <c r="S1021" s="53">
        <f t="shared" ca="1" si="154"/>
        <v>0</v>
      </c>
      <c r="T1021" s="38">
        <f t="shared" ca="1" si="155"/>
        <v>0.77217401340014558</v>
      </c>
      <c r="U1021" s="54">
        <f t="shared" ca="1" si="156"/>
        <v>2.958346316186236</v>
      </c>
      <c r="V1021">
        <f t="shared" ca="1" si="157"/>
        <v>2</v>
      </c>
      <c r="W1021" s="41">
        <f ca="1">VLOOKUP(LoanApplications!Q1021,Rates!$B$2:$C$7,2,FALSE)*V1021-800</f>
        <v>-572.87033658732548</v>
      </c>
      <c r="X1021">
        <f t="shared" si="158"/>
        <v>0</v>
      </c>
      <c r="Y1021" s="41">
        <f t="shared" ca="1" si="159"/>
        <v>0</v>
      </c>
    </row>
    <row r="1022" spans="10:25">
      <c r="J1022" s="47">
        <v>24</v>
      </c>
      <c r="K1022" s="48">
        <v>0.38800000000000001</v>
      </c>
      <c r="L1022" s="49">
        <v>41.718000000000004</v>
      </c>
      <c r="M1022" s="47">
        <v>1</v>
      </c>
      <c r="N1022" s="37">
        <f t="shared" si="150"/>
        <v>-0.78253293737338581</v>
      </c>
      <c r="O1022" s="37">
        <f t="shared" si="151"/>
        <v>0.457246366860382</v>
      </c>
      <c r="P1022" s="37">
        <f t="shared" si="152"/>
        <v>0.31377423698472701</v>
      </c>
      <c r="Q1022" s="1">
        <f>VLOOKUP(P1022,Rates!$A$2:$B$7,2,TRUE)</f>
        <v>0.3</v>
      </c>
      <c r="R1022" s="38">
        <f t="shared" ca="1" si="153"/>
        <v>0.31262204429430862</v>
      </c>
      <c r="S1022" s="53">
        <f t="shared" ca="1" si="154"/>
        <v>0</v>
      </c>
      <c r="T1022" s="38">
        <f t="shared" ca="1" si="155"/>
        <v>0.29675670796837761</v>
      </c>
      <c r="U1022" s="54">
        <f t="shared" ca="1" si="156"/>
        <v>0.70410474036723492</v>
      </c>
      <c r="V1022">
        <f t="shared" ca="1" si="157"/>
        <v>0</v>
      </c>
      <c r="W1022" s="41">
        <f ca="1">VLOOKUP(LoanApplications!Q1022,Rates!$B$2:$C$7,2,FALSE)*V1022-800</f>
        <v>-800</v>
      </c>
      <c r="X1022">
        <f t="shared" si="158"/>
        <v>1</v>
      </c>
      <c r="Y1022" s="41">
        <f t="shared" ca="1" si="159"/>
        <v>-800</v>
      </c>
    </row>
    <row r="1023" spans="10:25">
      <c r="J1023" s="47">
        <v>17</v>
      </c>
      <c r="K1023" s="48">
        <v>2.452</v>
      </c>
      <c r="L1023" s="49">
        <v>74</v>
      </c>
      <c r="M1023" s="47">
        <v>1</v>
      </c>
      <c r="N1023" s="37">
        <f t="shared" si="150"/>
        <v>1.2989577809439261</v>
      </c>
      <c r="O1023" s="37">
        <f t="shared" si="151"/>
        <v>3.6654744488504627</v>
      </c>
      <c r="P1023" s="37">
        <f t="shared" si="152"/>
        <v>0.7856595270291552</v>
      </c>
      <c r="Q1023" s="1">
        <f>VLOOKUP(P1023,Rates!$A$2:$B$7,2,TRUE)</f>
        <v>0.25</v>
      </c>
      <c r="R1023" s="38">
        <f t="shared" ca="1" si="153"/>
        <v>8.5270560580752663E-2</v>
      </c>
      <c r="S1023" s="53">
        <f t="shared" ca="1" si="154"/>
        <v>0</v>
      </c>
      <c r="T1023" s="38">
        <f t="shared" ca="1" si="155"/>
        <v>0.36836347924708823</v>
      </c>
      <c r="U1023" s="54">
        <f t="shared" ca="1" si="156"/>
        <v>0.91888235134857665</v>
      </c>
      <c r="V1023">
        <f t="shared" ca="1" si="157"/>
        <v>0</v>
      </c>
      <c r="W1023" s="41">
        <f ca="1">VLOOKUP(LoanApplications!Q1023,Rates!$B$2:$C$7,2,FALSE)*V1023-800</f>
        <v>-800</v>
      </c>
      <c r="X1023">
        <f t="shared" si="158"/>
        <v>1</v>
      </c>
      <c r="Y1023" s="41">
        <f t="shared" ca="1" si="159"/>
        <v>-800</v>
      </c>
    </row>
    <row r="1024" spans="10:25">
      <c r="J1024" s="47">
        <v>23</v>
      </c>
      <c r="K1024" s="48">
        <v>2.0209999999999999</v>
      </c>
      <c r="L1024" s="49">
        <v>58</v>
      </c>
      <c r="M1024" s="47">
        <v>1</v>
      </c>
      <c r="N1024" s="37">
        <f t="shared" si="150"/>
        <v>-2.008847019916125</v>
      </c>
      <c r="O1024" s="37">
        <f t="shared" si="151"/>
        <v>0.13414325003619904</v>
      </c>
      <c r="P1024" s="37">
        <f t="shared" si="152"/>
        <v>0.11827716651482741</v>
      </c>
      <c r="Q1024" s="1">
        <f>VLOOKUP(P1024,Rates!$A$2:$B$7,2,TRUE)</f>
        <v>0.35</v>
      </c>
      <c r="R1024" s="38">
        <f t="shared" ca="1" si="153"/>
        <v>0.9115537839608705</v>
      </c>
      <c r="S1024" s="53">
        <f t="shared" ca="1" si="154"/>
        <v>1</v>
      </c>
      <c r="T1024" s="38">
        <f t="shared" ca="1" si="155"/>
        <v>0.17715753582741234</v>
      </c>
      <c r="U1024" s="54">
        <f t="shared" ca="1" si="156"/>
        <v>0.38998102637154303</v>
      </c>
      <c r="V1024">
        <f t="shared" ca="1" si="157"/>
        <v>8</v>
      </c>
      <c r="W1024" s="41">
        <f ca="1">VLOOKUP(LoanApplications!Q1024,Rates!$B$2:$C$7,2,FALSE)*V1024-800</f>
        <v>108.51865365069818</v>
      </c>
      <c r="X1024">
        <f t="shared" si="158"/>
        <v>0</v>
      </c>
      <c r="Y1024" s="41">
        <f t="shared" ca="1" si="159"/>
        <v>0</v>
      </c>
    </row>
    <row r="1025" spans="10:25">
      <c r="J1025" s="47">
        <v>3</v>
      </c>
      <c r="K1025" s="48">
        <v>8.7999999999999995E-2</v>
      </c>
      <c r="L1025" s="49">
        <v>48</v>
      </c>
      <c r="M1025" s="47">
        <v>1</v>
      </c>
      <c r="N1025" s="37">
        <f t="shared" si="150"/>
        <v>-3.2875677566263093</v>
      </c>
      <c r="O1025" s="37">
        <f t="shared" si="151"/>
        <v>3.7344570107254511E-2</v>
      </c>
      <c r="P1025" s="37">
        <f t="shared" si="152"/>
        <v>3.6000159622364754E-2</v>
      </c>
      <c r="Q1025" s="1">
        <f>VLOOKUP(P1025,Rates!$A$2:$B$7,2,TRUE)</f>
        <v>0.35</v>
      </c>
      <c r="R1025" s="38">
        <f t="shared" ca="1" si="153"/>
        <v>3.9229929000615393E-2</v>
      </c>
      <c r="S1025" s="53">
        <f t="shared" ca="1" si="154"/>
        <v>0</v>
      </c>
      <c r="T1025" s="38">
        <f t="shared" ca="1" si="155"/>
        <v>0.37365832497460594</v>
      </c>
      <c r="U1025" s="54">
        <f t="shared" ca="1" si="156"/>
        <v>0.93571850006106905</v>
      </c>
      <c r="V1025">
        <f t="shared" ca="1" si="157"/>
        <v>0</v>
      </c>
      <c r="W1025" s="41">
        <f ca="1">VLOOKUP(LoanApplications!Q1025,Rates!$B$2:$C$7,2,FALSE)*V1025-800</f>
        <v>-800</v>
      </c>
      <c r="X1025">
        <f t="shared" si="158"/>
        <v>0</v>
      </c>
      <c r="Y1025" s="41">
        <f t="shared" ca="1" si="159"/>
        <v>0</v>
      </c>
    </row>
    <row r="1026" spans="10:25">
      <c r="J1026" s="47">
        <v>13</v>
      </c>
      <c r="K1026" s="48">
        <v>0.51500000000000001</v>
      </c>
      <c r="L1026" s="49">
        <v>53</v>
      </c>
      <c r="M1026" s="47">
        <v>1</v>
      </c>
      <c r="N1026" s="37">
        <f t="shared" si="150"/>
        <v>0.20343791117531751</v>
      </c>
      <c r="O1026" s="37">
        <f t="shared" si="151"/>
        <v>1.225609058652811</v>
      </c>
      <c r="P1026" s="37">
        <f t="shared" si="152"/>
        <v>0.55068479070384779</v>
      </c>
      <c r="Q1026" s="1">
        <f>VLOOKUP(P1026,Rates!$A$2:$B$7,2,TRUE)</f>
        <v>0.28000000000000003</v>
      </c>
      <c r="R1026" s="38">
        <f t="shared" ca="1" si="153"/>
        <v>0.18350704391529393</v>
      </c>
      <c r="S1026" s="53">
        <f t="shared" ca="1" si="154"/>
        <v>0</v>
      </c>
      <c r="T1026" s="38">
        <f t="shared" ca="1" si="155"/>
        <v>0.53345610856649683</v>
      </c>
      <c r="U1026" s="54">
        <f t="shared" ca="1" si="156"/>
        <v>1.5248063528928719</v>
      </c>
      <c r="V1026">
        <f t="shared" ca="1" si="157"/>
        <v>1</v>
      </c>
      <c r="W1026" s="41">
        <f ca="1">VLOOKUP(LoanApplications!Q1026,Rates!$B$2:$C$7,2,FALSE)*V1026-800</f>
        <v>-689.21761311949649</v>
      </c>
      <c r="X1026">
        <f t="shared" si="158"/>
        <v>1</v>
      </c>
      <c r="Y1026" s="41">
        <f t="shared" ca="1" si="159"/>
        <v>-689.21761311949649</v>
      </c>
    </row>
    <row r="1027" spans="10:25">
      <c r="J1027" s="47">
        <v>37</v>
      </c>
      <c r="K1027" s="48">
        <v>2.2030000000000003</v>
      </c>
      <c r="L1027" s="49">
        <v>50</v>
      </c>
      <c r="M1027" s="47">
        <v>1</v>
      </c>
      <c r="N1027" s="37">
        <f t="shared" ref="N1027:N1090" si="160">SUMPRODUCT($A$10:$D$10,J1027:M1027)</f>
        <v>-2.0563378629049858</v>
      </c>
      <c r="O1027" s="37">
        <f t="shared" ref="O1027:O1090" si="161">EXP(N1027)</f>
        <v>0.12792157950853331</v>
      </c>
      <c r="P1027" s="37">
        <f t="shared" ref="P1027:P1090" si="162">O1027/(1+O1027)</f>
        <v>0.11341354029618998</v>
      </c>
      <c r="Q1027" s="1">
        <f>VLOOKUP(P1027,Rates!$A$2:$B$7,2,TRUE)</f>
        <v>0.35</v>
      </c>
      <c r="R1027" s="38">
        <f t="shared" ref="R1027:R1090" ca="1" si="163">RAND()</f>
        <v>0.49318816696611123</v>
      </c>
      <c r="S1027" s="53">
        <f t="shared" ref="S1027:S1090" ca="1" si="164">_xlfn.BINOM.INV(1,P1027,R1027)</f>
        <v>0</v>
      </c>
      <c r="T1027" s="38">
        <f t="shared" ref="T1027:T1090" ca="1" si="165">RAND()</f>
        <v>0.78581870659147846</v>
      </c>
      <c r="U1027" s="54">
        <f t="shared" ref="U1027:U1090" ca="1" si="166">_xlfn.GAMMA.INV(T1027,1,2)</f>
        <v>3.0818649142840493</v>
      </c>
      <c r="V1027">
        <f t="shared" ref="V1027:V1090" ca="1" si="167">IF(S1027=1,8,MIN(FLOOR(U1027,1),7))</f>
        <v>3</v>
      </c>
      <c r="W1027" s="41">
        <f ca="1">VLOOKUP(LoanApplications!Q1027,Rates!$B$2:$C$7,2,FALSE)*V1027-800</f>
        <v>-459.30550488098817</v>
      </c>
      <c r="X1027">
        <f t="shared" ref="X1027:X1090" si="168">IF(P1027&gt;$AB$2,1,0)</f>
        <v>0</v>
      </c>
      <c r="Y1027" s="41">
        <f t="shared" ref="Y1027:Y1090" ca="1" si="169">X1027*W1027</f>
        <v>0</v>
      </c>
    </row>
    <row r="1028" spans="10:25">
      <c r="J1028" s="47">
        <v>1</v>
      </c>
      <c r="K1028" s="48">
        <v>1.026</v>
      </c>
      <c r="L1028" s="49">
        <v>73</v>
      </c>
      <c r="M1028" s="47">
        <v>1</v>
      </c>
      <c r="N1028" s="37">
        <f t="shared" si="160"/>
        <v>2.9681742879674999</v>
      </c>
      <c r="O1028" s="37">
        <f t="shared" si="161"/>
        <v>19.456365429598684</v>
      </c>
      <c r="P1028" s="37">
        <f t="shared" si="162"/>
        <v>0.95111546068916608</v>
      </c>
      <c r="Q1028" s="1">
        <f>VLOOKUP(P1028,Rates!$A$2:$B$7,2,TRUE)</f>
        <v>0.15</v>
      </c>
      <c r="R1028" s="38">
        <f t="shared" ca="1" si="163"/>
        <v>0.67393199284596805</v>
      </c>
      <c r="S1028" s="53">
        <f t="shared" ca="1" si="164"/>
        <v>1</v>
      </c>
      <c r="T1028" s="38">
        <f t="shared" ca="1" si="165"/>
        <v>0.69154865529097731</v>
      </c>
      <c r="U1028" s="54">
        <f t="shared" ca="1" si="166"/>
        <v>2.3523823275342139</v>
      </c>
      <c r="V1028">
        <f t="shared" ca="1" si="167"/>
        <v>8</v>
      </c>
      <c r="W1028" s="41">
        <f ca="1">VLOOKUP(LoanApplications!Q1028,Rates!$B$2:$C$7,2,FALSE)*V1028-800</f>
        <v>45.652073294430465</v>
      </c>
      <c r="X1028">
        <f t="shared" si="168"/>
        <v>1</v>
      </c>
      <c r="Y1028" s="41">
        <f t="shared" ca="1" si="169"/>
        <v>45.652073294430465</v>
      </c>
    </row>
    <row r="1029" spans="10:25">
      <c r="J1029" s="47">
        <v>7</v>
      </c>
      <c r="K1029" s="48">
        <v>0.43200000000000005</v>
      </c>
      <c r="L1029" s="49">
        <v>54</v>
      </c>
      <c r="M1029" s="47">
        <v>1</v>
      </c>
      <c r="N1029" s="37">
        <f t="shared" si="160"/>
        <v>-0.90459847846956265</v>
      </c>
      <c r="O1029" s="37">
        <f t="shared" si="161"/>
        <v>0.40470434999424454</v>
      </c>
      <c r="P1029" s="37">
        <f t="shared" si="162"/>
        <v>0.28810642609307985</v>
      </c>
      <c r="Q1029" s="1">
        <f>VLOOKUP(P1029,Rates!$A$2:$B$7,2,TRUE)</f>
        <v>0.3</v>
      </c>
      <c r="R1029" s="38">
        <f t="shared" ca="1" si="163"/>
        <v>0.91175442982365063</v>
      </c>
      <c r="S1029" s="53">
        <f t="shared" ca="1" si="164"/>
        <v>1</v>
      </c>
      <c r="T1029" s="38">
        <f t="shared" ca="1" si="165"/>
        <v>0.16004532115667836</v>
      </c>
      <c r="U1029" s="54">
        <f t="shared" ca="1" si="166"/>
        <v>0.34881468471656901</v>
      </c>
      <c r="V1029">
        <f t="shared" ca="1" si="167"/>
        <v>8</v>
      </c>
      <c r="W1029" s="41">
        <f ca="1">VLOOKUP(LoanApplications!Q1029,Rates!$B$2:$C$7,2,FALSE)*V1029-800</f>
        <v>92.591013325425138</v>
      </c>
      <c r="X1029">
        <f t="shared" si="168"/>
        <v>0</v>
      </c>
      <c r="Y1029" s="41">
        <f t="shared" ca="1" si="169"/>
        <v>0</v>
      </c>
    </row>
    <row r="1030" spans="10:25">
      <c r="J1030" s="47">
        <v>6</v>
      </c>
      <c r="K1030" s="48">
        <v>1.4590000000000001</v>
      </c>
      <c r="L1030" s="49">
        <v>65</v>
      </c>
      <c r="M1030" s="47">
        <v>1</v>
      </c>
      <c r="N1030" s="37">
        <f t="shared" si="160"/>
        <v>-1.4394286196767503</v>
      </c>
      <c r="O1030" s="37">
        <f t="shared" si="161"/>
        <v>0.23706317322438272</v>
      </c>
      <c r="P1030" s="37">
        <f t="shared" si="162"/>
        <v>0.19163384567215097</v>
      </c>
      <c r="Q1030" s="1">
        <f>VLOOKUP(P1030,Rates!$A$2:$B$7,2,TRUE)</f>
        <v>0.35</v>
      </c>
      <c r="R1030" s="38">
        <f t="shared" ca="1" si="163"/>
        <v>0.41937203467434625</v>
      </c>
      <c r="S1030" s="53">
        <f t="shared" ca="1" si="164"/>
        <v>0</v>
      </c>
      <c r="T1030" s="38">
        <f t="shared" ca="1" si="165"/>
        <v>0.12913619803419429</v>
      </c>
      <c r="U1030" s="54">
        <f t="shared" ca="1" si="166"/>
        <v>0.27653936817185026</v>
      </c>
      <c r="V1030">
        <f t="shared" ca="1" si="167"/>
        <v>0</v>
      </c>
      <c r="W1030" s="41">
        <f ca="1">VLOOKUP(LoanApplications!Q1030,Rates!$B$2:$C$7,2,FALSE)*V1030-800</f>
        <v>-800</v>
      </c>
      <c r="X1030">
        <f t="shared" si="168"/>
        <v>0</v>
      </c>
      <c r="Y1030" s="41">
        <f t="shared" ca="1" si="169"/>
        <v>0</v>
      </c>
    </row>
    <row r="1031" spans="10:25">
      <c r="J1031" s="47">
        <v>5</v>
      </c>
      <c r="K1031" s="48">
        <v>0.67900000000000005</v>
      </c>
      <c r="L1031" s="49">
        <v>66</v>
      </c>
      <c r="M1031" s="47">
        <v>1</v>
      </c>
      <c r="N1031" s="37">
        <f t="shared" si="160"/>
        <v>2.8219013601625882</v>
      </c>
      <c r="O1031" s="37">
        <f t="shared" si="161"/>
        <v>16.808779852478214</v>
      </c>
      <c r="P1031" s="37">
        <f t="shared" si="162"/>
        <v>0.94384792173952092</v>
      </c>
      <c r="Q1031" s="1">
        <f>VLOOKUP(P1031,Rates!$A$2:$B$7,2,TRUE)</f>
        <v>0.22</v>
      </c>
      <c r="R1031" s="38">
        <f t="shared" ca="1" si="163"/>
        <v>0.12999963669813053</v>
      </c>
      <c r="S1031" s="53">
        <f t="shared" ca="1" si="164"/>
        <v>1</v>
      </c>
      <c r="T1031" s="38">
        <f t="shared" ca="1" si="165"/>
        <v>0.82108519134534008</v>
      </c>
      <c r="U1031" s="54">
        <f t="shared" ca="1" si="166"/>
        <v>3.4416910314705116</v>
      </c>
      <c r="V1031">
        <f t="shared" ca="1" si="167"/>
        <v>8</v>
      </c>
      <c r="W1031" s="41">
        <f ca="1">VLOOKUP(LoanApplications!Q1031,Rates!$B$2:$C$7,2,FALSE)*V1031-800</f>
        <v>67.398382478407598</v>
      </c>
      <c r="X1031">
        <f t="shared" si="168"/>
        <v>1</v>
      </c>
      <c r="Y1031" s="41">
        <f t="shared" ca="1" si="169"/>
        <v>67.398382478407598</v>
      </c>
    </row>
    <row r="1032" spans="10:25">
      <c r="J1032" s="47">
        <v>5</v>
      </c>
      <c r="K1032" s="48">
        <v>1.716</v>
      </c>
      <c r="L1032" s="49">
        <v>71</v>
      </c>
      <c r="M1032" s="47">
        <v>1</v>
      </c>
      <c r="N1032" s="37">
        <f t="shared" si="160"/>
        <v>-0.28182216185485487</v>
      </c>
      <c r="O1032" s="37">
        <f t="shared" si="161"/>
        <v>0.75440783509426801</v>
      </c>
      <c r="P1032" s="37">
        <f t="shared" si="162"/>
        <v>0.43000710553355009</v>
      </c>
      <c r="Q1032" s="1">
        <f>VLOOKUP(P1032,Rates!$A$2:$B$7,2,TRUE)</f>
        <v>0.3</v>
      </c>
      <c r="R1032" s="38">
        <f t="shared" ca="1" si="163"/>
        <v>0.75595419515636275</v>
      </c>
      <c r="S1032" s="53">
        <f t="shared" ca="1" si="164"/>
        <v>1</v>
      </c>
      <c r="T1032" s="38">
        <f t="shared" ca="1" si="165"/>
        <v>0.84566723456382298</v>
      </c>
      <c r="U1032" s="54">
        <f t="shared" ca="1" si="166"/>
        <v>3.7372883864999626</v>
      </c>
      <c r="V1032">
        <f t="shared" ca="1" si="167"/>
        <v>8</v>
      </c>
      <c r="W1032" s="41">
        <f ca="1">VLOOKUP(LoanApplications!Q1032,Rates!$B$2:$C$7,2,FALSE)*V1032-800</f>
        <v>92.591013325425138</v>
      </c>
      <c r="X1032">
        <f t="shared" si="168"/>
        <v>1</v>
      </c>
      <c r="Y1032" s="41">
        <f t="shared" ca="1" si="169"/>
        <v>92.591013325425138</v>
      </c>
    </row>
    <row r="1033" spans="10:25">
      <c r="J1033" s="47">
        <v>18</v>
      </c>
      <c r="K1033" s="48">
        <v>1.2609999999999999</v>
      </c>
      <c r="L1033" s="49">
        <v>50</v>
      </c>
      <c r="M1033" s="47">
        <v>1</v>
      </c>
      <c r="N1033" s="37">
        <f t="shared" si="160"/>
        <v>-3.4810280980984487</v>
      </c>
      <c r="O1033" s="37">
        <f t="shared" si="161"/>
        <v>3.077575426796841E-2</v>
      </c>
      <c r="P1033" s="37">
        <f t="shared" si="162"/>
        <v>2.9856886078800521E-2</v>
      </c>
      <c r="Q1033" s="1">
        <f>VLOOKUP(P1033,Rates!$A$2:$B$7,2,TRUE)</f>
        <v>0.35</v>
      </c>
      <c r="R1033" s="38">
        <f t="shared" ca="1" si="163"/>
        <v>0.11129860478231135</v>
      </c>
      <c r="S1033" s="53">
        <f t="shared" ca="1" si="164"/>
        <v>0</v>
      </c>
      <c r="T1033" s="38">
        <f t="shared" ca="1" si="165"/>
        <v>0.84044852293574579</v>
      </c>
      <c r="U1033" s="54">
        <f t="shared" ca="1" si="166"/>
        <v>3.6707773372237962</v>
      </c>
      <c r="V1033">
        <f t="shared" ca="1" si="167"/>
        <v>3</v>
      </c>
      <c r="W1033" s="41">
        <f ca="1">VLOOKUP(LoanApplications!Q1033,Rates!$B$2:$C$7,2,FALSE)*V1033-800</f>
        <v>-459.30550488098817</v>
      </c>
      <c r="X1033">
        <f t="shared" si="168"/>
        <v>0</v>
      </c>
      <c r="Y1033" s="41">
        <f t="shared" ca="1" si="169"/>
        <v>0</v>
      </c>
    </row>
    <row r="1034" spans="10:25">
      <c r="J1034" s="47">
        <v>1</v>
      </c>
      <c r="K1034" s="48">
        <v>0.84600000000000009</v>
      </c>
      <c r="L1034" s="49">
        <v>58</v>
      </c>
      <c r="M1034" s="47">
        <v>1</v>
      </c>
      <c r="N1034" s="37">
        <f t="shared" si="160"/>
        <v>-3.2130969859760583</v>
      </c>
      <c r="O1034" s="37">
        <f t="shared" si="161"/>
        <v>4.0231822743686738E-2</v>
      </c>
      <c r="P1034" s="37">
        <f t="shared" si="162"/>
        <v>3.8675823853929404E-2</v>
      </c>
      <c r="Q1034" s="1">
        <f>VLOOKUP(P1034,Rates!$A$2:$B$7,2,TRUE)</f>
        <v>0.35</v>
      </c>
      <c r="R1034" s="38">
        <f t="shared" ca="1" si="163"/>
        <v>0.56988774548495846</v>
      </c>
      <c r="S1034" s="53">
        <f t="shared" ca="1" si="164"/>
        <v>0</v>
      </c>
      <c r="T1034" s="38">
        <f t="shared" ca="1" si="165"/>
        <v>0.20192710171101236</v>
      </c>
      <c r="U1034" s="54">
        <f t="shared" ca="1" si="166"/>
        <v>0.45111066893053159</v>
      </c>
      <c r="V1034">
        <f t="shared" ca="1" si="167"/>
        <v>0</v>
      </c>
      <c r="W1034" s="41">
        <f ca="1">VLOOKUP(LoanApplications!Q1034,Rates!$B$2:$C$7,2,FALSE)*V1034-800</f>
        <v>-800</v>
      </c>
      <c r="X1034">
        <f t="shared" si="168"/>
        <v>0</v>
      </c>
      <c r="Y1034" s="41">
        <f t="shared" ca="1" si="169"/>
        <v>0</v>
      </c>
    </row>
    <row r="1035" spans="10:25">
      <c r="J1035" s="47">
        <v>16</v>
      </c>
      <c r="K1035" s="48">
        <v>0.42300000000000004</v>
      </c>
      <c r="L1035" s="49">
        <v>47</v>
      </c>
      <c r="M1035" s="47">
        <v>1</v>
      </c>
      <c r="N1035" s="37">
        <f t="shared" si="160"/>
        <v>-1.1522240079249393</v>
      </c>
      <c r="O1035" s="37">
        <f t="shared" si="161"/>
        <v>0.31593334919060256</v>
      </c>
      <c r="P1035" s="37">
        <f t="shared" si="162"/>
        <v>0.24008309340661155</v>
      </c>
      <c r="Q1035" s="1">
        <f>VLOOKUP(P1035,Rates!$A$2:$B$7,2,TRUE)</f>
        <v>0.35</v>
      </c>
      <c r="R1035" s="38">
        <f t="shared" ca="1" si="163"/>
        <v>0.50140797036184592</v>
      </c>
      <c r="S1035" s="53">
        <f t="shared" ca="1" si="164"/>
        <v>0</v>
      </c>
      <c r="T1035" s="38">
        <f t="shared" ca="1" si="165"/>
        <v>0.78161543922229026</v>
      </c>
      <c r="U1035" s="54">
        <f t="shared" ca="1" si="166"/>
        <v>3.0429954600399345</v>
      </c>
      <c r="V1035">
        <f t="shared" ca="1" si="167"/>
        <v>3</v>
      </c>
      <c r="W1035" s="41">
        <f ca="1">VLOOKUP(LoanApplications!Q1035,Rates!$B$2:$C$7,2,FALSE)*V1035-800</f>
        <v>-459.30550488098817</v>
      </c>
      <c r="X1035">
        <f t="shared" si="168"/>
        <v>0</v>
      </c>
      <c r="Y1035" s="41">
        <f t="shared" ca="1" si="169"/>
        <v>0</v>
      </c>
    </row>
    <row r="1036" spans="10:25">
      <c r="J1036" s="47">
        <v>15</v>
      </c>
      <c r="K1036" s="48">
        <v>0.68899999999999995</v>
      </c>
      <c r="L1036" s="49">
        <v>56</v>
      </c>
      <c r="M1036" s="47">
        <v>1</v>
      </c>
      <c r="N1036" s="37">
        <f t="shared" si="160"/>
        <v>1.384351112628309</v>
      </c>
      <c r="O1036" s="37">
        <f t="shared" si="161"/>
        <v>3.992234553573367</v>
      </c>
      <c r="P1036" s="37">
        <f t="shared" si="162"/>
        <v>0.79968889897526663</v>
      </c>
      <c r="Q1036" s="1">
        <f>VLOOKUP(P1036,Rates!$A$2:$B$7,2,TRUE)</f>
        <v>0.25</v>
      </c>
      <c r="R1036" s="38">
        <f t="shared" ca="1" si="163"/>
        <v>0.65467460608415884</v>
      </c>
      <c r="S1036" s="53">
        <f t="shared" ca="1" si="164"/>
        <v>1</v>
      </c>
      <c r="T1036" s="38">
        <f t="shared" ca="1" si="165"/>
        <v>9.4584892914864493E-2</v>
      </c>
      <c r="U1036" s="54">
        <f t="shared" ca="1" si="166"/>
        <v>0.19872351716510375</v>
      </c>
      <c r="V1036">
        <f t="shared" ca="1" si="167"/>
        <v>8</v>
      </c>
      <c r="W1036" s="41">
        <f ca="1">VLOOKUP(LoanApplications!Q1036,Rates!$B$2:$C$7,2,FALSE)*V1036-800</f>
        <v>76.803357187340907</v>
      </c>
      <c r="X1036">
        <f t="shared" si="168"/>
        <v>1</v>
      </c>
      <c r="Y1036" s="41">
        <f t="shared" ca="1" si="169"/>
        <v>76.803357187340907</v>
      </c>
    </row>
    <row r="1037" spans="10:25">
      <c r="J1037" s="47">
        <v>3</v>
      </c>
      <c r="K1037" s="48">
        <v>1.2529999999999999</v>
      </c>
      <c r="L1037" s="49">
        <v>63</v>
      </c>
      <c r="M1037" s="47">
        <v>1</v>
      </c>
      <c r="N1037" s="37">
        <f t="shared" si="160"/>
        <v>-2.3127295131829086</v>
      </c>
      <c r="O1037" s="37">
        <f t="shared" si="161"/>
        <v>9.8990686088952645E-2</v>
      </c>
      <c r="P1037" s="37">
        <f t="shared" si="162"/>
        <v>9.0074181102696174E-2</v>
      </c>
      <c r="Q1037" s="1">
        <f>VLOOKUP(P1037,Rates!$A$2:$B$7,2,TRUE)</f>
        <v>0.35</v>
      </c>
      <c r="R1037" s="38">
        <f t="shared" ca="1" si="163"/>
        <v>0.51649223876184835</v>
      </c>
      <c r="S1037" s="53">
        <f t="shared" ca="1" si="164"/>
        <v>0</v>
      </c>
      <c r="T1037" s="38">
        <f t="shared" ca="1" si="165"/>
        <v>0.27356916038792711</v>
      </c>
      <c r="U1037" s="54">
        <f t="shared" ca="1" si="166"/>
        <v>0.63922399436632626</v>
      </c>
      <c r="V1037">
        <f t="shared" ca="1" si="167"/>
        <v>0</v>
      </c>
      <c r="W1037" s="41">
        <f ca="1">VLOOKUP(LoanApplications!Q1037,Rates!$B$2:$C$7,2,FALSE)*V1037-800</f>
        <v>-800</v>
      </c>
      <c r="X1037">
        <f t="shared" si="168"/>
        <v>0</v>
      </c>
      <c r="Y1037" s="41">
        <f t="shared" ca="1" si="169"/>
        <v>0</v>
      </c>
    </row>
    <row r="1038" spans="10:25">
      <c r="J1038" s="47">
        <v>20</v>
      </c>
      <c r="K1038" s="48">
        <v>1.359</v>
      </c>
      <c r="L1038" s="49">
        <v>50</v>
      </c>
      <c r="M1038" s="47">
        <v>1</v>
      </c>
      <c r="N1038" s="37">
        <f t="shared" si="160"/>
        <v>-3.3249403989265502</v>
      </c>
      <c r="O1038" s="37">
        <f t="shared" si="161"/>
        <v>3.5974662818055697E-2</v>
      </c>
      <c r="P1038" s="37">
        <f t="shared" si="162"/>
        <v>3.4725427280429336E-2</v>
      </c>
      <c r="Q1038" s="1">
        <f>VLOOKUP(P1038,Rates!$A$2:$B$7,2,TRUE)</f>
        <v>0.35</v>
      </c>
      <c r="R1038" s="38">
        <f t="shared" ca="1" si="163"/>
        <v>0.86719677251649974</v>
      </c>
      <c r="S1038" s="53">
        <f t="shared" ca="1" si="164"/>
        <v>0</v>
      </c>
      <c r="T1038" s="38">
        <f t="shared" ca="1" si="165"/>
        <v>0.84635853878682488</v>
      </c>
      <c r="U1038" s="54">
        <f t="shared" ca="1" si="166"/>
        <v>3.7462671298395529</v>
      </c>
      <c r="V1038">
        <f t="shared" ca="1" si="167"/>
        <v>3</v>
      </c>
      <c r="W1038" s="41">
        <f ca="1">VLOOKUP(LoanApplications!Q1038,Rates!$B$2:$C$7,2,FALSE)*V1038-800</f>
        <v>-459.30550488098817</v>
      </c>
      <c r="X1038">
        <f t="shared" si="168"/>
        <v>0</v>
      </c>
      <c r="Y1038" s="41">
        <f t="shared" ca="1" si="169"/>
        <v>0</v>
      </c>
    </row>
    <row r="1039" spans="10:25">
      <c r="J1039" s="47">
        <v>7</v>
      </c>
      <c r="K1039" s="48">
        <v>1.7649999999999999</v>
      </c>
      <c r="L1039" s="49">
        <v>66</v>
      </c>
      <c r="M1039" s="47">
        <v>1</v>
      </c>
      <c r="N1039" s="37">
        <f t="shared" si="160"/>
        <v>-2.2443011276037375</v>
      </c>
      <c r="O1039" s="37">
        <f t="shared" si="161"/>
        <v>0.10600159608224753</v>
      </c>
      <c r="P1039" s="37">
        <f t="shared" si="162"/>
        <v>9.5842172794084052E-2</v>
      </c>
      <c r="Q1039" s="1">
        <f>VLOOKUP(P1039,Rates!$A$2:$B$7,2,TRUE)</f>
        <v>0.35</v>
      </c>
      <c r="R1039" s="38">
        <f t="shared" ca="1" si="163"/>
        <v>0.82037624486293781</v>
      </c>
      <c r="S1039" s="53">
        <f t="shared" ca="1" si="164"/>
        <v>0</v>
      </c>
      <c r="T1039" s="38">
        <f t="shared" ca="1" si="165"/>
        <v>8.4290901595672985E-2</v>
      </c>
      <c r="U1039" s="54">
        <f t="shared" ca="1" si="166"/>
        <v>0.17611308581569032</v>
      </c>
      <c r="V1039">
        <f t="shared" ca="1" si="167"/>
        <v>0</v>
      </c>
      <c r="W1039" s="41">
        <f ca="1">VLOOKUP(LoanApplications!Q1039,Rates!$B$2:$C$7,2,FALSE)*V1039-800</f>
        <v>-800</v>
      </c>
      <c r="X1039">
        <f t="shared" si="168"/>
        <v>0</v>
      </c>
      <c r="Y1039" s="41">
        <f t="shared" ca="1" si="169"/>
        <v>0</v>
      </c>
    </row>
    <row r="1040" spans="10:25">
      <c r="J1040" s="47">
        <v>16</v>
      </c>
      <c r="K1040" s="48">
        <v>0.86699999999999999</v>
      </c>
      <c r="L1040" s="49">
        <v>56</v>
      </c>
      <c r="M1040" s="47">
        <v>1</v>
      </c>
      <c r="N1040" s="37">
        <f t="shared" si="160"/>
        <v>0.78053723537718156</v>
      </c>
      <c r="O1040" s="37">
        <f t="shared" si="161"/>
        <v>2.1826445444402314</v>
      </c>
      <c r="P1040" s="37">
        <f t="shared" si="162"/>
        <v>0.68579588891040244</v>
      </c>
      <c r="Q1040" s="1">
        <f>VLOOKUP(P1040,Rates!$A$2:$B$7,2,TRUE)</f>
        <v>0.25</v>
      </c>
      <c r="R1040" s="38">
        <f t="shared" ca="1" si="163"/>
        <v>0.29321321397190492</v>
      </c>
      <c r="S1040" s="53">
        <f t="shared" ca="1" si="164"/>
        <v>0</v>
      </c>
      <c r="T1040" s="38">
        <f t="shared" ca="1" si="165"/>
        <v>0.36657284026444914</v>
      </c>
      <c r="U1040" s="54">
        <f t="shared" ca="1" si="166"/>
        <v>0.91322053303504191</v>
      </c>
      <c r="V1040">
        <f t="shared" ca="1" si="167"/>
        <v>0</v>
      </c>
      <c r="W1040" s="41">
        <f ca="1">VLOOKUP(LoanApplications!Q1040,Rates!$B$2:$C$7,2,FALSE)*V1040-800</f>
        <v>-800</v>
      </c>
      <c r="X1040">
        <f t="shared" si="168"/>
        <v>1</v>
      </c>
      <c r="Y1040" s="41">
        <f t="shared" ca="1" si="169"/>
        <v>-800</v>
      </c>
    </row>
    <row r="1041" spans="10:25">
      <c r="J1041" s="47">
        <v>15</v>
      </c>
      <c r="K1041" s="48">
        <v>0.97399999999999998</v>
      </c>
      <c r="L1041" s="49">
        <v>60</v>
      </c>
      <c r="M1041" s="47">
        <v>1</v>
      </c>
      <c r="N1041" s="37">
        <f t="shared" si="160"/>
        <v>1.7799747604056044</v>
      </c>
      <c r="O1041" s="37">
        <f t="shared" si="161"/>
        <v>5.9297067533090697</v>
      </c>
      <c r="P1041" s="37">
        <f t="shared" si="162"/>
        <v>0.8556937493029585</v>
      </c>
      <c r="Q1041" s="1">
        <f>VLOOKUP(P1041,Rates!$A$2:$B$7,2,TRUE)</f>
        <v>0.22</v>
      </c>
      <c r="R1041" s="38">
        <f t="shared" ca="1" si="163"/>
        <v>0.48888823679611593</v>
      </c>
      <c r="S1041" s="53">
        <f t="shared" ca="1" si="164"/>
        <v>1</v>
      </c>
      <c r="T1041" s="38">
        <f t="shared" ca="1" si="165"/>
        <v>8.4805658608153034E-2</v>
      </c>
      <c r="U1041" s="54">
        <f t="shared" ca="1" si="166"/>
        <v>0.17723768259093112</v>
      </c>
      <c r="V1041">
        <f t="shared" ca="1" si="167"/>
        <v>8</v>
      </c>
      <c r="W1041" s="41">
        <f ca="1">VLOOKUP(LoanApplications!Q1041,Rates!$B$2:$C$7,2,FALSE)*V1041-800</f>
        <v>67.398382478407598</v>
      </c>
      <c r="X1041">
        <f t="shared" si="168"/>
        <v>1</v>
      </c>
      <c r="Y1041" s="41">
        <f t="shared" ca="1" si="169"/>
        <v>67.398382478407598</v>
      </c>
    </row>
    <row r="1042" spans="10:25">
      <c r="J1042" s="47">
        <v>6</v>
      </c>
      <c r="K1042" s="48">
        <v>1.5489999999999999</v>
      </c>
      <c r="L1042" s="49">
        <v>76</v>
      </c>
      <c r="M1042" s="47">
        <v>1</v>
      </c>
      <c r="N1042" s="37">
        <f t="shared" si="160"/>
        <v>3.315503838014866</v>
      </c>
      <c r="O1042" s="37">
        <f t="shared" si="161"/>
        <v>27.536264306822389</v>
      </c>
      <c r="P1042" s="37">
        <f t="shared" si="162"/>
        <v>0.96495687069449654</v>
      </c>
      <c r="Q1042" s="1">
        <f>VLOOKUP(P1042,Rates!$A$2:$B$7,2,TRUE)</f>
        <v>0.15</v>
      </c>
      <c r="R1042" s="38">
        <f t="shared" ca="1" si="163"/>
        <v>0.39366093509524791</v>
      </c>
      <c r="S1042" s="53">
        <f t="shared" ca="1" si="164"/>
        <v>1</v>
      </c>
      <c r="T1042" s="38">
        <f t="shared" ca="1" si="165"/>
        <v>0.5291803478461603</v>
      </c>
      <c r="U1042" s="54">
        <f t="shared" ca="1" si="166"/>
        <v>1.5065603248484005</v>
      </c>
      <c r="V1042">
        <f t="shared" ca="1" si="167"/>
        <v>8</v>
      </c>
      <c r="W1042" s="41">
        <f ca="1">VLOOKUP(LoanApplications!Q1042,Rates!$B$2:$C$7,2,FALSE)*V1042-800</f>
        <v>45.652073294430465</v>
      </c>
      <c r="X1042">
        <f t="shared" si="168"/>
        <v>1</v>
      </c>
      <c r="Y1042" s="41">
        <f t="shared" ca="1" si="169"/>
        <v>45.652073294430465</v>
      </c>
    </row>
    <row r="1043" spans="10:25">
      <c r="J1043" s="47">
        <v>21</v>
      </c>
      <c r="K1043" s="48">
        <v>1.97</v>
      </c>
      <c r="L1043" s="49">
        <v>60</v>
      </c>
      <c r="M1043" s="47">
        <v>1</v>
      </c>
      <c r="N1043" s="37">
        <f t="shared" si="160"/>
        <v>-1.4623367485874326</v>
      </c>
      <c r="O1043" s="37">
        <f t="shared" si="161"/>
        <v>0.23169423050002544</v>
      </c>
      <c r="P1043" s="37">
        <f t="shared" si="162"/>
        <v>0.18811018576092994</v>
      </c>
      <c r="Q1043" s="1">
        <f>VLOOKUP(P1043,Rates!$A$2:$B$7,2,TRUE)</f>
        <v>0.35</v>
      </c>
      <c r="R1043" s="38">
        <f t="shared" ca="1" si="163"/>
        <v>0.48629955883779219</v>
      </c>
      <c r="S1043" s="53">
        <f t="shared" ca="1" si="164"/>
        <v>0</v>
      </c>
      <c r="T1043" s="38">
        <f t="shared" ca="1" si="165"/>
        <v>0.81825328342348991</v>
      </c>
      <c r="U1043" s="54">
        <f t="shared" ca="1" si="166"/>
        <v>3.4102824566709784</v>
      </c>
      <c r="V1043">
        <f t="shared" ca="1" si="167"/>
        <v>3</v>
      </c>
      <c r="W1043" s="41">
        <f ca="1">VLOOKUP(LoanApplications!Q1043,Rates!$B$2:$C$7,2,FALSE)*V1043-800</f>
        <v>-459.30550488098817</v>
      </c>
      <c r="X1043">
        <f t="shared" si="168"/>
        <v>0</v>
      </c>
      <c r="Y1043" s="41">
        <f t="shared" ca="1" si="169"/>
        <v>0</v>
      </c>
    </row>
    <row r="1044" spans="10:25">
      <c r="J1044" s="47">
        <v>2</v>
      </c>
      <c r="K1044" s="48">
        <v>2.1739999999999999</v>
      </c>
      <c r="L1044" s="49">
        <v>78</v>
      </c>
      <c r="M1044" s="47">
        <v>1</v>
      </c>
      <c r="N1044" s="37">
        <f t="shared" si="160"/>
        <v>-0.38521995085080363</v>
      </c>
      <c r="O1044" s="37">
        <f t="shared" si="161"/>
        <v>0.68030098696656649</v>
      </c>
      <c r="P1044" s="37">
        <f t="shared" si="162"/>
        <v>0.40486852786696759</v>
      </c>
      <c r="Q1044" s="1">
        <f>VLOOKUP(P1044,Rates!$A$2:$B$7,2,TRUE)</f>
        <v>0.3</v>
      </c>
      <c r="R1044" s="38">
        <f t="shared" ca="1" si="163"/>
        <v>0.53261223640319644</v>
      </c>
      <c r="S1044" s="53">
        <f t="shared" ca="1" si="164"/>
        <v>0</v>
      </c>
      <c r="T1044" s="38">
        <f t="shared" ca="1" si="165"/>
        <v>0.62676750393452041</v>
      </c>
      <c r="U1044" s="54">
        <f t="shared" ca="1" si="166"/>
        <v>1.971107479338484</v>
      </c>
      <c r="V1044">
        <f t="shared" ca="1" si="167"/>
        <v>1</v>
      </c>
      <c r="W1044" s="41">
        <f ca="1">VLOOKUP(LoanApplications!Q1044,Rates!$B$2:$C$7,2,FALSE)*V1044-800</f>
        <v>-688.4261233343218</v>
      </c>
      <c r="X1044">
        <f t="shared" si="168"/>
        <v>1</v>
      </c>
      <c r="Y1044" s="41">
        <f t="shared" ca="1" si="169"/>
        <v>-688.4261233343218</v>
      </c>
    </row>
    <row r="1045" spans="10:25">
      <c r="J1045" s="47">
        <v>13</v>
      </c>
      <c r="K1045" s="48">
        <v>0.24399999999999999</v>
      </c>
      <c r="L1045" s="49">
        <v>54.18</v>
      </c>
      <c r="M1045" s="47">
        <v>1</v>
      </c>
      <c r="N1045" s="37">
        <f t="shared" si="160"/>
        <v>2.1969734946857002</v>
      </c>
      <c r="O1045" s="37">
        <f t="shared" si="161"/>
        <v>8.9977405398128241</v>
      </c>
      <c r="P1045" s="37">
        <f t="shared" si="162"/>
        <v>0.89997740029181417</v>
      </c>
      <c r="Q1045" s="1">
        <f>VLOOKUP(P1045,Rates!$A$2:$B$7,2,TRUE)</f>
        <v>0.22</v>
      </c>
      <c r="R1045" s="38">
        <f t="shared" ca="1" si="163"/>
        <v>5.1174552813985641E-2</v>
      </c>
      <c r="S1045" s="53">
        <f t="shared" ca="1" si="164"/>
        <v>0</v>
      </c>
      <c r="T1045" s="38">
        <f t="shared" ca="1" si="165"/>
        <v>0.6380191350918577</v>
      </c>
      <c r="U1045" s="54">
        <f t="shared" ca="1" si="166"/>
        <v>2.0323278558464888</v>
      </c>
      <c r="V1045">
        <f t="shared" ca="1" si="167"/>
        <v>2</v>
      </c>
      <c r="W1045" s="41">
        <f ca="1">VLOOKUP(LoanApplications!Q1045,Rates!$B$2:$C$7,2,FALSE)*V1045-800</f>
        <v>-583.15040438039807</v>
      </c>
      <c r="X1045">
        <f t="shared" si="168"/>
        <v>1</v>
      </c>
      <c r="Y1045" s="41">
        <f t="shared" ca="1" si="169"/>
        <v>-583.15040438039807</v>
      </c>
    </row>
    <row r="1046" spans="10:25">
      <c r="J1046" s="47">
        <v>12</v>
      </c>
      <c r="K1046" s="48">
        <v>1.45</v>
      </c>
      <c r="L1046" s="49">
        <v>71</v>
      </c>
      <c r="M1046" s="47">
        <v>1</v>
      </c>
      <c r="N1046" s="37">
        <f t="shared" si="160"/>
        <v>3.4834875421753182</v>
      </c>
      <c r="O1046" s="37">
        <f t="shared" si="161"/>
        <v>32.57312435828166</v>
      </c>
      <c r="P1046" s="37">
        <f t="shared" si="162"/>
        <v>0.97021427051803943</v>
      </c>
      <c r="Q1046" s="1">
        <f>VLOOKUP(P1046,Rates!$A$2:$B$7,2,TRUE)</f>
        <v>0.15</v>
      </c>
      <c r="R1046" s="38">
        <f t="shared" ca="1" si="163"/>
        <v>0.27320970266756794</v>
      </c>
      <c r="S1046" s="53">
        <f t="shared" ca="1" si="164"/>
        <v>1</v>
      </c>
      <c r="T1046" s="38">
        <f t="shared" ca="1" si="165"/>
        <v>0.40435283142046619</v>
      </c>
      <c r="U1046" s="54">
        <f t="shared" ca="1" si="166"/>
        <v>1.0362135724900561</v>
      </c>
      <c r="V1046">
        <f t="shared" ca="1" si="167"/>
        <v>8</v>
      </c>
      <c r="W1046" s="41">
        <f ca="1">VLOOKUP(LoanApplications!Q1046,Rates!$B$2:$C$7,2,FALSE)*V1046-800</f>
        <v>45.652073294430465</v>
      </c>
      <c r="X1046">
        <f t="shared" si="168"/>
        <v>1</v>
      </c>
      <c r="Y1046" s="41">
        <f t="shared" ca="1" si="169"/>
        <v>45.652073294430465</v>
      </c>
    </row>
    <row r="1047" spans="10:25">
      <c r="J1047" s="47">
        <v>3</v>
      </c>
      <c r="K1047" s="48">
        <v>0.56100000000000005</v>
      </c>
      <c r="L1047" s="49">
        <v>59</v>
      </c>
      <c r="M1047" s="47">
        <v>1</v>
      </c>
      <c r="N1047" s="37">
        <f t="shared" si="160"/>
        <v>-0.55706560419516649</v>
      </c>
      <c r="O1047" s="37">
        <f t="shared" si="161"/>
        <v>0.57288767898556214</v>
      </c>
      <c r="P1047" s="37">
        <f t="shared" si="162"/>
        <v>0.36422669376814465</v>
      </c>
      <c r="Q1047" s="1">
        <f>VLOOKUP(P1047,Rates!$A$2:$B$7,2,TRUE)</f>
        <v>0.3</v>
      </c>
      <c r="R1047" s="38">
        <f t="shared" ca="1" si="163"/>
        <v>0.21577983886306273</v>
      </c>
      <c r="S1047" s="53">
        <f t="shared" ca="1" si="164"/>
        <v>0</v>
      </c>
      <c r="T1047" s="38">
        <f t="shared" ca="1" si="165"/>
        <v>0.34550141688431657</v>
      </c>
      <c r="U1047" s="54">
        <f t="shared" ca="1" si="166"/>
        <v>0.84777171693846787</v>
      </c>
      <c r="V1047">
        <f t="shared" ca="1" si="167"/>
        <v>0</v>
      </c>
      <c r="W1047" s="41">
        <f ca="1">VLOOKUP(LoanApplications!Q1047,Rates!$B$2:$C$7,2,FALSE)*V1047-800</f>
        <v>-800</v>
      </c>
      <c r="X1047">
        <f t="shared" si="168"/>
        <v>1</v>
      </c>
      <c r="Y1047" s="41">
        <f t="shared" ca="1" si="169"/>
        <v>-800</v>
      </c>
    </row>
    <row r="1048" spans="10:25">
      <c r="J1048" s="47">
        <v>21</v>
      </c>
      <c r="K1048" s="48">
        <v>1.389</v>
      </c>
      <c r="L1048" s="49">
        <v>52</v>
      </c>
      <c r="M1048" s="47">
        <v>1</v>
      </c>
      <c r="N1048" s="37">
        <f t="shared" si="160"/>
        <v>-2.1954411372024296</v>
      </c>
      <c r="O1048" s="37">
        <f t="shared" si="161"/>
        <v>0.11130944793433177</v>
      </c>
      <c r="P1048" s="37">
        <f t="shared" si="162"/>
        <v>0.10016062415489259</v>
      </c>
      <c r="Q1048" s="1">
        <f>VLOOKUP(P1048,Rates!$A$2:$B$7,2,TRUE)</f>
        <v>0.35</v>
      </c>
      <c r="R1048" s="38">
        <f t="shared" ca="1" si="163"/>
        <v>0.6589324309050042</v>
      </c>
      <c r="S1048" s="53">
        <f t="shared" ca="1" si="164"/>
        <v>0</v>
      </c>
      <c r="T1048" s="38">
        <f t="shared" ca="1" si="165"/>
        <v>0.36651276748750128</v>
      </c>
      <c r="U1048" s="54">
        <f t="shared" ca="1" si="166"/>
        <v>0.91303086662234512</v>
      </c>
      <c r="V1048">
        <f t="shared" ca="1" si="167"/>
        <v>0</v>
      </c>
      <c r="W1048" s="41">
        <f ca="1">VLOOKUP(LoanApplications!Q1048,Rates!$B$2:$C$7,2,FALSE)*V1048-800</f>
        <v>-800</v>
      </c>
      <c r="X1048">
        <f t="shared" si="168"/>
        <v>0</v>
      </c>
      <c r="Y1048" s="41">
        <f t="shared" ca="1" si="169"/>
        <v>0</v>
      </c>
    </row>
    <row r="1049" spans="10:25">
      <c r="J1049" s="47">
        <v>22</v>
      </c>
      <c r="K1049" s="48">
        <v>1.1599999999999999</v>
      </c>
      <c r="L1049" s="49">
        <v>63</v>
      </c>
      <c r="M1049" s="47">
        <v>1</v>
      </c>
      <c r="N1049" s="37">
        <f t="shared" si="160"/>
        <v>4.5826796931452414</v>
      </c>
      <c r="O1049" s="37">
        <f t="shared" si="161"/>
        <v>97.776053287218957</v>
      </c>
      <c r="P1049" s="37">
        <f t="shared" si="162"/>
        <v>0.98987608872069199</v>
      </c>
      <c r="Q1049" s="1">
        <f>VLOOKUP(P1049,Rates!$A$2:$B$7,2,TRUE)</f>
        <v>0.15</v>
      </c>
      <c r="R1049" s="38">
        <f t="shared" ca="1" si="163"/>
        <v>0.27555001332869289</v>
      </c>
      <c r="S1049" s="53">
        <f t="shared" ca="1" si="164"/>
        <v>1</v>
      </c>
      <c r="T1049" s="38">
        <f t="shared" ca="1" si="165"/>
        <v>0.78407624939737008</v>
      </c>
      <c r="U1049" s="54">
        <f t="shared" ca="1" si="166"/>
        <v>3.0656598801774573</v>
      </c>
      <c r="V1049">
        <f t="shared" ca="1" si="167"/>
        <v>8</v>
      </c>
      <c r="W1049" s="41">
        <f ca="1">VLOOKUP(LoanApplications!Q1049,Rates!$B$2:$C$7,2,FALSE)*V1049-800</f>
        <v>45.652073294430465</v>
      </c>
      <c r="X1049">
        <f t="shared" si="168"/>
        <v>1</v>
      </c>
      <c r="Y1049" s="41">
        <f t="shared" ca="1" si="169"/>
        <v>45.652073294430465</v>
      </c>
    </row>
    <row r="1050" spans="10:25">
      <c r="J1050" s="47">
        <v>8</v>
      </c>
      <c r="K1050" s="48">
        <v>1.1300000000000001</v>
      </c>
      <c r="L1050" s="49">
        <v>57</v>
      </c>
      <c r="M1050" s="47">
        <v>1</v>
      </c>
      <c r="N1050" s="37">
        <f t="shared" si="160"/>
        <v>-2.8304460062741867</v>
      </c>
      <c r="O1050" s="37">
        <f t="shared" si="161"/>
        <v>5.8986539435046635E-2</v>
      </c>
      <c r="P1050" s="37">
        <f t="shared" si="162"/>
        <v>5.5700934089790287E-2</v>
      </c>
      <c r="Q1050" s="1">
        <f>VLOOKUP(P1050,Rates!$A$2:$B$7,2,TRUE)</f>
        <v>0.35</v>
      </c>
      <c r="R1050" s="38">
        <f t="shared" ca="1" si="163"/>
        <v>0.35047301673699338</v>
      </c>
      <c r="S1050" s="53">
        <f t="shared" ca="1" si="164"/>
        <v>0</v>
      </c>
      <c r="T1050" s="38">
        <f t="shared" ca="1" si="165"/>
        <v>0.43032521550521219</v>
      </c>
      <c r="U1050" s="54">
        <f t="shared" ca="1" si="166"/>
        <v>1.1253792689981066</v>
      </c>
      <c r="V1050">
        <f t="shared" ca="1" si="167"/>
        <v>1</v>
      </c>
      <c r="W1050" s="41">
        <f ca="1">VLOOKUP(LoanApplications!Q1050,Rates!$B$2:$C$7,2,FALSE)*V1050-800</f>
        <v>-686.43516829366274</v>
      </c>
      <c r="X1050">
        <f t="shared" si="168"/>
        <v>0</v>
      </c>
      <c r="Y1050" s="41">
        <f t="shared" ca="1" si="169"/>
        <v>0</v>
      </c>
    </row>
    <row r="1051" spans="10:25">
      <c r="J1051" s="47">
        <v>4</v>
      </c>
      <c r="K1051" s="48">
        <v>0.27700000000000002</v>
      </c>
      <c r="L1051" s="49">
        <v>58</v>
      </c>
      <c r="M1051" s="47">
        <v>1</v>
      </c>
      <c r="N1051" s="37">
        <f t="shared" si="160"/>
        <v>0.80560923266820339</v>
      </c>
      <c r="O1051" s="37">
        <f t="shared" si="161"/>
        <v>2.238059582571339</v>
      </c>
      <c r="P1051" s="37">
        <f t="shared" si="162"/>
        <v>0.69117307001315231</v>
      </c>
      <c r="Q1051" s="1">
        <f>VLOOKUP(P1051,Rates!$A$2:$B$7,2,TRUE)</f>
        <v>0.25</v>
      </c>
      <c r="R1051" s="38">
        <f t="shared" ca="1" si="163"/>
        <v>0.59374333393573564</v>
      </c>
      <c r="S1051" s="53">
        <f t="shared" ca="1" si="164"/>
        <v>1</v>
      </c>
      <c r="T1051" s="38">
        <f t="shared" ca="1" si="165"/>
        <v>0.92356278155241145</v>
      </c>
      <c r="U1051" s="54">
        <f t="shared" ca="1" si="166"/>
        <v>5.1425710979490988</v>
      </c>
      <c r="V1051">
        <f t="shared" ca="1" si="167"/>
        <v>8</v>
      </c>
      <c r="W1051" s="41">
        <f ca="1">VLOOKUP(LoanApplications!Q1051,Rates!$B$2:$C$7,2,FALSE)*V1051-800</f>
        <v>76.803357187340907</v>
      </c>
      <c r="X1051">
        <f t="shared" si="168"/>
        <v>1</v>
      </c>
      <c r="Y1051" s="41">
        <f t="shared" ca="1" si="169"/>
        <v>76.803357187340907</v>
      </c>
    </row>
    <row r="1052" spans="10:25">
      <c r="J1052" s="47">
        <v>3</v>
      </c>
      <c r="K1052" s="48">
        <v>1.3960000000000001</v>
      </c>
      <c r="L1052" s="49">
        <v>63</v>
      </c>
      <c r="M1052" s="47">
        <v>1</v>
      </c>
      <c r="N1052" s="37">
        <f t="shared" si="160"/>
        <v>-3.0685873033976527</v>
      </c>
      <c r="O1052" s="37">
        <f t="shared" si="161"/>
        <v>4.6486780208616608E-2</v>
      </c>
      <c r="P1052" s="37">
        <f t="shared" si="162"/>
        <v>4.4421755809805348E-2</v>
      </c>
      <c r="Q1052" s="1">
        <f>VLOOKUP(P1052,Rates!$A$2:$B$7,2,TRUE)</f>
        <v>0.35</v>
      </c>
      <c r="R1052" s="38">
        <f t="shared" ca="1" si="163"/>
        <v>8.7939078295867334E-2</v>
      </c>
      <c r="S1052" s="53">
        <f t="shared" ca="1" si="164"/>
        <v>0</v>
      </c>
      <c r="T1052" s="38">
        <f t="shared" ca="1" si="165"/>
        <v>5.1885250052673082E-2</v>
      </c>
      <c r="U1052" s="54">
        <f t="shared" ca="1" si="166"/>
        <v>0.10655947960828802</v>
      </c>
      <c r="V1052">
        <f t="shared" ca="1" si="167"/>
        <v>0</v>
      </c>
      <c r="W1052" s="41">
        <f ca="1">VLOOKUP(LoanApplications!Q1052,Rates!$B$2:$C$7,2,FALSE)*V1052-800</f>
        <v>-800</v>
      </c>
      <c r="X1052">
        <f t="shared" si="168"/>
        <v>0</v>
      </c>
      <c r="Y1052" s="41">
        <f t="shared" ca="1" si="169"/>
        <v>0</v>
      </c>
    </row>
    <row r="1053" spans="10:25">
      <c r="J1053" s="47">
        <v>2</v>
      </c>
      <c r="K1053" s="48">
        <v>1.3009999999999999</v>
      </c>
      <c r="L1053" s="49">
        <v>78</v>
      </c>
      <c r="M1053" s="47">
        <v>1</v>
      </c>
      <c r="N1053" s="37">
        <f t="shared" si="160"/>
        <v>4.2292125726280148</v>
      </c>
      <c r="O1053" s="37">
        <f t="shared" si="161"/>
        <v>68.663143642495527</v>
      </c>
      <c r="P1053" s="37">
        <f t="shared" si="162"/>
        <v>0.98564520709642534</v>
      </c>
      <c r="Q1053" s="1">
        <f>VLOOKUP(P1053,Rates!$A$2:$B$7,2,TRUE)</f>
        <v>0.15</v>
      </c>
      <c r="R1053" s="38">
        <f t="shared" ca="1" si="163"/>
        <v>0.59202372655808755</v>
      </c>
      <c r="S1053" s="53">
        <f t="shared" ca="1" si="164"/>
        <v>1</v>
      </c>
      <c r="T1053" s="38">
        <f t="shared" ca="1" si="165"/>
        <v>0.49734926660561896</v>
      </c>
      <c r="U1053" s="54">
        <f t="shared" ca="1" si="166"/>
        <v>1.3757194341520116</v>
      </c>
      <c r="V1053">
        <f t="shared" ca="1" si="167"/>
        <v>8</v>
      </c>
      <c r="W1053" s="41">
        <f ca="1">VLOOKUP(LoanApplications!Q1053,Rates!$B$2:$C$7,2,FALSE)*V1053-800</f>
        <v>45.652073294430465</v>
      </c>
      <c r="X1053">
        <f t="shared" si="168"/>
        <v>1</v>
      </c>
      <c r="Y1053" s="41">
        <f t="shared" ca="1" si="169"/>
        <v>45.652073294430465</v>
      </c>
    </row>
    <row r="1054" spans="10:25">
      <c r="J1054" s="47">
        <v>50</v>
      </c>
      <c r="K1054" s="48">
        <v>2.2480000000000002</v>
      </c>
      <c r="L1054" s="49">
        <v>38</v>
      </c>
      <c r="M1054" s="47">
        <v>1</v>
      </c>
      <c r="N1054" s="37">
        <f t="shared" si="160"/>
        <v>-3.6187828093571248</v>
      </c>
      <c r="O1054" s="37">
        <f t="shared" si="161"/>
        <v>2.681529596388647E-2</v>
      </c>
      <c r="P1054" s="37">
        <f t="shared" si="162"/>
        <v>2.6115014130866213E-2</v>
      </c>
      <c r="Q1054" s="1">
        <f>VLOOKUP(P1054,Rates!$A$2:$B$7,2,TRUE)</f>
        <v>0.35</v>
      </c>
      <c r="R1054" s="38">
        <f t="shared" ca="1" si="163"/>
        <v>0.68774263070851016</v>
      </c>
      <c r="S1054" s="53">
        <f t="shared" ca="1" si="164"/>
        <v>0</v>
      </c>
      <c r="T1054" s="38">
        <f t="shared" ca="1" si="165"/>
        <v>0.586929001315035</v>
      </c>
      <c r="U1054" s="54">
        <f t="shared" ca="1" si="166"/>
        <v>1.7682715822940982</v>
      </c>
      <c r="V1054">
        <f t="shared" ca="1" si="167"/>
        <v>1</v>
      </c>
      <c r="W1054" s="41">
        <f ca="1">VLOOKUP(LoanApplications!Q1054,Rates!$B$2:$C$7,2,FALSE)*V1054-800</f>
        <v>-686.43516829366274</v>
      </c>
      <c r="X1054">
        <f t="shared" si="168"/>
        <v>0</v>
      </c>
      <c r="Y1054" s="41">
        <f t="shared" ca="1" si="169"/>
        <v>0</v>
      </c>
    </row>
    <row r="1055" spans="10:25">
      <c r="J1055" s="47">
        <v>22</v>
      </c>
      <c r="K1055" s="48">
        <v>1.8699999999999999</v>
      </c>
      <c r="L1055" s="49">
        <v>71</v>
      </c>
      <c r="M1055" s="47">
        <v>1</v>
      </c>
      <c r="N1055" s="37">
        <f t="shared" si="160"/>
        <v>4.6339263549231617</v>
      </c>
      <c r="O1055" s="37">
        <f t="shared" si="161"/>
        <v>102.91736193790011</v>
      </c>
      <c r="P1055" s="37">
        <f t="shared" si="162"/>
        <v>0.99037696895541294</v>
      </c>
      <c r="Q1055" s="1">
        <f>VLOOKUP(P1055,Rates!$A$2:$B$7,2,TRUE)</f>
        <v>0.15</v>
      </c>
      <c r="R1055" s="38">
        <f t="shared" ca="1" si="163"/>
        <v>0.28685388796871536</v>
      </c>
      <c r="S1055" s="53">
        <f t="shared" ca="1" si="164"/>
        <v>1</v>
      </c>
      <c r="T1055" s="38">
        <f t="shared" ca="1" si="165"/>
        <v>0.70475967898775249</v>
      </c>
      <c r="U1055" s="54">
        <f t="shared" ca="1" si="166"/>
        <v>2.4399312135766866</v>
      </c>
      <c r="V1055">
        <f t="shared" ca="1" si="167"/>
        <v>8</v>
      </c>
      <c r="W1055" s="41">
        <f ca="1">VLOOKUP(LoanApplications!Q1055,Rates!$B$2:$C$7,2,FALSE)*V1055-800</f>
        <v>45.652073294430465</v>
      </c>
      <c r="X1055">
        <f t="shared" si="168"/>
        <v>1</v>
      </c>
      <c r="Y1055" s="41">
        <f t="shared" ca="1" si="169"/>
        <v>45.652073294430465</v>
      </c>
    </row>
    <row r="1056" spans="10:25">
      <c r="J1056" s="47">
        <v>7</v>
      </c>
      <c r="K1056" s="48">
        <v>1.7399999999999998</v>
      </c>
      <c r="L1056" s="49">
        <v>65</v>
      </c>
      <c r="M1056" s="47">
        <v>1</v>
      </c>
      <c r="N1056" s="37">
        <f t="shared" si="160"/>
        <v>-2.5876715346349961</v>
      </c>
      <c r="O1056" s="37">
        <f t="shared" si="161"/>
        <v>7.5194925178272462E-2</v>
      </c>
      <c r="P1056" s="37">
        <f t="shared" si="162"/>
        <v>6.9936086394571467E-2</v>
      </c>
      <c r="Q1056" s="1">
        <f>VLOOKUP(P1056,Rates!$A$2:$B$7,2,TRUE)</f>
        <v>0.35</v>
      </c>
      <c r="R1056" s="38">
        <f t="shared" ca="1" si="163"/>
        <v>0.87885400876642672</v>
      </c>
      <c r="S1056" s="53">
        <f t="shared" ca="1" si="164"/>
        <v>0</v>
      </c>
      <c r="T1056" s="38">
        <f t="shared" ca="1" si="165"/>
        <v>0.80254603182437279</v>
      </c>
      <c r="U1056" s="54">
        <f t="shared" ca="1" si="166"/>
        <v>3.2444995886701062</v>
      </c>
      <c r="V1056">
        <f t="shared" ca="1" si="167"/>
        <v>3</v>
      </c>
      <c r="W1056" s="41">
        <f ca="1">VLOOKUP(LoanApplications!Q1056,Rates!$B$2:$C$7,2,FALSE)*V1056-800</f>
        <v>-459.30550488098817</v>
      </c>
      <c r="X1056">
        <f t="shared" si="168"/>
        <v>0</v>
      </c>
      <c r="Y1056" s="41">
        <f t="shared" ca="1" si="169"/>
        <v>0</v>
      </c>
    </row>
    <row r="1057" spans="10:25">
      <c r="J1057" s="47">
        <v>18</v>
      </c>
      <c r="K1057" s="48">
        <v>0.49299999999999999</v>
      </c>
      <c r="L1057" s="49">
        <v>45</v>
      </c>
      <c r="M1057" s="47">
        <v>1</v>
      </c>
      <c r="N1057" s="37">
        <f t="shared" si="160"/>
        <v>-1.7991629366947492</v>
      </c>
      <c r="O1057" s="37">
        <f t="shared" si="161"/>
        <v>0.16543731178187454</v>
      </c>
      <c r="P1057" s="37">
        <f t="shared" si="162"/>
        <v>0.14195299061511263</v>
      </c>
      <c r="Q1057" s="1">
        <f>VLOOKUP(P1057,Rates!$A$2:$B$7,2,TRUE)</f>
        <v>0.35</v>
      </c>
      <c r="R1057" s="38">
        <f t="shared" ca="1" si="163"/>
        <v>0.36118751086420975</v>
      </c>
      <c r="S1057" s="53">
        <f t="shared" ca="1" si="164"/>
        <v>0</v>
      </c>
      <c r="T1057" s="38">
        <f t="shared" ca="1" si="165"/>
        <v>0.72970037454684178</v>
      </c>
      <c r="U1057" s="54">
        <f t="shared" ca="1" si="166"/>
        <v>2.6164484227431721</v>
      </c>
      <c r="V1057">
        <f t="shared" ca="1" si="167"/>
        <v>2</v>
      </c>
      <c r="W1057" s="41">
        <f ca="1">VLOOKUP(LoanApplications!Q1057,Rates!$B$2:$C$7,2,FALSE)*V1057-800</f>
        <v>-572.87033658732548</v>
      </c>
      <c r="X1057">
        <f t="shared" si="168"/>
        <v>0</v>
      </c>
      <c r="Y1057" s="41">
        <f t="shared" ca="1" si="169"/>
        <v>0</v>
      </c>
    </row>
    <row r="1058" spans="10:25">
      <c r="J1058" s="47">
        <v>9</v>
      </c>
      <c r="K1058" s="48">
        <v>0.90299999999999991</v>
      </c>
      <c r="L1058" s="49">
        <v>58</v>
      </c>
      <c r="M1058" s="47">
        <v>1</v>
      </c>
      <c r="N1058" s="37">
        <f t="shared" si="160"/>
        <v>-0.81803038703712971</v>
      </c>
      <c r="O1058" s="37">
        <f t="shared" si="161"/>
        <v>0.44129998926295305</v>
      </c>
      <c r="P1058" s="37">
        <f t="shared" si="162"/>
        <v>0.3061819139321742</v>
      </c>
      <c r="Q1058" s="1">
        <f>VLOOKUP(P1058,Rates!$A$2:$B$7,2,TRUE)</f>
        <v>0.3</v>
      </c>
      <c r="R1058" s="38">
        <f t="shared" ca="1" si="163"/>
        <v>8.6583918612010202E-2</v>
      </c>
      <c r="S1058" s="53">
        <f t="shared" ca="1" si="164"/>
        <v>0</v>
      </c>
      <c r="T1058" s="38">
        <f t="shared" ca="1" si="165"/>
        <v>0.73636393343984385</v>
      </c>
      <c r="U1058" s="54">
        <f t="shared" ca="1" si="166"/>
        <v>2.6663713252947283</v>
      </c>
      <c r="V1058">
        <f t="shared" ca="1" si="167"/>
        <v>2</v>
      </c>
      <c r="W1058" s="41">
        <f ca="1">VLOOKUP(LoanApplications!Q1058,Rates!$B$2:$C$7,2,FALSE)*V1058-800</f>
        <v>-576.85224666864372</v>
      </c>
      <c r="X1058">
        <f t="shared" si="168"/>
        <v>1</v>
      </c>
      <c r="Y1058" s="41">
        <f t="shared" ca="1" si="169"/>
        <v>-576.85224666864372</v>
      </c>
    </row>
    <row r="1059" spans="10:25">
      <c r="J1059" s="47">
        <v>9</v>
      </c>
      <c r="K1059" s="48">
        <v>0.35499999999999998</v>
      </c>
      <c r="L1059" s="49">
        <v>48</v>
      </c>
      <c r="M1059" s="47">
        <v>1</v>
      </c>
      <c r="N1059" s="37">
        <f t="shared" si="160"/>
        <v>-2.676590251167962</v>
      </c>
      <c r="O1059" s="37">
        <f t="shared" si="161"/>
        <v>6.8797336313357021E-2</v>
      </c>
      <c r="P1059" s="37">
        <f t="shared" si="162"/>
        <v>6.4368925684884545E-2</v>
      </c>
      <c r="Q1059" s="1">
        <f>VLOOKUP(P1059,Rates!$A$2:$B$7,2,TRUE)</f>
        <v>0.35</v>
      </c>
      <c r="R1059" s="38">
        <f t="shared" ca="1" si="163"/>
        <v>0.598836391087331</v>
      </c>
      <c r="S1059" s="53">
        <f t="shared" ca="1" si="164"/>
        <v>0</v>
      </c>
      <c r="T1059" s="38">
        <f t="shared" ca="1" si="165"/>
        <v>0.13408441555528361</v>
      </c>
      <c r="U1059" s="54">
        <f t="shared" ca="1" si="166"/>
        <v>0.28793570543492714</v>
      </c>
      <c r="V1059">
        <f t="shared" ca="1" si="167"/>
        <v>0</v>
      </c>
      <c r="W1059" s="41">
        <f ca="1">VLOOKUP(LoanApplications!Q1059,Rates!$B$2:$C$7,2,FALSE)*V1059-800</f>
        <v>-800</v>
      </c>
      <c r="X1059">
        <f t="shared" si="168"/>
        <v>0</v>
      </c>
      <c r="Y1059" s="41">
        <f t="shared" ca="1" si="169"/>
        <v>0</v>
      </c>
    </row>
    <row r="1060" spans="10:25">
      <c r="J1060" s="47">
        <v>9</v>
      </c>
      <c r="K1060" s="48">
        <v>1.522</v>
      </c>
      <c r="L1060" s="49">
        <v>66</v>
      </c>
      <c r="M1060" s="47">
        <v>1</v>
      </c>
      <c r="N1060" s="37">
        <f t="shared" si="160"/>
        <v>-0.28578331330437123</v>
      </c>
      <c r="O1060" s="37">
        <f t="shared" si="161"/>
        <v>0.75142542219902231</v>
      </c>
      <c r="P1060" s="37">
        <f t="shared" si="162"/>
        <v>0.42903649374665437</v>
      </c>
      <c r="Q1060" s="1">
        <f>VLOOKUP(P1060,Rates!$A$2:$B$7,2,TRUE)</f>
        <v>0.3</v>
      </c>
      <c r="R1060" s="38">
        <f t="shared" ca="1" si="163"/>
        <v>0.34647090219600285</v>
      </c>
      <c r="S1060" s="53">
        <f t="shared" ca="1" si="164"/>
        <v>0</v>
      </c>
      <c r="T1060" s="38">
        <f t="shared" ca="1" si="165"/>
        <v>0.91812014062453406</v>
      </c>
      <c r="U1060" s="54">
        <f t="shared" ca="1" si="166"/>
        <v>5.005004471274404</v>
      </c>
      <c r="V1060">
        <f t="shared" ca="1" si="167"/>
        <v>5</v>
      </c>
      <c r="W1060" s="41">
        <f ca="1">VLOOKUP(LoanApplications!Q1060,Rates!$B$2:$C$7,2,FALSE)*V1060-800</f>
        <v>-242.13061667160923</v>
      </c>
      <c r="X1060">
        <f t="shared" si="168"/>
        <v>1</v>
      </c>
      <c r="Y1060" s="41">
        <f t="shared" ca="1" si="169"/>
        <v>-242.13061667160923</v>
      </c>
    </row>
    <row r="1061" spans="10:25">
      <c r="J1061" s="47">
        <v>7</v>
      </c>
      <c r="K1061" s="48">
        <v>1.8850000000000002</v>
      </c>
      <c r="L1061" s="49">
        <v>67</v>
      </c>
      <c r="M1061" s="47">
        <v>1</v>
      </c>
      <c r="N1061" s="37">
        <f t="shared" si="160"/>
        <v>-2.403074007778077</v>
      </c>
      <c r="O1061" s="37">
        <f t="shared" si="161"/>
        <v>9.0439513777262698E-2</v>
      </c>
      <c r="P1061" s="37">
        <f t="shared" si="162"/>
        <v>8.2938588188153473E-2</v>
      </c>
      <c r="Q1061" s="1">
        <f>VLOOKUP(P1061,Rates!$A$2:$B$7,2,TRUE)</f>
        <v>0.35</v>
      </c>
      <c r="R1061" s="38">
        <f t="shared" ca="1" si="163"/>
        <v>0.51995919948332558</v>
      </c>
      <c r="S1061" s="53">
        <f t="shared" ca="1" si="164"/>
        <v>0</v>
      </c>
      <c r="T1061" s="38">
        <f t="shared" ca="1" si="165"/>
        <v>0.70314059219145264</v>
      </c>
      <c r="U1061" s="54">
        <f t="shared" ca="1" si="166"/>
        <v>2.4289932532769134</v>
      </c>
      <c r="V1061">
        <f t="shared" ca="1" si="167"/>
        <v>2</v>
      </c>
      <c r="W1061" s="41">
        <f ca="1">VLOOKUP(LoanApplications!Q1061,Rates!$B$2:$C$7,2,FALSE)*V1061-800</f>
        <v>-572.87033658732548</v>
      </c>
      <c r="X1061">
        <f t="shared" si="168"/>
        <v>0</v>
      </c>
      <c r="Y1061" s="41">
        <f t="shared" ca="1" si="169"/>
        <v>0</v>
      </c>
    </row>
    <row r="1062" spans="10:25">
      <c r="J1062" s="47">
        <v>11</v>
      </c>
      <c r="K1062" s="48">
        <v>0.68499999999999994</v>
      </c>
      <c r="L1062" s="49">
        <v>55</v>
      </c>
      <c r="M1062" s="47">
        <v>1</v>
      </c>
      <c r="N1062" s="37">
        <f t="shared" si="160"/>
        <v>-0.41819567510059485</v>
      </c>
      <c r="O1062" s="37">
        <f t="shared" si="161"/>
        <v>0.65823341593266194</v>
      </c>
      <c r="P1062" s="37">
        <f t="shared" si="162"/>
        <v>0.39694858975112568</v>
      </c>
      <c r="Q1062" s="1">
        <f>VLOOKUP(P1062,Rates!$A$2:$B$7,2,TRUE)</f>
        <v>0.3</v>
      </c>
      <c r="R1062" s="38">
        <f t="shared" ca="1" si="163"/>
        <v>0.50094851318659583</v>
      </c>
      <c r="S1062" s="53">
        <f t="shared" ca="1" si="164"/>
        <v>0</v>
      </c>
      <c r="T1062" s="38">
        <f t="shared" ca="1" si="165"/>
        <v>0.89891490777610439</v>
      </c>
      <c r="U1062" s="54">
        <f t="shared" ca="1" si="166"/>
        <v>4.5835852391523932</v>
      </c>
      <c r="V1062">
        <f t="shared" ca="1" si="167"/>
        <v>4</v>
      </c>
      <c r="W1062" s="41">
        <f ca="1">VLOOKUP(LoanApplications!Q1062,Rates!$B$2:$C$7,2,FALSE)*V1062-800</f>
        <v>-353.70449333728743</v>
      </c>
      <c r="X1062">
        <f t="shared" si="168"/>
        <v>1</v>
      </c>
      <c r="Y1062" s="41">
        <f t="shared" ca="1" si="169"/>
        <v>-353.70449333728743</v>
      </c>
    </row>
    <row r="1063" spans="10:25">
      <c r="J1063" s="47">
        <v>24</v>
      </c>
      <c r="K1063" s="48">
        <v>1.139</v>
      </c>
      <c r="L1063" s="49">
        <v>58.8</v>
      </c>
      <c r="M1063" s="47">
        <v>1</v>
      </c>
      <c r="N1063" s="37">
        <f t="shared" si="160"/>
        <v>3.3706117461635117</v>
      </c>
      <c r="O1063" s="37">
        <f t="shared" si="161"/>
        <v>29.096321177352507</v>
      </c>
      <c r="P1063" s="37">
        <f t="shared" si="162"/>
        <v>0.96677334767571188</v>
      </c>
      <c r="Q1063" s="1">
        <f>VLOOKUP(P1063,Rates!$A$2:$B$7,2,TRUE)</f>
        <v>0.15</v>
      </c>
      <c r="R1063" s="38">
        <f t="shared" ca="1" si="163"/>
        <v>0.56067192574657121</v>
      </c>
      <c r="S1063" s="53">
        <f t="shared" ca="1" si="164"/>
        <v>1</v>
      </c>
      <c r="T1063" s="38">
        <f t="shared" ca="1" si="165"/>
        <v>0.32217082582939782</v>
      </c>
      <c r="U1063" s="54">
        <f t="shared" ca="1" si="166"/>
        <v>0.77771995657689574</v>
      </c>
      <c r="V1063">
        <f t="shared" ca="1" si="167"/>
        <v>8</v>
      </c>
      <c r="W1063" s="41">
        <f ca="1">VLOOKUP(LoanApplications!Q1063,Rates!$B$2:$C$7,2,FALSE)*V1063-800</f>
        <v>45.652073294430465</v>
      </c>
      <c r="X1063">
        <f t="shared" si="168"/>
        <v>1</v>
      </c>
      <c r="Y1063" s="41">
        <f t="shared" ca="1" si="169"/>
        <v>45.652073294430465</v>
      </c>
    </row>
    <row r="1064" spans="10:25">
      <c r="J1064" s="47">
        <v>2</v>
      </c>
      <c r="K1064" s="48">
        <v>0.19500000000000001</v>
      </c>
      <c r="L1064" s="49">
        <v>62</v>
      </c>
      <c r="M1064" s="47">
        <v>1</v>
      </c>
      <c r="N1064" s="37">
        <f t="shared" si="160"/>
        <v>2.4670035418873475</v>
      </c>
      <c r="O1064" s="37">
        <f t="shared" si="161"/>
        <v>11.787074407356894</v>
      </c>
      <c r="P1064" s="37">
        <f t="shared" si="162"/>
        <v>0.92179602869717703</v>
      </c>
      <c r="Q1064" s="1">
        <f>VLOOKUP(P1064,Rates!$A$2:$B$7,2,TRUE)</f>
        <v>0.22</v>
      </c>
      <c r="R1064" s="38">
        <f t="shared" ca="1" si="163"/>
        <v>0.15045879161058828</v>
      </c>
      <c r="S1064" s="53">
        <f t="shared" ca="1" si="164"/>
        <v>1</v>
      </c>
      <c r="T1064" s="38">
        <f t="shared" ca="1" si="165"/>
        <v>5.1234542445796838E-2</v>
      </c>
      <c r="U1064" s="54">
        <f t="shared" ca="1" si="166"/>
        <v>0.10518731571553953</v>
      </c>
      <c r="V1064">
        <f t="shared" ca="1" si="167"/>
        <v>8</v>
      </c>
      <c r="W1064" s="41">
        <f ca="1">VLOOKUP(LoanApplications!Q1064,Rates!$B$2:$C$7,2,FALSE)*V1064-800</f>
        <v>67.398382478407598</v>
      </c>
      <c r="X1064">
        <f t="shared" si="168"/>
        <v>1</v>
      </c>
      <c r="Y1064" s="41">
        <f t="shared" ca="1" si="169"/>
        <v>67.398382478407598</v>
      </c>
    </row>
    <row r="1065" spans="10:25">
      <c r="J1065" s="47">
        <v>11</v>
      </c>
      <c r="K1065" s="48">
        <v>2.129</v>
      </c>
      <c r="L1065" s="49">
        <v>67</v>
      </c>
      <c r="M1065" s="47">
        <v>1</v>
      </c>
      <c r="N1065" s="37">
        <f t="shared" si="160"/>
        <v>-2.3446131124434189</v>
      </c>
      <c r="O1065" s="37">
        <f t="shared" si="161"/>
        <v>9.5884291394560811E-2</v>
      </c>
      <c r="P1065" s="37">
        <f t="shared" si="162"/>
        <v>8.7494904478048363E-2</v>
      </c>
      <c r="Q1065" s="1">
        <f>VLOOKUP(P1065,Rates!$A$2:$B$7,2,TRUE)</f>
        <v>0.35</v>
      </c>
      <c r="R1065" s="38">
        <f t="shared" ca="1" si="163"/>
        <v>0.2124468548184244</v>
      </c>
      <c r="S1065" s="53">
        <f t="shared" ca="1" si="164"/>
        <v>0</v>
      </c>
      <c r="T1065" s="38">
        <f t="shared" ca="1" si="165"/>
        <v>0.57341144636532193</v>
      </c>
      <c r="U1065" s="54">
        <f t="shared" ca="1" si="166"/>
        <v>1.7038706098320471</v>
      </c>
      <c r="V1065">
        <f t="shared" ca="1" si="167"/>
        <v>1</v>
      </c>
      <c r="W1065" s="41">
        <f ca="1">VLOOKUP(LoanApplications!Q1065,Rates!$B$2:$C$7,2,FALSE)*V1065-800</f>
        <v>-686.43516829366274</v>
      </c>
      <c r="X1065">
        <f t="shared" si="168"/>
        <v>0</v>
      </c>
      <c r="Y1065" s="41">
        <f t="shared" ca="1" si="169"/>
        <v>0</v>
      </c>
    </row>
    <row r="1066" spans="10:25">
      <c r="J1066" s="47">
        <v>9</v>
      </c>
      <c r="K1066" s="48">
        <v>2.8000000000000004E-2</v>
      </c>
      <c r="L1066" s="49">
        <v>47</v>
      </c>
      <c r="M1066" s="47">
        <v>1</v>
      </c>
      <c r="N1066" s="37">
        <f t="shared" si="160"/>
        <v>-1.423673576766685</v>
      </c>
      <c r="O1066" s="37">
        <f t="shared" si="161"/>
        <v>0.24082769089045364</v>
      </c>
      <c r="P1066" s="37">
        <f t="shared" si="162"/>
        <v>0.19408632855189487</v>
      </c>
      <c r="Q1066" s="1">
        <f>VLOOKUP(P1066,Rates!$A$2:$B$7,2,TRUE)</f>
        <v>0.35</v>
      </c>
      <c r="R1066" s="38">
        <f t="shared" ca="1" si="163"/>
        <v>0.19034520981322001</v>
      </c>
      <c r="S1066" s="53">
        <f t="shared" ca="1" si="164"/>
        <v>0</v>
      </c>
      <c r="T1066" s="38">
        <f t="shared" ca="1" si="165"/>
        <v>0.39114051803784444</v>
      </c>
      <c r="U1066" s="54">
        <f t="shared" ca="1" si="166"/>
        <v>0.99233554718028327</v>
      </c>
      <c r="V1066">
        <f t="shared" ca="1" si="167"/>
        <v>0</v>
      </c>
      <c r="W1066" s="41">
        <f ca="1">VLOOKUP(LoanApplications!Q1066,Rates!$B$2:$C$7,2,FALSE)*V1066-800</f>
        <v>-800</v>
      </c>
      <c r="X1066">
        <f t="shared" si="168"/>
        <v>0</v>
      </c>
      <c r="Y1066" s="41">
        <f t="shared" ca="1" si="169"/>
        <v>0</v>
      </c>
    </row>
    <row r="1067" spans="10:25">
      <c r="J1067" s="47">
        <v>13</v>
      </c>
      <c r="K1067" s="48">
        <v>0.61</v>
      </c>
      <c r="L1067" s="49">
        <v>46</v>
      </c>
      <c r="M1067" s="47">
        <v>1</v>
      </c>
      <c r="N1067" s="37">
        <f t="shared" si="160"/>
        <v>-3.6272990174699444</v>
      </c>
      <c r="O1067" s="37">
        <f t="shared" si="161"/>
        <v>2.6587900968734438E-2</v>
      </c>
      <c r="P1067" s="37">
        <f t="shared" si="162"/>
        <v>2.5899293127889876E-2</v>
      </c>
      <c r="Q1067" s="1">
        <f>VLOOKUP(P1067,Rates!$A$2:$B$7,2,TRUE)</f>
        <v>0.35</v>
      </c>
      <c r="R1067" s="38">
        <f t="shared" ca="1" si="163"/>
        <v>0.65499215696945257</v>
      </c>
      <c r="S1067" s="53">
        <f t="shared" ca="1" si="164"/>
        <v>0</v>
      </c>
      <c r="T1067" s="38">
        <f t="shared" ca="1" si="165"/>
        <v>0.73277136921563002</v>
      </c>
      <c r="U1067" s="54">
        <f t="shared" ca="1" si="166"/>
        <v>2.6393013838416208</v>
      </c>
      <c r="V1067">
        <f t="shared" ca="1" si="167"/>
        <v>2</v>
      </c>
      <c r="W1067" s="41">
        <f ca="1">VLOOKUP(LoanApplications!Q1067,Rates!$B$2:$C$7,2,FALSE)*V1067-800</f>
        <v>-572.87033658732548</v>
      </c>
      <c r="X1067">
        <f t="shared" si="168"/>
        <v>0</v>
      </c>
      <c r="Y1067" s="41">
        <f t="shared" ca="1" si="169"/>
        <v>0</v>
      </c>
    </row>
    <row r="1068" spans="10:25">
      <c r="J1068" s="47">
        <v>13</v>
      </c>
      <c r="K1068" s="48">
        <v>0.57999999999999996</v>
      </c>
      <c r="L1068" s="49">
        <v>54</v>
      </c>
      <c r="M1068" s="47">
        <v>1</v>
      </c>
      <c r="N1068" s="37">
        <f t="shared" si="160"/>
        <v>0.33537956569895755</v>
      </c>
      <c r="O1068" s="37">
        <f t="shared" si="161"/>
        <v>1.3984710961553464</v>
      </c>
      <c r="P1068" s="37">
        <f t="shared" si="162"/>
        <v>0.58306772943690655</v>
      </c>
      <c r="Q1068" s="1">
        <f>VLOOKUP(P1068,Rates!$A$2:$B$7,2,TRUE)</f>
        <v>0.28000000000000003</v>
      </c>
      <c r="R1068" s="38">
        <f t="shared" ca="1" si="163"/>
        <v>0.81963822314051404</v>
      </c>
      <c r="S1068" s="53">
        <f t="shared" ca="1" si="164"/>
        <v>1</v>
      </c>
      <c r="T1068" s="38">
        <f t="shared" ca="1" si="165"/>
        <v>0.47421227612522654</v>
      </c>
      <c r="U1068" s="54">
        <f t="shared" ca="1" si="166"/>
        <v>1.2857154289548247</v>
      </c>
      <c r="V1068">
        <f t="shared" ca="1" si="167"/>
        <v>8</v>
      </c>
      <c r="W1068" s="41">
        <f ca="1">VLOOKUP(LoanApplications!Q1068,Rates!$B$2:$C$7,2,FALSE)*V1068-800</f>
        <v>86.259095044028413</v>
      </c>
      <c r="X1068">
        <f t="shared" si="168"/>
        <v>1</v>
      </c>
      <c r="Y1068" s="41">
        <f t="shared" ca="1" si="169"/>
        <v>86.259095044028413</v>
      </c>
    </row>
    <row r="1069" spans="10:25">
      <c r="J1069" s="47">
        <v>7</v>
      </c>
      <c r="K1069" s="48">
        <v>2.1949999999999998</v>
      </c>
      <c r="L1069" s="49">
        <v>76</v>
      </c>
      <c r="M1069" s="47">
        <v>1</v>
      </c>
      <c r="N1069" s="37">
        <f t="shared" si="160"/>
        <v>0.23797355642457774</v>
      </c>
      <c r="O1069" s="37">
        <f t="shared" si="161"/>
        <v>1.2686756440612581</v>
      </c>
      <c r="P1069" s="37">
        <f t="shared" si="162"/>
        <v>0.55921420383838782</v>
      </c>
      <c r="Q1069" s="1">
        <f>VLOOKUP(P1069,Rates!$A$2:$B$7,2,TRUE)</f>
        <v>0.28000000000000003</v>
      </c>
      <c r="R1069" s="38">
        <f t="shared" ca="1" si="163"/>
        <v>0.61978339148164596</v>
      </c>
      <c r="S1069" s="53">
        <f t="shared" ca="1" si="164"/>
        <v>1</v>
      </c>
      <c r="T1069" s="38">
        <f t="shared" ca="1" si="165"/>
        <v>0.88479736565823242</v>
      </c>
      <c r="U1069" s="54">
        <f t="shared" ca="1" si="166"/>
        <v>4.3221253268634774</v>
      </c>
      <c r="V1069">
        <f t="shared" ca="1" si="167"/>
        <v>8</v>
      </c>
      <c r="W1069" s="41">
        <f ca="1">VLOOKUP(LoanApplications!Q1069,Rates!$B$2:$C$7,2,FALSE)*V1069-800</f>
        <v>86.259095044028413</v>
      </c>
      <c r="X1069">
        <f t="shared" si="168"/>
        <v>1</v>
      </c>
      <c r="Y1069" s="41">
        <f t="shared" ca="1" si="169"/>
        <v>86.259095044028413</v>
      </c>
    </row>
    <row r="1070" spans="10:25">
      <c r="J1070" s="47">
        <v>21</v>
      </c>
      <c r="K1070" s="48">
        <v>1.5210000000000001</v>
      </c>
      <c r="L1070" s="49">
        <v>55</v>
      </c>
      <c r="M1070" s="47">
        <v>1</v>
      </c>
      <c r="N1070" s="37">
        <f t="shared" si="160"/>
        <v>-1.4666158884320097</v>
      </c>
      <c r="O1070" s="37">
        <f t="shared" si="161"/>
        <v>0.23070489674492317</v>
      </c>
      <c r="P1070" s="37">
        <f t="shared" si="162"/>
        <v>0.18745752727165693</v>
      </c>
      <c r="Q1070" s="1">
        <f>VLOOKUP(P1070,Rates!$A$2:$B$7,2,TRUE)</f>
        <v>0.35</v>
      </c>
      <c r="R1070" s="38">
        <f t="shared" ca="1" si="163"/>
        <v>0.56455019199726131</v>
      </c>
      <c r="S1070" s="53">
        <f t="shared" ca="1" si="164"/>
        <v>0</v>
      </c>
      <c r="T1070" s="38">
        <f t="shared" ca="1" si="165"/>
        <v>0.78534454648581209</v>
      </c>
      <c r="U1070" s="54">
        <f t="shared" ca="1" si="166"/>
        <v>3.0774421561851044</v>
      </c>
      <c r="V1070">
        <f t="shared" ca="1" si="167"/>
        <v>3</v>
      </c>
      <c r="W1070" s="41">
        <f ca="1">VLOOKUP(LoanApplications!Q1070,Rates!$B$2:$C$7,2,FALSE)*V1070-800</f>
        <v>-459.30550488098817</v>
      </c>
      <c r="X1070">
        <f t="shared" si="168"/>
        <v>0</v>
      </c>
      <c r="Y1070" s="41">
        <f t="shared" ca="1" si="169"/>
        <v>0</v>
      </c>
    </row>
    <row r="1071" spans="10:25">
      <c r="J1071" s="47">
        <v>23</v>
      </c>
      <c r="K1071" s="48">
        <v>1.1890000000000001</v>
      </c>
      <c r="L1071" s="49">
        <v>55</v>
      </c>
      <c r="M1071" s="47">
        <v>1</v>
      </c>
      <c r="N1071" s="37">
        <f t="shared" si="160"/>
        <v>0.96233090019681455</v>
      </c>
      <c r="O1071" s="37">
        <f t="shared" si="161"/>
        <v>2.6177911775611511</v>
      </c>
      <c r="P1071" s="37">
        <f t="shared" si="162"/>
        <v>0.7235882473807882</v>
      </c>
      <c r="Q1071" s="1">
        <f>VLOOKUP(P1071,Rates!$A$2:$B$7,2,TRUE)</f>
        <v>0.25</v>
      </c>
      <c r="R1071" s="38">
        <f t="shared" ca="1" si="163"/>
        <v>0.90860170038967858</v>
      </c>
      <c r="S1071" s="53">
        <f t="shared" ca="1" si="164"/>
        <v>1</v>
      </c>
      <c r="T1071" s="38">
        <f t="shared" ca="1" si="165"/>
        <v>0.70913836501438632</v>
      </c>
      <c r="U1071" s="54">
        <f t="shared" ca="1" si="166"/>
        <v>2.4698152120734909</v>
      </c>
      <c r="V1071">
        <f t="shared" ca="1" si="167"/>
        <v>8</v>
      </c>
      <c r="W1071" s="41">
        <f ca="1">VLOOKUP(LoanApplications!Q1071,Rates!$B$2:$C$7,2,FALSE)*V1071-800</f>
        <v>76.803357187340907</v>
      </c>
      <c r="X1071">
        <f t="shared" si="168"/>
        <v>1</v>
      </c>
      <c r="Y1071" s="41">
        <f t="shared" ca="1" si="169"/>
        <v>76.803357187340907</v>
      </c>
    </row>
    <row r="1072" spans="10:25">
      <c r="J1072" s="47">
        <v>13</v>
      </c>
      <c r="K1072" s="48">
        <v>1.123</v>
      </c>
      <c r="L1072" s="49">
        <v>64</v>
      </c>
      <c r="M1072" s="47">
        <v>1</v>
      </c>
      <c r="N1072" s="37">
        <f t="shared" si="160"/>
        <v>2.22036802389324</v>
      </c>
      <c r="O1072" s="37">
        <f t="shared" si="161"/>
        <v>9.2107200072381072</v>
      </c>
      <c r="P1072" s="37">
        <f t="shared" si="162"/>
        <v>0.90206371350001502</v>
      </c>
      <c r="Q1072" s="1">
        <f>VLOOKUP(P1072,Rates!$A$2:$B$7,2,TRUE)</f>
        <v>0.22</v>
      </c>
      <c r="R1072" s="38">
        <f t="shared" ca="1" si="163"/>
        <v>0.50215936174995379</v>
      </c>
      <c r="S1072" s="53">
        <f t="shared" ca="1" si="164"/>
        <v>1</v>
      </c>
      <c r="T1072" s="38">
        <f t="shared" ca="1" si="165"/>
        <v>0.96932941450972476</v>
      </c>
      <c r="U1072" s="54">
        <f t="shared" ca="1" si="166"/>
        <v>6.968902422077992</v>
      </c>
      <c r="V1072">
        <f t="shared" ca="1" si="167"/>
        <v>8</v>
      </c>
      <c r="W1072" s="41">
        <f ca="1">VLOOKUP(LoanApplications!Q1072,Rates!$B$2:$C$7,2,FALSE)*V1072-800</f>
        <v>67.398382478407598</v>
      </c>
      <c r="X1072">
        <f t="shared" si="168"/>
        <v>1</v>
      </c>
      <c r="Y1072" s="41">
        <f t="shared" ca="1" si="169"/>
        <v>67.398382478407598</v>
      </c>
    </row>
    <row r="1073" spans="10:25">
      <c r="J1073" s="47">
        <v>3</v>
      </c>
      <c r="K1073" s="48">
        <v>0.75700000000000001</v>
      </c>
      <c r="L1073" s="49">
        <v>65</v>
      </c>
      <c r="M1073" s="47">
        <v>1</v>
      </c>
      <c r="N1073" s="37">
        <f t="shared" si="160"/>
        <v>1.2600137726086338</v>
      </c>
      <c r="O1073" s="37">
        <f t="shared" si="161"/>
        <v>3.5254700419501575</v>
      </c>
      <c r="P1073" s="37">
        <f t="shared" si="162"/>
        <v>0.77902847864858016</v>
      </c>
      <c r="Q1073" s="1">
        <f>VLOOKUP(P1073,Rates!$A$2:$B$7,2,TRUE)</f>
        <v>0.25</v>
      </c>
      <c r="R1073" s="38">
        <f t="shared" ca="1" si="163"/>
        <v>0.92804166100149743</v>
      </c>
      <c r="S1073" s="53">
        <f t="shared" ca="1" si="164"/>
        <v>1</v>
      </c>
      <c r="T1073" s="38">
        <f t="shared" ca="1" si="165"/>
        <v>0.70982861644805073</v>
      </c>
      <c r="U1073" s="54">
        <f t="shared" ca="1" si="166"/>
        <v>2.4745671055897289</v>
      </c>
      <c r="V1073">
        <f t="shared" ca="1" si="167"/>
        <v>8</v>
      </c>
      <c r="W1073" s="41">
        <f ca="1">VLOOKUP(LoanApplications!Q1073,Rates!$B$2:$C$7,2,FALSE)*V1073-800</f>
        <v>76.803357187340907</v>
      </c>
      <c r="X1073">
        <f t="shared" si="168"/>
        <v>1</v>
      </c>
      <c r="Y1073" s="41">
        <f t="shared" ca="1" si="169"/>
        <v>76.803357187340907</v>
      </c>
    </row>
    <row r="1074" spans="10:25">
      <c r="J1074" s="47">
        <v>6</v>
      </c>
      <c r="K1074" s="48">
        <v>0.33100000000000002</v>
      </c>
      <c r="L1074" s="49">
        <v>54</v>
      </c>
      <c r="M1074" s="47">
        <v>1</v>
      </c>
      <c r="N1074" s="37">
        <f t="shared" si="160"/>
        <v>-0.70778494979560591</v>
      </c>
      <c r="O1074" s="37">
        <f t="shared" si="161"/>
        <v>0.49273442104526644</v>
      </c>
      <c r="P1074" s="37">
        <f t="shared" si="162"/>
        <v>0.33008846992369617</v>
      </c>
      <c r="Q1074" s="1">
        <f>VLOOKUP(P1074,Rates!$A$2:$B$7,2,TRUE)</f>
        <v>0.3</v>
      </c>
      <c r="R1074" s="38">
        <f t="shared" ca="1" si="163"/>
        <v>0.84628649251759691</v>
      </c>
      <c r="S1074" s="53">
        <f t="shared" ca="1" si="164"/>
        <v>1</v>
      </c>
      <c r="T1074" s="38">
        <f t="shared" ca="1" si="165"/>
        <v>0.56305037547947667</v>
      </c>
      <c r="U1074" s="54">
        <f t="shared" ca="1" si="166"/>
        <v>1.6558747324560872</v>
      </c>
      <c r="V1074">
        <f t="shared" ca="1" si="167"/>
        <v>8</v>
      </c>
      <c r="W1074" s="41">
        <f ca="1">VLOOKUP(LoanApplications!Q1074,Rates!$B$2:$C$7,2,FALSE)*V1074-800</f>
        <v>92.591013325425138</v>
      </c>
      <c r="X1074">
        <f t="shared" si="168"/>
        <v>1</v>
      </c>
      <c r="Y1074" s="41">
        <f t="shared" ca="1" si="169"/>
        <v>92.591013325425138</v>
      </c>
    </row>
    <row r="1075" spans="10:25">
      <c r="J1075" s="47">
        <v>1</v>
      </c>
      <c r="K1075" s="48">
        <v>1.2170000000000001</v>
      </c>
      <c r="L1075" s="49">
        <v>65</v>
      </c>
      <c r="M1075" s="47">
        <v>1</v>
      </c>
      <c r="N1075" s="37">
        <f t="shared" si="160"/>
        <v>-1.8455050240445736</v>
      </c>
      <c r="O1075" s="37">
        <f t="shared" si="161"/>
        <v>0.15794553445167764</v>
      </c>
      <c r="P1075" s="37">
        <f t="shared" si="162"/>
        <v>0.13640152300122618</v>
      </c>
      <c r="Q1075" s="1">
        <f>VLOOKUP(P1075,Rates!$A$2:$B$7,2,TRUE)</f>
        <v>0.35</v>
      </c>
      <c r="R1075" s="38">
        <f t="shared" ca="1" si="163"/>
        <v>0.74305329605074677</v>
      </c>
      <c r="S1075" s="53">
        <f t="shared" ca="1" si="164"/>
        <v>0</v>
      </c>
      <c r="T1075" s="38">
        <f t="shared" ca="1" si="165"/>
        <v>0.13585730086578551</v>
      </c>
      <c r="U1075" s="54">
        <f t="shared" ca="1" si="166"/>
        <v>0.29203472556138627</v>
      </c>
      <c r="V1075">
        <f t="shared" ca="1" si="167"/>
        <v>0</v>
      </c>
      <c r="W1075" s="41">
        <f ca="1">VLOOKUP(LoanApplications!Q1075,Rates!$B$2:$C$7,2,FALSE)*V1075-800</f>
        <v>-800</v>
      </c>
      <c r="X1075">
        <f t="shared" si="168"/>
        <v>0</v>
      </c>
      <c r="Y1075" s="41">
        <f t="shared" ca="1" si="169"/>
        <v>0</v>
      </c>
    </row>
    <row r="1076" spans="10:25">
      <c r="J1076" s="47">
        <v>12</v>
      </c>
      <c r="K1076" s="48">
        <v>1.4419999999999999</v>
      </c>
      <c r="L1076" s="49">
        <v>59</v>
      </c>
      <c r="M1076" s="47">
        <v>1</v>
      </c>
      <c r="N1076" s="37">
        <f t="shared" si="160"/>
        <v>-2.1803872355054352</v>
      </c>
      <c r="O1076" s="37">
        <f t="shared" si="161"/>
        <v>0.11299776542046756</v>
      </c>
      <c r="P1076" s="37">
        <f t="shared" si="162"/>
        <v>0.10152559953952769</v>
      </c>
      <c r="Q1076" s="1">
        <f>VLOOKUP(P1076,Rates!$A$2:$B$7,2,TRUE)</f>
        <v>0.35</v>
      </c>
      <c r="R1076" s="38">
        <f t="shared" ca="1" si="163"/>
        <v>0.45471546168254806</v>
      </c>
      <c r="S1076" s="53">
        <f t="shared" ca="1" si="164"/>
        <v>0</v>
      </c>
      <c r="T1076" s="38">
        <f t="shared" ca="1" si="165"/>
        <v>0.37984348004264035</v>
      </c>
      <c r="U1076" s="54">
        <f t="shared" ca="1" si="166"/>
        <v>0.95556676251880068</v>
      </c>
      <c r="V1076">
        <f t="shared" ca="1" si="167"/>
        <v>0</v>
      </c>
      <c r="W1076" s="41">
        <f ca="1">VLOOKUP(LoanApplications!Q1076,Rates!$B$2:$C$7,2,FALSE)*V1076-800</f>
        <v>-800</v>
      </c>
      <c r="X1076">
        <f t="shared" si="168"/>
        <v>0</v>
      </c>
      <c r="Y1076" s="41">
        <f t="shared" ca="1" si="169"/>
        <v>0</v>
      </c>
    </row>
    <row r="1077" spans="10:25">
      <c r="J1077" s="47">
        <v>14</v>
      </c>
      <c r="K1077" s="48">
        <v>0</v>
      </c>
      <c r="L1077" s="49">
        <v>40</v>
      </c>
      <c r="M1077" s="47">
        <v>1</v>
      </c>
      <c r="N1077" s="37">
        <f t="shared" si="160"/>
        <v>-2.9190467344120847</v>
      </c>
      <c r="O1077" s="37">
        <f t="shared" si="161"/>
        <v>5.3985124941460239E-2</v>
      </c>
      <c r="P1077" s="37">
        <f t="shared" si="162"/>
        <v>5.1220006491513481E-2</v>
      </c>
      <c r="Q1077" s="1">
        <f>VLOOKUP(P1077,Rates!$A$2:$B$7,2,TRUE)</f>
        <v>0.35</v>
      </c>
      <c r="R1077" s="38">
        <f t="shared" ca="1" si="163"/>
        <v>7.4862952453450871E-2</v>
      </c>
      <c r="S1077" s="53">
        <f t="shared" ca="1" si="164"/>
        <v>0</v>
      </c>
      <c r="T1077" s="38">
        <f t="shared" ca="1" si="165"/>
        <v>0.45784621544056991</v>
      </c>
      <c r="U1077" s="54">
        <f t="shared" ca="1" si="166"/>
        <v>1.2244111648765013</v>
      </c>
      <c r="V1077">
        <f t="shared" ca="1" si="167"/>
        <v>1</v>
      </c>
      <c r="W1077" s="41">
        <f ca="1">VLOOKUP(LoanApplications!Q1077,Rates!$B$2:$C$7,2,FALSE)*V1077-800</f>
        <v>-686.43516829366274</v>
      </c>
      <c r="X1077">
        <f t="shared" si="168"/>
        <v>0</v>
      </c>
      <c r="Y1077" s="41">
        <f t="shared" ca="1" si="169"/>
        <v>0</v>
      </c>
    </row>
    <row r="1078" spans="10:25">
      <c r="J1078" s="47">
        <v>16</v>
      </c>
      <c r="K1078" s="48">
        <v>0.60899999999999999</v>
      </c>
      <c r="L1078" s="49">
        <v>44.5</v>
      </c>
      <c r="M1078" s="47">
        <v>1</v>
      </c>
      <c r="N1078" s="37">
        <f t="shared" si="160"/>
        <v>-3.3241511504566859</v>
      </c>
      <c r="O1078" s="37">
        <f t="shared" si="161"/>
        <v>3.6003066973132256E-2</v>
      </c>
      <c r="P1078" s="37">
        <f t="shared" si="162"/>
        <v>3.4751892268351715E-2</v>
      </c>
      <c r="Q1078" s="1">
        <f>VLOOKUP(P1078,Rates!$A$2:$B$7,2,TRUE)</f>
        <v>0.35</v>
      </c>
      <c r="R1078" s="38">
        <f t="shared" ca="1" si="163"/>
        <v>0.40428166529456722</v>
      </c>
      <c r="S1078" s="53">
        <f t="shared" ca="1" si="164"/>
        <v>0</v>
      </c>
      <c r="T1078" s="38">
        <f t="shared" ca="1" si="165"/>
        <v>0.33556482007613964</v>
      </c>
      <c r="U1078" s="54">
        <f t="shared" ca="1" si="166"/>
        <v>0.81763590545858256</v>
      </c>
      <c r="V1078">
        <f t="shared" ca="1" si="167"/>
        <v>0</v>
      </c>
      <c r="W1078" s="41">
        <f ca="1">VLOOKUP(LoanApplications!Q1078,Rates!$B$2:$C$7,2,FALSE)*V1078-800</f>
        <v>-800</v>
      </c>
      <c r="X1078">
        <f t="shared" si="168"/>
        <v>0</v>
      </c>
      <c r="Y1078" s="41">
        <f t="shared" ca="1" si="169"/>
        <v>0</v>
      </c>
    </row>
    <row r="1079" spans="10:25">
      <c r="J1079" s="47">
        <v>9</v>
      </c>
      <c r="K1079" s="48">
        <v>0.437</v>
      </c>
      <c r="L1079" s="49">
        <v>58</v>
      </c>
      <c r="M1079" s="47">
        <v>1</v>
      </c>
      <c r="N1079" s="37">
        <f t="shared" si="160"/>
        <v>1.6451145796766511</v>
      </c>
      <c r="O1079" s="37">
        <f t="shared" si="161"/>
        <v>5.1816035793991189</v>
      </c>
      <c r="P1079" s="37">
        <f t="shared" si="162"/>
        <v>0.838229678245203</v>
      </c>
      <c r="Q1079" s="1">
        <f>VLOOKUP(P1079,Rates!$A$2:$B$7,2,TRUE)</f>
        <v>0.25</v>
      </c>
      <c r="R1079" s="38">
        <f t="shared" ca="1" si="163"/>
        <v>0.48739722217176351</v>
      </c>
      <c r="S1079" s="53">
        <f t="shared" ca="1" si="164"/>
        <v>1</v>
      </c>
      <c r="T1079" s="38">
        <f t="shared" ca="1" si="165"/>
        <v>0.19306507459750666</v>
      </c>
      <c r="U1079" s="54">
        <f t="shared" ca="1" si="166"/>
        <v>0.42902450326174846</v>
      </c>
      <c r="V1079">
        <f t="shared" ca="1" si="167"/>
        <v>8</v>
      </c>
      <c r="W1079" s="41">
        <f ca="1">VLOOKUP(LoanApplications!Q1079,Rates!$B$2:$C$7,2,FALSE)*V1079-800</f>
        <v>76.803357187340907</v>
      </c>
      <c r="X1079">
        <f t="shared" si="168"/>
        <v>1</v>
      </c>
      <c r="Y1079" s="41">
        <f t="shared" ca="1" si="169"/>
        <v>76.803357187340907</v>
      </c>
    </row>
    <row r="1080" spans="10:25">
      <c r="J1080" s="47">
        <v>12</v>
      </c>
      <c r="K1080" s="48">
        <v>1.7969999999999999</v>
      </c>
      <c r="L1080" s="49">
        <v>70</v>
      </c>
      <c r="M1080" s="47">
        <v>1</v>
      </c>
      <c r="N1080" s="37">
        <f t="shared" si="160"/>
        <v>1.173829736823194</v>
      </c>
      <c r="O1080" s="37">
        <f t="shared" si="161"/>
        <v>3.2343556808689762</v>
      </c>
      <c r="P1080" s="37">
        <f t="shared" si="162"/>
        <v>0.76383656089212149</v>
      </c>
      <c r="Q1080" s="1">
        <f>VLOOKUP(P1080,Rates!$A$2:$B$7,2,TRUE)</f>
        <v>0.25</v>
      </c>
      <c r="R1080" s="38">
        <f t="shared" ca="1" si="163"/>
        <v>0.27822789271774806</v>
      </c>
      <c r="S1080" s="53">
        <f t="shared" ca="1" si="164"/>
        <v>1</v>
      </c>
      <c r="T1080" s="38">
        <f t="shared" ca="1" si="165"/>
        <v>0.18244963005080994</v>
      </c>
      <c r="U1080" s="54">
        <f t="shared" ca="1" si="166"/>
        <v>0.40288552698416968</v>
      </c>
      <c r="V1080">
        <f t="shared" ca="1" si="167"/>
        <v>8</v>
      </c>
      <c r="W1080" s="41">
        <f ca="1">VLOOKUP(LoanApplications!Q1080,Rates!$B$2:$C$7,2,FALSE)*V1080-800</f>
        <v>76.803357187340907</v>
      </c>
      <c r="X1080">
        <f t="shared" si="168"/>
        <v>1</v>
      </c>
      <c r="Y1080" s="41">
        <f t="shared" ca="1" si="169"/>
        <v>76.803357187340907</v>
      </c>
    </row>
    <row r="1081" spans="10:25">
      <c r="J1081" s="47">
        <v>12</v>
      </c>
      <c r="K1081" s="48">
        <v>2.3090000000000002</v>
      </c>
      <c r="L1081" s="49">
        <v>71</v>
      </c>
      <c r="M1081" s="47">
        <v>1</v>
      </c>
      <c r="N1081" s="37">
        <f t="shared" si="160"/>
        <v>-1.0569449179258328</v>
      </c>
      <c r="O1081" s="37">
        <f t="shared" si="161"/>
        <v>0.34751587974069942</v>
      </c>
      <c r="P1081" s="37">
        <f t="shared" si="162"/>
        <v>0.25789371759208612</v>
      </c>
      <c r="Q1081" s="1">
        <f>VLOOKUP(P1081,Rates!$A$2:$B$7,2,TRUE)</f>
        <v>0.3</v>
      </c>
      <c r="R1081" s="38">
        <f t="shared" ca="1" si="163"/>
        <v>0.94715144148510977</v>
      </c>
      <c r="S1081" s="53">
        <f t="shared" ca="1" si="164"/>
        <v>1</v>
      </c>
      <c r="T1081" s="38">
        <f t="shared" ca="1" si="165"/>
        <v>0.31888449042219014</v>
      </c>
      <c r="U1081" s="54">
        <f t="shared" ca="1" si="166"/>
        <v>0.76804673925500144</v>
      </c>
      <c r="V1081">
        <f t="shared" ca="1" si="167"/>
        <v>8</v>
      </c>
      <c r="W1081" s="41">
        <f ca="1">VLOOKUP(LoanApplications!Q1081,Rates!$B$2:$C$7,2,FALSE)*V1081-800</f>
        <v>92.591013325425138</v>
      </c>
      <c r="X1081">
        <f t="shared" si="168"/>
        <v>0</v>
      </c>
      <c r="Y1081" s="41">
        <f t="shared" ca="1" si="169"/>
        <v>0</v>
      </c>
    </row>
    <row r="1082" spans="10:25">
      <c r="J1082" s="47">
        <v>19</v>
      </c>
      <c r="K1082" s="48">
        <v>0.80899999999999994</v>
      </c>
      <c r="L1082" s="49">
        <v>55</v>
      </c>
      <c r="M1082" s="47">
        <v>1</v>
      </c>
      <c r="N1082" s="37">
        <f t="shared" si="160"/>
        <v>1.6227277633880668</v>
      </c>
      <c r="O1082" s="37">
        <f t="shared" si="161"/>
        <v>5.0668927676780768</v>
      </c>
      <c r="P1082" s="37">
        <f t="shared" si="162"/>
        <v>0.83517097824316411</v>
      </c>
      <c r="Q1082" s="1">
        <f>VLOOKUP(P1082,Rates!$A$2:$B$7,2,TRUE)</f>
        <v>0.25</v>
      </c>
      <c r="R1082" s="38">
        <f t="shared" ca="1" si="163"/>
        <v>0.46741224147950822</v>
      </c>
      <c r="S1082" s="53">
        <f t="shared" ca="1" si="164"/>
        <v>1</v>
      </c>
      <c r="T1082" s="38">
        <f t="shared" ca="1" si="165"/>
        <v>0.29479651731355572</v>
      </c>
      <c r="U1082" s="54">
        <f t="shared" ca="1" si="166"/>
        <v>0.69853777978172038</v>
      </c>
      <c r="V1082">
        <f t="shared" ca="1" si="167"/>
        <v>8</v>
      </c>
      <c r="W1082" s="41">
        <f ca="1">VLOOKUP(LoanApplications!Q1082,Rates!$B$2:$C$7,2,FALSE)*V1082-800</f>
        <v>76.803357187340907</v>
      </c>
      <c r="X1082">
        <f t="shared" si="168"/>
        <v>1</v>
      </c>
      <c r="Y1082" s="41">
        <f t="shared" ca="1" si="169"/>
        <v>76.803357187340907</v>
      </c>
    </row>
    <row r="1083" spans="10:25">
      <c r="J1083" s="47">
        <v>14</v>
      </c>
      <c r="K1083" s="48">
        <v>1.5649999999999999</v>
      </c>
      <c r="L1083" s="49">
        <v>55.9</v>
      </c>
      <c r="M1083" s="47">
        <v>1</v>
      </c>
      <c r="N1083" s="37">
        <f t="shared" si="160"/>
        <v>-3.6305339764312201</v>
      </c>
      <c r="O1083" s="37">
        <f t="shared" si="161"/>
        <v>2.6502029170991995E-2</v>
      </c>
      <c r="P1083" s="37">
        <f t="shared" si="162"/>
        <v>2.5817804951048327E-2</v>
      </c>
      <c r="Q1083" s="1">
        <f>VLOOKUP(P1083,Rates!$A$2:$B$7,2,TRUE)</f>
        <v>0.35</v>
      </c>
      <c r="R1083" s="38">
        <f t="shared" ca="1" si="163"/>
        <v>0.90953268246139585</v>
      </c>
      <c r="S1083" s="53">
        <f t="shared" ca="1" si="164"/>
        <v>0</v>
      </c>
      <c r="T1083" s="38">
        <f t="shared" ca="1" si="165"/>
        <v>0.31979444131413082</v>
      </c>
      <c r="U1083" s="54">
        <f t="shared" ca="1" si="166"/>
        <v>0.77072046861591947</v>
      </c>
      <c r="V1083">
        <f t="shared" ca="1" si="167"/>
        <v>0</v>
      </c>
      <c r="W1083" s="41">
        <f ca="1">VLOOKUP(LoanApplications!Q1083,Rates!$B$2:$C$7,2,FALSE)*V1083-800</f>
        <v>-800</v>
      </c>
      <c r="X1083">
        <f t="shared" si="168"/>
        <v>0</v>
      </c>
      <c r="Y1083" s="41">
        <f t="shared" ca="1" si="169"/>
        <v>0</v>
      </c>
    </row>
    <row r="1084" spans="10:25">
      <c r="J1084" s="47">
        <v>2</v>
      </c>
      <c r="K1084" s="48">
        <v>0.81600000000000006</v>
      </c>
      <c r="L1084" s="49">
        <v>70</v>
      </c>
      <c r="M1084" s="47">
        <v>1</v>
      </c>
      <c r="N1084" s="37">
        <f t="shared" si="160"/>
        <v>2.9886791779947295</v>
      </c>
      <c r="O1084" s="37">
        <f t="shared" si="161"/>
        <v>19.859434382895781</v>
      </c>
      <c r="P1084" s="37">
        <f t="shared" si="162"/>
        <v>0.95206006157003109</v>
      </c>
      <c r="Q1084" s="1">
        <f>VLOOKUP(P1084,Rates!$A$2:$B$7,2,TRUE)</f>
        <v>0.15</v>
      </c>
      <c r="R1084" s="38">
        <f t="shared" ca="1" si="163"/>
        <v>0.67710171401159625</v>
      </c>
      <c r="S1084" s="53">
        <f t="shared" ca="1" si="164"/>
        <v>1</v>
      </c>
      <c r="T1084" s="38">
        <f t="shared" ca="1" si="165"/>
        <v>0.7380704081061793</v>
      </c>
      <c r="U1084" s="54">
        <f t="shared" ca="1" si="166"/>
        <v>2.6793590891319541</v>
      </c>
      <c r="V1084">
        <f t="shared" ca="1" si="167"/>
        <v>8</v>
      </c>
      <c r="W1084" s="41">
        <f ca="1">VLOOKUP(LoanApplications!Q1084,Rates!$B$2:$C$7,2,FALSE)*V1084-800</f>
        <v>45.652073294430465</v>
      </c>
      <c r="X1084">
        <f t="shared" si="168"/>
        <v>1</v>
      </c>
      <c r="Y1084" s="41">
        <f t="shared" ca="1" si="169"/>
        <v>45.652073294430465</v>
      </c>
    </row>
    <row r="1085" spans="10:25">
      <c r="J1085" s="47">
        <v>20</v>
      </c>
      <c r="K1085" s="48">
        <v>1.22</v>
      </c>
      <c r="L1085" s="49">
        <v>54.996000000000002</v>
      </c>
      <c r="M1085" s="47">
        <v>1</v>
      </c>
      <c r="N1085" s="37">
        <f t="shared" si="160"/>
        <v>-0.21456065072934294</v>
      </c>
      <c r="O1085" s="37">
        <f t="shared" si="161"/>
        <v>0.80689587142467722</v>
      </c>
      <c r="P1085" s="37">
        <f t="shared" si="162"/>
        <v>0.44656467712689313</v>
      </c>
      <c r="Q1085" s="1">
        <f>VLOOKUP(P1085,Rates!$A$2:$B$7,2,TRUE)</f>
        <v>0.3</v>
      </c>
      <c r="R1085" s="38">
        <f t="shared" ca="1" si="163"/>
        <v>0.74433435164815542</v>
      </c>
      <c r="S1085" s="53">
        <f t="shared" ca="1" si="164"/>
        <v>1</v>
      </c>
      <c r="T1085" s="38">
        <f t="shared" ca="1" si="165"/>
        <v>0.82798822763071478</v>
      </c>
      <c r="U1085" s="54">
        <f t="shared" ca="1" si="166"/>
        <v>3.520384721006792</v>
      </c>
      <c r="V1085">
        <f t="shared" ca="1" si="167"/>
        <v>8</v>
      </c>
      <c r="W1085" s="41">
        <f ca="1">VLOOKUP(LoanApplications!Q1085,Rates!$B$2:$C$7,2,FALSE)*V1085-800</f>
        <v>92.591013325425138</v>
      </c>
      <c r="X1085">
        <f t="shared" si="168"/>
        <v>1</v>
      </c>
      <c r="Y1085" s="41">
        <f t="shared" ca="1" si="169"/>
        <v>92.591013325425138</v>
      </c>
    </row>
    <row r="1086" spans="10:25">
      <c r="J1086" s="47">
        <v>24</v>
      </c>
      <c r="K1086" s="48">
        <v>2.177</v>
      </c>
      <c r="L1086" s="49">
        <v>62</v>
      </c>
      <c r="M1086" s="47">
        <v>1</v>
      </c>
      <c r="N1086" s="37">
        <f t="shared" si="160"/>
        <v>-0.59432157389396423</v>
      </c>
      <c r="O1086" s="37">
        <f t="shared" si="161"/>
        <v>0.55193688727197576</v>
      </c>
      <c r="P1086" s="37">
        <f t="shared" si="162"/>
        <v>0.35564390008293501</v>
      </c>
      <c r="Q1086" s="1">
        <f>VLOOKUP(P1086,Rates!$A$2:$B$7,2,TRUE)</f>
        <v>0.3</v>
      </c>
      <c r="R1086" s="38">
        <f t="shared" ca="1" si="163"/>
        <v>0.39517303898470557</v>
      </c>
      <c r="S1086" s="53">
        <f t="shared" ca="1" si="164"/>
        <v>0</v>
      </c>
      <c r="T1086" s="38">
        <f t="shared" ca="1" si="165"/>
        <v>0.66730288088105338</v>
      </c>
      <c r="U1086" s="54">
        <f t="shared" ca="1" si="166"/>
        <v>2.2010455101812756</v>
      </c>
      <c r="V1086">
        <f t="shared" ca="1" si="167"/>
        <v>2</v>
      </c>
      <c r="W1086" s="41">
        <f ca="1">VLOOKUP(LoanApplications!Q1086,Rates!$B$2:$C$7,2,FALSE)*V1086-800</f>
        <v>-576.85224666864372</v>
      </c>
      <c r="X1086">
        <f t="shared" si="168"/>
        <v>1</v>
      </c>
      <c r="Y1086" s="41">
        <f t="shared" ca="1" si="169"/>
        <v>-576.85224666864372</v>
      </c>
    </row>
    <row r="1087" spans="10:25">
      <c r="J1087" s="47">
        <v>17</v>
      </c>
      <c r="K1087" s="48">
        <v>0.89300000000000002</v>
      </c>
      <c r="L1087" s="49">
        <v>55</v>
      </c>
      <c r="M1087" s="47">
        <v>1</v>
      </c>
      <c r="N1087" s="37">
        <f t="shared" si="160"/>
        <v>0.5046392403064921</v>
      </c>
      <c r="O1087" s="37">
        <f t="shared" si="161"/>
        <v>1.6563878546856852</v>
      </c>
      <c r="P1087" s="37">
        <f t="shared" si="162"/>
        <v>0.62354894890967483</v>
      </c>
      <c r="Q1087" s="1">
        <f>VLOOKUP(P1087,Rates!$A$2:$B$7,2,TRUE)</f>
        <v>0.28000000000000003</v>
      </c>
      <c r="R1087" s="38">
        <f t="shared" ca="1" si="163"/>
        <v>0.8829159874265784</v>
      </c>
      <c r="S1087" s="53">
        <f t="shared" ca="1" si="164"/>
        <v>1</v>
      </c>
      <c r="T1087" s="38">
        <f t="shared" ca="1" si="165"/>
        <v>0.26732351861132231</v>
      </c>
      <c r="U1087" s="54">
        <f t="shared" ca="1" si="166"/>
        <v>0.62210207377297855</v>
      </c>
      <c r="V1087">
        <f t="shared" ca="1" si="167"/>
        <v>8</v>
      </c>
      <c r="W1087" s="41">
        <f ca="1">VLOOKUP(LoanApplications!Q1087,Rates!$B$2:$C$7,2,FALSE)*V1087-800</f>
        <v>86.259095044028413</v>
      </c>
      <c r="X1087">
        <f t="shared" si="168"/>
        <v>1</v>
      </c>
      <c r="Y1087" s="41">
        <f t="shared" ca="1" si="169"/>
        <v>86.259095044028413</v>
      </c>
    </row>
    <row r="1088" spans="10:25">
      <c r="J1088" s="47">
        <v>23</v>
      </c>
      <c r="K1088" s="48">
        <v>1.19</v>
      </c>
      <c r="L1088" s="49">
        <v>46.4</v>
      </c>
      <c r="M1088" s="47">
        <v>1</v>
      </c>
      <c r="N1088" s="37">
        <f t="shared" si="160"/>
        <v>-3.1323698638131781</v>
      </c>
      <c r="O1088" s="37">
        <f t="shared" si="161"/>
        <v>4.361431469526595E-2</v>
      </c>
      <c r="P1088" s="37">
        <f t="shared" si="162"/>
        <v>4.1791602588357825E-2</v>
      </c>
      <c r="Q1088" s="1">
        <f>VLOOKUP(P1088,Rates!$A$2:$B$7,2,TRUE)</f>
        <v>0.35</v>
      </c>
      <c r="R1088" s="38">
        <f t="shared" ca="1" si="163"/>
        <v>0.96896888372125678</v>
      </c>
      <c r="S1088" s="53">
        <f t="shared" ca="1" si="164"/>
        <v>1</v>
      </c>
      <c r="T1088" s="38">
        <f t="shared" ca="1" si="165"/>
        <v>0.58429843222263633</v>
      </c>
      <c r="U1088" s="54">
        <f t="shared" ca="1" si="166"/>
        <v>1.7555753226306012</v>
      </c>
      <c r="V1088">
        <f t="shared" ca="1" si="167"/>
        <v>8</v>
      </c>
      <c r="W1088" s="41">
        <f ca="1">VLOOKUP(LoanApplications!Q1088,Rates!$B$2:$C$7,2,FALSE)*V1088-800</f>
        <v>108.51865365069818</v>
      </c>
      <c r="X1088">
        <f t="shared" si="168"/>
        <v>0</v>
      </c>
      <c r="Y1088" s="41">
        <f t="shared" ca="1" si="169"/>
        <v>0</v>
      </c>
    </row>
    <row r="1089" spans="10:25">
      <c r="J1089" s="47">
        <v>8</v>
      </c>
      <c r="K1089" s="48">
        <v>2.4390000000000001</v>
      </c>
      <c r="L1089" s="49">
        <v>78</v>
      </c>
      <c r="M1089" s="47">
        <v>1</v>
      </c>
      <c r="N1089" s="37">
        <f t="shared" si="160"/>
        <v>0.23632899223292725</v>
      </c>
      <c r="O1089" s="37">
        <f t="shared" si="161"/>
        <v>1.2665909402107232</v>
      </c>
      <c r="P1089" s="37">
        <f t="shared" si="162"/>
        <v>0.55880878977349524</v>
      </c>
      <c r="Q1089" s="1">
        <f>VLOOKUP(P1089,Rates!$A$2:$B$7,2,TRUE)</f>
        <v>0.28000000000000003</v>
      </c>
      <c r="R1089" s="38">
        <f t="shared" ca="1" si="163"/>
        <v>5.6966366172930383E-2</v>
      </c>
      <c r="S1089" s="53">
        <f t="shared" ca="1" si="164"/>
        <v>0</v>
      </c>
      <c r="T1089" s="38">
        <f t="shared" ca="1" si="165"/>
        <v>0.98007928163827518</v>
      </c>
      <c r="U1089" s="54">
        <f t="shared" ca="1" si="166"/>
        <v>7.8319899302806641</v>
      </c>
      <c r="V1089">
        <f t="shared" ca="1" si="167"/>
        <v>7</v>
      </c>
      <c r="W1089" s="41">
        <f ca="1">VLOOKUP(LoanApplications!Q1089,Rates!$B$2:$C$7,2,FALSE)*V1089-800</f>
        <v>-24.523291836475096</v>
      </c>
      <c r="X1089">
        <f t="shared" si="168"/>
        <v>1</v>
      </c>
      <c r="Y1089" s="41">
        <f t="shared" ca="1" si="169"/>
        <v>-24.523291836475096</v>
      </c>
    </row>
    <row r="1090" spans="10:25">
      <c r="J1090" s="47">
        <v>2</v>
      </c>
      <c r="K1090" s="48">
        <v>2.04</v>
      </c>
      <c r="L1090" s="49">
        <v>76</v>
      </c>
      <c r="M1090" s="47">
        <v>1</v>
      </c>
      <c r="N1090" s="37">
        <f t="shared" si="160"/>
        <v>-0.62796038464732007</v>
      </c>
      <c r="O1090" s="37">
        <f t="shared" si="161"/>
        <v>0.53367919197363245</v>
      </c>
      <c r="P1090" s="37">
        <f t="shared" si="162"/>
        <v>0.34797315811976387</v>
      </c>
      <c r="Q1090" s="1">
        <f>VLOOKUP(P1090,Rates!$A$2:$B$7,2,TRUE)</f>
        <v>0.3</v>
      </c>
      <c r="R1090" s="38">
        <f t="shared" ca="1" si="163"/>
        <v>0.57079437530929267</v>
      </c>
      <c r="S1090" s="53">
        <f t="shared" ca="1" si="164"/>
        <v>0</v>
      </c>
      <c r="T1090" s="38">
        <f t="shared" ca="1" si="165"/>
        <v>0.94573717710502281</v>
      </c>
      <c r="U1090" s="54">
        <f t="shared" ca="1" si="166"/>
        <v>5.8278318955281838</v>
      </c>
      <c r="V1090">
        <f t="shared" ca="1" si="167"/>
        <v>5</v>
      </c>
      <c r="W1090" s="41">
        <f ca="1">VLOOKUP(LoanApplications!Q1090,Rates!$B$2:$C$7,2,FALSE)*V1090-800</f>
        <v>-242.13061667160923</v>
      </c>
      <c r="X1090">
        <f t="shared" si="168"/>
        <v>1</v>
      </c>
      <c r="Y1090" s="41">
        <f t="shared" ca="1" si="169"/>
        <v>-242.13061667160923</v>
      </c>
    </row>
    <row r="1091" spans="10:25">
      <c r="J1091" s="47">
        <v>24</v>
      </c>
      <c r="K1091" s="48">
        <v>2.46</v>
      </c>
      <c r="L1091" s="49">
        <v>60</v>
      </c>
      <c r="M1091" s="47">
        <v>1</v>
      </c>
      <c r="N1091" s="37">
        <f t="shared" ref="N1091:N1154" si="170">SUMPRODUCT($A$10:$D$10,J1091:M1091)</f>
        <v>-3.0412067525824291</v>
      </c>
      <c r="O1091" s="37">
        <f t="shared" ref="O1091:O1154" si="171">EXP(N1091)</f>
        <v>4.7777199433586784E-2</v>
      </c>
      <c r="P1091" s="37">
        <f t="shared" ref="P1091:P1154" si="172">O1091/(1+O1091)</f>
        <v>4.5598624840676484E-2</v>
      </c>
      <c r="Q1091" s="1">
        <f>VLOOKUP(P1091,Rates!$A$2:$B$7,2,TRUE)</f>
        <v>0.35</v>
      </c>
      <c r="R1091" s="38">
        <f t="shared" ref="R1091:R1154" ca="1" si="173">RAND()</f>
        <v>0.63946215319395461</v>
      </c>
      <c r="S1091" s="53">
        <f t="shared" ref="S1091:S1154" ca="1" si="174">_xlfn.BINOM.INV(1,P1091,R1091)</f>
        <v>0</v>
      </c>
      <c r="T1091" s="38">
        <f t="shared" ref="T1091:T1154" ca="1" si="175">RAND()</f>
        <v>0.74118692131831343</v>
      </c>
      <c r="U1091" s="54">
        <f t="shared" ref="U1091:U1154" ca="1" si="176">_xlfn.GAMMA.INV(T1091,1,2)</f>
        <v>2.7032983635359265</v>
      </c>
      <c r="V1091">
        <f t="shared" ref="V1091:V1154" ca="1" si="177">IF(S1091=1,8,MIN(FLOOR(U1091,1),7))</f>
        <v>2</v>
      </c>
      <c r="W1091" s="41">
        <f ca="1">VLOOKUP(LoanApplications!Q1091,Rates!$B$2:$C$7,2,FALSE)*V1091-800</f>
        <v>-572.87033658732548</v>
      </c>
      <c r="X1091">
        <f t="shared" ref="X1091:X1154" si="178">IF(P1091&gt;$AB$2,1,0)</f>
        <v>0</v>
      </c>
      <c r="Y1091" s="41">
        <f t="shared" ref="Y1091:Y1154" ca="1" si="179">X1091*W1091</f>
        <v>0</v>
      </c>
    </row>
    <row r="1092" spans="10:25">
      <c r="J1092" s="47">
        <v>16</v>
      </c>
      <c r="K1092" s="48">
        <v>0.7</v>
      </c>
      <c r="L1092" s="49">
        <v>60</v>
      </c>
      <c r="M1092" s="47">
        <v>1</v>
      </c>
      <c r="N1092" s="37">
        <f t="shared" si="170"/>
        <v>3.5653057864905904</v>
      </c>
      <c r="O1092" s="37">
        <f t="shared" si="171"/>
        <v>35.350261384098459</v>
      </c>
      <c r="P1092" s="37">
        <f t="shared" si="172"/>
        <v>0.97248988145000104</v>
      </c>
      <c r="Q1092" s="1">
        <f>VLOOKUP(P1092,Rates!$A$2:$B$7,2,TRUE)</f>
        <v>0.15</v>
      </c>
      <c r="R1092" s="38">
        <f t="shared" ca="1" si="173"/>
        <v>0.16181882122496505</v>
      </c>
      <c r="S1092" s="53">
        <f t="shared" ca="1" si="174"/>
        <v>1</v>
      </c>
      <c r="T1092" s="38">
        <f t="shared" ca="1" si="175"/>
        <v>0.87284253436161729</v>
      </c>
      <c r="U1092" s="54">
        <f t="shared" ca="1" si="176"/>
        <v>4.124658147264304</v>
      </c>
      <c r="V1092">
        <f t="shared" ca="1" si="177"/>
        <v>8</v>
      </c>
      <c r="W1092" s="41">
        <f ca="1">VLOOKUP(LoanApplications!Q1092,Rates!$B$2:$C$7,2,FALSE)*V1092-800</f>
        <v>45.652073294430465</v>
      </c>
      <c r="X1092">
        <f t="shared" si="178"/>
        <v>1</v>
      </c>
      <c r="Y1092" s="41">
        <f t="shared" ca="1" si="179"/>
        <v>45.652073294430465</v>
      </c>
    </row>
    <row r="1093" spans="10:25">
      <c r="J1093" s="47">
        <v>20</v>
      </c>
      <c r="K1093" s="48">
        <v>1.121</v>
      </c>
      <c r="L1093" s="49">
        <v>52</v>
      </c>
      <c r="M1093" s="47">
        <v>1</v>
      </c>
      <c r="N1093" s="37">
        <f t="shared" si="170"/>
        <v>-1.1159125668091576</v>
      </c>
      <c r="O1093" s="37">
        <f t="shared" si="171"/>
        <v>0.32761617079866934</v>
      </c>
      <c r="P1093" s="37">
        <f t="shared" si="172"/>
        <v>0.24677024730843819</v>
      </c>
      <c r="Q1093" s="1">
        <f>VLOOKUP(P1093,Rates!$A$2:$B$7,2,TRUE)</f>
        <v>0.35</v>
      </c>
      <c r="R1093" s="38">
        <f t="shared" ca="1" si="173"/>
        <v>0.57994395165016999</v>
      </c>
      <c r="S1093" s="53">
        <f t="shared" ca="1" si="174"/>
        <v>0</v>
      </c>
      <c r="T1093" s="38">
        <f t="shared" ca="1" si="175"/>
        <v>0.64415571108691905</v>
      </c>
      <c r="U1093" s="54">
        <f t="shared" ca="1" si="176"/>
        <v>2.0665240690138211</v>
      </c>
      <c r="V1093">
        <f t="shared" ca="1" si="177"/>
        <v>2</v>
      </c>
      <c r="W1093" s="41">
        <f ca="1">VLOOKUP(LoanApplications!Q1093,Rates!$B$2:$C$7,2,FALSE)*V1093-800</f>
        <v>-572.87033658732548</v>
      </c>
      <c r="X1093">
        <f t="shared" si="178"/>
        <v>0</v>
      </c>
      <c r="Y1093" s="41">
        <f t="shared" ca="1" si="179"/>
        <v>0</v>
      </c>
    </row>
    <row r="1094" spans="10:25">
      <c r="J1094" s="47">
        <v>11</v>
      </c>
      <c r="K1094" s="48">
        <v>6.6000000000000003E-2</v>
      </c>
      <c r="L1094" s="49">
        <v>50</v>
      </c>
      <c r="M1094" s="47">
        <v>1</v>
      </c>
      <c r="N1094" s="37">
        <f t="shared" si="170"/>
        <v>0.47609738321221684</v>
      </c>
      <c r="O1094" s="37">
        <f t="shared" si="171"/>
        <v>1.6097797738508586</v>
      </c>
      <c r="P1094" s="37">
        <f t="shared" si="172"/>
        <v>0.61682590614745603</v>
      </c>
      <c r="Q1094" s="1">
        <f>VLOOKUP(P1094,Rates!$A$2:$B$7,2,TRUE)</f>
        <v>0.28000000000000003</v>
      </c>
      <c r="R1094" s="38">
        <f t="shared" ca="1" si="173"/>
        <v>0.28177650864586956</v>
      </c>
      <c r="S1094" s="53">
        <f t="shared" ca="1" si="174"/>
        <v>0</v>
      </c>
      <c r="T1094" s="38">
        <f t="shared" ca="1" si="175"/>
        <v>0.37829189428538068</v>
      </c>
      <c r="U1094" s="54">
        <f t="shared" ca="1" si="176"/>
        <v>0.9505691596157857</v>
      </c>
      <c r="V1094">
        <f t="shared" ca="1" si="177"/>
        <v>0</v>
      </c>
      <c r="W1094" s="41">
        <f ca="1">VLOOKUP(LoanApplications!Q1094,Rates!$B$2:$C$7,2,FALSE)*V1094-800</f>
        <v>-800</v>
      </c>
      <c r="X1094">
        <f t="shared" si="178"/>
        <v>1</v>
      </c>
      <c r="Y1094" s="41">
        <f t="shared" ca="1" si="179"/>
        <v>-800</v>
      </c>
    </row>
    <row r="1095" spans="10:25">
      <c r="J1095" s="47">
        <v>7</v>
      </c>
      <c r="K1095" s="48">
        <v>0.67100000000000004</v>
      </c>
      <c r="L1095" s="49">
        <v>65</v>
      </c>
      <c r="M1095" s="47">
        <v>1</v>
      </c>
      <c r="N1095" s="37">
        <f t="shared" si="170"/>
        <v>3.0627618761311624</v>
      </c>
      <c r="O1095" s="37">
        <f t="shared" si="171"/>
        <v>21.386542650900701</v>
      </c>
      <c r="P1095" s="37">
        <f t="shared" si="172"/>
        <v>0.95533030644373462</v>
      </c>
      <c r="Q1095" s="1">
        <f>VLOOKUP(P1095,Rates!$A$2:$B$7,2,TRUE)</f>
        <v>0.15</v>
      </c>
      <c r="R1095" s="38">
        <f t="shared" ca="1" si="173"/>
        <v>0.46032889084017148</v>
      </c>
      <c r="S1095" s="53">
        <f t="shared" ca="1" si="174"/>
        <v>1</v>
      </c>
      <c r="T1095" s="38">
        <f t="shared" ca="1" si="175"/>
        <v>0.1987495088607486</v>
      </c>
      <c r="U1095" s="54">
        <f t="shared" ca="1" si="176"/>
        <v>0.44316331556228145</v>
      </c>
      <c r="V1095">
        <f t="shared" ca="1" si="177"/>
        <v>8</v>
      </c>
      <c r="W1095" s="41">
        <f ca="1">VLOOKUP(LoanApplications!Q1095,Rates!$B$2:$C$7,2,FALSE)*V1095-800</f>
        <v>45.652073294430465</v>
      </c>
      <c r="X1095">
        <f t="shared" si="178"/>
        <v>1</v>
      </c>
      <c r="Y1095" s="41">
        <f t="shared" ca="1" si="179"/>
        <v>45.652073294430465</v>
      </c>
    </row>
    <row r="1096" spans="10:25">
      <c r="J1096" s="47">
        <v>12</v>
      </c>
      <c r="K1096" s="48">
        <v>1.0429999999999999</v>
      </c>
      <c r="L1096" s="49">
        <v>64</v>
      </c>
      <c r="M1096" s="47">
        <v>1</v>
      </c>
      <c r="N1096" s="37">
        <f t="shared" si="170"/>
        <v>2.3061814575006956</v>
      </c>
      <c r="O1096" s="37">
        <f t="shared" si="171"/>
        <v>10.036028391849232</v>
      </c>
      <c r="P1096" s="37">
        <f t="shared" si="172"/>
        <v>0.90938769233879824</v>
      </c>
      <c r="Q1096" s="1">
        <f>VLOOKUP(P1096,Rates!$A$2:$B$7,2,TRUE)</f>
        <v>0.22</v>
      </c>
      <c r="R1096" s="38">
        <f t="shared" ca="1" si="173"/>
        <v>6.0056444641208628E-2</v>
      </c>
      <c r="S1096" s="53">
        <f t="shared" ca="1" si="174"/>
        <v>0</v>
      </c>
      <c r="T1096" s="38">
        <f t="shared" ca="1" si="175"/>
        <v>0.39284469716388304</v>
      </c>
      <c r="U1096" s="54">
        <f t="shared" ca="1" si="176"/>
        <v>0.99794133508037319</v>
      </c>
      <c r="V1096">
        <f t="shared" ca="1" si="177"/>
        <v>0</v>
      </c>
      <c r="W1096" s="41">
        <f ca="1">VLOOKUP(LoanApplications!Q1096,Rates!$B$2:$C$7,2,FALSE)*V1096-800</f>
        <v>-800</v>
      </c>
      <c r="X1096">
        <f t="shared" si="178"/>
        <v>1</v>
      </c>
      <c r="Y1096" s="41">
        <f t="shared" ca="1" si="179"/>
        <v>-800</v>
      </c>
    </row>
    <row r="1097" spans="10:25">
      <c r="J1097" s="47">
        <v>19</v>
      </c>
      <c r="K1097" s="48">
        <v>1.345</v>
      </c>
      <c r="L1097" s="49">
        <v>57</v>
      </c>
      <c r="M1097" s="47">
        <v>1</v>
      </c>
      <c r="N1097" s="37">
        <f t="shared" si="170"/>
        <v>-0.25939076551700424</v>
      </c>
      <c r="O1097" s="37">
        <f t="shared" si="171"/>
        <v>0.77152148014118926</v>
      </c>
      <c r="P1097" s="37">
        <f t="shared" si="172"/>
        <v>0.43551347742038071</v>
      </c>
      <c r="Q1097" s="1">
        <f>VLOOKUP(P1097,Rates!$A$2:$B$7,2,TRUE)</f>
        <v>0.3</v>
      </c>
      <c r="R1097" s="38">
        <f t="shared" ca="1" si="173"/>
        <v>0.47445228167886677</v>
      </c>
      <c r="S1097" s="53">
        <f t="shared" ca="1" si="174"/>
        <v>0</v>
      </c>
      <c r="T1097" s="38">
        <f t="shared" ca="1" si="175"/>
        <v>0.90052954513408767</v>
      </c>
      <c r="U1097" s="54">
        <f t="shared" ca="1" si="176"/>
        <v>4.6157892298656016</v>
      </c>
      <c r="V1097">
        <f t="shared" ca="1" si="177"/>
        <v>4</v>
      </c>
      <c r="W1097" s="41">
        <f ca="1">VLOOKUP(LoanApplications!Q1097,Rates!$B$2:$C$7,2,FALSE)*V1097-800</f>
        <v>-353.70449333728743</v>
      </c>
      <c r="X1097">
        <f t="shared" si="178"/>
        <v>1</v>
      </c>
      <c r="Y1097" s="41">
        <f t="shared" ca="1" si="179"/>
        <v>-353.70449333728743</v>
      </c>
    </row>
    <row r="1098" spans="10:25">
      <c r="J1098" s="47">
        <v>24</v>
      </c>
      <c r="K1098" s="48">
        <v>0.60899999999999999</v>
      </c>
      <c r="L1098" s="49">
        <v>55</v>
      </c>
      <c r="M1098" s="47">
        <v>1</v>
      </c>
      <c r="N1098" s="37">
        <f t="shared" si="170"/>
        <v>4.3650918829650962</v>
      </c>
      <c r="O1098" s="37">
        <f t="shared" si="171"/>
        <v>78.656626813854743</v>
      </c>
      <c r="P1098" s="37">
        <f t="shared" si="172"/>
        <v>0.98744611666350313</v>
      </c>
      <c r="Q1098" s="1">
        <f>VLOOKUP(P1098,Rates!$A$2:$B$7,2,TRUE)</f>
        <v>0.15</v>
      </c>
      <c r="R1098" s="38">
        <f t="shared" ca="1" si="173"/>
        <v>5.7849191639110065E-2</v>
      </c>
      <c r="S1098" s="53">
        <f t="shared" ca="1" si="174"/>
        <v>1</v>
      </c>
      <c r="T1098" s="38">
        <f t="shared" ca="1" si="175"/>
        <v>1.2964274887339311E-4</v>
      </c>
      <c r="U1098" s="54">
        <f t="shared" ca="1" si="176"/>
        <v>2.5930230644188764E-4</v>
      </c>
      <c r="V1098">
        <f t="shared" ca="1" si="177"/>
        <v>8</v>
      </c>
      <c r="W1098" s="41">
        <f ca="1">VLOOKUP(LoanApplications!Q1098,Rates!$B$2:$C$7,2,FALSE)*V1098-800</f>
        <v>45.652073294430465</v>
      </c>
      <c r="X1098">
        <f t="shared" si="178"/>
        <v>1</v>
      </c>
      <c r="Y1098" s="41">
        <f t="shared" ca="1" si="179"/>
        <v>45.652073294430465</v>
      </c>
    </row>
    <row r="1099" spans="10:25">
      <c r="J1099" s="47">
        <v>16</v>
      </c>
      <c r="K1099" s="48">
        <v>1.4650000000000001</v>
      </c>
      <c r="L1099" s="49">
        <v>63</v>
      </c>
      <c r="M1099" s="47">
        <v>1</v>
      </c>
      <c r="N1099" s="37">
        <f t="shared" si="170"/>
        <v>0.94827102682791775</v>
      </c>
      <c r="O1099" s="37">
        <f t="shared" si="171"/>
        <v>2.5812428992509795</v>
      </c>
      <c r="P1099" s="37">
        <f t="shared" si="172"/>
        <v>0.72076733465659337</v>
      </c>
      <c r="Q1099" s="1">
        <f>VLOOKUP(P1099,Rates!$A$2:$B$7,2,TRUE)</f>
        <v>0.25</v>
      </c>
      <c r="R1099" s="38">
        <f t="shared" ca="1" si="173"/>
        <v>8.0431492243437597E-2</v>
      </c>
      <c r="S1099" s="53">
        <f t="shared" ca="1" si="174"/>
        <v>0</v>
      </c>
      <c r="T1099" s="38">
        <f t="shared" ca="1" si="175"/>
        <v>1.6504287486590608E-3</v>
      </c>
      <c r="U1099" s="54">
        <f t="shared" ca="1" si="176"/>
        <v>3.3035844131724264E-3</v>
      </c>
      <c r="V1099">
        <f t="shared" ca="1" si="177"/>
        <v>0</v>
      </c>
      <c r="W1099" s="41">
        <f ca="1">VLOOKUP(LoanApplications!Q1099,Rates!$B$2:$C$7,2,FALSE)*V1099-800</f>
        <v>-800</v>
      </c>
      <c r="X1099">
        <f t="shared" si="178"/>
        <v>1</v>
      </c>
      <c r="Y1099" s="41">
        <f t="shared" ca="1" si="179"/>
        <v>-800</v>
      </c>
    </row>
    <row r="1100" spans="10:25">
      <c r="J1100" s="47">
        <v>17</v>
      </c>
      <c r="K1100" s="48">
        <v>0.40199999999999997</v>
      </c>
      <c r="L1100" s="49">
        <v>51</v>
      </c>
      <c r="M1100" s="47">
        <v>1</v>
      </c>
      <c r="N1100" s="37">
        <f t="shared" si="170"/>
        <v>1.1978736679434405</v>
      </c>
      <c r="O1100" s="37">
        <f t="shared" si="171"/>
        <v>3.3130647519776582</v>
      </c>
      <c r="P1100" s="37">
        <f t="shared" si="172"/>
        <v>0.76814630488877489</v>
      </c>
      <c r="Q1100" s="1">
        <f>VLOOKUP(P1100,Rates!$A$2:$B$7,2,TRUE)</f>
        <v>0.25</v>
      </c>
      <c r="R1100" s="38">
        <f t="shared" ca="1" si="173"/>
        <v>0.81083355984511984</v>
      </c>
      <c r="S1100" s="53">
        <f t="shared" ca="1" si="174"/>
        <v>1</v>
      </c>
      <c r="T1100" s="38">
        <f t="shared" ca="1" si="175"/>
        <v>0.85647563121839032</v>
      </c>
      <c r="U1100" s="54">
        <f t="shared" ca="1" si="176"/>
        <v>3.8825008818126769</v>
      </c>
      <c r="V1100">
        <f t="shared" ca="1" si="177"/>
        <v>8</v>
      </c>
      <c r="W1100" s="41">
        <f ca="1">VLOOKUP(LoanApplications!Q1100,Rates!$B$2:$C$7,2,FALSE)*V1100-800</f>
        <v>76.803357187340907</v>
      </c>
      <c r="X1100">
        <f t="shared" si="178"/>
        <v>1</v>
      </c>
      <c r="Y1100" s="41">
        <f t="shared" ca="1" si="179"/>
        <v>76.803357187340907</v>
      </c>
    </row>
    <row r="1101" spans="10:25">
      <c r="J1101" s="47">
        <v>16</v>
      </c>
      <c r="K1101" s="48">
        <v>0.61599999999999999</v>
      </c>
      <c r="L1101" s="49">
        <v>59</v>
      </c>
      <c r="M1101" s="47">
        <v>1</v>
      </c>
      <c r="N1101" s="37">
        <f t="shared" si="170"/>
        <v>3.5337927894080714</v>
      </c>
      <c r="O1101" s="37">
        <f t="shared" si="171"/>
        <v>34.253638389209399</v>
      </c>
      <c r="P1101" s="37">
        <f t="shared" si="172"/>
        <v>0.97163413350532113</v>
      </c>
      <c r="Q1101" s="1">
        <f>VLOOKUP(P1101,Rates!$A$2:$B$7,2,TRUE)</f>
        <v>0.15</v>
      </c>
      <c r="R1101" s="38">
        <f t="shared" ca="1" si="173"/>
        <v>0.11162288905044027</v>
      </c>
      <c r="S1101" s="53">
        <f t="shared" ca="1" si="174"/>
        <v>1</v>
      </c>
      <c r="T1101" s="38">
        <f t="shared" ca="1" si="175"/>
        <v>0.7087491358251311</v>
      </c>
      <c r="U1101" s="54">
        <f t="shared" ca="1" si="176"/>
        <v>2.4671406139652303</v>
      </c>
      <c r="V1101">
        <f t="shared" ca="1" si="177"/>
        <v>8</v>
      </c>
      <c r="W1101" s="41">
        <f ca="1">VLOOKUP(LoanApplications!Q1101,Rates!$B$2:$C$7,2,FALSE)*V1101-800</f>
        <v>45.652073294430465</v>
      </c>
      <c r="X1101">
        <f t="shared" si="178"/>
        <v>1</v>
      </c>
      <c r="Y1101" s="41">
        <f t="shared" ca="1" si="179"/>
        <v>45.652073294430465</v>
      </c>
    </row>
    <row r="1102" spans="10:25">
      <c r="J1102" s="47">
        <v>15</v>
      </c>
      <c r="K1102" s="48">
        <v>0.79500000000000004</v>
      </c>
      <c r="L1102" s="49">
        <v>50</v>
      </c>
      <c r="M1102" s="47">
        <v>1</v>
      </c>
      <c r="N1102" s="37">
        <f t="shared" si="170"/>
        <v>-2.0290153456080269</v>
      </c>
      <c r="O1102" s="37">
        <f t="shared" si="171"/>
        <v>0.13146490493491719</v>
      </c>
      <c r="P1102" s="37">
        <f t="shared" si="172"/>
        <v>0.11618999790583796</v>
      </c>
      <c r="Q1102" s="1">
        <f>VLOOKUP(P1102,Rates!$A$2:$B$7,2,TRUE)</f>
        <v>0.35</v>
      </c>
      <c r="R1102" s="38">
        <f t="shared" ca="1" si="173"/>
        <v>0.27878309140999658</v>
      </c>
      <c r="S1102" s="53">
        <f t="shared" ca="1" si="174"/>
        <v>0</v>
      </c>
      <c r="T1102" s="38">
        <f t="shared" ca="1" si="175"/>
        <v>0.56612154763721023</v>
      </c>
      <c r="U1102" s="54">
        <f t="shared" ca="1" si="176"/>
        <v>1.6699816955741928</v>
      </c>
      <c r="V1102">
        <f t="shared" ca="1" si="177"/>
        <v>1</v>
      </c>
      <c r="W1102" s="41">
        <f ca="1">VLOOKUP(LoanApplications!Q1102,Rates!$B$2:$C$7,2,FALSE)*V1102-800</f>
        <v>-686.43516829366274</v>
      </c>
      <c r="X1102">
        <f t="shared" si="178"/>
        <v>0</v>
      </c>
      <c r="Y1102" s="41">
        <f t="shared" ca="1" si="179"/>
        <v>0</v>
      </c>
    </row>
    <row r="1103" spans="10:25">
      <c r="J1103" s="47">
        <v>4</v>
      </c>
      <c r="K1103" s="48">
        <v>1.5429999999999999</v>
      </c>
      <c r="L1103" s="49">
        <v>63</v>
      </c>
      <c r="M1103" s="47">
        <v>1</v>
      </c>
      <c r="N1103" s="37">
        <f t="shared" si="170"/>
        <v>-3.5085438974553718</v>
      </c>
      <c r="O1103" s="37">
        <f t="shared" si="171"/>
        <v>2.9940479119739929E-2</v>
      </c>
      <c r="P1103" s="37">
        <f t="shared" si="172"/>
        <v>2.9070106211699906E-2</v>
      </c>
      <c r="Q1103" s="1">
        <f>VLOOKUP(P1103,Rates!$A$2:$B$7,2,TRUE)</f>
        <v>0.35</v>
      </c>
      <c r="R1103" s="38">
        <f t="shared" ca="1" si="173"/>
        <v>0.72322450266140803</v>
      </c>
      <c r="S1103" s="53">
        <f t="shared" ca="1" si="174"/>
        <v>0</v>
      </c>
      <c r="T1103" s="38">
        <f t="shared" ca="1" si="175"/>
        <v>0.30908959117797763</v>
      </c>
      <c r="U1103" s="54">
        <f t="shared" ca="1" si="176"/>
        <v>0.73949023600469144</v>
      </c>
      <c r="V1103">
        <f t="shared" ca="1" si="177"/>
        <v>0</v>
      </c>
      <c r="W1103" s="41">
        <f ca="1">VLOOKUP(LoanApplications!Q1103,Rates!$B$2:$C$7,2,FALSE)*V1103-800</f>
        <v>-800</v>
      </c>
      <c r="X1103">
        <f t="shared" si="178"/>
        <v>0</v>
      </c>
      <c r="Y1103" s="41">
        <f t="shared" ca="1" si="179"/>
        <v>0</v>
      </c>
    </row>
    <row r="1104" spans="10:25">
      <c r="J1104" s="47">
        <v>22</v>
      </c>
      <c r="K1104" s="48">
        <v>0.83000000000000007</v>
      </c>
      <c r="L1104" s="49">
        <v>58</v>
      </c>
      <c r="M1104" s="47">
        <v>1</v>
      </c>
      <c r="N1104" s="37">
        <f t="shared" si="170"/>
        <v>3.9494000145904913</v>
      </c>
      <c r="O1104" s="37">
        <f t="shared" si="171"/>
        <v>51.904215718535177</v>
      </c>
      <c r="P1104" s="37">
        <f t="shared" si="172"/>
        <v>0.98109791466675789</v>
      </c>
      <c r="Q1104" s="1">
        <f>VLOOKUP(P1104,Rates!$A$2:$B$7,2,TRUE)</f>
        <v>0.15</v>
      </c>
      <c r="R1104" s="38">
        <f t="shared" ca="1" si="173"/>
        <v>0.45959731990348629</v>
      </c>
      <c r="S1104" s="53">
        <f t="shared" ca="1" si="174"/>
        <v>1</v>
      </c>
      <c r="T1104" s="38">
        <f t="shared" ca="1" si="175"/>
        <v>0.66876438383442971</v>
      </c>
      <c r="U1104" s="54">
        <f t="shared" ca="1" si="176"/>
        <v>2.2098506510417959</v>
      </c>
      <c r="V1104">
        <f t="shared" ca="1" si="177"/>
        <v>8</v>
      </c>
      <c r="W1104" s="41">
        <f ca="1">VLOOKUP(LoanApplications!Q1104,Rates!$B$2:$C$7,2,FALSE)*V1104-800</f>
        <v>45.652073294430465</v>
      </c>
      <c r="X1104">
        <f t="shared" si="178"/>
        <v>1</v>
      </c>
      <c r="Y1104" s="41">
        <f t="shared" ca="1" si="179"/>
        <v>45.652073294430465</v>
      </c>
    </row>
    <row r="1105" spans="10:25">
      <c r="J1105" s="47">
        <v>17</v>
      </c>
      <c r="K1105" s="48">
        <v>0.80899999999999994</v>
      </c>
      <c r="L1105" s="49">
        <v>55</v>
      </c>
      <c r="M1105" s="47">
        <v>1</v>
      </c>
      <c r="N1105" s="37">
        <f t="shared" si="170"/>
        <v>0.94863962057249651</v>
      </c>
      <c r="O1105" s="37">
        <f t="shared" si="171"/>
        <v>2.582194504603998</v>
      </c>
      <c r="P1105" s="37">
        <f t="shared" si="172"/>
        <v>0.72084151245423589</v>
      </c>
      <c r="Q1105" s="1">
        <f>VLOOKUP(P1105,Rates!$A$2:$B$7,2,TRUE)</f>
        <v>0.25</v>
      </c>
      <c r="R1105" s="38">
        <f t="shared" ca="1" si="173"/>
        <v>0.68753616416489305</v>
      </c>
      <c r="S1105" s="53">
        <f t="shared" ca="1" si="174"/>
        <v>1</v>
      </c>
      <c r="T1105" s="38">
        <f t="shared" ca="1" si="175"/>
        <v>0.75466468694453304</v>
      </c>
      <c r="U1105" s="54">
        <f t="shared" ca="1" si="176"/>
        <v>2.8102587588687249</v>
      </c>
      <c r="V1105">
        <f t="shared" ca="1" si="177"/>
        <v>8</v>
      </c>
      <c r="W1105" s="41">
        <f ca="1">VLOOKUP(LoanApplications!Q1105,Rates!$B$2:$C$7,2,FALSE)*V1105-800</f>
        <v>76.803357187340907</v>
      </c>
      <c r="X1105">
        <f t="shared" si="178"/>
        <v>1</v>
      </c>
      <c r="Y1105" s="41">
        <f t="shared" ca="1" si="179"/>
        <v>76.803357187340907</v>
      </c>
    </row>
    <row r="1106" spans="10:25">
      <c r="J1106" s="47">
        <v>8</v>
      </c>
      <c r="K1106" s="48">
        <v>0.9890000000000001</v>
      </c>
      <c r="L1106" s="49">
        <v>58</v>
      </c>
      <c r="M1106" s="47">
        <v>1</v>
      </c>
      <c r="N1106" s="37">
        <f t="shared" si="170"/>
        <v>-1.6096462763362993</v>
      </c>
      <c r="O1106" s="37">
        <f t="shared" si="171"/>
        <v>0.19995833156081025</v>
      </c>
      <c r="P1106" s="37">
        <f t="shared" si="172"/>
        <v>0.16663772924574838</v>
      </c>
      <c r="Q1106" s="1">
        <f>VLOOKUP(P1106,Rates!$A$2:$B$7,2,TRUE)</f>
        <v>0.35</v>
      </c>
      <c r="R1106" s="38">
        <f t="shared" ca="1" si="173"/>
        <v>0.43239270418221865</v>
      </c>
      <c r="S1106" s="53">
        <f t="shared" ca="1" si="174"/>
        <v>0</v>
      </c>
      <c r="T1106" s="38">
        <f t="shared" ca="1" si="175"/>
        <v>0.40227208259957492</v>
      </c>
      <c r="U1106" s="54">
        <f t="shared" ca="1" si="176"/>
        <v>1.0292392323889776</v>
      </c>
      <c r="V1106">
        <f t="shared" ca="1" si="177"/>
        <v>1</v>
      </c>
      <c r="W1106" s="41">
        <f ca="1">VLOOKUP(LoanApplications!Q1106,Rates!$B$2:$C$7,2,FALSE)*V1106-800</f>
        <v>-686.43516829366274</v>
      </c>
      <c r="X1106">
        <f t="shared" si="178"/>
        <v>0</v>
      </c>
      <c r="Y1106" s="41">
        <f t="shared" ca="1" si="179"/>
        <v>0</v>
      </c>
    </row>
    <row r="1107" spans="10:25">
      <c r="J1107" s="47">
        <v>22</v>
      </c>
      <c r="K1107" s="48">
        <v>1.01</v>
      </c>
      <c r="L1107" s="49">
        <v>47.4</v>
      </c>
      <c r="M1107" s="47">
        <v>1</v>
      </c>
      <c r="N1107" s="37">
        <f t="shared" si="170"/>
        <v>-2.0424711715881507</v>
      </c>
      <c r="O1107" s="37">
        <f t="shared" si="171"/>
        <v>0.12970778431807473</v>
      </c>
      <c r="P1107" s="37">
        <f t="shared" si="172"/>
        <v>0.1148153408506167</v>
      </c>
      <c r="Q1107" s="1">
        <f>VLOOKUP(P1107,Rates!$A$2:$B$7,2,TRUE)</f>
        <v>0.35</v>
      </c>
      <c r="R1107" s="38">
        <f t="shared" ca="1" si="173"/>
        <v>0.86954254556134558</v>
      </c>
      <c r="S1107" s="53">
        <f t="shared" ca="1" si="174"/>
        <v>0</v>
      </c>
      <c r="T1107" s="38">
        <f t="shared" ca="1" si="175"/>
        <v>0.50712197144695692</v>
      </c>
      <c r="U1107" s="54">
        <f t="shared" ca="1" si="176"/>
        <v>1.4149870842712495</v>
      </c>
      <c r="V1107">
        <f t="shared" ca="1" si="177"/>
        <v>1</v>
      </c>
      <c r="W1107" s="41">
        <f ca="1">VLOOKUP(LoanApplications!Q1107,Rates!$B$2:$C$7,2,FALSE)*V1107-800</f>
        <v>-686.43516829366274</v>
      </c>
      <c r="X1107">
        <f t="shared" si="178"/>
        <v>0</v>
      </c>
      <c r="Y1107" s="41">
        <f t="shared" ca="1" si="179"/>
        <v>0</v>
      </c>
    </row>
    <row r="1108" spans="10:25">
      <c r="J1108" s="47">
        <v>15</v>
      </c>
      <c r="K1108" s="48">
        <v>0.52300000000000002</v>
      </c>
      <c r="L1108" s="49">
        <v>47.94</v>
      </c>
      <c r="M1108" s="47">
        <v>1</v>
      </c>
      <c r="N1108" s="37">
        <f t="shared" si="170"/>
        <v>-1.5708573858941648</v>
      </c>
      <c r="O1108" s="37">
        <f t="shared" si="171"/>
        <v>0.20786688379857551</v>
      </c>
      <c r="P1108" s="37">
        <f t="shared" si="172"/>
        <v>0.17209419894422695</v>
      </c>
      <c r="Q1108" s="1">
        <f>VLOOKUP(P1108,Rates!$A$2:$B$7,2,TRUE)</f>
        <v>0.35</v>
      </c>
      <c r="R1108" s="38">
        <f t="shared" ca="1" si="173"/>
        <v>0.25911215846001256</v>
      </c>
      <c r="S1108" s="53">
        <f t="shared" ca="1" si="174"/>
        <v>0</v>
      </c>
      <c r="T1108" s="38">
        <f t="shared" ca="1" si="175"/>
        <v>0.84058698549986677</v>
      </c>
      <c r="U1108" s="54">
        <f t="shared" ca="1" si="176"/>
        <v>3.6725137383152067</v>
      </c>
      <c r="V1108">
        <f t="shared" ca="1" si="177"/>
        <v>3</v>
      </c>
      <c r="W1108" s="41">
        <f ca="1">VLOOKUP(LoanApplications!Q1108,Rates!$B$2:$C$7,2,FALSE)*V1108-800</f>
        <v>-459.30550488098817</v>
      </c>
      <c r="X1108">
        <f t="shared" si="178"/>
        <v>0</v>
      </c>
      <c r="Y1108" s="41">
        <f t="shared" ca="1" si="179"/>
        <v>0</v>
      </c>
    </row>
    <row r="1109" spans="10:25">
      <c r="J1109" s="47">
        <v>24</v>
      </c>
      <c r="K1109" s="48">
        <v>1.4789999999999999</v>
      </c>
      <c r="L1109" s="49">
        <v>52.5</v>
      </c>
      <c r="M1109" s="47">
        <v>1</v>
      </c>
      <c r="N1109" s="37">
        <f t="shared" si="170"/>
        <v>-1.4222669274469624</v>
      </c>
      <c r="O1109" s="37">
        <f t="shared" si="171"/>
        <v>0.24116668936810709</v>
      </c>
      <c r="P1109" s="37">
        <f t="shared" si="172"/>
        <v>0.19430644685677792</v>
      </c>
      <c r="Q1109" s="1">
        <f>VLOOKUP(P1109,Rates!$A$2:$B$7,2,TRUE)</f>
        <v>0.35</v>
      </c>
      <c r="R1109" s="38">
        <f t="shared" ca="1" si="173"/>
        <v>0.75630791256193308</v>
      </c>
      <c r="S1109" s="53">
        <f t="shared" ca="1" si="174"/>
        <v>0</v>
      </c>
      <c r="T1109" s="38">
        <f t="shared" ca="1" si="175"/>
        <v>3.5086458689846056E-2</v>
      </c>
      <c r="U1109" s="54">
        <f t="shared" ca="1" si="176"/>
        <v>7.1433552308455286E-2</v>
      </c>
      <c r="V1109">
        <f t="shared" ca="1" si="177"/>
        <v>0</v>
      </c>
      <c r="W1109" s="41">
        <f ca="1">VLOOKUP(LoanApplications!Q1109,Rates!$B$2:$C$7,2,FALSE)*V1109-800</f>
        <v>-800</v>
      </c>
      <c r="X1109">
        <f t="shared" si="178"/>
        <v>0</v>
      </c>
      <c r="Y1109" s="41">
        <f t="shared" ca="1" si="179"/>
        <v>0</v>
      </c>
    </row>
    <row r="1110" spans="10:25">
      <c r="J1110" s="47">
        <v>4</v>
      </c>
      <c r="K1110" s="48">
        <v>1.4279999999999999</v>
      </c>
      <c r="L1110" s="49">
        <v>73</v>
      </c>
      <c r="M1110" s="47">
        <v>1</v>
      </c>
      <c r="N1110" s="37">
        <f t="shared" si="170"/>
        <v>1.8544475394892714</v>
      </c>
      <c r="O1110" s="37">
        <f t="shared" si="171"/>
        <v>6.3881680649748089</v>
      </c>
      <c r="P1110" s="37">
        <f t="shared" si="172"/>
        <v>0.86464844989914158</v>
      </c>
      <c r="Q1110" s="1">
        <f>VLOOKUP(P1110,Rates!$A$2:$B$7,2,TRUE)</f>
        <v>0.22</v>
      </c>
      <c r="R1110" s="38">
        <f t="shared" ca="1" si="173"/>
        <v>0.39705303328568819</v>
      </c>
      <c r="S1110" s="53">
        <f t="shared" ca="1" si="174"/>
        <v>1</v>
      </c>
      <c r="T1110" s="38">
        <f t="shared" ca="1" si="175"/>
        <v>0.79159760423004577</v>
      </c>
      <c r="U1110" s="54">
        <f t="shared" ca="1" si="176"/>
        <v>3.1365689463038979</v>
      </c>
      <c r="V1110">
        <f t="shared" ca="1" si="177"/>
        <v>8</v>
      </c>
      <c r="W1110" s="41">
        <f ca="1">VLOOKUP(LoanApplications!Q1110,Rates!$B$2:$C$7,2,FALSE)*V1110-800</f>
        <v>67.398382478407598</v>
      </c>
      <c r="X1110">
        <f t="shared" si="178"/>
        <v>1</v>
      </c>
      <c r="Y1110" s="41">
        <f t="shared" ca="1" si="179"/>
        <v>67.398382478407598</v>
      </c>
    </row>
    <row r="1111" spans="10:25">
      <c r="J1111" s="47">
        <v>15</v>
      </c>
      <c r="K1111" s="48">
        <v>1.399</v>
      </c>
      <c r="L1111" s="49">
        <v>57</v>
      </c>
      <c r="M1111" s="47">
        <v>1</v>
      </c>
      <c r="N1111" s="37">
        <f t="shared" si="170"/>
        <v>-1.8929958670334344</v>
      </c>
      <c r="O1111" s="37">
        <f t="shared" si="171"/>
        <v>0.15061989505939191</v>
      </c>
      <c r="P1111" s="37">
        <f t="shared" si="172"/>
        <v>0.13090325980467885</v>
      </c>
      <c r="Q1111" s="1">
        <f>VLOOKUP(P1111,Rates!$A$2:$B$7,2,TRUE)</f>
        <v>0.35</v>
      </c>
      <c r="R1111" s="38">
        <f t="shared" ca="1" si="173"/>
        <v>0.43519648241505204</v>
      </c>
      <c r="S1111" s="53">
        <f t="shared" ca="1" si="174"/>
        <v>0</v>
      </c>
      <c r="T1111" s="38">
        <f t="shared" ca="1" si="175"/>
        <v>0.94229761111174282</v>
      </c>
      <c r="U1111" s="54">
        <f t="shared" ca="1" si="176"/>
        <v>5.7049134088978191</v>
      </c>
      <c r="V1111">
        <f t="shared" ca="1" si="177"/>
        <v>5</v>
      </c>
      <c r="W1111" s="41">
        <f ca="1">VLOOKUP(LoanApplications!Q1111,Rates!$B$2:$C$7,2,FALSE)*V1111-800</f>
        <v>-232.17584146831359</v>
      </c>
      <c r="X1111">
        <f t="shared" si="178"/>
        <v>0</v>
      </c>
      <c r="Y1111" s="41">
        <f t="shared" ca="1" si="179"/>
        <v>0</v>
      </c>
    </row>
    <row r="1112" spans="10:25">
      <c r="J1112" s="47">
        <v>16</v>
      </c>
      <c r="K1112" s="48">
        <v>1.95</v>
      </c>
      <c r="L1112" s="49">
        <v>60</v>
      </c>
      <c r="M1112" s="47">
        <v>1</v>
      </c>
      <c r="N1112" s="37">
        <f t="shared" si="170"/>
        <v>-3.0418427293725507</v>
      </c>
      <c r="O1112" s="37">
        <f t="shared" si="171"/>
        <v>4.774682390373982E-2</v>
      </c>
      <c r="P1112" s="37">
        <f t="shared" si="172"/>
        <v>4.5570955515610793E-2</v>
      </c>
      <c r="Q1112" s="1">
        <f>VLOOKUP(P1112,Rates!$A$2:$B$7,2,TRUE)</f>
        <v>0.35</v>
      </c>
      <c r="R1112" s="38">
        <f t="shared" ca="1" si="173"/>
        <v>0.90107759064810111</v>
      </c>
      <c r="S1112" s="53">
        <f t="shared" ca="1" si="174"/>
        <v>0</v>
      </c>
      <c r="T1112" s="38">
        <f t="shared" ca="1" si="175"/>
        <v>0.76378190986987704</v>
      </c>
      <c r="U1112" s="54">
        <f t="shared" ca="1" si="176"/>
        <v>2.8859995799262075</v>
      </c>
      <c r="V1112">
        <f t="shared" ca="1" si="177"/>
        <v>2</v>
      </c>
      <c r="W1112" s="41">
        <f ca="1">VLOOKUP(LoanApplications!Q1112,Rates!$B$2:$C$7,2,FALSE)*V1112-800</f>
        <v>-572.87033658732548</v>
      </c>
      <c r="X1112">
        <f t="shared" si="178"/>
        <v>0</v>
      </c>
      <c r="Y1112" s="41">
        <f t="shared" ca="1" si="179"/>
        <v>0</v>
      </c>
    </row>
    <row r="1113" spans="10:25">
      <c r="J1113" s="47">
        <v>15</v>
      </c>
      <c r="K1113" s="48">
        <v>0.85899999999999999</v>
      </c>
      <c r="L1113" s="49">
        <v>50</v>
      </c>
      <c r="M1113" s="47">
        <v>1</v>
      </c>
      <c r="N1113" s="37">
        <f t="shared" si="170"/>
        <v>-2.3673013496202202</v>
      </c>
      <c r="O1113" s="37">
        <f t="shared" si="171"/>
        <v>9.3733338778632463E-2</v>
      </c>
      <c r="P1113" s="37">
        <f t="shared" si="172"/>
        <v>8.5700358081160888E-2</v>
      </c>
      <c r="Q1113" s="1">
        <f>VLOOKUP(P1113,Rates!$A$2:$B$7,2,TRUE)</f>
        <v>0.35</v>
      </c>
      <c r="R1113" s="38">
        <f t="shared" ca="1" si="173"/>
        <v>0.13573007151152006</v>
      </c>
      <c r="S1113" s="53">
        <f t="shared" ca="1" si="174"/>
        <v>0</v>
      </c>
      <c r="T1113" s="38">
        <f t="shared" ca="1" si="175"/>
        <v>0.3666613913728618</v>
      </c>
      <c r="U1113" s="54">
        <f t="shared" ca="1" si="176"/>
        <v>0.91350014623826681</v>
      </c>
      <c r="V1113">
        <f t="shared" ca="1" si="177"/>
        <v>0</v>
      </c>
      <c r="W1113" s="41">
        <f ca="1">VLOOKUP(LoanApplications!Q1113,Rates!$B$2:$C$7,2,FALSE)*V1113-800</f>
        <v>-800</v>
      </c>
      <c r="X1113">
        <f t="shared" si="178"/>
        <v>0</v>
      </c>
      <c r="Y1113" s="41">
        <f t="shared" ca="1" si="179"/>
        <v>0</v>
      </c>
    </row>
    <row r="1114" spans="10:25">
      <c r="J1114" s="47">
        <v>6</v>
      </c>
      <c r="K1114" s="48">
        <v>0.21600000000000003</v>
      </c>
      <c r="L1114" s="49">
        <v>58</v>
      </c>
      <c r="M1114" s="47">
        <v>1</v>
      </c>
      <c r="N1114" s="37">
        <f t="shared" si="170"/>
        <v>1.8021262230578969</v>
      </c>
      <c r="O1114" s="37">
        <f t="shared" si="171"/>
        <v>6.0625240487381138</v>
      </c>
      <c r="P1114" s="37">
        <f t="shared" si="172"/>
        <v>0.85840756178682698</v>
      </c>
      <c r="Q1114" s="1">
        <f>VLOOKUP(P1114,Rates!$A$2:$B$7,2,TRUE)</f>
        <v>0.22</v>
      </c>
      <c r="R1114" s="38">
        <f t="shared" ca="1" si="173"/>
        <v>0.46133647078478068</v>
      </c>
      <c r="S1114" s="53">
        <f t="shared" ca="1" si="174"/>
        <v>1</v>
      </c>
      <c r="T1114" s="38">
        <f t="shared" ca="1" si="175"/>
        <v>6.9382943188182278E-2</v>
      </c>
      <c r="U1114" s="54">
        <f t="shared" ca="1" si="176"/>
        <v>0.14381482181348965</v>
      </c>
      <c r="V1114">
        <f t="shared" ca="1" si="177"/>
        <v>8</v>
      </c>
      <c r="W1114" s="41">
        <f ca="1">VLOOKUP(LoanApplications!Q1114,Rates!$B$2:$C$7,2,FALSE)*V1114-800</f>
        <v>67.398382478407598</v>
      </c>
      <c r="X1114">
        <f t="shared" si="178"/>
        <v>1</v>
      </c>
      <c r="Y1114" s="41">
        <f t="shared" ca="1" si="179"/>
        <v>67.398382478407598</v>
      </c>
    </row>
    <row r="1115" spans="10:25">
      <c r="J1115" s="47">
        <v>7</v>
      </c>
      <c r="K1115" s="48">
        <v>2.4889999999999999</v>
      </c>
      <c r="L1115" s="49">
        <v>75</v>
      </c>
      <c r="M1115" s="47">
        <v>1</v>
      </c>
      <c r="N1115" s="37">
        <f t="shared" si="170"/>
        <v>-1.7915411518549611</v>
      </c>
      <c r="O1115" s="37">
        <f t="shared" si="171"/>
        <v>0.16670305686767767</v>
      </c>
      <c r="P1115" s="37">
        <f t="shared" si="172"/>
        <v>0.14288387768112654</v>
      </c>
      <c r="Q1115" s="1">
        <f>VLOOKUP(P1115,Rates!$A$2:$B$7,2,TRUE)</f>
        <v>0.35</v>
      </c>
      <c r="R1115" s="38">
        <f t="shared" ca="1" si="173"/>
        <v>0.19274531934634243</v>
      </c>
      <c r="S1115" s="53">
        <f t="shared" ca="1" si="174"/>
        <v>0</v>
      </c>
      <c r="T1115" s="38">
        <f t="shared" ca="1" si="175"/>
        <v>0.7513267644295446</v>
      </c>
      <c r="U1115" s="54">
        <f t="shared" ca="1" si="176"/>
        <v>2.7832311025844474</v>
      </c>
      <c r="V1115">
        <f t="shared" ca="1" si="177"/>
        <v>2</v>
      </c>
      <c r="W1115" s="41">
        <f ca="1">VLOOKUP(LoanApplications!Q1115,Rates!$B$2:$C$7,2,FALSE)*V1115-800</f>
        <v>-572.87033658732548</v>
      </c>
      <c r="X1115">
        <f t="shared" si="178"/>
        <v>0</v>
      </c>
      <c r="Y1115" s="41">
        <f t="shared" ca="1" si="179"/>
        <v>0</v>
      </c>
    </row>
    <row r="1116" spans="10:25">
      <c r="J1116" s="47">
        <v>48</v>
      </c>
      <c r="K1116" s="48">
        <v>0.16799999999999998</v>
      </c>
      <c r="L1116" s="49">
        <v>30</v>
      </c>
      <c r="M1116" s="47">
        <v>1</v>
      </c>
      <c r="N1116" s="37">
        <f t="shared" si="170"/>
        <v>2.897317159435385</v>
      </c>
      <c r="O1116" s="37">
        <f t="shared" si="171"/>
        <v>18.125452381985877</v>
      </c>
      <c r="P1116" s="37">
        <f t="shared" si="172"/>
        <v>0.94771365507976724</v>
      </c>
      <c r="Q1116" s="1">
        <f>VLOOKUP(P1116,Rates!$A$2:$B$7,2,TRUE)</f>
        <v>0.22</v>
      </c>
      <c r="R1116" s="38">
        <f t="shared" ca="1" si="173"/>
        <v>0.62621691583461281</v>
      </c>
      <c r="S1116" s="53">
        <f t="shared" ca="1" si="174"/>
        <v>1</v>
      </c>
      <c r="T1116" s="38">
        <f t="shared" ca="1" si="175"/>
        <v>7.14781804931377E-2</v>
      </c>
      <c r="U1116" s="54">
        <f t="shared" ca="1" si="176"/>
        <v>0.14832279745470367</v>
      </c>
      <c r="V1116">
        <f t="shared" ca="1" si="177"/>
        <v>8</v>
      </c>
      <c r="W1116" s="41">
        <f ca="1">VLOOKUP(LoanApplications!Q1116,Rates!$B$2:$C$7,2,FALSE)*V1116-800</f>
        <v>67.398382478407598</v>
      </c>
      <c r="X1116">
        <f t="shared" si="178"/>
        <v>1</v>
      </c>
      <c r="Y1116" s="41">
        <f t="shared" ca="1" si="179"/>
        <v>67.398382478407598</v>
      </c>
    </row>
    <row r="1117" spans="10:25">
      <c r="J1117" s="47">
        <v>19</v>
      </c>
      <c r="K1117" s="48">
        <v>6.6000000000000003E-2</v>
      </c>
      <c r="L1117" s="49">
        <v>49</v>
      </c>
      <c r="M1117" s="47">
        <v>1</v>
      </c>
      <c r="N1117" s="37">
        <f t="shared" si="170"/>
        <v>2.6969365771259781</v>
      </c>
      <c r="O1117" s="37">
        <f t="shared" si="171"/>
        <v>14.834218562971579</v>
      </c>
      <c r="P1117" s="37">
        <f t="shared" si="172"/>
        <v>0.93684563617566163</v>
      </c>
      <c r="Q1117" s="1">
        <f>VLOOKUP(P1117,Rates!$A$2:$B$7,2,TRUE)</f>
        <v>0.22</v>
      </c>
      <c r="R1117" s="38">
        <f t="shared" ca="1" si="173"/>
        <v>3.6916233627700912E-2</v>
      </c>
      <c r="S1117" s="53">
        <f t="shared" ca="1" si="174"/>
        <v>0</v>
      </c>
      <c r="T1117" s="38">
        <f t="shared" ca="1" si="175"/>
        <v>0.43824555489376671</v>
      </c>
      <c r="U1117" s="54">
        <f t="shared" ca="1" si="176"/>
        <v>1.1533809099726176</v>
      </c>
      <c r="V1117">
        <f t="shared" ca="1" si="177"/>
        <v>1</v>
      </c>
      <c r="W1117" s="41">
        <f ca="1">VLOOKUP(LoanApplications!Q1117,Rates!$B$2:$C$7,2,FALSE)*V1117-800</f>
        <v>-691.57520219019909</v>
      </c>
      <c r="X1117">
        <f t="shared" si="178"/>
        <v>1</v>
      </c>
      <c r="Y1117" s="41">
        <f t="shared" ca="1" si="179"/>
        <v>-691.57520219019909</v>
      </c>
    </row>
    <row r="1118" spans="10:25">
      <c r="J1118" s="47">
        <v>24</v>
      </c>
      <c r="K1118" s="48">
        <v>2.0499999999999998</v>
      </c>
      <c r="L1118" s="49">
        <v>54</v>
      </c>
      <c r="M1118" s="47">
        <v>1</v>
      </c>
      <c r="N1118" s="37">
        <f t="shared" si="170"/>
        <v>-3.7271423034704583</v>
      </c>
      <c r="O1118" s="37">
        <f t="shared" si="171"/>
        <v>2.4061498141701797E-2</v>
      </c>
      <c r="P1118" s="37">
        <f t="shared" si="172"/>
        <v>2.3496145676177301E-2</v>
      </c>
      <c r="Q1118" s="1">
        <f>VLOOKUP(P1118,Rates!$A$2:$B$7,2,TRUE)</f>
        <v>0.35</v>
      </c>
      <c r="R1118" s="38">
        <f t="shared" ca="1" si="173"/>
        <v>0.84332476474512474</v>
      </c>
      <c r="S1118" s="53">
        <f t="shared" ca="1" si="174"/>
        <v>0</v>
      </c>
      <c r="T1118" s="38">
        <f t="shared" ca="1" si="175"/>
        <v>0.76398263779294917</v>
      </c>
      <c r="U1118" s="54">
        <f t="shared" ca="1" si="176"/>
        <v>2.8876998159772498</v>
      </c>
      <c r="V1118">
        <f t="shared" ca="1" si="177"/>
        <v>2</v>
      </c>
      <c r="W1118" s="41">
        <f ca="1">VLOOKUP(LoanApplications!Q1118,Rates!$B$2:$C$7,2,FALSE)*V1118-800</f>
        <v>-572.87033658732548</v>
      </c>
      <c r="X1118">
        <f t="shared" si="178"/>
        <v>0</v>
      </c>
      <c r="Y1118" s="41">
        <f t="shared" ca="1" si="179"/>
        <v>0</v>
      </c>
    </row>
    <row r="1119" spans="10:25">
      <c r="J1119" s="47">
        <v>14</v>
      </c>
      <c r="K1119" s="48">
        <v>1.0740000000000001</v>
      </c>
      <c r="L1119" s="49">
        <v>63</v>
      </c>
      <c r="M1119" s="47">
        <v>1</v>
      </c>
      <c r="N1119" s="37">
        <f t="shared" si="170"/>
        <v>2.3408989397743376</v>
      </c>
      <c r="O1119" s="37">
        <f t="shared" si="171"/>
        <v>10.390572864942877</v>
      </c>
      <c r="P1119" s="37">
        <f t="shared" si="172"/>
        <v>0.9122081029763015</v>
      </c>
      <c r="Q1119" s="1">
        <f>VLOOKUP(P1119,Rates!$A$2:$B$7,2,TRUE)</f>
        <v>0.22</v>
      </c>
      <c r="R1119" s="38">
        <f t="shared" ca="1" si="173"/>
        <v>0.11161120343738495</v>
      </c>
      <c r="S1119" s="53">
        <f t="shared" ca="1" si="174"/>
        <v>1</v>
      </c>
      <c r="T1119" s="38">
        <f t="shared" ca="1" si="175"/>
        <v>0.51413955171954318</v>
      </c>
      <c r="U1119" s="54">
        <f t="shared" ca="1" si="176"/>
        <v>1.4436676795421381</v>
      </c>
      <c r="V1119">
        <f t="shared" ca="1" si="177"/>
        <v>8</v>
      </c>
      <c r="W1119" s="41">
        <f ca="1">VLOOKUP(LoanApplications!Q1119,Rates!$B$2:$C$7,2,FALSE)*V1119-800</f>
        <v>67.398382478407598</v>
      </c>
      <c r="X1119">
        <f t="shared" si="178"/>
        <v>1</v>
      </c>
      <c r="Y1119" s="41">
        <f t="shared" ca="1" si="179"/>
        <v>67.398382478407598</v>
      </c>
    </row>
    <row r="1120" spans="10:25">
      <c r="J1120" s="47">
        <v>16</v>
      </c>
      <c r="K1120" s="48">
        <v>1.5740000000000001</v>
      </c>
      <c r="L1120" s="49">
        <v>60</v>
      </c>
      <c r="M1120" s="47">
        <v>1</v>
      </c>
      <c r="N1120" s="37">
        <f t="shared" si="170"/>
        <v>-1.054412455800918</v>
      </c>
      <c r="O1120" s="37">
        <f t="shared" si="171"/>
        <v>0.34839706585823577</v>
      </c>
      <c r="P1120" s="37">
        <f t="shared" si="172"/>
        <v>0.25837868880001302</v>
      </c>
      <c r="Q1120" s="1">
        <f>VLOOKUP(P1120,Rates!$A$2:$B$7,2,TRUE)</f>
        <v>0.3</v>
      </c>
      <c r="R1120" s="38">
        <f t="shared" ca="1" si="173"/>
        <v>0.77177335441831185</v>
      </c>
      <c r="S1120" s="53">
        <f t="shared" ca="1" si="174"/>
        <v>1</v>
      </c>
      <c r="T1120" s="38">
        <f t="shared" ca="1" si="175"/>
        <v>0.51742976044915301</v>
      </c>
      <c r="U1120" s="54">
        <f t="shared" ca="1" si="176"/>
        <v>1.4572575891986905</v>
      </c>
      <c r="V1120">
        <f t="shared" ca="1" si="177"/>
        <v>8</v>
      </c>
      <c r="W1120" s="41">
        <f ca="1">VLOOKUP(LoanApplications!Q1120,Rates!$B$2:$C$7,2,FALSE)*V1120-800</f>
        <v>92.591013325425138</v>
      </c>
      <c r="X1120">
        <f t="shared" si="178"/>
        <v>0</v>
      </c>
      <c r="Y1120" s="41">
        <f t="shared" ca="1" si="179"/>
        <v>0</v>
      </c>
    </row>
    <row r="1121" spans="10:25">
      <c r="J1121" s="47">
        <v>13</v>
      </c>
      <c r="K1121" s="48">
        <v>1.4359999999999999</v>
      </c>
      <c r="L1121" s="49">
        <v>56</v>
      </c>
      <c r="M1121" s="47">
        <v>1</v>
      </c>
      <c r="N1121" s="37">
        <f t="shared" si="170"/>
        <v>-3.2381689832670766</v>
      </c>
      <c r="O1121" s="37">
        <f t="shared" si="171"/>
        <v>3.9235670537200971E-2</v>
      </c>
      <c r="P1121" s="37">
        <f t="shared" si="172"/>
        <v>3.7754353174693563E-2</v>
      </c>
      <c r="Q1121" s="1">
        <f>VLOOKUP(P1121,Rates!$A$2:$B$7,2,TRUE)</f>
        <v>0.35</v>
      </c>
      <c r="R1121" s="38">
        <f t="shared" ca="1" si="173"/>
        <v>0.46889546856381603</v>
      </c>
      <c r="S1121" s="53">
        <f t="shared" ca="1" si="174"/>
        <v>0</v>
      </c>
      <c r="T1121" s="38">
        <f t="shared" ca="1" si="175"/>
        <v>0.59159589209063423</v>
      </c>
      <c r="U1121" s="54">
        <f t="shared" ca="1" si="176"/>
        <v>1.7909962683964455</v>
      </c>
      <c r="V1121">
        <f t="shared" ca="1" si="177"/>
        <v>1</v>
      </c>
      <c r="W1121" s="41">
        <f ca="1">VLOOKUP(LoanApplications!Q1121,Rates!$B$2:$C$7,2,FALSE)*V1121-800</f>
        <v>-686.43516829366274</v>
      </c>
      <c r="X1121">
        <f t="shared" si="178"/>
        <v>0</v>
      </c>
      <c r="Y1121" s="41">
        <f t="shared" ca="1" si="179"/>
        <v>0</v>
      </c>
    </row>
    <row r="1122" spans="10:25">
      <c r="J1122" s="47">
        <v>11</v>
      </c>
      <c r="K1122" s="48">
        <v>0.51200000000000001</v>
      </c>
      <c r="L1122" s="49">
        <v>56.003999999999998</v>
      </c>
      <c r="M1122" s="47">
        <v>1</v>
      </c>
      <c r="N1122" s="37">
        <f t="shared" si="170"/>
        <v>0.97364911035278112</v>
      </c>
      <c r="O1122" s="37">
        <f t="shared" si="171"/>
        <v>2.6475881946166018</v>
      </c>
      <c r="P1122" s="37">
        <f t="shared" si="172"/>
        <v>0.7258462450679386</v>
      </c>
      <c r="Q1122" s="1">
        <f>VLOOKUP(P1122,Rates!$A$2:$B$7,2,TRUE)</f>
        <v>0.25</v>
      </c>
      <c r="R1122" s="38">
        <f t="shared" ca="1" si="173"/>
        <v>0.39387121164668293</v>
      </c>
      <c r="S1122" s="53">
        <f t="shared" ca="1" si="174"/>
        <v>1</v>
      </c>
      <c r="T1122" s="38">
        <f t="shared" ca="1" si="175"/>
        <v>0.77416252497053162</v>
      </c>
      <c r="U1122" s="54">
        <f t="shared" ca="1" si="176"/>
        <v>2.9758793509013546</v>
      </c>
      <c r="V1122">
        <f t="shared" ca="1" si="177"/>
        <v>8</v>
      </c>
      <c r="W1122" s="41">
        <f ca="1">VLOOKUP(LoanApplications!Q1122,Rates!$B$2:$C$7,2,FALSE)*V1122-800</f>
        <v>76.803357187340907</v>
      </c>
      <c r="X1122">
        <f t="shared" si="178"/>
        <v>1</v>
      </c>
      <c r="Y1122" s="41">
        <f t="shared" ca="1" si="179"/>
        <v>76.803357187340907</v>
      </c>
    </row>
    <row r="1123" spans="10:25">
      <c r="J1123" s="47">
        <v>3</v>
      </c>
      <c r="K1123" s="48">
        <v>1.556</v>
      </c>
      <c r="L1123" s="49">
        <v>74</v>
      </c>
      <c r="M1123" s="47">
        <v>1</v>
      </c>
      <c r="N1123" s="37">
        <f t="shared" si="170"/>
        <v>1.3163448374056266</v>
      </c>
      <c r="O1123" s="37">
        <f t="shared" si="171"/>
        <v>3.7297635394825703</v>
      </c>
      <c r="P1123" s="37">
        <f t="shared" si="172"/>
        <v>0.78857293992557631</v>
      </c>
      <c r="Q1123" s="1">
        <f>VLOOKUP(P1123,Rates!$A$2:$B$7,2,TRUE)</f>
        <v>0.25</v>
      </c>
      <c r="R1123" s="38">
        <f t="shared" ca="1" si="173"/>
        <v>6.6707539302819141E-2</v>
      </c>
      <c r="S1123" s="53">
        <f t="shared" ca="1" si="174"/>
        <v>0</v>
      </c>
      <c r="T1123" s="38">
        <f t="shared" ca="1" si="175"/>
        <v>3.705014781546645E-2</v>
      </c>
      <c r="U1123" s="54">
        <f t="shared" ca="1" si="176"/>
        <v>7.55078862293415E-2</v>
      </c>
      <c r="V1123">
        <f t="shared" ca="1" si="177"/>
        <v>0</v>
      </c>
      <c r="W1123" s="41">
        <f ca="1">VLOOKUP(LoanApplications!Q1123,Rates!$B$2:$C$7,2,FALSE)*V1123-800</f>
        <v>-800</v>
      </c>
      <c r="X1123">
        <f t="shared" si="178"/>
        <v>1</v>
      </c>
      <c r="Y1123" s="41">
        <f t="shared" ca="1" si="179"/>
        <v>-800</v>
      </c>
    </row>
    <row r="1124" spans="10:25">
      <c r="J1124" s="47">
        <v>14</v>
      </c>
      <c r="K1124" s="48">
        <v>0.90100000000000002</v>
      </c>
      <c r="L1124" s="49">
        <v>54.996000000000002</v>
      </c>
      <c r="M1124" s="47">
        <v>1</v>
      </c>
      <c r="N1124" s="37">
        <f t="shared" si="170"/>
        <v>-0.55068077792778425</v>
      </c>
      <c r="O1124" s="37">
        <f t="shared" si="171"/>
        <v>0.57655716934997836</v>
      </c>
      <c r="P1124" s="37">
        <f t="shared" si="172"/>
        <v>0.36570647773445192</v>
      </c>
      <c r="Q1124" s="1">
        <f>VLOOKUP(P1124,Rates!$A$2:$B$7,2,TRUE)</f>
        <v>0.3</v>
      </c>
      <c r="R1124" s="38">
        <f t="shared" ca="1" si="173"/>
        <v>0.67599997449369509</v>
      </c>
      <c r="S1124" s="53">
        <f t="shared" ca="1" si="174"/>
        <v>1</v>
      </c>
      <c r="T1124" s="38">
        <f t="shared" ca="1" si="175"/>
        <v>0.80262501996443236</v>
      </c>
      <c r="U1124" s="54">
        <f t="shared" ca="1" si="176"/>
        <v>3.2452998151121766</v>
      </c>
      <c r="V1124">
        <f t="shared" ca="1" si="177"/>
        <v>8</v>
      </c>
      <c r="W1124" s="41">
        <f ca="1">VLOOKUP(LoanApplications!Q1124,Rates!$B$2:$C$7,2,FALSE)*V1124-800</f>
        <v>92.591013325425138</v>
      </c>
      <c r="X1124">
        <f t="shared" si="178"/>
        <v>1</v>
      </c>
      <c r="Y1124" s="41">
        <f t="shared" ca="1" si="179"/>
        <v>92.591013325425138</v>
      </c>
    </row>
    <row r="1125" spans="10:25">
      <c r="J1125" s="47">
        <v>11</v>
      </c>
      <c r="K1125" s="48">
        <v>0.4</v>
      </c>
      <c r="L1125" s="49">
        <v>45</v>
      </c>
      <c r="M1125" s="47">
        <v>1</v>
      </c>
      <c r="N1125" s="37">
        <f t="shared" si="170"/>
        <v>-3.6668995869690342</v>
      </c>
      <c r="O1125" s="37">
        <f t="shared" si="171"/>
        <v>2.5555580099790583E-2</v>
      </c>
      <c r="P1125" s="37">
        <f t="shared" si="172"/>
        <v>2.491876656485446E-2</v>
      </c>
      <c r="Q1125" s="1">
        <f>VLOOKUP(P1125,Rates!$A$2:$B$7,2,TRUE)</f>
        <v>0.35</v>
      </c>
      <c r="R1125" s="38">
        <f t="shared" ca="1" si="173"/>
        <v>0.65301324779015812</v>
      </c>
      <c r="S1125" s="53">
        <f t="shared" ca="1" si="174"/>
        <v>0</v>
      </c>
      <c r="T1125" s="38">
        <f t="shared" ca="1" si="175"/>
        <v>0.50946061016333244</v>
      </c>
      <c r="U1125" s="54">
        <f t="shared" ca="1" si="176"/>
        <v>1.4244993954472513</v>
      </c>
      <c r="V1125">
        <f t="shared" ca="1" si="177"/>
        <v>1</v>
      </c>
      <c r="W1125" s="41">
        <f ca="1">VLOOKUP(LoanApplications!Q1125,Rates!$B$2:$C$7,2,FALSE)*V1125-800</f>
        <v>-686.43516829366274</v>
      </c>
      <c r="X1125">
        <f t="shared" si="178"/>
        <v>0</v>
      </c>
      <c r="Y1125" s="41">
        <f t="shared" ca="1" si="179"/>
        <v>0</v>
      </c>
    </row>
    <row r="1126" spans="10:25">
      <c r="J1126" s="47">
        <v>1</v>
      </c>
      <c r="K1126" s="48">
        <v>0.84600000000000009</v>
      </c>
      <c r="L1126" s="49">
        <v>57</v>
      </c>
      <c r="M1126" s="47">
        <v>1</v>
      </c>
      <c r="N1126" s="37">
        <f t="shared" si="170"/>
        <v>-3.6886103633245781</v>
      </c>
      <c r="O1126" s="37">
        <f t="shared" si="171"/>
        <v>2.5006728174938309E-2</v>
      </c>
      <c r="P1126" s="37">
        <f t="shared" si="172"/>
        <v>2.4396647834169536E-2</v>
      </c>
      <c r="Q1126" s="1">
        <f>VLOOKUP(P1126,Rates!$A$2:$B$7,2,TRUE)</f>
        <v>0.35</v>
      </c>
      <c r="R1126" s="38">
        <f t="shared" ca="1" si="173"/>
        <v>0.43874202391821471</v>
      </c>
      <c r="S1126" s="53">
        <f t="shared" ca="1" si="174"/>
        <v>0</v>
      </c>
      <c r="T1126" s="38">
        <f t="shared" ca="1" si="175"/>
        <v>0.88511275058647143</v>
      </c>
      <c r="U1126" s="54">
        <f t="shared" ca="1" si="176"/>
        <v>4.3276081428936264</v>
      </c>
      <c r="V1126">
        <f t="shared" ca="1" si="177"/>
        <v>4</v>
      </c>
      <c r="W1126" s="41">
        <f ca="1">VLOOKUP(LoanApplications!Q1126,Rates!$B$2:$C$7,2,FALSE)*V1126-800</f>
        <v>-345.74067317465091</v>
      </c>
      <c r="X1126">
        <f t="shared" si="178"/>
        <v>0</v>
      </c>
      <c r="Y1126" s="41">
        <f t="shared" ca="1" si="179"/>
        <v>0</v>
      </c>
    </row>
    <row r="1127" spans="10:25">
      <c r="J1127" s="47">
        <v>14</v>
      </c>
      <c r="K1127" s="48">
        <v>9.1999999999999998E-2</v>
      </c>
      <c r="L1127" s="49">
        <v>54</v>
      </c>
      <c r="M1127" s="47">
        <v>1</v>
      </c>
      <c r="N1127" s="37">
        <f t="shared" si="170"/>
        <v>3.2518544176997146</v>
      </c>
      <c r="O1127" s="37">
        <f t="shared" si="171"/>
        <v>25.838210352189808</v>
      </c>
      <c r="P1127" s="37">
        <f t="shared" si="172"/>
        <v>0.96273969139978788</v>
      </c>
      <c r="Q1127" s="1">
        <f>VLOOKUP(P1127,Rates!$A$2:$B$7,2,TRUE)</f>
        <v>0.15</v>
      </c>
      <c r="R1127" s="38">
        <f t="shared" ca="1" si="173"/>
        <v>7.3791620274533343E-2</v>
      </c>
      <c r="S1127" s="53">
        <f t="shared" ca="1" si="174"/>
        <v>1</v>
      </c>
      <c r="T1127" s="38">
        <f t="shared" ca="1" si="175"/>
        <v>0.13464533084970931</v>
      </c>
      <c r="U1127" s="54">
        <f t="shared" ca="1" si="176"/>
        <v>0.28923166789460053</v>
      </c>
      <c r="V1127">
        <f t="shared" ca="1" si="177"/>
        <v>8</v>
      </c>
      <c r="W1127" s="41">
        <f ca="1">VLOOKUP(LoanApplications!Q1127,Rates!$B$2:$C$7,2,FALSE)*V1127-800</f>
        <v>45.652073294430465</v>
      </c>
      <c r="X1127">
        <f t="shared" si="178"/>
        <v>1</v>
      </c>
      <c r="Y1127" s="41">
        <f t="shared" ca="1" si="179"/>
        <v>45.652073294430465</v>
      </c>
    </row>
    <row r="1128" spans="10:25">
      <c r="J1128" s="47">
        <v>20</v>
      </c>
      <c r="K1128" s="48">
        <v>2.0260000000000002</v>
      </c>
      <c r="L1128" s="49">
        <v>63</v>
      </c>
      <c r="M1128" s="47">
        <v>1</v>
      </c>
      <c r="N1128" s="37">
        <f t="shared" si="170"/>
        <v>-0.66884094146031714</v>
      </c>
      <c r="O1128" s="37">
        <f t="shared" si="171"/>
        <v>0.51230202183521423</v>
      </c>
      <c r="P1128" s="37">
        <f t="shared" si="172"/>
        <v>0.33875642195698691</v>
      </c>
      <c r="Q1128" s="1">
        <f>VLOOKUP(P1128,Rates!$A$2:$B$7,2,TRUE)</f>
        <v>0.3</v>
      </c>
      <c r="R1128" s="38">
        <f t="shared" ca="1" si="173"/>
        <v>0.9523885455024218</v>
      </c>
      <c r="S1128" s="53">
        <f t="shared" ca="1" si="174"/>
        <v>1</v>
      </c>
      <c r="T1128" s="38">
        <f t="shared" ca="1" si="175"/>
        <v>0.47052413941877502</v>
      </c>
      <c r="U1128" s="54">
        <f t="shared" ca="1" si="176"/>
        <v>1.2717354081232355</v>
      </c>
      <c r="V1128">
        <f t="shared" ca="1" si="177"/>
        <v>8</v>
      </c>
      <c r="W1128" s="41">
        <f ca="1">VLOOKUP(LoanApplications!Q1128,Rates!$B$2:$C$7,2,FALSE)*V1128-800</f>
        <v>92.591013325425138</v>
      </c>
      <c r="X1128">
        <f t="shared" si="178"/>
        <v>1</v>
      </c>
      <c r="Y1128" s="41">
        <f t="shared" ca="1" si="179"/>
        <v>92.591013325425138</v>
      </c>
    </row>
    <row r="1129" spans="10:25">
      <c r="J1129" s="47">
        <v>5</v>
      </c>
      <c r="K1129" s="48">
        <v>1.248</v>
      </c>
      <c r="L1129" s="49">
        <v>72</v>
      </c>
      <c r="M1129" s="47">
        <v>1</v>
      </c>
      <c r="N1129" s="37">
        <f t="shared" si="170"/>
        <v>2.6674076198328294</v>
      </c>
      <c r="O1129" s="37">
        <f t="shared" si="171"/>
        <v>14.402583782588078</v>
      </c>
      <c r="P1129" s="37">
        <f t="shared" si="172"/>
        <v>0.9350758279185305</v>
      </c>
      <c r="Q1129" s="1">
        <f>VLOOKUP(P1129,Rates!$A$2:$B$7,2,TRUE)</f>
        <v>0.22</v>
      </c>
      <c r="R1129" s="38">
        <f t="shared" ca="1" si="173"/>
        <v>0.26666735860156399</v>
      </c>
      <c r="S1129" s="53">
        <f t="shared" ca="1" si="174"/>
        <v>1</v>
      </c>
      <c r="T1129" s="38">
        <f t="shared" ca="1" si="175"/>
        <v>0.55244980720263848</v>
      </c>
      <c r="U1129" s="54">
        <f t="shared" ca="1" si="176"/>
        <v>1.6079331697626427</v>
      </c>
      <c r="V1129">
        <f t="shared" ca="1" si="177"/>
        <v>8</v>
      </c>
      <c r="W1129" s="41">
        <f ca="1">VLOOKUP(LoanApplications!Q1129,Rates!$B$2:$C$7,2,FALSE)*V1129-800</f>
        <v>67.398382478407598</v>
      </c>
      <c r="X1129">
        <f t="shared" si="178"/>
        <v>1</v>
      </c>
      <c r="Y1129" s="41">
        <f t="shared" ca="1" si="179"/>
        <v>67.398382478407598</v>
      </c>
    </row>
    <row r="1130" spans="10:25">
      <c r="J1130" s="47">
        <v>18</v>
      </c>
      <c r="K1130" s="48">
        <v>0.76</v>
      </c>
      <c r="L1130" s="49">
        <v>45</v>
      </c>
      <c r="M1130" s="47">
        <v>1</v>
      </c>
      <c r="N1130" s="37">
        <f t="shared" si="170"/>
        <v>-3.2104498596831199</v>
      </c>
      <c r="O1130" s="37">
        <f t="shared" si="171"/>
        <v>4.0338462541719793E-2</v>
      </c>
      <c r="P1130" s="37">
        <f t="shared" si="172"/>
        <v>3.8774364299832019E-2</v>
      </c>
      <c r="Q1130" s="1">
        <f>VLOOKUP(P1130,Rates!$A$2:$B$7,2,TRUE)</f>
        <v>0.35</v>
      </c>
      <c r="R1130" s="38">
        <f t="shared" ca="1" si="173"/>
        <v>0.93029671052705876</v>
      </c>
      <c r="S1130" s="53">
        <f t="shared" ca="1" si="174"/>
        <v>0</v>
      </c>
      <c r="T1130" s="38">
        <f t="shared" ca="1" si="175"/>
        <v>0.85527387162579904</v>
      </c>
      <c r="U1130" s="54">
        <f t="shared" ca="1" si="176"/>
        <v>3.8658241847392376</v>
      </c>
      <c r="V1130">
        <f t="shared" ca="1" si="177"/>
        <v>3</v>
      </c>
      <c r="W1130" s="41">
        <f ca="1">VLOOKUP(LoanApplications!Q1130,Rates!$B$2:$C$7,2,FALSE)*V1130-800</f>
        <v>-459.30550488098817</v>
      </c>
      <c r="X1130">
        <f t="shared" si="178"/>
        <v>0</v>
      </c>
      <c r="Y1130" s="41">
        <f t="shared" ca="1" si="179"/>
        <v>0</v>
      </c>
    </row>
    <row r="1131" spans="10:25">
      <c r="J1131" s="47">
        <v>4</v>
      </c>
      <c r="K1131" s="48">
        <v>0.82499999999999996</v>
      </c>
      <c r="L1131" s="49">
        <v>68</v>
      </c>
      <c r="M1131" s="47">
        <v>1</v>
      </c>
      <c r="N1131" s="37">
        <f t="shared" si="170"/>
        <v>2.6641690967990392</v>
      </c>
      <c r="O1131" s="37">
        <f t="shared" si="171"/>
        <v>14.356016129171428</v>
      </c>
      <c r="P1131" s="37">
        <f t="shared" si="172"/>
        <v>0.93487894310684361</v>
      </c>
      <c r="Q1131" s="1">
        <f>VLOOKUP(P1131,Rates!$A$2:$B$7,2,TRUE)</f>
        <v>0.22</v>
      </c>
      <c r="R1131" s="38">
        <f t="shared" ca="1" si="173"/>
        <v>5.0155417006623959E-2</v>
      </c>
      <c r="S1131" s="53">
        <f t="shared" ca="1" si="174"/>
        <v>0</v>
      </c>
      <c r="T1131" s="38">
        <f t="shared" ca="1" si="175"/>
        <v>4.1572494230591728E-2</v>
      </c>
      <c r="U1131" s="54">
        <f t="shared" ca="1" si="176"/>
        <v>8.492270471370629E-2</v>
      </c>
      <c r="V1131">
        <f t="shared" ca="1" si="177"/>
        <v>0</v>
      </c>
      <c r="W1131" s="41">
        <f ca="1">VLOOKUP(LoanApplications!Q1131,Rates!$B$2:$C$7,2,FALSE)*V1131-800</f>
        <v>-800</v>
      </c>
      <c r="X1131">
        <f t="shared" si="178"/>
        <v>1</v>
      </c>
      <c r="Y1131" s="41">
        <f t="shared" ca="1" si="179"/>
        <v>-800</v>
      </c>
    </row>
    <row r="1132" spans="10:25">
      <c r="J1132" s="47">
        <v>10</v>
      </c>
      <c r="K1132" s="48">
        <v>1.1519999999999999</v>
      </c>
      <c r="L1132" s="49">
        <v>70</v>
      </c>
      <c r="M1132" s="47">
        <v>1</v>
      </c>
      <c r="N1132" s="37">
        <f t="shared" si="170"/>
        <v>3.9090302281930036</v>
      </c>
      <c r="O1132" s="37">
        <f t="shared" si="171"/>
        <v>49.850584832920603</v>
      </c>
      <c r="P1132" s="37">
        <f t="shared" si="172"/>
        <v>0.9803345427926603</v>
      </c>
      <c r="Q1132" s="1">
        <f>VLOOKUP(P1132,Rates!$A$2:$B$7,2,TRUE)</f>
        <v>0.15</v>
      </c>
      <c r="R1132" s="38">
        <f t="shared" ca="1" si="173"/>
        <v>0.76472291138392146</v>
      </c>
      <c r="S1132" s="53">
        <f t="shared" ca="1" si="174"/>
        <v>1</v>
      </c>
      <c r="T1132" s="38">
        <f t="shared" ca="1" si="175"/>
        <v>0.32245270501523859</v>
      </c>
      <c r="U1132" s="54">
        <f t="shared" ca="1" si="176"/>
        <v>0.77855184113832798</v>
      </c>
      <c r="V1132">
        <f t="shared" ca="1" si="177"/>
        <v>8</v>
      </c>
      <c r="W1132" s="41">
        <f ca="1">VLOOKUP(LoanApplications!Q1132,Rates!$B$2:$C$7,2,FALSE)*V1132-800</f>
        <v>45.652073294430465</v>
      </c>
      <c r="X1132">
        <f t="shared" si="178"/>
        <v>1</v>
      </c>
      <c r="Y1132" s="41">
        <f t="shared" ca="1" si="179"/>
        <v>45.652073294430465</v>
      </c>
    </row>
    <row r="1133" spans="10:25">
      <c r="J1133" s="47">
        <v>6</v>
      </c>
      <c r="K1133" s="48">
        <v>2.3890000000000002</v>
      </c>
      <c r="L1133" s="49">
        <v>78</v>
      </c>
      <c r="M1133" s="47">
        <v>1</v>
      </c>
      <c r="N1133" s="37">
        <f t="shared" si="170"/>
        <v>-0.17347320994812065</v>
      </c>
      <c r="O1133" s="37">
        <f t="shared" si="171"/>
        <v>0.84073967431967367</v>
      </c>
      <c r="P1133" s="37">
        <f t="shared" si="172"/>
        <v>0.45674012792189428</v>
      </c>
      <c r="Q1133" s="1">
        <f>VLOOKUP(P1133,Rates!$A$2:$B$7,2,TRUE)</f>
        <v>0.28000000000000003</v>
      </c>
      <c r="R1133" s="38">
        <f t="shared" ca="1" si="173"/>
        <v>0.556294003774642</v>
      </c>
      <c r="S1133" s="53">
        <f t="shared" ca="1" si="174"/>
        <v>1</v>
      </c>
      <c r="T1133" s="38">
        <f t="shared" ca="1" si="175"/>
        <v>1.6441853112661997E-2</v>
      </c>
      <c r="U1133" s="54">
        <f t="shared" ca="1" si="176"/>
        <v>3.315704098725903E-2</v>
      </c>
      <c r="V1133">
        <f t="shared" ca="1" si="177"/>
        <v>8</v>
      </c>
      <c r="W1133" s="41">
        <f ca="1">VLOOKUP(LoanApplications!Q1133,Rates!$B$2:$C$7,2,FALSE)*V1133-800</f>
        <v>86.259095044028413</v>
      </c>
      <c r="X1133">
        <f t="shared" si="178"/>
        <v>1</v>
      </c>
      <c r="Y1133" s="41">
        <f t="shared" ca="1" si="179"/>
        <v>86.259095044028413</v>
      </c>
    </row>
    <row r="1134" spans="10:25">
      <c r="J1134" s="47">
        <v>7</v>
      </c>
      <c r="K1134" s="48">
        <v>1.4949999999999999</v>
      </c>
      <c r="L1134" s="49">
        <v>66</v>
      </c>
      <c r="M1134" s="47">
        <v>1</v>
      </c>
      <c r="N1134" s="37">
        <f t="shared" si="170"/>
        <v>-0.81715704817730028</v>
      </c>
      <c r="O1134" s="37">
        <f t="shared" si="171"/>
        <v>0.44168556203575454</v>
      </c>
      <c r="P1134" s="37">
        <f t="shared" si="172"/>
        <v>0.30636747267695846</v>
      </c>
      <c r="Q1134" s="1">
        <f>VLOOKUP(P1134,Rates!$A$2:$B$7,2,TRUE)</f>
        <v>0.3</v>
      </c>
      <c r="R1134" s="38">
        <f t="shared" ca="1" si="173"/>
        <v>0.88999750193821681</v>
      </c>
      <c r="S1134" s="53">
        <f t="shared" ca="1" si="174"/>
        <v>1</v>
      </c>
      <c r="T1134" s="38">
        <f t="shared" ca="1" si="175"/>
        <v>0.50449577209230712</v>
      </c>
      <c r="U1134" s="54">
        <f t="shared" ca="1" si="176"/>
        <v>1.4043587852792627</v>
      </c>
      <c r="V1134">
        <f t="shared" ca="1" si="177"/>
        <v>8</v>
      </c>
      <c r="W1134" s="41">
        <f ca="1">VLOOKUP(LoanApplications!Q1134,Rates!$B$2:$C$7,2,FALSE)*V1134-800</f>
        <v>92.591013325425138</v>
      </c>
      <c r="X1134">
        <f t="shared" si="178"/>
        <v>1</v>
      </c>
      <c r="Y1134" s="41">
        <f t="shared" ca="1" si="179"/>
        <v>92.591013325425138</v>
      </c>
    </row>
    <row r="1135" spans="10:25">
      <c r="J1135" s="47">
        <v>16</v>
      </c>
      <c r="K1135" s="48">
        <v>1.591</v>
      </c>
      <c r="L1135" s="49">
        <v>65</v>
      </c>
      <c r="M1135" s="47">
        <v>1</v>
      </c>
      <c r="N1135" s="37">
        <f t="shared" si="170"/>
        <v>1.2332972111259615</v>
      </c>
      <c r="O1135" s="37">
        <f t="shared" si="171"/>
        <v>3.4325286699591824</v>
      </c>
      <c r="P1135" s="37">
        <f t="shared" si="172"/>
        <v>0.77439514226329664</v>
      </c>
      <c r="Q1135" s="1">
        <f>VLOOKUP(P1135,Rates!$A$2:$B$7,2,TRUE)</f>
        <v>0.25</v>
      </c>
      <c r="R1135" s="38">
        <f t="shared" ca="1" si="173"/>
        <v>0.38775079011167313</v>
      </c>
      <c r="S1135" s="53">
        <f t="shared" ca="1" si="174"/>
        <v>1</v>
      </c>
      <c r="T1135" s="38">
        <f t="shared" ca="1" si="175"/>
        <v>3.5535010216340868E-2</v>
      </c>
      <c r="U1135" s="54">
        <f t="shared" ca="1" si="176"/>
        <v>7.2363492239572502E-2</v>
      </c>
      <c r="V1135">
        <f t="shared" ca="1" si="177"/>
        <v>8</v>
      </c>
      <c r="W1135" s="41">
        <f ca="1">VLOOKUP(LoanApplications!Q1135,Rates!$B$2:$C$7,2,FALSE)*V1135-800</f>
        <v>76.803357187340907</v>
      </c>
      <c r="X1135">
        <f t="shared" si="178"/>
        <v>1</v>
      </c>
      <c r="Y1135" s="41">
        <f t="shared" ca="1" si="179"/>
        <v>76.803357187340907</v>
      </c>
    </row>
    <row r="1136" spans="10:25">
      <c r="J1136" s="47">
        <v>16</v>
      </c>
      <c r="K1136" s="48">
        <v>0.35299999999999998</v>
      </c>
      <c r="L1136" s="49">
        <v>41.808</v>
      </c>
      <c r="M1136" s="47">
        <v>1</v>
      </c>
      <c r="N1136" s="37">
        <f t="shared" si="170"/>
        <v>-3.2510891462301359</v>
      </c>
      <c r="O1136" s="37">
        <f t="shared" si="171"/>
        <v>3.8732000038837214E-2</v>
      </c>
      <c r="P1136" s="37">
        <f t="shared" si="172"/>
        <v>3.728777012491101E-2</v>
      </c>
      <c r="Q1136" s="1">
        <f>VLOOKUP(P1136,Rates!$A$2:$B$7,2,TRUE)</f>
        <v>0.35</v>
      </c>
      <c r="R1136" s="38">
        <f t="shared" ca="1" si="173"/>
        <v>0.1523205725179777</v>
      </c>
      <c r="S1136" s="53">
        <f t="shared" ca="1" si="174"/>
        <v>0</v>
      </c>
      <c r="T1136" s="38">
        <f t="shared" ca="1" si="175"/>
        <v>0.17797798674698428</v>
      </c>
      <c r="U1136" s="54">
        <f t="shared" ca="1" si="176"/>
        <v>0.39197620834276037</v>
      </c>
      <c r="V1136">
        <f t="shared" ca="1" si="177"/>
        <v>0</v>
      </c>
      <c r="W1136" s="41">
        <f ca="1">VLOOKUP(LoanApplications!Q1136,Rates!$B$2:$C$7,2,FALSE)*V1136-800</f>
        <v>-800</v>
      </c>
      <c r="X1136">
        <f t="shared" si="178"/>
        <v>0</v>
      </c>
      <c r="Y1136" s="41">
        <f t="shared" ca="1" si="179"/>
        <v>0</v>
      </c>
    </row>
    <row r="1137" spans="10:25">
      <c r="J1137" s="47">
        <v>8</v>
      </c>
      <c r="K1137" s="48">
        <v>1.411</v>
      </c>
      <c r="L1137" s="49">
        <v>65</v>
      </c>
      <c r="M1137" s="47">
        <v>1</v>
      </c>
      <c r="N1137" s="37">
        <f t="shared" si="170"/>
        <v>-0.51162597385203412</v>
      </c>
      <c r="O1137" s="37">
        <f t="shared" si="171"/>
        <v>0.59951998206519497</v>
      </c>
      <c r="P1137" s="37">
        <f t="shared" si="172"/>
        <v>0.3748124367231313</v>
      </c>
      <c r="Q1137" s="1">
        <f>VLOOKUP(P1137,Rates!$A$2:$B$7,2,TRUE)</f>
        <v>0.3</v>
      </c>
      <c r="R1137" s="38">
        <f t="shared" ca="1" si="173"/>
        <v>2.6456171935173134E-2</v>
      </c>
      <c r="S1137" s="53">
        <f t="shared" ca="1" si="174"/>
        <v>0</v>
      </c>
      <c r="T1137" s="38">
        <f t="shared" ca="1" si="175"/>
        <v>0.76023095016374065</v>
      </c>
      <c r="U1137" s="54">
        <f t="shared" ca="1" si="176"/>
        <v>2.8561582225791833</v>
      </c>
      <c r="V1137">
        <f t="shared" ca="1" si="177"/>
        <v>2</v>
      </c>
      <c r="W1137" s="41">
        <f ca="1">VLOOKUP(LoanApplications!Q1137,Rates!$B$2:$C$7,2,FALSE)*V1137-800</f>
        <v>-576.85224666864372</v>
      </c>
      <c r="X1137">
        <f t="shared" si="178"/>
        <v>1</v>
      </c>
      <c r="Y1137" s="41">
        <f t="shared" ca="1" si="179"/>
        <v>-576.85224666864372</v>
      </c>
    </row>
    <row r="1138" spans="10:25">
      <c r="J1138" s="47">
        <v>4</v>
      </c>
      <c r="K1138" s="48">
        <v>0.72599999999999998</v>
      </c>
      <c r="L1138" s="49">
        <v>67</v>
      </c>
      <c r="M1138" s="47">
        <v>1</v>
      </c>
      <c r="N1138" s="37">
        <f t="shared" si="170"/>
        <v>2.7119418819068741</v>
      </c>
      <c r="O1138" s="37">
        <f t="shared" si="171"/>
        <v>15.058488948410083</v>
      </c>
      <c r="P1138" s="37">
        <f t="shared" si="172"/>
        <v>0.93772764030210898</v>
      </c>
      <c r="Q1138" s="1">
        <f>VLOOKUP(P1138,Rates!$A$2:$B$7,2,TRUE)</f>
        <v>0.22</v>
      </c>
      <c r="R1138" s="38">
        <f t="shared" ca="1" si="173"/>
        <v>0.82224176164352891</v>
      </c>
      <c r="S1138" s="53">
        <f t="shared" ca="1" si="174"/>
        <v>1</v>
      </c>
      <c r="T1138" s="38">
        <f t="shared" ca="1" si="175"/>
        <v>9.2659658911386167E-2</v>
      </c>
      <c r="U1138" s="54">
        <f t="shared" ca="1" si="176"/>
        <v>0.19447532201164891</v>
      </c>
      <c r="V1138">
        <f t="shared" ca="1" si="177"/>
        <v>8</v>
      </c>
      <c r="W1138" s="41">
        <f ca="1">VLOOKUP(LoanApplications!Q1138,Rates!$B$2:$C$7,2,FALSE)*V1138-800</f>
        <v>67.398382478407598</v>
      </c>
      <c r="X1138">
        <f t="shared" si="178"/>
        <v>1</v>
      </c>
      <c r="Y1138" s="41">
        <f t="shared" ca="1" si="179"/>
        <v>67.398382478407598</v>
      </c>
    </row>
    <row r="1139" spans="10:25">
      <c r="J1139" s="47">
        <v>9</v>
      </c>
      <c r="K1139" s="48">
        <v>1.4810000000000001</v>
      </c>
      <c r="L1139" s="49">
        <v>61</v>
      </c>
      <c r="M1139" s="47">
        <v>1</v>
      </c>
      <c r="N1139" s="37">
        <f t="shared" si="170"/>
        <v>-2.446635728726676</v>
      </c>
      <c r="O1139" s="37">
        <f t="shared" si="171"/>
        <v>8.6584390430874597E-2</v>
      </c>
      <c r="P1139" s="37">
        <f t="shared" si="172"/>
        <v>7.9684920189715222E-2</v>
      </c>
      <c r="Q1139" s="1">
        <f>VLOOKUP(P1139,Rates!$A$2:$B$7,2,TRUE)</f>
        <v>0.35</v>
      </c>
      <c r="R1139" s="38">
        <f t="shared" ca="1" si="173"/>
        <v>0.50663912269269173</v>
      </c>
      <c r="S1139" s="53">
        <f t="shared" ca="1" si="174"/>
        <v>0</v>
      </c>
      <c r="T1139" s="38">
        <f t="shared" ca="1" si="175"/>
        <v>0.60209294989431805</v>
      </c>
      <c r="U1139" s="54">
        <f t="shared" ca="1" si="176"/>
        <v>1.8430736868420377</v>
      </c>
      <c r="V1139">
        <f t="shared" ca="1" si="177"/>
        <v>1</v>
      </c>
      <c r="W1139" s="41">
        <f ca="1">VLOOKUP(LoanApplications!Q1139,Rates!$B$2:$C$7,2,FALSE)*V1139-800</f>
        <v>-686.43516829366274</v>
      </c>
      <c r="X1139">
        <f t="shared" si="178"/>
        <v>0</v>
      </c>
      <c r="Y1139" s="41">
        <f t="shared" ca="1" si="179"/>
        <v>0</v>
      </c>
    </row>
    <row r="1140" spans="10:25">
      <c r="J1140" s="47">
        <v>17</v>
      </c>
      <c r="K1140" s="48">
        <v>1.1499999999999999</v>
      </c>
      <c r="L1140" s="49">
        <v>63</v>
      </c>
      <c r="M1140" s="47">
        <v>1</v>
      </c>
      <c r="N1140" s="37">
        <f t="shared" si="170"/>
        <v>2.9503165242332159</v>
      </c>
      <c r="O1140" s="37">
        <f t="shared" si="171"/>
        <v>19.112002182776052</v>
      </c>
      <c r="P1140" s="37">
        <f t="shared" si="172"/>
        <v>0.95027844612823276</v>
      </c>
      <c r="Q1140" s="1">
        <f>VLOOKUP(P1140,Rates!$A$2:$B$7,2,TRUE)</f>
        <v>0.15</v>
      </c>
      <c r="R1140" s="38">
        <f t="shared" ca="1" si="173"/>
        <v>0.89317034276495433</v>
      </c>
      <c r="S1140" s="53">
        <f t="shared" ca="1" si="174"/>
        <v>1</v>
      </c>
      <c r="T1140" s="38">
        <f t="shared" ca="1" si="175"/>
        <v>0.50659207202725176</v>
      </c>
      <c r="U1140" s="54">
        <f t="shared" ca="1" si="176"/>
        <v>1.4128380139445949</v>
      </c>
      <c r="V1140">
        <f t="shared" ca="1" si="177"/>
        <v>8</v>
      </c>
      <c r="W1140" s="41">
        <f ca="1">VLOOKUP(LoanApplications!Q1140,Rates!$B$2:$C$7,2,FALSE)*V1140-800</f>
        <v>45.652073294430465</v>
      </c>
      <c r="X1140">
        <f t="shared" si="178"/>
        <v>1</v>
      </c>
      <c r="Y1140" s="41">
        <f t="shared" ca="1" si="179"/>
        <v>45.652073294430465</v>
      </c>
    </row>
    <row r="1141" spans="10:25">
      <c r="J1141" s="47">
        <v>22</v>
      </c>
      <c r="K1141" s="48">
        <v>0.92899999999999994</v>
      </c>
      <c r="L1141" s="49">
        <v>56</v>
      </c>
      <c r="M1141" s="47">
        <v>1</v>
      </c>
      <c r="N1141" s="37">
        <f t="shared" si="170"/>
        <v>2.4750870974370862</v>
      </c>
      <c r="O1141" s="37">
        <f t="shared" si="171"/>
        <v>11.882742024405566</v>
      </c>
      <c r="P1141" s="37">
        <f t="shared" si="172"/>
        <v>0.92237677366312532</v>
      </c>
      <c r="Q1141" s="1">
        <f>VLOOKUP(P1141,Rates!$A$2:$B$7,2,TRUE)</f>
        <v>0.22</v>
      </c>
      <c r="R1141" s="38">
        <f t="shared" ca="1" si="173"/>
        <v>0.4383642119766803</v>
      </c>
      <c r="S1141" s="53">
        <f t="shared" ca="1" si="174"/>
        <v>1</v>
      </c>
      <c r="T1141" s="38">
        <f t="shared" ca="1" si="175"/>
        <v>0.41062442186121173</v>
      </c>
      <c r="U1141" s="54">
        <f t="shared" ca="1" si="176"/>
        <v>1.0573832893190369</v>
      </c>
      <c r="V1141">
        <f t="shared" ca="1" si="177"/>
        <v>8</v>
      </c>
      <c r="W1141" s="41">
        <f ca="1">VLOOKUP(LoanApplications!Q1141,Rates!$B$2:$C$7,2,FALSE)*V1141-800</f>
        <v>67.398382478407598</v>
      </c>
      <c r="X1141">
        <f t="shared" si="178"/>
        <v>1</v>
      </c>
      <c r="Y1141" s="41">
        <f t="shared" ca="1" si="179"/>
        <v>67.398382478407598</v>
      </c>
    </row>
    <row r="1142" spans="10:25">
      <c r="J1142" s="47">
        <v>19</v>
      </c>
      <c r="K1142" s="48">
        <v>1.6940000000000002</v>
      </c>
      <c r="L1142" s="49">
        <v>58</v>
      </c>
      <c r="M1142" s="47">
        <v>1</v>
      </c>
      <c r="N1142" s="37">
        <f t="shared" si="170"/>
        <v>-1.6285932537974688</v>
      </c>
      <c r="O1142" s="37">
        <f t="shared" si="171"/>
        <v>0.19620539126814862</v>
      </c>
      <c r="P1142" s="37">
        <f t="shared" si="172"/>
        <v>0.16402316249397847</v>
      </c>
      <c r="Q1142" s="1">
        <f>VLOOKUP(P1142,Rates!$A$2:$B$7,2,TRUE)</f>
        <v>0.35</v>
      </c>
      <c r="R1142" s="38">
        <f t="shared" ca="1" si="173"/>
        <v>0.19563081923724435</v>
      </c>
      <c r="S1142" s="53">
        <f t="shared" ca="1" si="174"/>
        <v>0</v>
      </c>
      <c r="T1142" s="38">
        <f t="shared" ca="1" si="175"/>
        <v>0.69464476365486705</v>
      </c>
      <c r="U1142" s="54">
        <f t="shared" ca="1" si="176"/>
        <v>2.3725589415882573</v>
      </c>
      <c r="V1142">
        <f t="shared" ca="1" si="177"/>
        <v>2</v>
      </c>
      <c r="W1142" s="41">
        <f ca="1">VLOOKUP(LoanApplications!Q1142,Rates!$B$2:$C$7,2,FALSE)*V1142-800</f>
        <v>-572.87033658732548</v>
      </c>
      <c r="X1142">
        <f t="shared" si="178"/>
        <v>0</v>
      </c>
      <c r="Y1142" s="41">
        <f t="shared" ca="1" si="179"/>
        <v>0</v>
      </c>
    </row>
    <row r="1143" spans="10:25">
      <c r="J1143" s="47">
        <v>8</v>
      </c>
      <c r="K1143" s="48">
        <v>0.97399999999999998</v>
      </c>
      <c r="L1143" s="49">
        <v>63</v>
      </c>
      <c r="M1143" s="47">
        <v>1</v>
      </c>
      <c r="N1143" s="37">
        <f t="shared" si="170"/>
        <v>0.84720639259667507</v>
      </c>
      <c r="O1143" s="37">
        <f t="shared" si="171"/>
        <v>2.3331199182492188</v>
      </c>
      <c r="P1143" s="37">
        <f t="shared" si="172"/>
        <v>0.69998079141260905</v>
      </c>
      <c r="Q1143" s="1">
        <f>VLOOKUP(P1143,Rates!$A$2:$B$7,2,TRUE)</f>
        <v>0.25</v>
      </c>
      <c r="R1143" s="38">
        <f t="shared" ca="1" si="173"/>
        <v>0.25311160109095332</v>
      </c>
      <c r="S1143" s="53">
        <f t="shared" ca="1" si="174"/>
        <v>0</v>
      </c>
      <c r="T1143" s="38">
        <f t="shared" ca="1" si="175"/>
        <v>0.45471518546600953</v>
      </c>
      <c r="U1143" s="54">
        <f t="shared" ca="1" si="176"/>
        <v>1.2128940506982808</v>
      </c>
      <c r="V1143">
        <f t="shared" ca="1" si="177"/>
        <v>1</v>
      </c>
      <c r="W1143" s="41">
        <f ca="1">VLOOKUP(LoanApplications!Q1143,Rates!$B$2:$C$7,2,FALSE)*V1143-800</f>
        <v>-690.39958035158236</v>
      </c>
      <c r="X1143">
        <f t="shared" si="178"/>
        <v>1</v>
      </c>
      <c r="Y1143" s="41">
        <f t="shared" ca="1" si="179"/>
        <v>-690.39958035158236</v>
      </c>
    </row>
    <row r="1144" spans="10:25">
      <c r="J1144" s="47">
        <v>7</v>
      </c>
      <c r="K1144" s="48">
        <v>1.7760000000000002</v>
      </c>
      <c r="L1144" s="49">
        <v>77</v>
      </c>
      <c r="M1144" s="47">
        <v>1</v>
      </c>
      <c r="N1144" s="37">
        <f t="shared" si="170"/>
        <v>2.9282031162904225</v>
      </c>
      <c r="O1144" s="37">
        <f t="shared" si="171"/>
        <v>18.69400933821673</v>
      </c>
      <c r="P1144" s="37">
        <f t="shared" si="172"/>
        <v>0.94922313771531153</v>
      </c>
      <c r="Q1144" s="1">
        <f>VLOOKUP(P1144,Rates!$A$2:$B$7,2,TRUE)</f>
        <v>0.22</v>
      </c>
      <c r="R1144" s="38">
        <f t="shared" ca="1" si="173"/>
        <v>5.6978187269593694E-2</v>
      </c>
      <c r="S1144" s="53">
        <f t="shared" ca="1" si="174"/>
        <v>1</v>
      </c>
      <c r="T1144" s="38">
        <f t="shared" ca="1" si="175"/>
        <v>0.99630569104816991</v>
      </c>
      <c r="U1144" s="54">
        <f t="shared" ca="1" si="176"/>
        <v>11.201923529163265</v>
      </c>
      <c r="V1144">
        <f t="shared" ca="1" si="177"/>
        <v>8</v>
      </c>
      <c r="W1144" s="41">
        <f ca="1">VLOOKUP(LoanApplications!Q1144,Rates!$B$2:$C$7,2,FALSE)*V1144-800</f>
        <v>67.398382478407598</v>
      </c>
      <c r="X1144">
        <f t="shared" si="178"/>
        <v>1</v>
      </c>
      <c r="Y1144" s="41">
        <f t="shared" ca="1" si="179"/>
        <v>67.398382478407598</v>
      </c>
    </row>
    <row r="1145" spans="10:25">
      <c r="J1145" s="47">
        <v>36</v>
      </c>
      <c r="K1145" s="48">
        <v>0.83399999999999996</v>
      </c>
      <c r="L1145" s="49">
        <v>41</v>
      </c>
      <c r="M1145" s="47">
        <v>1</v>
      </c>
      <c r="N1145" s="37">
        <f t="shared" si="170"/>
        <v>0.5631467241238326</v>
      </c>
      <c r="O1145" s="37">
        <f t="shared" si="171"/>
        <v>1.7561900602523755</v>
      </c>
      <c r="P1145" s="37">
        <f t="shared" si="172"/>
        <v>0.63718031843259992</v>
      </c>
      <c r="Q1145" s="1">
        <f>VLOOKUP(P1145,Rates!$A$2:$B$7,2,TRUE)</f>
        <v>0.28000000000000003</v>
      </c>
      <c r="R1145" s="38">
        <f t="shared" ca="1" si="173"/>
        <v>5.8315637060246339E-2</v>
      </c>
      <c r="S1145" s="53">
        <f t="shared" ca="1" si="174"/>
        <v>0</v>
      </c>
      <c r="T1145" s="38">
        <f t="shared" ca="1" si="175"/>
        <v>0.85888144747772033</v>
      </c>
      <c r="U1145" s="54">
        <f t="shared" ca="1" si="176"/>
        <v>3.9163098876925471</v>
      </c>
      <c r="V1145">
        <f t="shared" ca="1" si="177"/>
        <v>3</v>
      </c>
      <c r="W1145" s="41">
        <f ca="1">VLOOKUP(LoanApplications!Q1145,Rates!$B$2:$C$7,2,FALSE)*V1145-800</f>
        <v>-467.65283935848936</v>
      </c>
      <c r="X1145">
        <f t="shared" si="178"/>
        <v>1</v>
      </c>
      <c r="Y1145" s="41">
        <f t="shared" ca="1" si="179"/>
        <v>-467.65283935848936</v>
      </c>
    </row>
    <row r="1146" spans="10:25">
      <c r="J1146" s="47">
        <v>14</v>
      </c>
      <c r="K1146" s="48">
        <v>0.495</v>
      </c>
      <c r="L1146" s="49">
        <v>59</v>
      </c>
      <c r="M1146" s="47">
        <v>1</v>
      </c>
      <c r="N1146" s="37">
        <f t="shared" si="170"/>
        <v>3.4992766229280541</v>
      </c>
      <c r="O1146" s="37">
        <f t="shared" si="171"/>
        <v>33.091505662163406</v>
      </c>
      <c r="P1146" s="37">
        <f t="shared" si="172"/>
        <v>0.97066717997410557</v>
      </c>
      <c r="Q1146" s="1">
        <f>VLOOKUP(P1146,Rates!$A$2:$B$7,2,TRUE)</f>
        <v>0.15</v>
      </c>
      <c r="R1146" s="38">
        <f t="shared" ca="1" si="173"/>
        <v>0.42525761807551155</v>
      </c>
      <c r="S1146" s="53">
        <f t="shared" ca="1" si="174"/>
        <v>1</v>
      </c>
      <c r="T1146" s="38">
        <f t="shared" ca="1" si="175"/>
        <v>0.72789532438662286</v>
      </c>
      <c r="U1146" s="54">
        <f t="shared" ca="1" si="176"/>
        <v>2.6031368998058944</v>
      </c>
      <c r="V1146">
        <f t="shared" ca="1" si="177"/>
        <v>8</v>
      </c>
      <c r="W1146" s="41">
        <f ca="1">VLOOKUP(LoanApplications!Q1146,Rates!$B$2:$C$7,2,FALSE)*V1146-800</f>
        <v>45.652073294430465</v>
      </c>
      <c r="X1146">
        <f t="shared" si="178"/>
        <v>1</v>
      </c>
      <c r="Y1146" s="41">
        <f t="shared" ca="1" si="179"/>
        <v>45.652073294430465</v>
      </c>
    </row>
    <row r="1147" spans="10:25">
      <c r="J1147" s="47">
        <v>5</v>
      </c>
      <c r="K1147" s="48">
        <v>0.95299999999999996</v>
      </c>
      <c r="L1147" s="49">
        <v>66</v>
      </c>
      <c r="M1147" s="47">
        <v>1</v>
      </c>
      <c r="N1147" s="37">
        <f t="shared" si="170"/>
        <v>1.3736144054853874</v>
      </c>
      <c r="O1147" s="37">
        <f t="shared" si="171"/>
        <v>3.9496003851763515</v>
      </c>
      <c r="P1147" s="37">
        <f t="shared" si="172"/>
        <v>0.79796348751811996</v>
      </c>
      <c r="Q1147" s="1">
        <f>VLOOKUP(P1147,Rates!$A$2:$B$7,2,TRUE)</f>
        <v>0.25</v>
      </c>
      <c r="R1147" s="38">
        <f t="shared" ca="1" si="173"/>
        <v>0.45283398945943631</v>
      </c>
      <c r="S1147" s="53">
        <f t="shared" ca="1" si="174"/>
        <v>1</v>
      </c>
      <c r="T1147" s="38">
        <f t="shared" ca="1" si="175"/>
        <v>0.70724629626124813</v>
      </c>
      <c r="U1147" s="54">
        <f t="shared" ca="1" si="176"/>
        <v>2.4568472500858327</v>
      </c>
      <c r="V1147">
        <f t="shared" ca="1" si="177"/>
        <v>8</v>
      </c>
      <c r="W1147" s="41">
        <f ca="1">VLOOKUP(LoanApplications!Q1147,Rates!$B$2:$C$7,2,FALSE)*V1147-800</f>
        <v>76.803357187340907</v>
      </c>
      <c r="X1147">
        <f t="shared" si="178"/>
        <v>1</v>
      </c>
      <c r="Y1147" s="41">
        <f t="shared" ca="1" si="179"/>
        <v>76.803357187340907</v>
      </c>
    </row>
    <row r="1148" spans="10:25">
      <c r="J1148" s="47">
        <v>15</v>
      </c>
      <c r="K1148" s="48">
        <v>2.0129999999999999</v>
      </c>
      <c r="L1148" s="49">
        <v>64</v>
      </c>
      <c r="M1148" s="47">
        <v>1</v>
      </c>
      <c r="N1148" s="37">
        <f t="shared" si="170"/>
        <v>-1.8098335765857456</v>
      </c>
      <c r="O1148" s="37">
        <f t="shared" si="171"/>
        <v>0.16368137494937743</v>
      </c>
      <c r="P1148" s="37">
        <f t="shared" si="172"/>
        <v>0.14065824071172223</v>
      </c>
      <c r="Q1148" s="1">
        <f>VLOOKUP(P1148,Rates!$A$2:$B$7,2,TRUE)</f>
        <v>0.35</v>
      </c>
      <c r="R1148" s="38">
        <f t="shared" ca="1" si="173"/>
        <v>6.2114545833853785E-2</v>
      </c>
      <c r="S1148" s="53">
        <f t="shared" ca="1" si="174"/>
        <v>0</v>
      </c>
      <c r="T1148" s="38">
        <f t="shared" ca="1" si="175"/>
        <v>0.14863714303669562</v>
      </c>
      <c r="U1148" s="54">
        <f t="shared" ca="1" si="176"/>
        <v>0.32183370475126338</v>
      </c>
      <c r="V1148">
        <f t="shared" ca="1" si="177"/>
        <v>0</v>
      </c>
      <c r="W1148" s="41">
        <f ca="1">VLOOKUP(LoanApplications!Q1148,Rates!$B$2:$C$7,2,FALSE)*V1148-800</f>
        <v>-800</v>
      </c>
      <c r="X1148">
        <f t="shared" si="178"/>
        <v>0</v>
      </c>
      <c r="Y1148" s="41">
        <f t="shared" ca="1" si="179"/>
        <v>0</v>
      </c>
    </row>
    <row r="1149" spans="10:25">
      <c r="J1149" s="47">
        <v>15</v>
      </c>
      <c r="K1149" s="48">
        <v>0.61</v>
      </c>
      <c r="L1149" s="49">
        <v>50</v>
      </c>
      <c r="M1149" s="47">
        <v>1</v>
      </c>
      <c r="N1149" s="37">
        <f t="shared" si="170"/>
        <v>-1.0511573652602806</v>
      </c>
      <c r="O1149" s="37">
        <f t="shared" si="171"/>
        <v>0.34953297759650048</v>
      </c>
      <c r="P1149" s="37">
        <f t="shared" si="172"/>
        <v>0.25900291686018212</v>
      </c>
      <c r="Q1149" s="1">
        <f>VLOOKUP(P1149,Rates!$A$2:$B$7,2,TRUE)</f>
        <v>0.3</v>
      </c>
      <c r="R1149" s="38">
        <f t="shared" ca="1" si="173"/>
        <v>0.23537895583217927</v>
      </c>
      <c r="S1149" s="53">
        <f t="shared" ca="1" si="174"/>
        <v>0</v>
      </c>
      <c r="T1149" s="38">
        <f t="shared" ca="1" si="175"/>
        <v>0.9300502581408735</v>
      </c>
      <c r="U1149" s="54">
        <f t="shared" ca="1" si="176"/>
        <v>5.3199565364803876</v>
      </c>
      <c r="V1149">
        <f t="shared" ca="1" si="177"/>
        <v>5</v>
      </c>
      <c r="W1149" s="41">
        <f ca="1">VLOOKUP(LoanApplications!Q1149,Rates!$B$2:$C$7,2,FALSE)*V1149-800</f>
        <v>-242.13061667160923</v>
      </c>
      <c r="X1149">
        <f t="shared" si="178"/>
        <v>0</v>
      </c>
      <c r="Y1149" s="41">
        <f t="shared" ca="1" si="179"/>
        <v>0</v>
      </c>
    </row>
    <row r="1150" spans="10:25">
      <c r="J1150" s="47">
        <v>1</v>
      </c>
      <c r="K1150" s="48">
        <v>2.452</v>
      </c>
      <c r="L1150" s="49">
        <v>78</v>
      </c>
      <c r="M1150" s="47">
        <v>1</v>
      </c>
      <c r="N1150" s="37">
        <f t="shared" si="170"/>
        <v>-2.1916938521865532</v>
      </c>
      <c r="O1150" s="37">
        <f t="shared" si="171"/>
        <v>0.11172733864950246</v>
      </c>
      <c r="P1150" s="37">
        <f t="shared" si="172"/>
        <v>0.1004988676317216</v>
      </c>
      <c r="Q1150" s="1">
        <f>VLOOKUP(P1150,Rates!$A$2:$B$7,2,TRUE)</f>
        <v>0.35</v>
      </c>
      <c r="R1150" s="38">
        <f t="shared" ca="1" si="173"/>
        <v>0.49835979223095817</v>
      </c>
      <c r="S1150" s="53">
        <f t="shared" ca="1" si="174"/>
        <v>0</v>
      </c>
      <c r="T1150" s="38">
        <f t="shared" ca="1" si="175"/>
        <v>8.4003897026497021E-2</v>
      </c>
      <c r="U1150" s="54">
        <f t="shared" ca="1" si="176"/>
        <v>0.17548633742559172</v>
      </c>
      <c r="V1150">
        <f t="shared" ca="1" si="177"/>
        <v>0</v>
      </c>
      <c r="W1150" s="41">
        <f ca="1">VLOOKUP(LoanApplications!Q1150,Rates!$B$2:$C$7,2,FALSE)*V1150-800</f>
        <v>-800</v>
      </c>
      <c r="X1150">
        <f t="shared" si="178"/>
        <v>0</v>
      </c>
      <c r="Y1150" s="41">
        <f t="shared" ca="1" si="179"/>
        <v>0</v>
      </c>
    </row>
    <row r="1151" spans="10:25">
      <c r="J1151" s="47">
        <v>20</v>
      </c>
      <c r="K1151" s="48">
        <v>0.314</v>
      </c>
      <c r="L1151" s="49">
        <v>43.212000000000003</v>
      </c>
      <c r="M1151" s="47">
        <v>1</v>
      </c>
      <c r="N1151" s="37">
        <f t="shared" si="170"/>
        <v>-1.0291490451067347</v>
      </c>
      <c r="O1151" s="37">
        <f t="shared" si="171"/>
        <v>0.35731088668454097</v>
      </c>
      <c r="P1151" s="37">
        <f t="shared" si="172"/>
        <v>0.26324911277867419</v>
      </c>
      <c r="Q1151" s="1">
        <f>VLOOKUP(P1151,Rates!$A$2:$B$7,2,TRUE)</f>
        <v>0.3</v>
      </c>
      <c r="R1151" s="38">
        <f t="shared" ca="1" si="173"/>
        <v>0.13823905380903401</v>
      </c>
      <c r="S1151" s="53">
        <f t="shared" ca="1" si="174"/>
        <v>0</v>
      </c>
      <c r="T1151" s="38">
        <f t="shared" ca="1" si="175"/>
        <v>2.8483821491450789E-2</v>
      </c>
      <c r="U1151" s="54">
        <f t="shared" ca="1" si="176"/>
        <v>5.7794714361524668E-2</v>
      </c>
      <c r="V1151">
        <f t="shared" ca="1" si="177"/>
        <v>0</v>
      </c>
      <c r="W1151" s="41">
        <f ca="1">VLOOKUP(LoanApplications!Q1151,Rates!$B$2:$C$7,2,FALSE)*V1151-800</f>
        <v>-800</v>
      </c>
      <c r="X1151">
        <f t="shared" si="178"/>
        <v>0</v>
      </c>
      <c r="Y1151" s="41">
        <f t="shared" ca="1" si="179"/>
        <v>0</v>
      </c>
    </row>
    <row r="1152" spans="10:25">
      <c r="J1152" s="47">
        <v>15</v>
      </c>
      <c r="K1152" s="48">
        <v>0.49800000000000005</v>
      </c>
      <c r="L1152" s="49">
        <v>53</v>
      </c>
      <c r="M1152" s="47">
        <v>1</v>
      </c>
      <c r="N1152" s="37">
        <f t="shared" si="170"/>
        <v>0.96738327380662525</v>
      </c>
      <c r="O1152" s="37">
        <f t="shared" si="171"/>
        <v>2.6310507044588038</v>
      </c>
      <c r="P1152" s="37">
        <f t="shared" si="172"/>
        <v>0.72459762162725105</v>
      </c>
      <c r="Q1152" s="1">
        <f>VLOOKUP(P1152,Rates!$A$2:$B$7,2,TRUE)</f>
        <v>0.25</v>
      </c>
      <c r="R1152" s="38">
        <f t="shared" ca="1" si="173"/>
        <v>0.50367404592350762</v>
      </c>
      <c r="S1152" s="53">
        <f t="shared" ca="1" si="174"/>
        <v>1</v>
      </c>
      <c r="T1152" s="38">
        <f t="shared" ca="1" si="175"/>
        <v>0.31002587629840961</v>
      </c>
      <c r="U1152" s="54">
        <f t="shared" ca="1" si="176"/>
        <v>0.74220236795159644</v>
      </c>
      <c r="V1152">
        <f t="shared" ca="1" si="177"/>
        <v>8</v>
      </c>
      <c r="W1152" s="41">
        <f ca="1">VLOOKUP(LoanApplications!Q1152,Rates!$B$2:$C$7,2,FALSE)*V1152-800</f>
        <v>76.803357187340907</v>
      </c>
      <c r="X1152">
        <f t="shared" si="178"/>
        <v>1</v>
      </c>
      <c r="Y1152" s="41">
        <f t="shared" ca="1" si="179"/>
        <v>76.803357187340907</v>
      </c>
    </row>
    <row r="1153" spans="10:25">
      <c r="J1153" s="47">
        <v>2</v>
      </c>
      <c r="K1153" s="48">
        <v>0.54800000000000004</v>
      </c>
      <c r="L1153" s="49">
        <v>55</v>
      </c>
      <c r="M1153" s="47">
        <v>1</v>
      </c>
      <c r="N1153" s="37">
        <f t="shared" si="170"/>
        <v>-2.7274488404320678</v>
      </c>
      <c r="O1153" s="37">
        <f t="shared" si="171"/>
        <v>6.5385886900683032E-2</v>
      </c>
      <c r="P1153" s="37">
        <f t="shared" si="172"/>
        <v>6.1372961388569999E-2</v>
      </c>
      <c r="Q1153" s="1">
        <f>VLOOKUP(P1153,Rates!$A$2:$B$7,2,TRUE)</f>
        <v>0.35</v>
      </c>
      <c r="R1153" s="38">
        <f t="shared" ca="1" si="173"/>
        <v>6.4358746796986832E-2</v>
      </c>
      <c r="S1153" s="53">
        <f t="shared" ca="1" si="174"/>
        <v>0</v>
      </c>
      <c r="T1153" s="38">
        <f t="shared" ca="1" si="175"/>
        <v>0.22173006217635571</v>
      </c>
      <c r="U1153" s="54">
        <f t="shared" ca="1" si="176"/>
        <v>0.50136370239631045</v>
      </c>
      <c r="V1153">
        <f t="shared" ca="1" si="177"/>
        <v>0</v>
      </c>
      <c r="W1153" s="41">
        <f ca="1">VLOOKUP(LoanApplications!Q1153,Rates!$B$2:$C$7,2,FALSE)*V1153-800</f>
        <v>-800</v>
      </c>
      <c r="X1153">
        <f t="shared" si="178"/>
        <v>0</v>
      </c>
      <c r="Y1153" s="41">
        <f t="shared" ca="1" si="179"/>
        <v>0</v>
      </c>
    </row>
    <row r="1154" spans="10:25">
      <c r="J1154" s="47">
        <v>19</v>
      </c>
      <c r="K1154" s="48">
        <v>1.393</v>
      </c>
      <c r="L1154" s="49">
        <v>66</v>
      </c>
      <c r="M1154" s="47">
        <v>1</v>
      </c>
      <c r="N1154" s="37">
        <f t="shared" si="170"/>
        <v>3.7665151276105604</v>
      </c>
      <c r="O1154" s="37">
        <f t="shared" si="171"/>
        <v>43.22915395096706</v>
      </c>
      <c r="P1154" s="37">
        <f t="shared" si="172"/>
        <v>0.9773904786623635</v>
      </c>
      <c r="Q1154" s="1">
        <f>VLOOKUP(P1154,Rates!$A$2:$B$7,2,TRUE)</f>
        <v>0.15</v>
      </c>
      <c r="R1154" s="38">
        <f t="shared" ca="1" si="173"/>
        <v>0.74385894118662599</v>
      </c>
      <c r="S1154" s="53">
        <f t="shared" ca="1" si="174"/>
        <v>1</v>
      </c>
      <c r="T1154" s="38">
        <f t="shared" ca="1" si="175"/>
        <v>0.51772411025428533</v>
      </c>
      <c r="U1154" s="54">
        <f t="shared" ca="1" si="176"/>
        <v>1.4584778866340076</v>
      </c>
      <c r="V1154">
        <f t="shared" ca="1" si="177"/>
        <v>8</v>
      </c>
      <c r="W1154" s="41">
        <f ca="1">VLOOKUP(LoanApplications!Q1154,Rates!$B$2:$C$7,2,FALSE)*V1154-800</f>
        <v>45.652073294430465</v>
      </c>
      <c r="X1154">
        <f t="shared" si="178"/>
        <v>1</v>
      </c>
      <c r="Y1154" s="41">
        <f t="shared" ca="1" si="179"/>
        <v>45.652073294430465</v>
      </c>
    </row>
    <row r="1155" spans="10:25">
      <c r="J1155" s="47">
        <v>7</v>
      </c>
      <c r="K1155" s="48">
        <v>0.21800000000000003</v>
      </c>
      <c r="L1155" s="49">
        <v>58</v>
      </c>
      <c r="M1155" s="47">
        <v>1</v>
      </c>
      <c r="N1155" s="37">
        <f t="shared" ref="N1155:N1218" si="180">SUMPRODUCT($A$10:$D$10,J1155:M1155)</f>
        <v>2.128598856840302</v>
      </c>
      <c r="O1155" s="37">
        <f t="shared" ref="O1155:O1218" si="181">EXP(N1155)</f>
        <v>8.4030846345533519</v>
      </c>
      <c r="P1155" s="37">
        <f t="shared" ref="P1155:P1218" si="182">O1155/(1+O1155)</f>
        <v>0.89365191967694113</v>
      </c>
      <c r="Q1155" s="1">
        <f>VLOOKUP(P1155,Rates!$A$2:$B$7,2,TRUE)</f>
        <v>0.22</v>
      </c>
      <c r="R1155" s="38">
        <f t="shared" ref="R1155:R1218" ca="1" si="183">RAND()</f>
        <v>0.66088289793549071</v>
      </c>
      <c r="S1155" s="53">
        <f t="shared" ref="S1155:S1218" ca="1" si="184">_xlfn.BINOM.INV(1,P1155,R1155)</f>
        <v>1</v>
      </c>
      <c r="T1155" s="38">
        <f t="shared" ref="T1155:T1218" ca="1" si="185">RAND()</f>
        <v>0.75566188653333055</v>
      </c>
      <c r="U1155" s="54">
        <f t="shared" ref="U1155:U1218" ca="1" si="186">_xlfn.GAMMA.INV(T1155,1,2)</f>
        <v>2.8184046039426542</v>
      </c>
      <c r="V1155">
        <f t="shared" ref="V1155:V1218" ca="1" si="187">IF(S1155=1,8,MIN(FLOOR(U1155,1),7))</f>
        <v>8</v>
      </c>
      <c r="W1155" s="41">
        <f ca="1">VLOOKUP(LoanApplications!Q1155,Rates!$B$2:$C$7,2,FALSE)*V1155-800</f>
        <v>67.398382478407598</v>
      </c>
      <c r="X1155">
        <f t="shared" ref="X1155:X1218" si="188">IF(P1155&gt;$AB$2,1,0)</f>
        <v>1</v>
      </c>
      <c r="Y1155" s="41">
        <f t="shared" ref="Y1155:Y1218" ca="1" si="189">X1155*W1155</f>
        <v>67.398382478407598</v>
      </c>
    </row>
    <row r="1156" spans="10:25">
      <c r="J1156" s="47">
        <v>23</v>
      </c>
      <c r="K1156" s="48">
        <v>1.6879999999999999</v>
      </c>
      <c r="L1156" s="49">
        <v>65</v>
      </c>
      <c r="M1156" s="47">
        <v>1</v>
      </c>
      <c r="N1156" s="37">
        <f t="shared" si="180"/>
        <v>3.0798909861494792</v>
      </c>
      <c r="O1156" s="37">
        <f t="shared" si="181"/>
        <v>21.756030558254629</v>
      </c>
      <c r="P1156" s="37">
        <f t="shared" si="182"/>
        <v>0.95605560480154761</v>
      </c>
      <c r="Q1156" s="1">
        <f>VLOOKUP(P1156,Rates!$A$2:$B$7,2,TRUE)</f>
        <v>0.15</v>
      </c>
      <c r="R1156" s="38">
        <f t="shared" ca="1" si="183"/>
        <v>0.27992848975078255</v>
      </c>
      <c r="S1156" s="53">
        <f t="shared" ca="1" si="184"/>
        <v>1</v>
      </c>
      <c r="T1156" s="38">
        <f t="shared" ca="1" si="185"/>
        <v>3.2967189309826228E-2</v>
      </c>
      <c r="U1156" s="54">
        <f t="shared" ca="1" si="186"/>
        <v>6.70457074226357E-2</v>
      </c>
      <c r="V1156">
        <f t="shared" ca="1" si="187"/>
        <v>8</v>
      </c>
      <c r="W1156" s="41">
        <f ca="1">VLOOKUP(LoanApplications!Q1156,Rates!$B$2:$C$7,2,FALSE)*V1156-800</f>
        <v>45.652073294430465</v>
      </c>
      <c r="X1156">
        <f t="shared" si="188"/>
        <v>1</v>
      </c>
      <c r="Y1156" s="41">
        <f t="shared" ca="1" si="189"/>
        <v>45.652073294430465</v>
      </c>
    </row>
    <row r="1157" spans="10:25">
      <c r="J1157" s="47">
        <v>11</v>
      </c>
      <c r="K1157" s="48">
        <v>0.314</v>
      </c>
      <c r="L1157" s="49">
        <v>53</v>
      </c>
      <c r="M1157" s="47">
        <v>1</v>
      </c>
      <c r="N1157" s="37">
        <f t="shared" si="180"/>
        <v>0.59177924971053741</v>
      </c>
      <c r="O1157" s="37">
        <f t="shared" si="181"/>
        <v>1.8072010184277527</v>
      </c>
      <c r="P1157" s="37">
        <f t="shared" si="182"/>
        <v>0.64377328398089695</v>
      </c>
      <c r="Q1157" s="1">
        <f>VLOOKUP(P1157,Rates!$A$2:$B$7,2,TRUE)</f>
        <v>0.28000000000000003</v>
      </c>
      <c r="R1157" s="38">
        <f t="shared" ca="1" si="183"/>
        <v>9.5935737485277839E-2</v>
      </c>
      <c r="S1157" s="53">
        <f t="shared" ca="1" si="184"/>
        <v>0</v>
      </c>
      <c r="T1157" s="38">
        <f t="shared" ca="1" si="185"/>
        <v>0.90976503816140775</v>
      </c>
      <c r="U1157" s="54">
        <f t="shared" ca="1" si="186"/>
        <v>4.8106766469606761</v>
      </c>
      <c r="V1157">
        <f t="shared" ca="1" si="187"/>
        <v>4</v>
      </c>
      <c r="W1157" s="41">
        <f ca="1">VLOOKUP(LoanApplications!Q1157,Rates!$B$2:$C$7,2,FALSE)*V1157-800</f>
        <v>-356.87045247798579</v>
      </c>
      <c r="X1157">
        <f t="shared" si="188"/>
        <v>1</v>
      </c>
      <c r="Y1157" s="41">
        <f t="shared" ca="1" si="189"/>
        <v>-356.87045247798579</v>
      </c>
    </row>
    <row r="1158" spans="10:25">
      <c r="J1158" s="47">
        <v>24</v>
      </c>
      <c r="K1158" s="48">
        <v>0.46299999999999997</v>
      </c>
      <c r="L1158" s="49">
        <v>54</v>
      </c>
      <c r="M1158" s="47">
        <v>1</v>
      </c>
      <c r="N1158" s="37">
        <f t="shared" si="180"/>
        <v>4.6612934522693905</v>
      </c>
      <c r="O1158" s="37">
        <f t="shared" si="181"/>
        <v>105.77280579054005</v>
      </c>
      <c r="P1158" s="37">
        <f t="shared" si="182"/>
        <v>0.99063431936066437</v>
      </c>
      <c r="Q1158" s="1">
        <f>VLOOKUP(P1158,Rates!$A$2:$B$7,2,TRUE)</f>
        <v>0.15</v>
      </c>
      <c r="R1158" s="38">
        <f t="shared" ca="1" si="183"/>
        <v>0.90253289407486859</v>
      </c>
      <c r="S1158" s="53">
        <f t="shared" ca="1" si="184"/>
        <v>1</v>
      </c>
      <c r="T1158" s="38">
        <f t="shared" ca="1" si="185"/>
        <v>0.22370207035951661</v>
      </c>
      <c r="U1158" s="54">
        <f t="shared" ca="1" si="186"/>
        <v>0.50643780506417213</v>
      </c>
      <c r="V1158">
        <f t="shared" ca="1" si="187"/>
        <v>8</v>
      </c>
      <c r="W1158" s="41">
        <f ca="1">VLOOKUP(LoanApplications!Q1158,Rates!$B$2:$C$7,2,FALSE)*V1158-800</f>
        <v>45.652073294430465</v>
      </c>
      <c r="X1158">
        <f t="shared" si="188"/>
        <v>1</v>
      </c>
      <c r="Y1158" s="41">
        <f t="shared" ca="1" si="189"/>
        <v>45.652073294430465</v>
      </c>
    </row>
    <row r="1159" spans="10:25">
      <c r="J1159" s="47">
        <v>19</v>
      </c>
      <c r="K1159" s="48">
        <v>1.1140000000000001</v>
      </c>
      <c r="L1159" s="49">
        <v>49</v>
      </c>
      <c r="M1159" s="47">
        <v>1</v>
      </c>
      <c r="N1159" s="37">
        <f t="shared" si="180"/>
        <v>-2.8424967385736828</v>
      </c>
      <c r="O1159" s="37">
        <f t="shared" si="181"/>
        <v>5.8279974303272579E-2</v>
      </c>
      <c r="P1159" s="37">
        <f t="shared" si="182"/>
        <v>5.5070468796918973E-2</v>
      </c>
      <c r="Q1159" s="1">
        <f>VLOOKUP(P1159,Rates!$A$2:$B$7,2,TRUE)</f>
        <v>0.35</v>
      </c>
      <c r="R1159" s="38">
        <f t="shared" ca="1" si="183"/>
        <v>1.5355787037095392E-2</v>
      </c>
      <c r="S1159" s="53">
        <f t="shared" ca="1" si="184"/>
        <v>0</v>
      </c>
      <c r="T1159" s="38">
        <f t="shared" ca="1" si="185"/>
        <v>0.61234882783916533</v>
      </c>
      <c r="U1159" s="54">
        <f t="shared" ca="1" si="186"/>
        <v>1.8952987691220846</v>
      </c>
      <c r="V1159">
        <f t="shared" ca="1" si="187"/>
        <v>1</v>
      </c>
      <c r="W1159" s="41">
        <f ca="1">VLOOKUP(LoanApplications!Q1159,Rates!$B$2:$C$7,2,FALSE)*V1159-800</f>
        <v>-686.43516829366274</v>
      </c>
      <c r="X1159">
        <f t="shared" si="188"/>
        <v>0</v>
      </c>
      <c r="Y1159" s="41">
        <f t="shared" ca="1" si="189"/>
        <v>0</v>
      </c>
    </row>
    <row r="1160" spans="10:25">
      <c r="J1160" s="47">
        <v>11</v>
      </c>
      <c r="K1160" s="48">
        <v>0.83599999999999997</v>
      </c>
      <c r="L1160" s="49">
        <v>51</v>
      </c>
      <c r="M1160" s="47">
        <v>1</v>
      </c>
      <c r="N1160" s="37">
        <f t="shared" si="180"/>
        <v>-3.1183927252109562</v>
      </c>
      <c r="O1160" s="37">
        <f t="shared" si="181"/>
        <v>4.422819819013793E-2</v>
      </c>
      <c r="P1160" s="37">
        <f t="shared" si="182"/>
        <v>4.2354916546780183E-2</v>
      </c>
      <c r="Q1160" s="1">
        <f>VLOOKUP(P1160,Rates!$A$2:$B$7,2,TRUE)</f>
        <v>0.35</v>
      </c>
      <c r="R1160" s="38">
        <f t="shared" ca="1" si="183"/>
        <v>0.12234204540782301</v>
      </c>
      <c r="S1160" s="53">
        <f t="shared" ca="1" si="184"/>
        <v>0</v>
      </c>
      <c r="T1160" s="38">
        <f t="shared" ca="1" si="185"/>
        <v>5.7836318621567018E-2</v>
      </c>
      <c r="U1160" s="54">
        <f t="shared" ca="1" si="186"/>
        <v>0.11915252015021259</v>
      </c>
      <c r="V1160">
        <f t="shared" ca="1" si="187"/>
        <v>0</v>
      </c>
      <c r="W1160" s="41">
        <f ca="1">VLOOKUP(LoanApplications!Q1160,Rates!$B$2:$C$7,2,FALSE)*V1160-800</f>
        <v>-800</v>
      </c>
      <c r="X1160">
        <f t="shared" si="188"/>
        <v>0</v>
      </c>
      <c r="Y1160" s="41">
        <f t="shared" ca="1" si="189"/>
        <v>0</v>
      </c>
    </row>
    <row r="1161" spans="10:25">
      <c r="J1161" s="47">
        <v>21</v>
      </c>
      <c r="K1161" s="48">
        <v>1.536</v>
      </c>
      <c r="L1161" s="49">
        <v>60</v>
      </c>
      <c r="M1161" s="47">
        <v>1</v>
      </c>
      <c r="N1161" s="37">
        <f t="shared" si="180"/>
        <v>0.8316652161202498</v>
      </c>
      <c r="O1161" s="37">
        <f t="shared" si="181"/>
        <v>2.297140792988051</v>
      </c>
      <c r="P1161" s="37">
        <f t="shared" si="182"/>
        <v>0.69670691584457789</v>
      </c>
      <c r="Q1161" s="1">
        <f>VLOOKUP(P1161,Rates!$A$2:$B$7,2,TRUE)</f>
        <v>0.25</v>
      </c>
      <c r="R1161" s="38">
        <f t="shared" ca="1" si="183"/>
        <v>4.6546523580896282E-2</v>
      </c>
      <c r="S1161" s="53">
        <f t="shared" ca="1" si="184"/>
        <v>0</v>
      </c>
      <c r="T1161" s="38">
        <f t="shared" ca="1" si="185"/>
        <v>0.40591173533503577</v>
      </c>
      <c r="U1161" s="54">
        <f t="shared" ca="1" si="186"/>
        <v>1.0414547538927665</v>
      </c>
      <c r="V1161">
        <f t="shared" ca="1" si="187"/>
        <v>1</v>
      </c>
      <c r="W1161" s="41">
        <f ca="1">VLOOKUP(LoanApplications!Q1161,Rates!$B$2:$C$7,2,FALSE)*V1161-800</f>
        <v>-690.39958035158236</v>
      </c>
      <c r="X1161">
        <f t="shared" si="188"/>
        <v>1</v>
      </c>
      <c r="Y1161" s="41">
        <f t="shared" ca="1" si="189"/>
        <v>-690.39958035158236</v>
      </c>
    </row>
    <row r="1162" spans="10:25">
      <c r="J1162" s="47">
        <v>16</v>
      </c>
      <c r="K1162" s="48">
        <v>0.82400000000000007</v>
      </c>
      <c r="L1162" s="49">
        <v>63</v>
      </c>
      <c r="M1162" s="47">
        <v>1</v>
      </c>
      <c r="N1162" s="37">
        <f t="shared" si="180"/>
        <v>4.3364167857625375</v>
      </c>
      <c r="O1162" s="37">
        <f t="shared" si="181"/>
        <v>76.43317164389255</v>
      </c>
      <c r="P1162" s="37">
        <f t="shared" si="182"/>
        <v>0.9870856381216192</v>
      </c>
      <c r="Q1162" s="1">
        <f>VLOOKUP(P1162,Rates!$A$2:$B$7,2,TRUE)</f>
        <v>0.15</v>
      </c>
      <c r="R1162" s="38">
        <f t="shared" ca="1" si="183"/>
        <v>0.30624899360801094</v>
      </c>
      <c r="S1162" s="53">
        <f t="shared" ca="1" si="184"/>
        <v>1</v>
      </c>
      <c r="T1162" s="38">
        <f t="shared" ca="1" si="185"/>
        <v>0.3139996006960063</v>
      </c>
      <c r="U1162" s="54">
        <f t="shared" ca="1" si="186"/>
        <v>0.75375413836125726</v>
      </c>
      <c r="V1162">
        <f t="shared" ca="1" si="187"/>
        <v>8</v>
      </c>
      <c r="W1162" s="41">
        <f ca="1">VLOOKUP(LoanApplications!Q1162,Rates!$B$2:$C$7,2,FALSE)*V1162-800</f>
        <v>45.652073294430465</v>
      </c>
      <c r="X1162">
        <f t="shared" si="188"/>
        <v>1</v>
      </c>
      <c r="Y1162" s="41">
        <f t="shared" ca="1" si="189"/>
        <v>45.652073294430465</v>
      </c>
    </row>
    <row r="1163" spans="10:25">
      <c r="J1163" s="47">
        <v>13</v>
      </c>
      <c r="K1163" s="48">
        <v>1.7920000000000003</v>
      </c>
      <c r="L1163" s="49">
        <v>63</v>
      </c>
      <c r="M1163" s="47">
        <v>1</v>
      </c>
      <c r="N1163" s="37">
        <f t="shared" si="180"/>
        <v>-1.791291239145238</v>
      </c>
      <c r="O1163" s="37">
        <f t="shared" si="181"/>
        <v>0.16674472328660556</v>
      </c>
      <c r="P1163" s="37">
        <f t="shared" si="182"/>
        <v>0.14291448674128307</v>
      </c>
      <c r="Q1163" s="1">
        <f>VLOOKUP(P1163,Rates!$A$2:$B$7,2,TRUE)</f>
        <v>0.35</v>
      </c>
      <c r="R1163" s="38">
        <f t="shared" ca="1" si="183"/>
        <v>0.83619283584641346</v>
      </c>
      <c r="S1163" s="53">
        <f t="shared" ca="1" si="184"/>
        <v>0</v>
      </c>
      <c r="T1163" s="38">
        <f t="shared" ca="1" si="185"/>
        <v>0.59545176605164041</v>
      </c>
      <c r="U1163" s="54">
        <f t="shared" ca="1" si="186"/>
        <v>1.8099686124193515</v>
      </c>
      <c r="V1163">
        <f t="shared" ca="1" si="187"/>
        <v>1</v>
      </c>
      <c r="W1163" s="41">
        <f ca="1">VLOOKUP(LoanApplications!Q1163,Rates!$B$2:$C$7,2,FALSE)*V1163-800</f>
        <v>-686.43516829366274</v>
      </c>
      <c r="X1163">
        <f t="shared" si="188"/>
        <v>0</v>
      </c>
      <c r="Y1163" s="41">
        <f t="shared" ca="1" si="189"/>
        <v>0</v>
      </c>
    </row>
    <row r="1164" spans="10:25">
      <c r="J1164" s="47">
        <v>6</v>
      </c>
      <c r="K1164" s="48">
        <v>0.66900000000000004</v>
      </c>
      <c r="L1164" s="49">
        <v>64</v>
      </c>
      <c r="M1164" s="47">
        <v>1</v>
      </c>
      <c r="N1164" s="37">
        <f t="shared" si="180"/>
        <v>2.2607758650002339</v>
      </c>
      <c r="O1164" s="37">
        <f t="shared" si="181"/>
        <v>9.5905272353384063</v>
      </c>
      <c r="P1164" s="37">
        <f t="shared" si="182"/>
        <v>0.90557599468105743</v>
      </c>
      <c r="Q1164" s="1">
        <f>VLOOKUP(P1164,Rates!$A$2:$B$7,2,TRUE)</f>
        <v>0.22</v>
      </c>
      <c r="R1164" s="38">
        <f t="shared" ca="1" si="183"/>
        <v>0.83257369895334687</v>
      </c>
      <c r="S1164" s="53">
        <f t="shared" ca="1" si="184"/>
        <v>1</v>
      </c>
      <c r="T1164" s="38">
        <f t="shared" ca="1" si="185"/>
        <v>0.5041223340637857</v>
      </c>
      <c r="U1164" s="54">
        <f t="shared" ca="1" si="186"/>
        <v>1.4028520478715982</v>
      </c>
      <c r="V1164">
        <f t="shared" ca="1" si="187"/>
        <v>8</v>
      </c>
      <c r="W1164" s="41">
        <f ca="1">VLOOKUP(LoanApplications!Q1164,Rates!$B$2:$C$7,2,FALSE)*V1164-800</f>
        <v>67.398382478407598</v>
      </c>
      <c r="X1164">
        <f t="shared" si="188"/>
        <v>1</v>
      </c>
      <c r="Y1164" s="41">
        <f t="shared" ca="1" si="189"/>
        <v>67.398382478407598</v>
      </c>
    </row>
    <row r="1165" spans="10:25">
      <c r="J1165" s="47">
        <v>3</v>
      </c>
      <c r="K1165" s="48">
        <v>0.21400000000000002</v>
      </c>
      <c r="L1165" s="49">
        <v>57</v>
      </c>
      <c r="M1165" s="47">
        <v>1</v>
      </c>
      <c r="N1165" s="37">
        <f t="shared" si="180"/>
        <v>0.32605206911139817</v>
      </c>
      <c r="O1165" s="37">
        <f t="shared" si="181"/>
        <v>1.3854875080980555</v>
      </c>
      <c r="P1165" s="37">
        <f t="shared" si="182"/>
        <v>0.58079847552951636</v>
      </c>
      <c r="Q1165" s="1">
        <f>VLOOKUP(P1165,Rates!$A$2:$B$7,2,TRUE)</f>
        <v>0.28000000000000003</v>
      </c>
      <c r="R1165" s="38">
        <f t="shared" ca="1" si="183"/>
        <v>0.6818894506790657</v>
      </c>
      <c r="S1165" s="53">
        <f t="shared" ca="1" si="184"/>
        <v>1</v>
      </c>
      <c r="T1165" s="38">
        <f t="shared" ca="1" si="185"/>
        <v>0.63938872984733819</v>
      </c>
      <c r="U1165" s="54">
        <f t="shared" ca="1" si="186"/>
        <v>2.0399094296230258</v>
      </c>
      <c r="V1165">
        <f t="shared" ca="1" si="187"/>
        <v>8</v>
      </c>
      <c r="W1165" s="41">
        <f ca="1">VLOOKUP(LoanApplications!Q1165,Rates!$B$2:$C$7,2,FALSE)*V1165-800</f>
        <v>86.259095044028413</v>
      </c>
      <c r="X1165">
        <f t="shared" si="188"/>
        <v>1</v>
      </c>
      <c r="Y1165" s="41">
        <f t="shared" ca="1" si="189"/>
        <v>86.259095044028413</v>
      </c>
    </row>
    <row r="1166" spans="10:25">
      <c r="J1166" s="47">
        <v>13</v>
      </c>
      <c r="K1166" s="48">
        <v>1.0150000000000001</v>
      </c>
      <c r="L1166" s="49">
        <v>55.2</v>
      </c>
      <c r="M1166" s="47">
        <v>1</v>
      </c>
      <c r="N1166" s="37">
        <f t="shared" si="180"/>
        <v>-1.393292065003191</v>
      </c>
      <c r="O1166" s="37">
        <f t="shared" si="181"/>
        <v>0.24825668075896484</v>
      </c>
      <c r="P1166" s="37">
        <f t="shared" si="182"/>
        <v>0.19888271746162003</v>
      </c>
      <c r="Q1166" s="1">
        <f>VLOOKUP(P1166,Rates!$A$2:$B$7,2,TRUE)</f>
        <v>0.35</v>
      </c>
      <c r="R1166" s="38">
        <f t="shared" ca="1" si="183"/>
        <v>0.40987639831064815</v>
      </c>
      <c r="S1166" s="53">
        <f t="shared" ca="1" si="184"/>
        <v>0</v>
      </c>
      <c r="T1166" s="38">
        <f t="shared" ca="1" si="185"/>
        <v>0.26179039754540634</v>
      </c>
      <c r="U1166" s="54">
        <f t="shared" ca="1" si="186"/>
        <v>0.60705496107987356</v>
      </c>
      <c r="V1166">
        <f t="shared" ca="1" si="187"/>
        <v>0</v>
      </c>
      <c r="W1166" s="41">
        <f ca="1">VLOOKUP(LoanApplications!Q1166,Rates!$B$2:$C$7,2,FALSE)*V1166-800</f>
        <v>-800</v>
      </c>
      <c r="X1166">
        <f t="shared" si="188"/>
        <v>0</v>
      </c>
      <c r="Y1166" s="41">
        <f t="shared" ca="1" si="189"/>
        <v>0</v>
      </c>
    </row>
    <row r="1167" spans="10:25">
      <c r="J1167" s="47">
        <v>11</v>
      </c>
      <c r="K1167" s="48">
        <v>2.8260000000000001</v>
      </c>
      <c r="L1167" s="49">
        <v>72</v>
      </c>
      <c r="M1167" s="47">
        <v>1</v>
      </c>
      <c r="N1167" s="37">
        <f t="shared" si="180"/>
        <v>-3.6511922381460877</v>
      </c>
      <c r="O1167" s="37">
        <f t="shared" si="181"/>
        <v>2.5960159628534932E-2</v>
      </c>
      <c r="P1167" s="37">
        <f t="shared" si="182"/>
        <v>2.5303282378853986E-2</v>
      </c>
      <c r="Q1167" s="1">
        <f>VLOOKUP(P1167,Rates!$A$2:$B$7,2,TRUE)</f>
        <v>0.35</v>
      </c>
      <c r="R1167" s="38">
        <f t="shared" ca="1" si="183"/>
        <v>0.67083845622187366</v>
      </c>
      <c r="S1167" s="53">
        <f t="shared" ca="1" si="184"/>
        <v>0</v>
      </c>
      <c r="T1167" s="38">
        <f t="shared" ca="1" si="185"/>
        <v>0.64585707721928776</v>
      </c>
      <c r="U1167" s="54">
        <f t="shared" ca="1" si="186"/>
        <v>2.0761094213188054</v>
      </c>
      <c r="V1167">
        <f t="shared" ca="1" si="187"/>
        <v>2</v>
      </c>
      <c r="W1167" s="41">
        <f ca="1">VLOOKUP(LoanApplications!Q1167,Rates!$B$2:$C$7,2,FALSE)*V1167-800</f>
        <v>-572.87033658732548</v>
      </c>
      <c r="X1167">
        <f t="shared" si="188"/>
        <v>0</v>
      </c>
      <c r="Y1167" s="41">
        <f t="shared" ca="1" si="189"/>
        <v>0</v>
      </c>
    </row>
    <row r="1168" spans="10:25">
      <c r="J1168" s="47">
        <v>19</v>
      </c>
      <c r="K1168" s="48">
        <v>0.97</v>
      </c>
      <c r="L1168" s="49">
        <v>59</v>
      </c>
      <c r="M1168" s="47">
        <v>1</v>
      </c>
      <c r="N1168" s="37">
        <f t="shared" si="180"/>
        <v>2.6737805439389888</v>
      </c>
      <c r="O1168" s="37">
        <f t="shared" si="181"/>
        <v>14.494663452697104</v>
      </c>
      <c r="P1168" s="37">
        <f t="shared" si="182"/>
        <v>0.93546165084173327</v>
      </c>
      <c r="Q1168" s="1">
        <f>VLOOKUP(P1168,Rates!$A$2:$B$7,2,TRUE)</f>
        <v>0.22</v>
      </c>
      <c r="R1168" s="38">
        <f t="shared" ca="1" si="183"/>
        <v>0.79522712621712976</v>
      </c>
      <c r="S1168" s="53">
        <f t="shared" ca="1" si="184"/>
        <v>1</v>
      </c>
      <c r="T1168" s="38">
        <f t="shared" ca="1" si="185"/>
        <v>0.6492211235713925</v>
      </c>
      <c r="U1168" s="54">
        <f t="shared" ca="1" si="186"/>
        <v>2.0951984714459857</v>
      </c>
      <c r="V1168">
        <f t="shared" ca="1" si="187"/>
        <v>8</v>
      </c>
      <c r="W1168" s="41">
        <f ca="1">VLOOKUP(LoanApplications!Q1168,Rates!$B$2:$C$7,2,FALSE)*V1168-800</f>
        <v>67.398382478407598</v>
      </c>
      <c r="X1168">
        <f t="shared" si="188"/>
        <v>1</v>
      </c>
      <c r="Y1168" s="41">
        <f t="shared" ca="1" si="189"/>
        <v>67.398382478407598</v>
      </c>
    </row>
    <row r="1169" spans="10:25">
      <c r="J1169" s="47">
        <v>17</v>
      </c>
      <c r="K1169" s="48">
        <v>1.107</v>
      </c>
      <c r="L1169" s="49">
        <v>58</v>
      </c>
      <c r="M1169" s="47">
        <v>1</v>
      </c>
      <c r="N1169" s="37">
        <f t="shared" si="180"/>
        <v>0.80003554643629116</v>
      </c>
      <c r="O1169" s="37">
        <f t="shared" si="181"/>
        <v>2.2256200399473522</v>
      </c>
      <c r="P1169" s="37">
        <f t="shared" si="182"/>
        <v>0.68998208480366408</v>
      </c>
      <c r="Q1169" s="1">
        <f>VLOOKUP(P1169,Rates!$A$2:$B$7,2,TRUE)</f>
        <v>0.25</v>
      </c>
      <c r="R1169" s="38">
        <f t="shared" ca="1" si="183"/>
        <v>9.4531267368523464E-2</v>
      </c>
      <c r="S1169" s="53">
        <f t="shared" ca="1" si="184"/>
        <v>0</v>
      </c>
      <c r="T1169" s="38">
        <f t="shared" ca="1" si="185"/>
        <v>0.93037473848677066</v>
      </c>
      <c r="U1169" s="54">
        <f t="shared" ca="1" si="186"/>
        <v>5.3292556494338097</v>
      </c>
      <c r="V1169">
        <f t="shared" ca="1" si="187"/>
        <v>5</v>
      </c>
      <c r="W1169" s="41">
        <f ca="1">VLOOKUP(LoanApplications!Q1169,Rates!$B$2:$C$7,2,FALSE)*V1169-800</f>
        <v>-251.9979017579119</v>
      </c>
      <c r="X1169">
        <f t="shared" si="188"/>
        <v>1</v>
      </c>
      <c r="Y1169" s="41">
        <f t="shared" ca="1" si="189"/>
        <v>-251.9979017579119</v>
      </c>
    </row>
    <row r="1170" spans="10:25">
      <c r="J1170" s="47">
        <v>14</v>
      </c>
      <c r="K1170" s="48">
        <v>1.042</v>
      </c>
      <c r="L1170" s="49">
        <v>60</v>
      </c>
      <c r="M1170" s="47">
        <v>1</v>
      </c>
      <c r="N1170" s="37">
        <f t="shared" si="180"/>
        <v>1.0835018097348623</v>
      </c>
      <c r="O1170" s="37">
        <f t="shared" si="181"/>
        <v>2.9550093344956898</v>
      </c>
      <c r="P1170" s="37">
        <f t="shared" si="182"/>
        <v>0.74715609612397749</v>
      </c>
      <c r="Q1170" s="1">
        <f>VLOOKUP(P1170,Rates!$A$2:$B$7,2,TRUE)</f>
        <v>0.25</v>
      </c>
      <c r="R1170" s="38">
        <f t="shared" ca="1" si="183"/>
        <v>0.62276967502481118</v>
      </c>
      <c r="S1170" s="53">
        <f t="shared" ca="1" si="184"/>
        <v>1</v>
      </c>
      <c r="T1170" s="38">
        <f t="shared" ca="1" si="185"/>
        <v>0.691657207418645</v>
      </c>
      <c r="U1170" s="54">
        <f t="shared" ca="1" si="186"/>
        <v>2.3530863039323382</v>
      </c>
      <c r="V1170">
        <f t="shared" ca="1" si="187"/>
        <v>8</v>
      </c>
      <c r="W1170" s="41">
        <f ca="1">VLOOKUP(LoanApplications!Q1170,Rates!$B$2:$C$7,2,FALSE)*V1170-800</f>
        <v>76.803357187340907</v>
      </c>
      <c r="X1170">
        <f t="shared" si="188"/>
        <v>1</v>
      </c>
      <c r="Y1170" s="41">
        <f t="shared" ca="1" si="189"/>
        <v>76.803357187340907</v>
      </c>
    </row>
    <row r="1171" spans="10:25">
      <c r="J1171" s="47">
        <v>18</v>
      </c>
      <c r="K1171" s="48">
        <v>1.0840000000000001</v>
      </c>
      <c r="L1171" s="49">
        <v>49</v>
      </c>
      <c r="M1171" s="47">
        <v>1</v>
      </c>
      <c r="N1171" s="37">
        <f t="shared" si="180"/>
        <v>-3.0209692456007531</v>
      </c>
      <c r="O1171" s="37">
        <f t="shared" si="181"/>
        <v>4.8753940911235964E-2</v>
      </c>
      <c r="P1171" s="37">
        <f t="shared" si="182"/>
        <v>4.6487492451160559E-2</v>
      </c>
      <c r="Q1171" s="1">
        <f>VLOOKUP(P1171,Rates!$A$2:$B$7,2,TRUE)</f>
        <v>0.35</v>
      </c>
      <c r="R1171" s="38">
        <f t="shared" ca="1" si="183"/>
        <v>0.98420244763610554</v>
      </c>
      <c r="S1171" s="53">
        <f t="shared" ca="1" si="184"/>
        <v>1</v>
      </c>
      <c r="T1171" s="38">
        <f t="shared" ca="1" si="185"/>
        <v>0.85433663632498269</v>
      </c>
      <c r="U1171" s="54">
        <f t="shared" ca="1" si="186"/>
        <v>3.8529140956232388</v>
      </c>
      <c r="V1171">
        <f t="shared" ca="1" si="187"/>
        <v>8</v>
      </c>
      <c r="W1171" s="41">
        <f ca="1">VLOOKUP(LoanApplications!Q1171,Rates!$B$2:$C$7,2,FALSE)*V1171-800</f>
        <v>108.51865365069818</v>
      </c>
      <c r="X1171">
        <f t="shared" si="188"/>
        <v>0</v>
      </c>
      <c r="Y1171" s="41">
        <f t="shared" ca="1" si="189"/>
        <v>0</v>
      </c>
    </row>
    <row r="1172" spans="10:25">
      <c r="J1172" s="47">
        <v>22</v>
      </c>
      <c r="K1172" s="48">
        <v>1.9319999999999999</v>
      </c>
      <c r="L1172" s="49">
        <v>65</v>
      </c>
      <c r="M1172" s="47">
        <v>1</v>
      </c>
      <c r="N1172" s="37">
        <f t="shared" si="180"/>
        <v>1.4531315244452081</v>
      </c>
      <c r="O1172" s="37">
        <f t="shared" si="181"/>
        <v>4.2764854873220601</v>
      </c>
      <c r="P1172" s="37">
        <f t="shared" si="182"/>
        <v>0.81047991084165316</v>
      </c>
      <c r="Q1172" s="1">
        <f>VLOOKUP(P1172,Rates!$A$2:$B$7,2,TRUE)</f>
        <v>0.25</v>
      </c>
      <c r="R1172" s="38">
        <f t="shared" ca="1" si="183"/>
        <v>0.5407484648728329</v>
      </c>
      <c r="S1172" s="53">
        <f t="shared" ca="1" si="184"/>
        <v>1</v>
      </c>
      <c r="T1172" s="38">
        <f t="shared" ca="1" si="185"/>
        <v>7.219319581061856E-2</v>
      </c>
      <c r="U1172" s="54">
        <f t="shared" ca="1" si="186"/>
        <v>0.14986350602044757</v>
      </c>
      <c r="V1172">
        <f t="shared" ca="1" si="187"/>
        <v>8</v>
      </c>
      <c r="W1172" s="41">
        <f ca="1">VLOOKUP(LoanApplications!Q1172,Rates!$B$2:$C$7,2,FALSE)*V1172-800</f>
        <v>76.803357187340907</v>
      </c>
      <c r="X1172">
        <f t="shared" si="188"/>
        <v>1</v>
      </c>
      <c r="Y1172" s="41">
        <f t="shared" ca="1" si="189"/>
        <v>76.803357187340907</v>
      </c>
    </row>
    <row r="1173" spans="10:25">
      <c r="J1173" s="47">
        <v>23</v>
      </c>
      <c r="K1173" s="48">
        <v>1.155</v>
      </c>
      <c r="L1173" s="49">
        <v>54</v>
      </c>
      <c r="M1173" s="47">
        <v>1</v>
      </c>
      <c r="N1173" s="37">
        <f t="shared" si="180"/>
        <v>0.66653196247976609</v>
      </c>
      <c r="O1173" s="37">
        <f t="shared" si="181"/>
        <v>1.947471690794613</v>
      </c>
      <c r="P1173" s="37">
        <f t="shared" si="182"/>
        <v>0.66072617317304638</v>
      </c>
      <c r="Q1173" s="1">
        <f>VLOOKUP(P1173,Rates!$A$2:$B$7,2,TRUE)</f>
        <v>0.25</v>
      </c>
      <c r="R1173" s="38">
        <f t="shared" ca="1" si="183"/>
        <v>0.40333737130167524</v>
      </c>
      <c r="S1173" s="53">
        <f t="shared" ca="1" si="184"/>
        <v>1</v>
      </c>
      <c r="T1173" s="38">
        <f t="shared" ca="1" si="185"/>
        <v>0.31568129126727151</v>
      </c>
      <c r="U1173" s="54">
        <f t="shared" ca="1" si="186"/>
        <v>0.75866304288038133</v>
      </c>
      <c r="V1173">
        <f t="shared" ca="1" si="187"/>
        <v>8</v>
      </c>
      <c r="W1173" s="41">
        <f ca="1">VLOOKUP(LoanApplications!Q1173,Rates!$B$2:$C$7,2,FALSE)*V1173-800</f>
        <v>76.803357187340907</v>
      </c>
      <c r="X1173">
        <f t="shared" si="188"/>
        <v>1</v>
      </c>
      <c r="Y1173" s="41">
        <f t="shared" ca="1" si="189"/>
        <v>76.803357187340907</v>
      </c>
    </row>
    <row r="1174" spans="10:25">
      <c r="J1174" s="47">
        <v>5</v>
      </c>
      <c r="K1174" s="48">
        <v>1.2369999999999999</v>
      </c>
      <c r="L1174" s="49">
        <v>69</v>
      </c>
      <c r="M1174" s="47">
        <v>1</v>
      </c>
      <c r="N1174" s="37">
        <f t="shared" si="180"/>
        <v>1.299010394726853</v>
      </c>
      <c r="O1174" s="37">
        <f t="shared" si="181"/>
        <v>3.6656673084009292</v>
      </c>
      <c r="P1174" s="37">
        <f t="shared" si="182"/>
        <v>0.78566838698519825</v>
      </c>
      <c r="Q1174" s="1">
        <f>VLOOKUP(P1174,Rates!$A$2:$B$7,2,TRUE)</f>
        <v>0.25</v>
      </c>
      <c r="R1174" s="38">
        <f t="shared" ca="1" si="183"/>
        <v>4.5883013371770587E-2</v>
      </c>
      <c r="S1174" s="53">
        <f t="shared" ca="1" si="184"/>
        <v>0</v>
      </c>
      <c r="T1174" s="38">
        <f t="shared" ca="1" si="185"/>
        <v>0.44969164843294629</v>
      </c>
      <c r="U1174" s="54">
        <f t="shared" ca="1" si="186"/>
        <v>1.1945530372844886</v>
      </c>
      <c r="V1174">
        <f t="shared" ca="1" si="187"/>
        <v>1</v>
      </c>
      <c r="W1174" s="41">
        <f ca="1">VLOOKUP(LoanApplications!Q1174,Rates!$B$2:$C$7,2,FALSE)*V1174-800</f>
        <v>-690.39958035158236</v>
      </c>
      <c r="X1174">
        <f t="shared" si="188"/>
        <v>1</v>
      </c>
      <c r="Y1174" s="41">
        <f t="shared" ca="1" si="189"/>
        <v>-690.39958035158236</v>
      </c>
    </row>
    <row r="1175" spans="10:25">
      <c r="J1175" s="47">
        <v>15</v>
      </c>
      <c r="K1175" s="48">
        <v>0.68300000000000005</v>
      </c>
      <c r="L1175" s="49">
        <v>53</v>
      </c>
      <c r="M1175" s="47">
        <v>1</v>
      </c>
      <c r="N1175" s="37">
        <f t="shared" si="180"/>
        <v>-1.0474706541117484E-2</v>
      </c>
      <c r="O1175" s="37">
        <f t="shared" si="181"/>
        <v>0.98957996215143917</v>
      </c>
      <c r="P1175" s="37">
        <f t="shared" si="182"/>
        <v>0.49738134730777722</v>
      </c>
      <c r="Q1175" s="1">
        <f>VLOOKUP(P1175,Rates!$A$2:$B$7,2,TRUE)</f>
        <v>0.28000000000000003</v>
      </c>
      <c r="R1175" s="38">
        <f t="shared" ca="1" si="183"/>
        <v>2.7139829984205832E-2</v>
      </c>
      <c r="S1175" s="53">
        <f t="shared" ca="1" si="184"/>
        <v>0</v>
      </c>
      <c r="T1175" s="38">
        <f t="shared" ca="1" si="185"/>
        <v>0.49579824032316255</v>
      </c>
      <c r="U1175" s="54">
        <f t="shared" ca="1" si="186"/>
        <v>1.3695575483940934</v>
      </c>
      <c r="V1175">
        <f t="shared" ca="1" si="187"/>
        <v>1</v>
      </c>
      <c r="W1175" s="41">
        <f ca="1">VLOOKUP(LoanApplications!Q1175,Rates!$B$2:$C$7,2,FALSE)*V1175-800</f>
        <v>-689.21761311949649</v>
      </c>
      <c r="X1175">
        <f t="shared" si="188"/>
        <v>1</v>
      </c>
      <c r="Y1175" s="41">
        <f t="shared" ca="1" si="189"/>
        <v>-689.21761311949649</v>
      </c>
    </row>
    <row r="1176" spans="10:25">
      <c r="J1176" s="47">
        <v>10</v>
      </c>
      <c r="K1176" s="48">
        <v>1.6969999999999998</v>
      </c>
      <c r="L1176" s="49">
        <v>60</v>
      </c>
      <c r="M1176" s="47">
        <v>1</v>
      </c>
      <c r="N1176" s="37">
        <f t="shared" si="180"/>
        <v>-3.7268202982085654</v>
      </c>
      <c r="O1176" s="37">
        <f t="shared" si="181"/>
        <v>2.4069247318283311E-2</v>
      </c>
      <c r="P1176" s="37">
        <f t="shared" si="182"/>
        <v>2.3503534923359073E-2</v>
      </c>
      <c r="Q1176" s="1">
        <f>VLOOKUP(P1176,Rates!$A$2:$B$7,2,TRUE)</f>
        <v>0.35</v>
      </c>
      <c r="R1176" s="38">
        <f t="shared" ca="1" si="183"/>
        <v>1.2840661885887505E-2</v>
      </c>
      <c r="S1176" s="53">
        <f t="shared" ca="1" si="184"/>
        <v>0</v>
      </c>
      <c r="T1176" s="38">
        <f t="shared" ca="1" si="185"/>
        <v>0.56855036082617327</v>
      </c>
      <c r="U1176" s="54">
        <f t="shared" ca="1" si="186"/>
        <v>1.6812089726773778</v>
      </c>
      <c r="V1176">
        <f t="shared" ca="1" si="187"/>
        <v>1</v>
      </c>
      <c r="W1176" s="41">
        <f ca="1">VLOOKUP(LoanApplications!Q1176,Rates!$B$2:$C$7,2,FALSE)*V1176-800</f>
        <v>-686.43516829366274</v>
      </c>
      <c r="X1176">
        <f t="shared" si="188"/>
        <v>0</v>
      </c>
      <c r="Y1176" s="41">
        <f t="shared" ca="1" si="189"/>
        <v>0</v>
      </c>
    </row>
    <row r="1177" spans="10:25">
      <c r="J1177" s="47">
        <v>20</v>
      </c>
      <c r="K1177" s="48">
        <v>1.968</v>
      </c>
      <c r="L1177" s="49">
        <v>58</v>
      </c>
      <c r="M1177" s="47">
        <v>1</v>
      </c>
      <c r="N1177" s="37">
        <f t="shared" si="180"/>
        <v>-2.7398361370668844</v>
      </c>
      <c r="O1177" s="37">
        <f t="shared" si="181"/>
        <v>6.4580928446541203E-2</v>
      </c>
      <c r="P1177" s="37">
        <f t="shared" si="182"/>
        <v>6.0663240079623669E-2</v>
      </c>
      <c r="Q1177" s="1">
        <f>VLOOKUP(P1177,Rates!$A$2:$B$7,2,TRUE)</f>
        <v>0.35</v>
      </c>
      <c r="R1177" s="38">
        <f t="shared" ca="1" si="183"/>
        <v>0.38596524926471365</v>
      </c>
      <c r="S1177" s="53">
        <f t="shared" ca="1" si="184"/>
        <v>0</v>
      </c>
      <c r="T1177" s="38">
        <f t="shared" ca="1" si="185"/>
        <v>0.74089658021031235</v>
      </c>
      <c r="U1177" s="54">
        <f t="shared" ca="1" si="186"/>
        <v>2.7010559855520406</v>
      </c>
      <c r="V1177">
        <f t="shared" ca="1" si="187"/>
        <v>2</v>
      </c>
      <c r="W1177" s="41">
        <f ca="1">VLOOKUP(LoanApplications!Q1177,Rates!$B$2:$C$7,2,FALSE)*V1177-800</f>
        <v>-572.87033658732548</v>
      </c>
      <c r="X1177">
        <f t="shared" si="188"/>
        <v>0</v>
      </c>
      <c r="Y1177" s="41">
        <f t="shared" ca="1" si="189"/>
        <v>0</v>
      </c>
    </row>
    <row r="1178" spans="10:25">
      <c r="J1178" s="47">
        <v>17</v>
      </c>
      <c r="K1178" s="48">
        <v>2.3639999999999999</v>
      </c>
      <c r="L1178" s="49">
        <v>77</v>
      </c>
      <c r="M1178" s="47">
        <v>1</v>
      </c>
      <c r="N1178" s="37">
        <f t="shared" si="180"/>
        <v>3.1906411685062608</v>
      </c>
      <c r="O1178" s="37">
        <f t="shared" si="181"/>
        <v>24.304005411355316</v>
      </c>
      <c r="P1178" s="37">
        <f t="shared" si="182"/>
        <v>0.96048056488514488</v>
      </c>
      <c r="Q1178" s="1">
        <f>VLOOKUP(P1178,Rates!$A$2:$B$7,2,TRUE)</f>
        <v>0.15</v>
      </c>
      <c r="R1178" s="38">
        <f t="shared" ca="1" si="183"/>
        <v>0.36957621785282546</v>
      </c>
      <c r="S1178" s="53">
        <f t="shared" ca="1" si="184"/>
        <v>1</v>
      </c>
      <c r="T1178" s="38">
        <f t="shared" ca="1" si="185"/>
        <v>0.47166630978352619</v>
      </c>
      <c r="U1178" s="54">
        <f t="shared" ca="1" si="186"/>
        <v>1.276054411701</v>
      </c>
      <c r="V1178">
        <f t="shared" ca="1" si="187"/>
        <v>8</v>
      </c>
      <c r="W1178" s="41">
        <f ca="1">VLOOKUP(LoanApplications!Q1178,Rates!$B$2:$C$7,2,FALSE)*V1178-800</f>
        <v>45.652073294430465</v>
      </c>
      <c r="X1178">
        <f t="shared" si="188"/>
        <v>1</v>
      </c>
      <c r="Y1178" s="41">
        <f t="shared" ca="1" si="189"/>
        <v>45.652073294430465</v>
      </c>
    </row>
    <row r="1179" spans="10:25">
      <c r="J1179" s="47">
        <v>3</v>
      </c>
      <c r="K1179" s="48">
        <v>1.157</v>
      </c>
      <c r="L1179" s="49">
        <v>73</v>
      </c>
      <c r="M1179" s="47">
        <v>1</v>
      </c>
      <c r="N1179" s="37">
        <f t="shared" si="180"/>
        <v>2.949833266320617</v>
      </c>
      <c r="O1179" s="37">
        <f t="shared" si="181"/>
        <v>19.10276838782756</v>
      </c>
      <c r="P1179" s="37">
        <f t="shared" si="182"/>
        <v>0.95025560755077343</v>
      </c>
      <c r="Q1179" s="1">
        <f>VLOOKUP(P1179,Rates!$A$2:$B$7,2,TRUE)</f>
        <v>0.15</v>
      </c>
      <c r="R1179" s="38">
        <f t="shared" ca="1" si="183"/>
        <v>0.58844619649428775</v>
      </c>
      <c r="S1179" s="53">
        <f t="shared" ca="1" si="184"/>
        <v>1</v>
      </c>
      <c r="T1179" s="38">
        <f t="shared" ca="1" si="185"/>
        <v>4.593973329359069E-2</v>
      </c>
      <c r="U1179" s="54">
        <f t="shared" ca="1" si="186"/>
        <v>9.4056873761860893E-2</v>
      </c>
      <c r="V1179">
        <f t="shared" ca="1" si="187"/>
        <v>8</v>
      </c>
      <c r="W1179" s="41">
        <f ca="1">VLOOKUP(LoanApplications!Q1179,Rates!$B$2:$C$7,2,FALSE)*V1179-800</f>
        <v>45.652073294430465</v>
      </c>
      <c r="X1179">
        <f t="shared" si="188"/>
        <v>1</v>
      </c>
      <c r="Y1179" s="41">
        <f t="shared" ca="1" si="189"/>
        <v>45.652073294430465</v>
      </c>
    </row>
    <row r="1180" spans="10:25">
      <c r="J1180" s="47">
        <v>14</v>
      </c>
      <c r="K1180" s="48">
        <v>0.50600000000000001</v>
      </c>
      <c r="L1180" s="49">
        <v>57</v>
      </c>
      <c r="M1180" s="47">
        <v>1</v>
      </c>
      <c r="N1180" s="37">
        <f t="shared" si="180"/>
        <v>2.49010696129141</v>
      </c>
      <c r="O1180" s="37">
        <f t="shared" si="181"/>
        <v>12.062566279111902</v>
      </c>
      <c r="P1180" s="37">
        <f t="shared" si="182"/>
        <v>0.92344536451469872</v>
      </c>
      <c r="Q1180" s="1">
        <f>VLOOKUP(P1180,Rates!$A$2:$B$7,2,TRUE)</f>
        <v>0.22</v>
      </c>
      <c r="R1180" s="38">
        <f t="shared" ca="1" si="183"/>
        <v>0.84962372942989972</v>
      </c>
      <c r="S1180" s="53">
        <f t="shared" ca="1" si="184"/>
        <v>1</v>
      </c>
      <c r="T1180" s="38">
        <f t="shared" ca="1" si="185"/>
        <v>0.86739581595950377</v>
      </c>
      <c r="U1180" s="54">
        <f t="shared" ca="1" si="186"/>
        <v>4.0407732957565816</v>
      </c>
      <c r="V1180">
        <f t="shared" ca="1" si="187"/>
        <v>8</v>
      </c>
      <c r="W1180" s="41">
        <f ca="1">VLOOKUP(LoanApplications!Q1180,Rates!$B$2:$C$7,2,FALSE)*V1180-800</f>
        <v>67.398382478407598</v>
      </c>
      <c r="X1180">
        <f t="shared" si="188"/>
        <v>1</v>
      </c>
      <c r="Y1180" s="41">
        <f t="shared" ca="1" si="189"/>
        <v>67.398382478407598</v>
      </c>
    </row>
    <row r="1181" spans="10:25">
      <c r="J1181" s="47">
        <v>5</v>
      </c>
      <c r="K1181" s="48">
        <v>1.0569999999999999</v>
      </c>
      <c r="L1181" s="49">
        <v>57</v>
      </c>
      <c r="M1181" s="47">
        <v>1</v>
      </c>
      <c r="N1181" s="37">
        <f t="shared" si="180"/>
        <v>-3.4557207471711351</v>
      </c>
      <c r="O1181" s="37">
        <f t="shared" si="181"/>
        <v>3.1564546098292512E-2</v>
      </c>
      <c r="P1181" s="37">
        <f t="shared" si="182"/>
        <v>3.0598711653749378E-2</v>
      </c>
      <c r="Q1181" s="1">
        <f>VLOOKUP(P1181,Rates!$A$2:$B$7,2,TRUE)</f>
        <v>0.35</v>
      </c>
      <c r="R1181" s="38">
        <f t="shared" ca="1" si="183"/>
        <v>5.0845842827619281E-3</v>
      </c>
      <c r="S1181" s="53">
        <f t="shared" ca="1" si="184"/>
        <v>0</v>
      </c>
      <c r="T1181" s="38">
        <f t="shared" ca="1" si="185"/>
        <v>0.86346264295601882</v>
      </c>
      <c r="U1181" s="54">
        <f t="shared" ca="1" si="186"/>
        <v>3.9823140476444499</v>
      </c>
      <c r="V1181">
        <f t="shared" ca="1" si="187"/>
        <v>3</v>
      </c>
      <c r="W1181" s="41">
        <f ca="1">VLOOKUP(LoanApplications!Q1181,Rates!$B$2:$C$7,2,FALSE)*V1181-800</f>
        <v>-459.30550488098817</v>
      </c>
      <c r="X1181">
        <f t="shared" si="188"/>
        <v>0</v>
      </c>
      <c r="Y1181" s="41">
        <f t="shared" ca="1" si="189"/>
        <v>0</v>
      </c>
    </row>
    <row r="1182" spans="10:25">
      <c r="J1182" s="47">
        <v>22</v>
      </c>
      <c r="K1182" s="48">
        <v>1.0630000000000002</v>
      </c>
      <c r="L1182" s="49">
        <v>51.372</v>
      </c>
      <c r="M1182" s="47">
        <v>1</v>
      </c>
      <c r="N1182" s="37">
        <f t="shared" si="180"/>
        <v>-0.43387513383241227</v>
      </c>
      <c r="O1182" s="37">
        <f t="shared" si="181"/>
        <v>0.64799316285681774</v>
      </c>
      <c r="P1182" s="37">
        <f t="shared" si="182"/>
        <v>0.39320136603814126</v>
      </c>
      <c r="Q1182" s="1">
        <f>VLOOKUP(P1182,Rates!$A$2:$B$7,2,TRUE)</f>
        <v>0.3</v>
      </c>
      <c r="R1182" s="38">
        <f t="shared" ca="1" si="183"/>
        <v>0.53193745730099395</v>
      </c>
      <c r="S1182" s="53">
        <f t="shared" ca="1" si="184"/>
        <v>0</v>
      </c>
      <c r="T1182" s="38">
        <f t="shared" ca="1" si="185"/>
        <v>0.98984160206309335</v>
      </c>
      <c r="U1182" s="54">
        <f t="shared" ca="1" si="186"/>
        <v>9.1789090652809229</v>
      </c>
      <c r="V1182">
        <f t="shared" ca="1" si="187"/>
        <v>7</v>
      </c>
      <c r="W1182" s="41">
        <f ca="1">VLOOKUP(LoanApplications!Q1182,Rates!$B$2:$C$7,2,FALSE)*V1182-800</f>
        <v>-18.982863340253061</v>
      </c>
      <c r="X1182">
        <f t="shared" si="188"/>
        <v>1</v>
      </c>
      <c r="Y1182" s="41">
        <f t="shared" ca="1" si="189"/>
        <v>-18.982863340253061</v>
      </c>
    </row>
    <row r="1183" spans="10:25">
      <c r="J1183" s="47">
        <v>24</v>
      </c>
      <c r="K1183" s="48">
        <v>0.56699999999999995</v>
      </c>
      <c r="L1183" s="49">
        <v>47</v>
      </c>
      <c r="M1183" s="47">
        <v>1</v>
      </c>
      <c r="N1183" s="37">
        <f t="shared" si="180"/>
        <v>0.78298505430991128</v>
      </c>
      <c r="O1183" s="37">
        <f t="shared" si="181"/>
        <v>2.1879938074221497</v>
      </c>
      <c r="P1183" s="37">
        <f t="shared" si="182"/>
        <v>0.68632310462089252</v>
      </c>
      <c r="Q1183" s="1">
        <f>VLOOKUP(P1183,Rates!$A$2:$B$7,2,TRUE)</f>
        <v>0.25</v>
      </c>
      <c r="R1183" s="38">
        <f t="shared" ca="1" si="183"/>
        <v>0.27757589876916955</v>
      </c>
      <c r="S1183" s="53">
        <f t="shared" ca="1" si="184"/>
        <v>0</v>
      </c>
      <c r="T1183" s="38">
        <f t="shared" ca="1" si="185"/>
        <v>0.58195952925151095</v>
      </c>
      <c r="U1183" s="54">
        <f t="shared" ca="1" si="186"/>
        <v>1.7443540623433398</v>
      </c>
      <c r="V1183">
        <f t="shared" ca="1" si="187"/>
        <v>1</v>
      </c>
      <c r="W1183" s="41">
        <f ca="1">VLOOKUP(LoanApplications!Q1183,Rates!$B$2:$C$7,2,FALSE)*V1183-800</f>
        <v>-690.39958035158236</v>
      </c>
      <c r="X1183">
        <f t="shared" si="188"/>
        <v>1</v>
      </c>
      <c r="Y1183" s="41">
        <f t="shared" ca="1" si="189"/>
        <v>-690.39958035158236</v>
      </c>
    </row>
    <row r="1184" spans="10:25">
      <c r="J1184" s="47">
        <v>13</v>
      </c>
      <c r="K1184" s="48">
        <v>1.9469999999999998</v>
      </c>
      <c r="L1184" s="49">
        <v>67</v>
      </c>
      <c r="M1184" s="47">
        <v>1</v>
      </c>
      <c r="N1184" s="37">
        <f t="shared" si="180"/>
        <v>-0.70852414571817235</v>
      </c>
      <c r="O1184" s="37">
        <f t="shared" si="181"/>
        <v>0.49237032835481642</v>
      </c>
      <c r="P1184" s="37">
        <f t="shared" si="182"/>
        <v>0.32992503201105833</v>
      </c>
      <c r="Q1184" s="1">
        <f>VLOOKUP(P1184,Rates!$A$2:$B$7,2,TRUE)</f>
        <v>0.3</v>
      </c>
      <c r="R1184" s="38">
        <f t="shared" ca="1" si="183"/>
        <v>3.8599176730625628E-2</v>
      </c>
      <c r="S1184" s="53">
        <f t="shared" ca="1" si="184"/>
        <v>0</v>
      </c>
      <c r="T1184" s="38">
        <f t="shared" ca="1" si="185"/>
        <v>0.46032701275518018</v>
      </c>
      <c r="U1184" s="54">
        <f t="shared" ca="1" si="186"/>
        <v>1.2335838040744136</v>
      </c>
      <c r="V1184">
        <f t="shared" ca="1" si="187"/>
        <v>1</v>
      </c>
      <c r="W1184" s="41">
        <f ca="1">VLOOKUP(LoanApplications!Q1184,Rates!$B$2:$C$7,2,FALSE)*V1184-800</f>
        <v>-688.4261233343218</v>
      </c>
      <c r="X1184">
        <f t="shared" si="188"/>
        <v>1</v>
      </c>
      <c r="Y1184" s="41">
        <f t="shared" ca="1" si="189"/>
        <v>-688.4261233343218</v>
      </c>
    </row>
    <row r="1185" spans="10:25">
      <c r="J1185" s="47">
        <v>1</v>
      </c>
      <c r="K1185" s="48">
        <v>0.155</v>
      </c>
      <c r="L1185" s="49">
        <v>61</v>
      </c>
      <c r="M1185" s="47">
        <v>1</v>
      </c>
      <c r="N1185" s="37">
        <f t="shared" si="180"/>
        <v>1.8658748456386611</v>
      </c>
      <c r="O1185" s="37">
        <f t="shared" si="181"/>
        <v>6.461586304606219</v>
      </c>
      <c r="P1185" s="37">
        <f t="shared" si="182"/>
        <v>0.86598024077230396</v>
      </c>
      <c r="Q1185" s="1">
        <f>VLOOKUP(P1185,Rates!$A$2:$B$7,2,TRUE)</f>
        <v>0.22</v>
      </c>
      <c r="R1185" s="38">
        <f t="shared" ca="1" si="183"/>
        <v>0.32271525637265197</v>
      </c>
      <c r="S1185" s="53">
        <f t="shared" ca="1" si="184"/>
        <v>1</v>
      </c>
      <c r="T1185" s="38">
        <f t="shared" ca="1" si="185"/>
        <v>0.70122718793143868</v>
      </c>
      <c r="U1185" s="54">
        <f t="shared" ca="1" si="186"/>
        <v>2.4161436405261605</v>
      </c>
      <c r="V1185">
        <f t="shared" ca="1" si="187"/>
        <v>8</v>
      </c>
      <c r="W1185" s="41">
        <f ca="1">VLOOKUP(LoanApplications!Q1185,Rates!$B$2:$C$7,2,FALSE)*V1185-800</f>
        <v>67.398382478407598</v>
      </c>
      <c r="X1185">
        <f t="shared" si="188"/>
        <v>1</v>
      </c>
      <c r="Y1185" s="41">
        <f t="shared" ca="1" si="189"/>
        <v>67.398382478407598</v>
      </c>
    </row>
    <row r="1186" spans="10:25">
      <c r="J1186" s="47">
        <v>13</v>
      </c>
      <c r="K1186" s="48">
        <v>1.5189999999999999</v>
      </c>
      <c r="L1186" s="49">
        <v>64</v>
      </c>
      <c r="M1186" s="47">
        <v>1</v>
      </c>
      <c r="N1186" s="37">
        <f t="shared" si="180"/>
        <v>0.12722337406779616</v>
      </c>
      <c r="O1186" s="37">
        <f t="shared" si="181"/>
        <v>1.1356706688278717</v>
      </c>
      <c r="P1186" s="37">
        <f t="shared" si="182"/>
        <v>0.53176301262364867</v>
      </c>
      <c r="Q1186" s="1">
        <f>VLOOKUP(P1186,Rates!$A$2:$B$7,2,TRUE)</f>
        <v>0.28000000000000003</v>
      </c>
      <c r="R1186" s="38">
        <f t="shared" ca="1" si="183"/>
        <v>0.82152548580887308</v>
      </c>
      <c r="S1186" s="53">
        <f t="shared" ca="1" si="184"/>
        <v>1</v>
      </c>
      <c r="T1186" s="38">
        <f t="shared" ca="1" si="185"/>
        <v>0.28909337945273084</v>
      </c>
      <c r="U1186" s="54">
        <f t="shared" ca="1" si="186"/>
        <v>0.68242838636139458</v>
      </c>
      <c r="V1186">
        <f t="shared" ca="1" si="187"/>
        <v>8</v>
      </c>
      <c r="W1186" s="41">
        <f ca="1">VLOOKUP(LoanApplications!Q1186,Rates!$B$2:$C$7,2,FALSE)*V1186-800</f>
        <v>86.259095044028413</v>
      </c>
      <c r="X1186">
        <f t="shared" si="188"/>
        <v>1</v>
      </c>
      <c r="Y1186" s="41">
        <f t="shared" ca="1" si="189"/>
        <v>86.259095044028413</v>
      </c>
    </row>
    <row r="1187" spans="10:25">
      <c r="J1187" s="47">
        <v>21</v>
      </c>
      <c r="K1187" s="48">
        <v>0.88800000000000012</v>
      </c>
      <c r="L1187" s="49">
        <v>60</v>
      </c>
      <c r="M1187" s="47">
        <v>1</v>
      </c>
      <c r="N1187" s="37">
        <f t="shared" si="180"/>
        <v>4.2568110067437033</v>
      </c>
      <c r="O1187" s="37">
        <f t="shared" si="181"/>
        <v>70.58453056949223</v>
      </c>
      <c r="P1187" s="37">
        <f t="shared" si="182"/>
        <v>0.9860305013940236</v>
      </c>
      <c r="Q1187" s="1">
        <f>VLOOKUP(P1187,Rates!$A$2:$B$7,2,TRUE)</f>
        <v>0.15</v>
      </c>
      <c r="R1187" s="38">
        <f t="shared" ca="1" si="183"/>
        <v>0.95154773458878128</v>
      </c>
      <c r="S1187" s="53">
        <f t="shared" ca="1" si="184"/>
        <v>1</v>
      </c>
      <c r="T1187" s="38">
        <f t="shared" ca="1" si="185"/>
        <v>0.1930492099066462</v>
      </c>
      <c r="U1187" s="54">
        <f t="shared" ca="1" si="186"/>
        <v>0.42898518278023318</v>
      </c>
      <c r="V1187">
        <f t="shared" ca="1" si="187"/>
        <v>8</v>
      </c>
      <c r="W1187" s="41">
        <f ca="1">VLOOKUP(LoanApplications!Q1187,Rates!$B$2:$C$7,2,FALSE)*V1187-800</f>
        <v>45.652073294430465</v>
      </c>
      <c r="X1187">
        <f t="shared" si="188"/>
        <v>1</v>
      </c>
      <c r="Y1187" s="41">
        <f t="shared" ca="1" si="189"/>
        <v>45.652073294430465</v>
      </c>
    </row>
    <row r="1188" spans="10:25">
      <c r="J1188" s="47">
        <v>18</v>
      </c>
      <c r="K1188" s="48">
        <v>1.7609999999999999</v>
      </c>
      <c r="L1188" s="49">
        <v>71</v>
      </c>
      <c r="M1188" s="47">
        <v>1</v>
      </c>
      <c r="N1188" s="37">
        <f t="shared" si="180"/>
        <v>3.8618934198752868</v>
      </c>
      <c r="O1188" s="37">
        <f t="shared" si="181"/>
        <v>47.555308344810946</v>
      </c>
      <c r="P1188" s="37">
        <f t="shared" si="182"/>
        <v>0.97940492946932611</v>
      </c>
      <c r="Q1188" s="1">
        <f>VLOOKUP(P1188,Rates!$A$2:$B$7,2,TRUE)</f>
        <v>0.15</v>
      </c>
      <c r="R1188" s="38">
        <f t="shared" ca="1" si="183"/>
        <v>0.49815070717067955</v>
      </c>
      <c r="S1188" s="53">
        <f t="shared" ca="1" si="184"/>
        <v>1</v>
      </c>
      <c r="T1188" s="38">
        <f t="shared" ca="1" si="185"/>
        <v>0.49587718734249853</v>
      </c>
      <c r="U1188" s="54">
        <f t="shared" ca="1" si="186"/>
        <v>1.3698707293743586</v>
      </c>
      <c r="V1188">
        <f t="shared" ca="1" si="187"/>
        <v>8</v>
      </c>
      <c r="W1188" s="41">
        <f ca="1">VLOOKUP(LoanApplications!Q1188,Rates!$B$2:$C$7,2,FALSE)*V1188-800</f>
        <v>45.652073294430465</v>
      </c>
      <c r="X1188">
        <f t="shared" si="188"/>
        <v>1</v>
      </c>
      <c r="Y1188" s="41">
        <f t="shared" ca="1" si="189"/>
        <v>45.652073294430465</v>
      </c>
    </row>
    <row r="1189" spans="10:25">
      <c r="J1189" s="47">
        <v>23</v>
      </c>
      <c r="K1189" s="48">
        <v>0.44800000000000006</v>
      </c>
      <c r="L1189" s="49">
        <v>51</v>
      </c>
      <c r="M1189" s="47">
        <v>1</v>
      </c>
      <c r="N1189" s="37">
        <f t="shared" si="180"/>
        <v>2.9769950310063891</v>
      </c>
      <c r="O1189" s="37">
        <f t="shared" si="181"/>
        <v>19.628744166127568</v>
      </c>
      <c r="P1189" s="37">
        <f t="shared" si="182"/>
        <v>0.95152395163046322</v>
      </c>
      <c r="Q1189" s="1">
        <f>VLOOKUP(P1189,Rates!$A$2:$B$7,2,TRUE)</f>
        <v>0.15</v>
      </c>
      <c r="R1189" s="38">
        <f t="shared" ca="1" si="183"/>
        <v>0.62743196987222727</v>
      </c>
      <c r="S1189" s="53">
        <f t="shared" ca="1" si="184"/>
        <v>1</v>
      </c>
      <c r="T1189" s="38">
        <f t="shared" ca="1" si="185"/>
        <v>0.80428519195854287</v>
      </c>
      <c r="U1189" s="54">
        <f t="shared" ca="1" si="186"/>
        <v>3.2621934807877553</v>
      </c>
      <c r="V1189">
        <f t="shared" ca="1" si="187"/>
        <v>8</v>
      </c>
      <c r="W1189" s="41">
        <f ca="1">VLOOKUP(LoanApplications!Q1189,Rates!$B$2:$C$7,2,FALSE)*V1189-800</f>
        <v>45.652073294430465</v>
      </c>
      <c r="X1189">
        <f t="shared" si="188"/>
        <v>1</v>
      </c>
      <c r="Y1189" s="41">
        <f t="shared" ca="1" si="189"/>
        <v>45.652073294430465</v>
      </c>
    </row>
    <row r="1190" spans="10:25">
      <c r="J1190" s="47">
        <v>2</v>
      </c>
      <c r="K1190" s="48">
        <v>1.6649999999999998</v>
      </c>
      <c r="L1190" s="49">
        <v>78</v>
      </c>
      <c r="M1190" s="47">
        <v>1</v>
      </c>
      <c r="N1190" s="37">
        <f t="shared" si="180"/>
        <v>2.3052109248086694</v>
      </c>
      <c r="O1190" s="37">
        <f t="shared" si="181"/>
        <v>10.026292823304802</v>
      </c>
      <c r="P1190" s="37">
        <f t="shared" si="182"/>
        <v>0.90930768699644604</v>
      </c>
      <c r="Q1190" s="1">
        <f>VLOOKUP(P1190,Rates!$A$2:$B$7,2,TRUE)</f>
        <v>0.22</v>
      </c>
      <c r="R1190" s="38">
        <f t="shared" ca="1" si="183"/>
        <v>0.78775457495712453</v>
      </c>
      <c r="S1190" s="53">
        <f t="shared" ca="1" si="184"/>
        <v>1</v>
      </c>
      <c r="T1190" s="38">
        <f t="shared" ca="1" si="185"/>
        <v>0.85267368567347601</v>
      </c>
      <c r="U1190" s="54">
        <f t="shared" ca="1" si="186"/>
        <v>3.8302106540501901</v>
      </c>
      <c r="V1190">
        <f t="shared" ca="1" si="187"/>
        <v>8</v>
      </c>
      <c r="W1190" s="41">
        <f ca="1">VLOOKUP(LoanApplications!Q1190,Rates!$B$2:$C$7,2,FALSE)*V1190-800</f>
        <v>67.398382478407598</v>
      </c>
      <c r="X1190">
        <f t="shared" si="188"/>
        <v>1</v>
      </c>
      <c r="Y1190" s="41">
        <f t="shared" ca="1" si="189"/>
        <v>67.398382478407598</v>
      </c>
    </row>
    <row r="1191" spans="10:25">
      <c r="J1191" s="47">
        <v>17</v>
      </c>
      <c r="K1191" s="48">
        <v>2.0019999999999998</v>
      </c>
      <c r="L1191" s="49">
        <v>65</v>
      </c>
      <c r="M1191" s="47">
        <v>1</v>
      </c>
      <c r="N1191" s="37">
        <f t="shared" si="180"/>
        <v>-0.60208914948205461</v>
      </c>
      <c r="O1191" s="37">
        <f t="shared" si="181"/>
        <v>0.54766628337183687</v>
      </c>
      <c r="P1191" s="37">
        <f t="shared" si="182"/>
        <v>0.35386587486978061</v>
      </c>
      <c r="Q1191" s="1">
        <f>VLOOKUP(P1191,Rates!$A$2:$B$7,2,TRUE)</f>
        <v>0.3</v>
      </c>
      <c r="R1191" s="38">
        <f t="shared" ca="1" si="183"/>
        <v>0.91850633220949274</v>
      </c>
      <c r="S1191" s="53">
        <f t="shared" ca="1" si="184"/>
        <v>1</v>
      </c>
      <c r="T1191" s="38">
        <f t="shared" ca="1" si="185"/>
        <v>0.85831551027403163</v>
      </c>
      <c r="U1191" s="54">
        <f t="shared" ca="1" si="186"/>
        <v>3.908305193617716</v>
      </c>
      <c r="V1191">
        <f t="shared" ca="1" si="187"/>
        <v>8</v>
      </c>
      <c r="W1191" s="41">
        <f ca="1">VLOOKUP(LoanApplications!Q1191,Rates!$B$2:$C$7,2,FALSE)*V1191-800</f>
        <v>92.591013325425138</v>
      </c>
      <c r="X1191">
        <f t="shared" si="188"/>
        <v>1</v>
      </c>
      <c r="Y1191" s="41">
        <f t="shared" ca="1" si="189"/>
        <v>92.591013325425138</v>
      </c>
    </row>
    <row r="1192" spans="10:25">
      <c r="J1192" s="47">
        <v>24</v>
      </c>
      <c r="K1192" s="48">
        <v>0.374</v>
      </c>
      <c r="L1192" s="49">
        <v>42</v>
      </c>
      <c r="M1192" s="47">
        <v>1</v>
      </c>
      <c r="N1192" s="37">
        <f t="shared" si="180"/>
        <v>-0.57443810158343567</v>
      </c>
      <c r="O1192" s="37">
        <f t="shared" si="181"/>
        <v>0.56302114062972819</v>
      </c>
      <c r="P1192" s="37">
        <f t="shared" si="182"/>
        <v>0.36021338803062614</v>
      </c>
      <c r="Q1192" s="1">
        <f>VLOOKUP(P1192,Rates!$A$2:$B$7,2,TRUE)</f>
        <v>0.3</v>
      </c>
      <c r="R1192" s="38">
        <f t="shared" ca="1" si="183"/>
        <v>0.56123949802958306</v>
      </c>
      <c r="S1192" s="53">
        <f t="shared" ca="1" si="184"/>
        <v>0</v>
      </c>
      <c r="T1192" s="38">
        <f t="shared" ca="1" si="185"/>
        <v>0.30363455423836416</v>
      </c>
      <c r="U1192" s="54">
        <f t="shared" ca="1" si="186"/>
        <v>0.72376138139405555</v>
      </c>
      <c r="V1192">
        <f t="shared" ca="1" si="187"/>
        <v>0</v>
      </c>
      <c r="W1192" s="41">
        <f ca="1">VLOOKUP(LoanApplications!Q1192,Rates!$B$2:$C$7,2,FALSE)*V1192-800</f>
        <v>-800</v>
      </c>
      <c r="X1192">
        <f t="shared" si="188"/>
        <v>1</v>
      </c>
      <c r="Y1192" s="41">
        <f t="shared" ca="1" si="189"/>
        <v>-800</v>
      </c>
    </row>
    <row r="1193" spans="10:25">
      <c r="J1193" s="47">
        <v>21</v>
      </c>
      <c r="K1193" s="48">
        <v>0.97599999999999998</v>
      </c>
      <c r="L1193" s="49">
        <v>54</v>
      </c>
      <c r="M1193" s="47">
        <v>1</v>
      </c>
      <c r="N1193" s="37">
        <f t="shared" si="180"/>
        <v>0.93858748713579843</v>
      </c>
      <c r="O1193" s="37">
        <f t="shared" si="181"/>
        <v>2.5563679642697306</v>
      </c>
      <c r="P1193" s="37">
        <f t="shared" si="182"/>
        <v>0.71881424811863037</v>
      </c>
      <c r="Q1193" s="1">
        <f>VLOOKUP(P1193,Rates!$A$2:$B$7,2,TRUE)</f>
        <v>0.25</v>
      </c>
      <c r="R1193" s="38">
        <f t="shared" ca="1" si="183"/>
        <v>0.49468575667505033</v>
      </c>
      <c r="S1193" s="53">
        <f t="shared" ca="1" si="184"/>
        <v>1</v>
      </c>
      <c r="T1193" s="38">
        <f t="shared" ca="1" si="185"/>
        <v>0.71412880788963329</v>
      </c>
      <c r="U1193" s="54">
        <f t="shared" ca="1" si="186"/>
        <v>2.5044278936981077</v>
      </c>
      <c r="V1193">
        <f t="shared" ca="1" si="187"/>
        <v>8</v>
      </c>
      <c r="W1193" s="41">
        <f ca="1">VLOOKUP(LoanApplications!Q1193,Rates!$B$2:$C$7,2,FALSE)*V1193-800</f>
        <v>76.803357187340907</v>
      </c>
      <c r="X1193">
        <f t="shared" si="188"/>
        <v>1</v>
      </c>
      <c r="Y1193" s="41">
        <f t="shared" ca="1" si="189"/>
        <v>76.803357187340907</v>
      </c>
    </row>
    <row r="1194" spans="10:25">
      <c r="J1194" s="47">
        <v>5</v>
      </c>
      <c r="K1194" s="48">
        <v>0.52600000000000002</v>
      </c>
      <c r="L1194" s="49">
        <v>55</v>
      </c>
      <c r="M1194" s="47">
        <v>1</v>
      </c>
      <c r="N1194" s="37">
        <f t="shared" si="180"/>
        <v>-1.6000308123295177</v>
      </c>
      <c r="O1194" s="37">
        <f t="shared" si="181"/>
        <v>0.20189029718845375</v>
      </c>
      <c r="P1194" s="37">
        <f t="shared" si="182"/>
        <v>0.16797730846211981</v>
      </c>
      <c r="Q1194" s="1">
        <f>VLOOKUP(P1194,Rates!$A$2:$B$7,2,TRUE)</f>
        <v>0.35</v>
      </c>
      <c r="R1194" s="38">
        <f t="shared" ca="1" si="183"/>
        <v>0.63248279246608763</v>
      </c>
      <c r="S1194" s="53">
        <f t="shared" ca="1" si="184"/>
        <v>0</v>
      </c>
      <c r="T1194" s="38">
        <f t="shared" ca="1" si="185"/>
        <v>0.29536710378640674</v>
      </c>
      <c r="U1194" s="54">
        <f t="shared" ca="1" si="186"/>
        <v>0.70015665275887984</v>
      </c>
      <c r="V1194">
        <f t="shared" ca="1" si="187"/>
        <v>0</v>
      </c>
      <c r="W1194" s="41">
        <f ca="1">VLOOKUP(LoanApplications!Q1194,Rates!$B$2:$C$7,2,FALSE)*V1194-800</f>
        <v>-800</v>
      </c>
      <c r="X1194">
        <f t="shared" si="188"/>
        <v>0</v>
      </c>
      <c r="Y1194" s="41">
        <f t="shared" ca="1" si="189"/>
        <v>0</v>
      </c>
    </row>
    <row r="1195" spans="10:25">
      <c r="J1195" s="47">
        <v>15</v>
      </c>
      <c r="K1195" s="48">
        <v>0.34199999999999997</v>
      </c>
      <c r="L1195" s="49">
        <v>48</v>
      </c>
      <c r="M1195" s="47">
        <v>1</v>
      </c>
      <c r="N1195" s="37">
        <f t="shared" si="180"/>
        <v>-0.58561147815627024</v>
      </c>
      <c r="O1195" s="37">
        <f t="shared" si="181"/>
        <v>0.55676530787820278</v>
      </c>
      <c r="P1195" s="37">
        <f t="shared" si="182"/>
        <v>0.35764241729991236</v>
      </c>
      <c r="Q1195" s="1">
        <f>VLOOKUP(P1195,Rates!$A$2:$B$7,2,TRUE)</f>
        <v>0.3</v>
      </c>
      <c r="R1195" s="38">
        <f t="shared" ca="1" si="183"/>
        <v>0.72413475621512269</v>
      </c>
      <c r="S1195" s="53">
        <f t="shared" ca="1" si="184"/>
        <v>1</v>
      </c>
      <c r="T1195" s="38">
        <f t="shared" ca="1" si="185"/>
        <v>0.67801841333620871</v>
      </c>
      <c r="U1195" s="54">
        <f t="shared" ca="1" si="186"/>
        <v>2.2665218386935035</v>
      </c>
      <c r="V1195">
        <f t="shared" ca="1" si="187"/>
        <v>8</v>
      </c>
      <c r="W1195" s="41">
        <f ca="1">VLOOKUP(LoanApplications!Q1195,Rates!$B$2:$C$7,2,FALSE)*V1195-800</f>
        <v>92.591013325425138</v>
      </c>
      <c r="X1195">
        <f t="shared" si="188"/>
        <v>1</v>
      </c>
      <c r="Y1195" s="41">
        <f t="shared" ca="1" si="189"/>
        <v>92.591013325425138</v>
      </c>
    </row>
    <row r="1196" spans="10:25">
      <c r="J1196" s="47">
        <v>2</v>
      </c>
      <c r="K1196" s="48">
        <v>0.72599999999999998</v>
      </c>
      <c r="L1196" s="49">
        <v>56.898000000000003</v>
      </c>
      <c r="M1196" s="47">
        <v>1</v>
      </c>
      <c r="N1196" s="37">
        <f t="shared" si="180"/>
        <v>-2.7657823988834807</v>
      </c>
      <c r="O1196" s="37">
        <f t="shared" si="181"/>
        <v>6.292684618852025E-2</v>
      </c>
      <c r="P1196" s="37">
        <f t="shared" si="182"/>
        <v>5.9201483539686205E-2</v>
      </c>
      <c r="Q1196" s="1">
        <f>VLOOKUP(P1196,Rates!$A$2:$B$7,2,TRUE)</f>
        <v>0.35</v>
      </c>
      <c r="R1196" s="38">
        <f t="shared" ca="1" si="183"/>
        <v>0.47867143974634685</v>
      </c>
      <c r="S1196" s="53">
        <f t="shared" ca="1" si="184"/>
        <v>0</v>
      </c>
      <c r="T1196" s="38">
        <f t="shared" ca="1" si="185"/>
        <v>0.66677405946299062</v>
      </c>
      <c r="U1196" s="54">
        <f t="shared" ca="1" si="186"/>
        <v>2.1978690379353774</v>
      </c>
      <c r="V1196">
        <f t="shared" ca="1" si="187"/>
        <v>2</v>
      </c>
      <c r="W1196" s="41">
        <f ca="1">VLOOKUP(LoanApplications!Q1196,Rates!$B$2:$C$7,2,FALSE)*V1196-800</f>
        <v>-572.87033658732548</v>
      </c>
      <c r="X1196">
        <f t="shared" si="188"/>
        <v>0</v>
      </c>
      <c r="Y1196" s="41">
        <f t="shared" ca="1" si="189"/>
        <v>0</v>
      </c>
    </row>
    <row r="1197" spans="10:25">
      <c r="J1197" s="47">
        <v>20</v>
      </c>
      <c r="K1197" s="48">
        <v>6.7000000000000004E-2</v>
      </c>
      <c r="L1197" s="49">
        <v>36</v>
      </c>
      <c r="M1197" s="47">
        <v>1</v>
      </c>
      <c r="N1197" s="37">
        <f t="shared" si="180"/>
        <v>-3.1529789758097309</v>
      </c>
      <c r="O1197" s="37">
        <f t="shared" si="181"/>
        <v>4.2724661370287326E-2</v>
      </c>
      <c r="P1197" s="37">
        <f t="shared" si="182"/>
        <v>4.0974058591978717E-2</v>
      </c>
      <c r="Q1197" s="1">
        <f>VLOOKUP(P1197,Rates!$A$2:$B$7,2,TRUE)</f>
        <v>0.35</v>
      </c>
      <c r="R1197" s="38">
        <f t="shared" ca="1" si="183"/>
        <v>0.90312897283745341</v>
      </c>
      <c r="S1197" s="53">
        <f t="shared" ca="1" si="184"/>
        <v>0</v>
      </c>
      <c r="T1197" s="38">
        <f t="shared" ca="1" si="185"/>
        <v>0.81254250033502218</v>
      </c>
      <c r="U1197" s="54">
        <f t="shared" ca="1" si="186"/>
        <v>3.3484062554365992</v>
      </c>
      <c r="V1197">
        <f t="shared" ca="1" si="187"/>
        <v>3</v>
      </c>
      <c r="W1197" s="41">
        <f ca="1">VLOOKUP(LoanApplications!Q1197,Rates!$B$2:$C$7,2,FALSE)*V1197-800</f>
        <v>-459.30550488098817</v>
      </c>
      <c r="X1197">
        <f t="shared" si="188"/>
        <v>0</v>
      </c>
      <c r="Y1197" s="41">
        <f t="shared" ca="1" si="189"/>
        <v>0</v>
      </c>
    </row>
    <row r="1198" spans="10:25">
      <c r="J1198" s="47">
        <v>19</v>
      </c>
      <c r="K1198" s="48">
        <v>1.4830000000000001</v>
      </c>
      <c r="L1198" s="49">
        <v>67</v>
      </c>
      <c r="M1198" s="47">
        <v>1</v>
      </c>
      <c r="N1198" s="37">
        <f t="shared" si="180"/>
        <v>3.7663138118169392</v>
      </c>
      <c r="O1198" s="37">
        <f t="shared" si="181"/>
        <v>43.220452115469705</v>
      </c>
      <c r="P1198" s="37">
        <f t="shared" si="182"/>
        <v>0.97738602949176612</v>
      </c>
      <c r="Q1198" s="1">
        <f>VLOOKUP(P1198,Rates!$A$2:$B$7,2,TRUE)</f>
        <v>0.15</v>
      </c>
      <c r="R1198" s="38">
        <f t="shared" ca="1" si="183"/>
        <v>0.84238338531043122</v>
      </c>
      <c r="S1198" s="53">
        <f t="shared" ca="1" si="184"/>
        <v>1</v>
      </c>
      <c r="T1198" s="38">
        <f t="shared" ca="1" si="185"/>
        <v>0.67514246162703273</v>
      </c>
      <c r="U1198" s="54">
        <f t="shared" ca="1" si="186"/>
        <v>2.2487370724415499</v>
      </c>
      <c r="V1198">
        <f t="shared" ca="1" si="187"/>
        <v>8</v>
      </c>
      <c r="W1198" s="41">
        <f ca="1">VLOOKUP(LoanApplications!Q1198,Rates!$B$2:$C$7,2,FALSE)*V1198-800</f>
        <v>45.652073294430465</v>
      </c>
      <c r="X1198">
        <f t="shared" si="188"/>
        <v>1</v>
      </c>
      <c r="Y1198" s="41">
        <f t="shared" ca="1" si="189"/>
        <v>45.652073294430465</v>
      </c>
    </row>
    <row r="1199" spans="10:25">
      <c r="J1199" s="47">
        <v>7</v>
      </c>
      <c r="K1199" s="48">
        <v>1.2630000000000001</v>
      </c>
      <c r="L1199" s="49">
        <v>70</v>
      </c>
      <c r="M1199" s="47">
        <v>1</v>
      </c>
      <c r="N1199" s="37">
        <f t="shared" si="180"/>
        <v>2.311183225760999</v>
      </c>
      <c r="O1199" s="37">
        <f t="shared" si="181"/>
        <v>10.086352028789047</v>
      </c>
      <c r="P1199" s="37">
        <f t="shared" si="182"/>
        <v>0.9097990035493011</v>
      </c>
      <c r="Q1199" s="1">
        <f>VLOOKUP(P1199,Rates!$A$2:$B$7,2,TRUE)</f>
        <v>0.22</v>
      </c>
      <c r="R1199" s="38">
        <f t="shared" ca="1" si="183"/>
        <v>0.63679039445170116</v>
      </c>
      <c r="S1199" s="53">
        <f t="shared" ca="1" si="184"/>
        <v>1</v>
      </c>
      <c r="T1199" s="38">
        <f t="shared" ca="1" si="185"/>
        <v>0.6407729647900553</v>
      </c>
      <c r="U1199" s="54">
        <f t="shared" ca="1" si="186"/>
        <v>2.0476013606505439</v>
      </c>
      <c r="V1199">
        <f t="shared" ca="1" si="187"/>
        <v>8</v>
      </c>
      <c r="W1199" s="41">
        <f ca="1">VLOOKUP(LoanApplications!Q1199,Rates!$B$2:$C$7,2,FALSE)*V1199-800</f>
        <v>67.398382478407598</v>
      </c>
      <c r="X1199">
        <f t="shared" si="188"/>
        <v>1</v>
      </c>
      <c r="Y1199" s="41">
        <f t="shared" ca="1" si="189"/>
        <v>67.398382478407598</v>
      </c>
    </row>
    <row r="1200" spans="10:25">
      <c r="J1200" s="47">
        <v>16</v>
      </c>
      <c r="K1200" s="48">
        <v>0.68300000000000005</v>
      </c>
      <c r="L1200" s="49">
        <v>55</v>
      </c>
      <c r="M1200" s="47">
        <v>1</v>
      </c>
      <c r="N1200" s="37">
        <f t="shared" si="180"/>
        <v>1.2775961195637144</v>
      </c>
      <c r="O1200" s="37">
        <f t="shared" si="181"/>
        <v>3.5880042172198654</v>
      </c>
      <c r="P1200" s="37">
        <f t="shared" si="182"/>
        <v>0.78204030496598864</v>
      </c>
      <c r="Q1200" s="1">
        <f>VLOOKUP(P1200,Rates!$A$2:$B$7,2,TRUE)</f>
        <v>0.25</v>
      </c>
      <c r="R1200" s="38">
        <f t="shared" ca="1" si="183"/>
        <v>0.27610997308095386</v>
      </c>
      <c r="S1200" s="53">
        <f t="shared" ca="1" si="184"/>
        <v>1</v>
      </c>
      <c r="T1200" s="38">
        <f t="shared" ca="1" si="185"/>
        <v>0.55417989713475646</v>
      </c>
      <c r="U1200" s="54">
        <f t="shared" ca="1" si="186"/>
        <v>1.6156795302733942</v>
      </c>
      <c r="V1200">
        <f t="shared" ca="1" si="187"/>
        <v>8</v>
      </c>
      <c r="W1200" s="41">
        <f ca="1">VLOOKUP(LoanApplications!Q1200,Rates!$B$2:$C$7,2,FALSE)*V1200-800</f>
        <v>76.803357187340907</v>
      </c>
      <c r="X1200">
        <f t="shared" si="188"/>
        <v>1</v>
      </c>
      <c r="Y1200" s="41">
        <f t="shared" ca="1" si="189"/>
        <v>76.803357187340907</v>
      </c>
    </row>
    <row r="1201" spans="10:25">
      <c r="J1201" s="47">
        <v>15</v>
      </c>
      <c r="K1201" s="48">
        <v>0.77500000000000002</v>
      </c>
      <c r="L1201" s="49">
        <v>50</v>
      </c>
      <c r="M1201" s="47">
        <v>1</v>
      </c>
      <c r="N1201" s="37">
        <f t="shared" si="180"/>
        <v>-1.9233009693542158</v>
      </c>
      <c r="O1201" s="37">
        <f t="shared" si="181"/>
        <v>0.14612381490704568</v>
      </c>
      <c r="P1201" s="37">
        <f t="shared" si="182"/>
        <v>0.12749391732942639</v>
      </c>
      <c r="Q1201" s="1">
        <f>VLOOKUP(P1201,Rates!$A$2:$B$7,2,TRUE)</f>
        <v>0.35</v>
      </c>
      <c r="R1201" s="38">
        <f t="shared" ca="1" si="183"/>
        <v>0.58127829583329627</v>
      </c>
      <c r="S1201" s="53">
        <f t="shared" ca="1" si="184"/>
        <v>0</v>
      </c>
      <c r="T1201" s="38">
        <f t="shared" ca="1" si="185"/>
        <v>0.18312393865421184</v>
      </c>
      <c r="U1201" s="54">
        <f t="shared" ca="1" si="186"/>
        <v>0.40453579065771011</v>
      </c>
      <c r="V1201">
        <f t="shared" ca="1" si="187"/>
        <v>0</v>
      </c>
      <c r="W1201" s="41">
        <f ca="1">VLOOKUP(LoanApplications!Q1201,Rates!$B$2:$C$7,2,FALSE)*V1201-800</f>
        <v>-800</v>
      </c>
      <c r="X1201">
        <f t="shared" si="188"/>
        <v>0</v>
      </c>
      <c r="Y1201" s="41">
        <f t="shared" ca="1" si="189"/>
        <v>0</v>
      </c>
    </row>
    <row r="1202" spans="10:25">
      <c r="J1202" s="47">
        <v>13</v>
      </c>
      <c r="K1202" s="48">
        <v>1.0779999999999998</v>
      </c>
      <c r="L1202" s="49">
        <v>57.996000000000002</v>
      </c>
      <c r="M1202" s="47">
        <v>1</v>
      </c>
      <c r="N1202" s="37">
        <f t="shared" si="180"/>
        <v>-0.39675694713621823</v>
      </c>
      <c r="O1202" s="37">
        <f t="shared" si="181"/>
        <v>0.67249745820357787</v>
      </c>
      <c r="P1202" s="37">
        <f t="shared" si="182"/>
        <v>0.40209176695903887</v>
      </c>
      <c r="Q1202" s="1">
        <f>VLOOKUP(P1202,Rates!$A$2:$B$7,2,TRUE)</f>
        <v>0.3</v>
      </c>
      <c r="R1202" s="38">
        <f t="shared" ca="1" si="183"/>
        <v>0.9700579626232283</v>
      </c>
      <c r="S1202" s="53">
        <f t="shared" ca="1" si="184"/>
        <v>1</v>
      </c>
      <c r="T1202" s="38">
        <f t="shared" ca="1" si="185"/>
        <v>0.95164411269773608</v>
      </c>
      <c r="U1202" s="54">
        <f t="shared" ca="1" si="186"/>
        <v>6.0583346004588838</v>
      </c>
      <c r="V1202">
        <f t="shared" ca="1" si="187"/>
        <v>8</v>
      </c>
      <c r="W1202" s="41">
        <f ca="1">VLOOKUP(LoanApplications!Q1202,Rates!$B$2:$C$7,2,FALSE)*V1202-800</f>
        <v>92.591013325425138</v>
      </c>
      <c r="X1202">
        <f t="shared" si="188"/>
        <v>1</v>
      </c>
      <c r="Y1202" s="41">
        <f t="shared" ca="1" si="189"/>
        <v>92.591013325425138</v>
      </c>
    </row>
    <row r="1203" spans="10:25">
      <c r="J1203" s="47">
        <v>18</v>
      </c>
      <c r="K1203" s="48">
        <v>1.0390000000000001</v>
      </c>
      <c r="L1203" s="49">
        <v>53.5</v>
      </c>
      <c r="M1203" s="47">
        <v>1</v>
      </c>
      <c r="N1203" s="37">
        <f t="shared" si="180"/>
        <v>-0.64330170096132733</v>
      </c>
      <c r="O1203" s="37">
        <f t="shared" si="181"/>
        <v>0.52555433304698507</v>
      </c>
      <c r="P1203" s="37">
        <f t="shared" si="182"/>
        <v>0.34450056721172095</v>
      </c>
      <c r="Q1203" s="1">
        <f>VLOOKUP(P1203,Rates!$A$2:$B$7,2,TRUE)</f>
        <v>0.3</v>
      </c>
      <c r="R1203" s="38">
        <f t="shared" ca="1" si="183"/>
        <v>0.20753135885588747</v>
      </c>
      <c r="S1203" s="53">
        <f t="shared" ca="1" si="184"/>
        <v>0</v>
      </c>
      <c r="T1203" s="38">
        <f t="shared" ca="1" si="185"/>
        <v>0.42088555485679713</v>
      </c>
      <c r="U1203" s="54">
        <f t="shared" ca="1" si="186"/>
        <v>1.0925103218715504</v>
      </c>
      <c r="V1203">
        <f t="shared" ca="1" si="187"/>
        <v>1</v>
      </c>
      <c r="W1203" s="41">
        <f ca="1">VLOOKUP(LoanApplications!Q1203,Rates!$B$2:$C$7,2,FALSE)*V1203-800</f>
        <v>-688.4261233343218</v>
      </c>
      <c r="X1203">
        <f t="shared" si="188"/>
        <v>1</v>
      </c>
      <c r="Y1203" s="41">
        <f t="shared" ca="1" si="189"/>
        <v>-688.4261233343218</v>
      </c>
    </row>
    <row r="1204" spans="10:25">
      <c r="J1204" s="47">
        <v>22</v>
      </c>
      <c r="K1204" s="48">
        <v>0.40499999999999997</v>
      </c>
      <c r="L1204" s="49">
        <v>51</v>
      </c>
      <c r="M1204" s="47">
        <v>1</v>
      </c>
      <c r="N1204" s="37">
        <f t="shared" si="180"/>
        <v>2.8672368685442962</v>
      </c>
      <c r="O1204" s="37">
        <f t="shared" si="181"/>
        <v>17.588352066489868</v>
      </c>
      <c r="P1204" s="37">
        <f t="shared" si="182"/>
        <v>0.94620286960226296</v>
      </c>
      <c r="Q1204" s="1">
        <f>VLOOKUP(P1204,Rates!$A$2:$B$7,2,TRUE)</f>
        <v>0.22</v>
      </c>
      <c r="R1204" s="38">
        <f t="shared" ca="1" si="183"/>
        <v>0.57279618679743038</v>
      </c>
      <c r="S1204" s="53">
        <f t="shared" ca="1" si="184"/>
        <v>1</v>
      </c>
      <c r="T1204" s="38">
        <f t="shared" ca="1" si="185"/>
        <v>0.94653566309763348</v>
      </c>
      <c r="U1204" s="54">
        <f t="shared" ca="1" si="186"/>
        <v>5.8574808946249561</v>
      </c>
      <c r="V1204">
        <f t="shared" ca="1" si="187"/>
        <v>8</v>
      </c>
      <c r="W1204" s="41">
        <f ca="1">VLOOKUP(LoanApplications!Q1204,Rates!$B$2:$C$7,2,FALSE)*V1204-800</f>
        <v>67.398382478407598</v>
      </c>
      <c r="X1204">
        <f t="shared" si="188"/>
        <v>1</v>
      </c>
      <c r="Y1204" s="41">
        <f t="shared" ca="1" si="189"/>
        <v>67.398382478407598</v>
      </c>
    </row>
    <row r="1205" spans="10:25">
      <c r="J1205" s="47">
        <v>4</v>
      </c>
      <c r="K1205" s="48">
        <v>1.0649999999999999</v>
      </c>
      <c r="L1205" s="49">
        <v>66</v>
      </c>
      <c r="M1205" s="47">
        <v>1</v>
      </c>
      <c r="N1205" s="37">
        <f t="shared" si="180"/>
        <v>0.44456982705626658</v>
      </c>
      <c r="O1205" s="37">
        <f t="shared" si="181"/>
        <v>1.5598190595341461</v>
      </c>
      <c r="P1205" s="37">
        <f t="shared" si="182"/>
        <v>0.60934738872442529</v>
      </c>
      <c r="Q1205" s="1">
        <f>VLOOKUP(P1205,Rates!$A$2:$B$7,2,TRUE)</f>
        <v>0.28000000000000003</v>
      </c>
      <c r="R1205" s="38">
        <f t="shared" ca="1" si="183"/>
        <v>0.91971322146052215</v>
      </c>
      <c r="S1205" s="53">
        <f t="shared" ca="1" si="184"/>
        <v>1</v>
      </c>
      <c r="T1205" s="38">
        <f t="shared" ca="1" si="185"/>
        <v>0.55361943303202654</v>
      </c>
      <c r="U1205" s="54">
        <f t="shared" ca="1" si="186"/>
        <v>1.6131668032809039</v>
      </c>
      <c r="V1205">
        <f t="shared" ca="1" si="187"/>
        <v>8</v>
      </c>
      <c r="W1205" s="41">
        <f ca="1">VLOOKUP(LoanApplications!Q1205,Rates!$B$2:$C$7,2,FALSE)*V1205-800</f>
        <v>86.259095044028413</v>
      </c>
      <c r="X1205">
        <f t="shared" si="188"/>
        <v>1</v>
      </c>
      <c r="Y1205" s="41">
        <f t="shared" ca="1" si="189"/>
        <v>86.259095044028413</v>
      </c>
    </row>
    <row r="1206" spans="10:25">
      <c r="J1206" s="47">
        <v>23</v>
      </c>
      <c r="K1206" s="48">
        <v>1.5489999999999999</v>
      </c>
      <c r="L1206" s="49">
        <v>52.999960000000002</v>
      </c>
      <c r="M1206" s="47">
        <v>1</v>
      </c>
      <c r="N1206" s="37">
        <f t="shared" si="180"/>
        <v>-1.8915736476039129</v>
      </c>
      <c r="O1206" s="37">
        <f t="shared" si="181"/>
        <v>0.15083426200290045</v>
      </c>
      <c r="P1206" s="37">
        <f t="shared" si="182"/>
        <v>0.13106514724404367</v>
      </c>
      <c r="Q1206" s="1">
        <f>VLOOKUP(P1206,Rates!$A$2:$B$7,2,TRUE)</f>
        <v>0.35</v>
      </c>
      <c r="R1206" s="38">
        <f t="shared" ca="1" si="183"/>
        <v>0.5713778525734452</v>
      </c>
      <c r="S1206" s="53">
        <f t="shared" ca="1" si="184"/>
        <v>0</v>
      </c>
      <c r="T1206" s="38">
        <f t="shared" ca="1" si="185"/>
        <v>0.42265231913691004</v>
      </c>
      <c r="U1206" s="54">
        <f t="shared" ca="1" si="186"/>
        <v>1.0986212549143413</v>
      </c>
      <c r="V1206">
        <f t="shared" ca="1" si="187"/>
        <v>1</v>
      </c>
      <c r="W1206" s="41">
        <f ca="1">VLOOKUP(LoanApplications!Q1206,Rates!$B$2:$C$7,2,FALSE)*V1206-800</f>
        <v>-686.43516829366274</v>
      </c>
      <c r="X1206">
        <f t="shared" si="188"/>
        <v>0</v>
      </c>
      <c r="Y1206" s="41">
        <f t="shared" ca="1" si="189"/>
        <v>0</v>
      </c>
    </row>
    <row r="1207" spans="10:25">
      <c r="J1207" s="47">
        <v>16</v>
      </c>
      <c r="K1207" s="48">
        <v>1.405</v>
      </c>
      <c r="L1207" s="49">
        <v>54</v>
      </c>
      <c r="M1207" s="47">
        <v>1</v>
      </c>
      <c r="N1207" s="37">
        <f t="shared" si="180"/>
        <v>-3.0142062405473595</v>
      </c>
      <c r="O1207" s="37">
        <f t="shared" si="181"/>
        <v>4.9084781537400181E-2</v>
      </c>
      <c r="P1207" s="37">
        <f t="shared" si="182"/>
        <v>4.6788193291173286E-2</v>
      </c>
      <c r="Q1207" s="1">
        <f>VLOOKUP(P1207,Rates!$A$2:$B$7,2,TRUE)</f>
        <v>0.35</v>
      </c>
      <c r="R1207" s="38">
        <f t="shared" ca="1" si="183"/>
        <v>0.64498644832549024</v>
      </c>
      <c r="S1207" s="53">
        <f t="shared" ca="1" si="184"/>
        <v>0</v>
      </c>
      <c r="T1207" s="38">
        <f t="shared" ca="1" si="185"/>
        <v>0.58320593608690063</v>
      </c>
      <c r="U1207" s="54">
        <f t="shared" ca="1" si="186"/>
        <v>1.7503260613910081</v>
      </c>
      <c r="V1207">
        <f t="shared" ca="1" si="187"/>
        <v>1</v>
      </c>
      <c r="W1207" s="41">
        <f ca="1">VLOOKUP(LoanApplications!Q1207,Rates!$B$2:$C$7,2,FALSE)*V1207-800</f>
        <v>-686.43516829366274</v>
      </c>
      <c r="X1207">
        <f t="shared" si="188"/>
        <v>0</v>
      </c>
      <c r="Y1207" s="41">
        <f t="shared" ca="1" si="189"/>
        <v>0</v>
      </c>
    </row>
    <row r="1208" spans="10:25">
      <c r="J1208" s="47">
        <v>17</v>
      </c>
      <c r="K1208" s="48">
        <v>0.77600000000000002</v>
      </c>
      <c r="L1208" s="49">
        <v>48</v>
      </c>
      <c r="M1208" s="47">
        <v>1</v>
      </c>
      <c r="N1208" s="37">
        <f t="shared" si="180"/>
        <v>-2.2055253000483823</v>
      </c>
      <c r="O1208" s="37">
        <f t="shared" si="181"/>
        <v>0.11019262590681819</v>
      </c>
      <c r="P1208" s="37">
        <f t="shared" si="182"/>
        <v>9.9255411480337993E-2</v>
      </c>
      <c r="Q1208" s="1">
        <f>VLOOKUP(P1208,Rates!$A$2:$B$7,2,TRUE)</f>
        <v>0.35</v>
      </c>
      <c r="R1208" s="38">
        <f t="shared" ca="1" si="183"/>
        <v>0.51326637564225319</v>
      </c>
      <c r="S1208" s="53">
        <f t="shared" ca="1" si="184"/>
        <v>0</v>
      </c>
      <c r="T1208" s="38">
        <f t="shared" ca="1" si="185"/>
        <v>5.5640783872291322E-2</v>
      </c>
      <c r="U1208" s="54">
        <f t="shared" ca="1" si="186"/>
        <v>0.11449731931822409</v>
      </c>
      <c r="V1208">
        <f t="shared" ca="1" si="187"/>
        <v>0</v>
      </c>
      <c r="W1208" s="41">
        <f ca="1">VLOOKUP(LoanApplications!Q1208,Rates!$B$2:$C$7,2,FALSE)*V1208-800</f>
        <v>-800</v>
      </c>
      <c r="X1208">
        <f t="shared" si="188"/>
        <v>0</v>
      </c>
      <c r="Y1208" s="41">
        <f t="shared" ca="1" si="189"/>
        <v>0</v>
      </c>
    </row>
    <row r="1209" spans="10:25">
      <c r="J1209" s="47">
        <v>12</v>
      </c>
      <c r="K1209" s="48">
        <v>1.5589999999999999</v>
      </c>
      <c r="L1209" s="49">
        <v>60</v>
      </c>
      <c r="M1209" s="47">
        <v>1</v>
      </c>
      <c r="N1209" s="37">
        <f t="shared" si="180"/>
        <v>-2.3233029592417012</v>
      </c>
      <c r="O1209" s="37">
        <f t="shared" si="181"/>
        <v>9.7949527426661354E-2</v>
      </c>
      <c r="P1209" s="37">
        <f t="shared" si="182"/>
        <v>8.9211320720937237E-2</v>
      </c>
      <c r="Q1209" s="1">
        <f>VLOOKUP(P1209,Rates!$A$2:$B$7,2,TRUE)</f>
        <v>0.35</v>
      </c>
      <c r="R1209" s="38">
        <f t="shared" ca="1" si="183"/>
        <v>0.30103258015939593</v>
      </c>
      <c r="S1209" s="53">
        <f t="shared" ca="1" si="184"/>
        <v>0</v>
      </c>
      <c r="T1209" s="38">
        <f t="shared" ca="1" si="185"/>
        <v>0.63900582892849567</v>
      </c>
      <c r="U1209" s="54">
        <f t="shared" ca="1" si="186"/>
        <v>2.0377869347918911</v>
      </c>
      <c r="V1209">
        <f t="shared" ca="1" si="187"/>
        <v>2</v>
      </c>
      <c r="W1209" s="41">
        <f ca="1">VLOOKUP(LoanApplications!Q1209,Rates!$B$2:$C$7,2,FALSE)*V1209-800</f>
        <v>-572.87033658732548</v>
      </c>
      <c r="X1209">
        <f t="shared" si="188"/>
        <v>0</v>
      </c>
      <c r="Y1209" s="41">
        <f t="shared" ca="1" si="189"/>
        <v>0</v>
      </c>
    </row>
    <row r="1210" spans="10:25">
      <c r="J1210" s="47">
        <v>20</v>
      </c>
      <c r="K1210" s="48">
        <v>1.8170000000000002</v>
      </c>
      <c r="L1210" s="49">
        <v>55</v>
      </c>
      <c r="M1210" s="47">
        <v>1</v>
      </c>
      <c r="N1210" s="37">
        <f t="shared" si="180"/>
        <v>-3.3682327283961868</v>
      </c>
      <c r="O1210" s="37">
        <f t="shared" si="181"/>
        <v>3.4450466908364466E-2</v>
      </c>
      <c r="P1210" s="37">
        <f t="shared" si="182"/>
        <v>3.3303157580203614E-2</v>
      </c>
      <c r="Q1210" s="1">
        <f>VLOOKUP(P1210,Rates!$A$2:$B$7,2,TRUE)</f>
        <v>0.35</v>
      </c>
      <c r="R1210" s="38">
        <f t="shared" ca="1" si="183"/>
        <v>0.78031797178530082</v>
      </c>
      <c r="S1210" s="53">
        <f t="shared" ca="1" si="184"/>
        <v>0</v>
      </c>
      <c r="T1210" s="38">
        <f t="shared" ca="1" si="185"/>
        <v>0.14725208134689027</v>
      </c>
      <c r="U1210" s="54">
        <f t="shared" ca="1" si="186"/>
        <v>0.31858259686645379</v>
      </c>
      <c r="V1210">
        <f t="shared" ca="1" si="187"/>
        <v>0</v>
      </c>
      <c r="W1210" s="41">
        <f ca="1">VLOOKUP(LoanApplications!Q1210,Rates!$B$2:$C$7,2,FALSE)*V1210-800</f>
        <v>-800</v>
      </c>
      <c r="X1210">
        <f t="shared" si="188"/>
        <v>0</v>
      </c>
      <c r="Y1210" s="41">
        <f t="shared" ca="1" si="189"/>
        <v>0</v>
      </c>
    </row>
    <row r="1211" spans="10:25">
      <c r="J1211" s="47">
        <v>23</v>
      </c>
      <c r="K1211" s="48">
        <v>1.222</v>
      </c>
      <c r="L1211" s="49">
        <v>62</v>
      </c>
      <c r="M1211" s="47">
        <v>1</v>
      </c>
      <c r="N1211" s="37">
        <f t="shared" si="180"/>
        <v>4.1164958208176898</v>
      </c>
      <c r="O1211" s="37">
        <f t="shared" si="181"/>
        <v>61.343905159455453</v>
      </c>
      <c r="P1211" s="37">
        <f t="shared" si="182"/>
        <v>0.98395993966944606</v>
      </c>
      <c r="Q1211" s="1">
        <f>VLOOKUP(P1211,Rates!$A$2:$B$7,2,TRUE)</f>
        <v>0.15</v>
      </c>
      <c r="R1211" s="38">
        <f t="shared" ca="1" si="183"/>
        <v>0.99214935046267538</v>
      </c>
      <c r="S1211" s="53">
        <f t="shared" ca="1" si="184"/>
        <v>1</v>
      </c>
      <c r="T1211" s="38">
        <f t="shared" ca="1" si="185"/>
        <v>0.36184166469269397</v>
      </c>
      <c r="U1211" s="54">
        <f t="shared" ca="1" si="186"/>
        <v>0.89833770392934587</v>
      </c>
      <c r="V1211">
        <f t="shared" ca="1" si="187"/>
        <v>8</v>
      </c>
      <c r="W1211" s="41">
        <f ca="1">VLOOKUP(LoanApplications!Q1211,Rates!$B$2:$C$7,2,FALSE)*V1211-800</f>
        <v>45.652073294430465</v>
      </c>
      <c r="X1211">
        <f t="shared" si="188"/>
        <v>1</v>
      </c>
      <c r="Y1211" s="41">
        <f t="shared" ca="1" si="189"/>
        <v>45.652073294430465</v>
      </c>
    </row>
    <row r="1212" spans="10:25">
      <c r="J1212" s="47">
        <v>14</v>
      </c>
      <c r="K1212" s="48">
        <v>0.89</v>
      </c>
      <c r="L1212" s="49">
        <v>50</v>
      </c>
      <c r="M1212" s="47">
        <v>1</v>
      </c>
      <c r="N1212" s="37">
        <f t="shared" si="180"/>
        <v>-2.8682027042214102</v>
      </c>
      <c r="O1212" s="37">
        <f t="shared" si="181"/>
        <v>5.6800922952608204E-2</v>
      </c>
      <c r="P1212" s="37">
        <f t="shared" si="182"/>
        <v>5.3747987647391006E-2</v>
      </c>
      <c r="Q1212" s="1">
        <f>VLOOKUP(P1212,Rates!$A$2:$B$7,2,TRUE)</f>
        <v>0.35</v>
      </c>
      <c r="R1212" s="38">
        <f t="shared" ca="1" si="183"/>
        <v>0.16055818385232346</v>
      </c>
      <c r="S1212" s="53">
        <f t="shared" ca="1" si="184"/>
        <v>0</v>
      </c>
      <c r="T1212" s="38">
        <f t="shared" ca="1" si="185"/>
        <v>0.9373161371909946</v>
      </c>
      <c r="U1212" s="54">
        <f t="shared" ca="1" si="186"/>
        <v>5.5393024718724009</v>
      </c>
      <c r="V1212">
        <f t="shared" ca="1" si="187"/>
        <v>5</v>
      </c>
      <c r="W1212" s="41">
        <f ca="1">VLOOKUP(LoanApplications!Q1212,Rates!$B$2:$C$7,2,FALSE)*V1212-800</f>
        <v>-232.17584146831359</v>
      </c>
      <c r="X1212">
        <f t="shared" si="188"/>
        <v>0</v>
      </c>
      <c r="Y1212" s="41">
        <f t="shared" ca="1" si="189"/>
        <v>0</v>
      </c>
    </row>
    <row r="1213" spans="10:25">
      <c r="J1213" s="47">
        <v>22</v>
      </c>
      <c r="K1213" s="48">
        <v>2.3579999999999997</v>
      </c>
      <c r="L1213" s="49">
        <v>65</v>
      </c>
      <c r="M1213" s="47">
        <v>1</v>
      </c>
      <c r="N1213" s="37">
        <f t="shared" si="180"/>
        <v>-0.79858468976094699</v>
      </c>
      <c r="O1213" s="37">
        <f t="shared" si="181"/>
        <v>0.44996535423933814</v>
      </c>
      <c r="P1213" s="37">
        <f t="shared" si="182"/>
        <v>0.31032834882830224</v>
      </c>
      <c r="Q1213" s="1">
        <f>VLOOKUP(P1213,Rates!$A$2:$B$7,2,TRUE)</f>
        <v>0.3</v>
      </c>
      <c r="R1213" s="38">
        <f t="shared" ca="1" si="183"/>
        <v>0.27426226326996006</v>
      </c>
      <c r="S1213" s="53">
        <f t="shared" ca="1" si="184"/>
        <v>0</v>
      </c>
      <c r="T1213" s="38">
        <f t="shared" ca="1" si="185"/>
        <v>0.13953184961062925</v>
      </c>
      <c r="U1213" s="54">
        <f t="shared" ca="1" si="186"/>
        <v>0.30055735385473425</v>
      </c>
      <c r="V1213">
        <f t="shared" ca="1" si="187"/>
        <v>0</v>
      </c>
      <c r="W1213" s="41">
        <f ca="1">VLOOKUP(LoanApplications!Q1213,Rates!$B$2:$C$7,2,FALSE)*V1213-800</f>
        <v>-800</v>
      </c>
      <c r="X1213">
        <f t="shared" si="188"/>
        <v>1</v>
      </c>
      <c r="Y1213" s="41">
        <f t="shared" ca="1" si="189"/>
        <v>-800</v>
      </c>
    </row>
    <row r="1214" spans="10:25">
      <c r="J1214" s="47">
        <v>12</v>
      </c>
      <c r="K1214" s="48">
        <v>0.20899999999999999</v>
      </c>
      <c r="L1214" s="49">
        <v>42</v>
      </c>
      <c r="M1214" s="47">
        <v>1</v>
      </c>
      <c r="N1214" s="37">
        <f t="shared" si="180"/>
        <v>-3.7468233543829292</v>
      </c>
      <c r="O1214" s="37">
        <f t="shared" si="181"/>
        <v>2.3592572185749009E-2</v>
      </c>
      <c r="P1214" s="37">
        <f t="shared" si="182"/>
        <v>2.3048791899075757E-2</v>
      </c>
      <c r="Q1214" s="1">
        <f>VLOOKUP(P1214,Rates!$A$2:$B$7,2,TRUE)</f>
        <v>0.35</v>
      </c>
      <c r="R1214" s="38">
        <f t="shared" ca="1" si="183"/>
        <v>0.88041765788430493</v>
      </c>
      <c r="S1214" s="53">
        <f t="shared" ca="1" si="184"/>
        <v>0</v>
      </c>
      <c r="T1214" s="38">
        <f t="shared" ca="1" si="185"/>
        <v>0.87368286577833187</v>
      </c>
      <c r="U1214" s="54">
        <f t="shared" ca="1" si="186"/>
        <v>4.1379191918953371</v>
      </c>
      <c r="V1214">
        <f t="shared" ca="1" si="187"/>
        <v>4</v>
      </c>
      <c r="W1214" s="41">
        <f ca="1">VLOOKUP(LoanApplications!Q1214,Rates!$B$2:$C$7,2,FALSE)*V1214-800</f>
        <v>-345.74067317465091</v>
      </c>
      <c r="X1214">
        <f t="shared" si="188"/>
        <v>0</v>
      </c>
      <c r="Y1214" s="41">
        <f t="shared" ca="1" si="189"/>
        <v>0</v>
      </c>
    </row>
    <row r="1215" spans="10:25">
      <c r="J1215" s="47">
        <v>23</v>
      </c>
      <c r="K1215" s="48">
        <v>1.8559999999999999</v>
      </c>
      <c r="L1215" s="49">
        <v>54</v>
      </c>
      <c r="M1215" s="47">
        <v>1</v>
      </c>
      <c r="N1215" s="37">
        <f t="shared" si="180"/>
        <v>-3.0387569252162834</v>
      </c>
      <c r="O1215" s="37">
        <f t="shared" si="181"/>
        <v>4.789438881249989E-2</v>
      </c>
      <c r="P1215" s="37">
        <f t="shared" si="182"/>
        <v>4.5705358597038594E-2</v>
      </c>
      <c r="Q1215" s="1">
        <f>VLOOKUP(P1215,Rates!$A$2:$B$7,2,TRUE)</f>
        <v>0.35</v>
      </c>
      <c r="R1215" s="38">
        <f t="shared" ca="1" si="183"/>
        <v>0.59901158409373434</v>
      </c>
      <c r="S1215" s="53">
        <f t="shared" ca="1" si="184"/>
        <v>0</v>
      </c>
      <c r="T1215" s="38">
        <f t="shared" ca="1" si="185"/>
        <v>0.85354401665848934</v>
      </c>
      <c r="U1215" s="54">
        <f t="shared" ca="1" si="186"/>
        <v>3.8420607013548338</v>
      </c>
      <c r="V1215">
        <f t="shared" ca="1" si="187"/>
        <v>3</v>
      </c>
      <c r="W1215" s="41">
        <f ca="1">VLOOKUP(LoanApplications!Q1215,Rates!$B$2:$C$7,2,FALSE)*V1215-800</f>
        <v>-459.30550488098817</v>
      </c>
      <c r="X1215">
        <f t="shared" si="188"/>
        <v>0</v>
      </c>
      <c r="Y1215" s="41">
        <f t="shared" ca="1" si="189"/>
        <v>0</v>
      </c>
    </row>
    <row r="1216" spans="10:25">
      <c r="J1216" s="47">
        <v>14</v>
      </c>
      <c r="K1216" s="48">
        <v>1.7890000000000001</v>
      </c>
      <c r="L1216" s="49">
        <v>64</v>
      </c>
      <c r="M1216" s="47">
        <v>1</v>
      </c>
      <c r="N1216" s="37">
        <f t="shared" si="180"/>
        <v>-0.96287663395085588</v>
      </c>
      <c r="O1216" s="37">
        <f t="shared" si="181"/>
        <v>0.38179302600548681</v>
      </c>
      <c r="P1216" s="37">
        <f t="shared" si="182"/>
        <v>0.27630261466088107</v>
      </c>
      <c r="Q1216" s="1">
        <f>VLOOKUP(P1216,Rates!$A$2:$B$7,2,TRUE)</f>
        <v>0.3</v>
      </c>
      <c r="R1216" s="38">
        <f t="shared" ca="1" si="183"/>
        <v>0.15456018215577649</v>
      </c>
      <c r="S1216" s="53">
        <f t="shared" ca="1" si="184"/>
        <v>0</v>
      </c>
      <c r="T1216" s="38">
        <f t="shared" ca="1" si="185"/>
        <v>0.16529823502809071</v>
      </c>
      <c r="U1216" s="54">
        <f t="shared" ca="1" si="186"/>
        <v>0.36136157125833612</v>
      </c>
      <c r="V1216">
        <f t="shared" ca="1" si="187"/>
        <v>0</v>
      </c>
      <c r="W1216" s="41">
        <f ca="1">VLOOKUP(LoanApplications!Q1216,Rates!$B$2:$C$7,2,FALSE)*V1216-800</f>
        <v>-800</v>
      </c>
      <c r="X1216">
        <f t="shared" si="188"/>
        <v>0</v>
      </c>
      <c r="Y1216" s="41">
        <f t="shared" ca="1" si="189"/>
        <v>0</v>
      </c>
    </row>
    <row r="1217" spans="10:25">
      <c r="J1217" s="47">
        <v>10</v>
      </c>
      <c r="K1217" s="48">
        <v>1.244</v>
      </c>
      <c r="L1217" s="49">
        <v>60</v>
      </c>
      <c r="M1217" s="47">
        <v>1</v>
      </c>
      <c r="N1217" s="37">
        <f t="shared" si="180"/>
        <v>-1.332389676059762</v>
      </c>
      <c r="O1217" s="37">
        <f t="shared" si="181"/>
        <v>0.26384600087451104</v>
      </c>
      <c r="P1217" s="37">
        <f t="shared" si="182"/>
        <v>0.20876435949628697</v>
      </c>
      <c r="Q1217" s="1">
        <f>VLOOKUP(P1217,Rates!$A$2:$B$7,2,TRUE)</f>
        <v>0.35</v>
      </c>
      <c r="R1217" s="38">
        <f t="shared" ca="1" si="183"/>
        <v>0.29084205435263788</v>
      </c>
      <c r="S1217" s="53">
        <f t="shared" ca="1" si="184"/>
        <v>0</v>
      </c>
      <c r="T1217" s="38">
        <f t="shared" ca="1" si="185"/>
        <v>0.61840281561173405</v>
      </c>
      <c r="U1217" s="54">
        <f t="shared" ca="1" si="186"/>
        <v>1.9267794357453691</v>
      </c>
      <c r="V1217">
        <f t="shared" ca="1" si="187"/>
        <v>1</v>
      </c>
      <c r="W1217" s="41">
        <f ca="1">VLOOKUP(LoanApplications!Q1217,Rates!$B$2:$C$7,2,FALSE)*V1217-800</f>
        <v>-686.43516829366274</v>
      </c>
      <c r="X1217">
        <f t="shared" si="188"/>
        <v>0</v>
      </c>
      <c r="Y1217" s="41">
        <f t="shared" ca="1" si="189"/>
        <v>0</v>
      </c>
    </row>
    <row r="1218" spans="10:25">
      <c r="J1218" s="47">
        <v>20</v>
      </c>
      <c r="K1218" s="48">
        <v>0.65300000000000002</v>
      </c>
      <c r="L1218" s="49">
        <v>46</v>
      </c>
      <c r="M1218" s="47">
        <v>1</v>
      </c>
      <c r="N1218" s="37">
        <f t="shared" si="180"/>
        <v>-1.4952764265611371</v>
      </c>
      <c r="O1218" s="37">
        <f t="shared" si="181"/>
        <v>0.22418662502670272</v>
      </c>
      <c r="P1218" s="37">
        <f t="shared" si="182"/>
        <v>0.18313108511687309</v>
      </c>
      <c r="Q1218" s="1">
        <f>VLOOKUP(P1218,Rates!$A$2:$B$7,2,TRUE)</f>
        <v>0.35</v>
      </c>
      <c r="R1218" s="38">
        <f t="shared" ca="1" si="183"/>
        <v>0.13247102322509829</v>
      </c>
      <c r="S1218" s="53">
        <f t="shared" ca="1" si="184"/>
        <v>0</v>
      </c>
      <c r="T1218" s="38">
        <f t="shared" ca="1" si="185"/>
        <v>0.7368982674536505</v>
      </c>
      <c r="U1218" s="54">
        <f t="shared" ca="1" si="186"/>
        <v>2.6704290116654326</v>
      </c>
      <c r="V1218">
        <f t="shared" ca="1" si="187"/>
        <v>2</v>
      </c>
      <c r="W1218" s="41">
        <f ca="1">VLOOKUP(LoanApplications!Q1218,Rates!$B$2:$C$7,2,FALSE)*V1218-800</f>
        <v>-572.87033658732548</v>
      </c>
      <c r="X1218">
        <f t="shared" si="188"/>
        <v>0</v>
      </c>
      <c r="Y1218" s="41">
        <f t="shared" ca="1" si="189"/>
        <v>0</v>
      </c>
    </row>
    <row r="1219" spans="10:25">
      <c r="J1219" s="47">
        <v>1</v>
      </c>
      <c r="K1219" s="48">
        <v>1.0740000000000001</v>
      </c>
      <c r="L1219" s="49">
        <v>61</v>
      </c>
      <c r="M1219" s="47">
        <v>1</v>
      </c>
      <c r="N1219" s="37">
        <f t="shared" ref="N1219:N1282" si="190">SUMPRODUCT($A$10:$D$10,J1219:M1219)</f>
        <v>-2.9917007432239231</v>
      </c>
      <c r="O1219" s="37">
        <f t="shared" ref="O1219:O1282" si="191">EXP(N1219)</f>
        <v>5.0201983394019385E-2</v>
      </c>
      <c r="P1219" s="37">
        <f t="shared" ref="P1219:P1282" si="192">O1219/(1+O1219)</f>
        <v>4.7802217276125998E-2</v>
      </c>
      <c r="Q1219" s="1">
        <f>VLOOKUP(P1219,Rates!$A$2:$B$7,2,TRUE)</f>
        <v>0.35</v>
      </c>
      <c r="R1219" s="38">
        <f t="shared" ref="R1219:R1282" ca="1" si="193">RAND()</f>
        <v>0.10516856614413228</v>
      </c>
      <c r="S1219" s="53">
        <f t="shared" ref="S1219:S1282" ca="1" si="194">_xlfn.BINOM.INV(1,P1219,R1219)</f>
        <v>0</v>
      </c>
      <c r="T1219" s="38">
        <f t="shared" ref="T1219:T1282" ca="1" si="195">RAND()</f>
        <v>0.9457329158606036</v>
      </c>
      <c r="U1219" s="54">
        <f t="shared" ref="U1219:U1282" ca="1" si="196">_xlfn.GAMMA.INV(T1219,1,2)</f>
        <v>5.8276748422499551</v>
      </c>
      <c r="V1219">
        <f t="shared" ref="V1219:V1282" ca="1" si="197">IF(S1219=1,8,MIN(FLOOR(U1219,1),7))</f>
        <v>5</v>
      </c>
      <c r="W1219" s="41">
        <f ca="1">VLOOKUP(LoanApplications!Q1219,Rates!$B$2:$C$7,2,FALSE)*V1219-800</f>
        <v>-232.17584146831359</v>
      </c>
      <c r="X1219">
        <f t="shared" ref="X1219:X1282" si="198">IF(P1219&gt;$AB$2,1,0)</f>
        <v>0</v>
      </c>
      <c r="Y1219" s="41">
        <f t="shared" ref="Y1219:Y1282" ca="1" si="199">X1219*W1219</f>
        <v>0</v>
      </c>
    </row>
    <row r="1220" spans="10:25">
      <c r="J1220" s="47">
        <v>16</v>
      </c>
      <c r="K1220" s="48">
        <v>0.82200000000000006</v>
      </c>
      <c r="L1220" s="49">
        <v>48</v>
      </c>
      <c r="M1220" s="47">
        <v>1</v>
      </c>
      <c r="N1220" s="37">
        <f t="shared" si="190"/>
        <v>-2.7857124368399298</v>
      </c>
      <c r="O1220" s="37">
        <f t="shared" si="191"/>
        <v>6.168512661591935E-2</v>
      </c>
      <c r="P1220" s="37">
        <f t="shared" si="192"/>
        <v>5.8101149832001819E-2</v>
      </c>
      <c r="Q1220" s="1">
        <f>VLOOKUP(P1220,Rates!$A$2:$B$7,2,TRUE)</f>
        <v>0.35</v>
      </c>
      <c r="R1220" s="38">
        <f t="shared" ca="1" si="193"/>
        <v>0.91902148303345477</v>
      </c>
      <c r="S1220" s="53">
        <f t="shared" ca="1" si="194"/>
        <v>0</v>
      </c>
      <c r="T1220" s="38">
        <f t="shared" ca="1" si="195"/>
        <v>0.17171050510281138</v>
      </c>
      <c r="U1220" s="54">
        <f t="shared" ca="1" si="196"/>
        <v>0.37678510837078016</v>
      </c>
      <c r="V1220">
        <f t="shared" ca="1" si="197"/>
        <v>0</v>
      </c>
      <c r="W1220" s="41">
        <f ca="1">VLOOKUP(LoanApplications!Q1220,Rates!$B$2:$C$7,2,FALSE)*V1220-800</f>
        <v>-800</v>
      </c>
      <c r="X1220">
        <f t="shared" si="198"/>
        <v>0</v>
      </c>
      <c r="Y1220" s="41">
        <f t="shared" ca="1" si="199"/>
        <v>0</v>
      </c>
    </row>
    <row r="1221" spans="10:25">
      <c r="J1221" s="47">
        <v>22</v>
      </c>
      <c r="K1221" s="48">
        <v>1.7390000000000001</v>
      </c>
      <c r="L1221" s="49">
        <v>59</v>
      </c>
      <c r="M1221" s="47">
        <v>1</v>
      </c>
      <c r="N1221" s="37">
        <f t="shared" si="190"/>
        <v>-0.37980500879666224</v>
      </c>
      <c r="O1221" s="37">
        <f t="shared" si="191"/>
        <v>0.68399476917304147</v>
      </c>
      <c r="P1221" s="37">
        <f t="shared" si="192"/>
        <v>0.40617392743383074</v>
      </c>
      <c r="Q1221" s="1">
        <f>VLOOKUP(P1221,Rates!$A$2:$B$7,2,TRUE)</f>
        <v>0.3</v>
      </c>
      <c r="R1221" s="38">
        <f t="shared" ca="1" si="193"/>
        <v>0.5237161216554469</v>
      </c>
      <c r="S1221" s="53">
        <f t="shared" ca="1" si="194"/>
        <v>0</v>
      </c>
      <c r="T1221" s="38">
        <f t="shared" ca="1" si="195"/>
        <v>0.97629797573229182</v>
      </c>
      <c r="U1221" s="54">
        <f t="shared" ca="1" si="196"/>
        <v>7.4843896446977505</v>
      </c>
      <c r="V1221">
        <f t="shared" ca="1" si="197"/>
        <v>7</v>
      </c>
      <c r="W1221" s="41">
        <f ca="1">VLOOKUP(LoanApplications!Q1221,Rates!$B$2:$C$7,2,FALSE)*V1221-800</f>
        <v>-18.982863340253061</v>
      </c>
      <c r="X1221">
        <f t="shared" si="198"/>
        <v>1</v>
      </c>
      <c r="Y1221" s="41">
        <f t="shared" ca="1" si="199"/>
        <v>-18.982863340253061</v>
      </c>
    </row>
    <row r="1222" spans="10:25">
      <c r="J1222" s="47">
        <v>14</v>
      </c>
      <c r="K1222" s="48">
        <v>1.1910000000000001</v>
      </c>
      <c r="L1222" s="49">
        <v>55</v>
      </c>
      <c r="M1222" s="47">
        <v>1</v>
      </c>
      <c r="N1222" s="37">
        <f t="shared" si="190"/>
        <v>-2.0816371800986389</v>
      </c>
      <c r="O1222" s="37">
        <f t="shared" si="191"/>
        <v>0.12472584627900819</v>
      </c>
      <c r="P1222" s="37">
        <f t="shared" si="192"/>
        <v>0.1108944430250674</v>
      </c>
      <c r="Q1222" s="1">
        <f>VLOOKUP(P1222,Rates!$A$2:$B$7,2,TRUE)</f>
        <v>0.35</v>
      </c>
      <c r="R1222" s="38">
        <f t="shared" ca="1" si="193"/>
        <v>0.91267784046535805</v>
      </c>
      <c r="S1222" s="53">
        <f t="shared" ca="1" si="194"/>
        <v>1</v>
      </c>
      <c r="T1222" s="38">
        <f t="shared" ca="1" si="195"/>
        <v>0.66464114192211721</v>
      </c>
      <c r="U1222" s="54">
        <f t="shared" ca="1" si="196"/>
        <v>2.1851082047177535</v>
      </c>
      <c r="V1222">
        <f t="shared" ca="1" si="197"/>
        <v>8</v>
      </c>
      <c r="W1222" s="41">
        <f ca="1">VLOOKUP(LoanApplications!Q1222,Rates!$B$2:$C$7,2,FALSE)*V1222-800</f>
        <v>108.51865365069818</v>
      </c>
      <c r="X1222">
        <f t="shared" si="198"/>
        <v>0</v>
      </c>
      <c r="Y1222" s="41">
        <f t="shared" ca="1" si="199"/>
        <v>0</v>
      </c>
    </row>
    <row r="1223" spans="10:25">
      <c r="J1223" s="47">
        <v>15</v>
      </c>
      <c r="K1223" s="48">
        <v>0.251</v>
      </c>
      <c r="L1223" s="49">
        <v>48</v>
      </c>
      <c r="M1223" s="47">
        <v>1</v>
      </c>
      <c r="N1223" s="37">
        <f t="shared" si="190"/>
        <v>-0.10461106620143212</v>
      </c>
      <c r="O1223" s="37">
        <f t="shared" si="191"/>
        <v>0.90067475732742808</v>
      </c>
      <c r="P1223" s="37">
        <f t="shared" si="192"/>
        <v>0.47387105755741321</v>
      </c>
      <c r="Q1223" s="1">
        <f>VLOOKUP(P1223,Rates!$A$2:$B$7,2,TRUE)</f>
        <v>0.28000000000000003</v>
      </c>
      <c r="R1223" s="38">
        <f t="shared" ca="1" si="193"/>
        <v>0.14710061020635101</v>
      </c>
      <c r="S1223" s="53">
        <f t="shared" ca="1" si="194"/>
        <v>0</v>
      </c>
      <c r="T1223" s="38">
        <f t="shared" ca="1" si="195"/>
        <v>0.52099453625104053</v>
      </c>
      <c r="U1223" s="54">
        <f t="shared" ca="1" si="196"/>
        <v>1.4720865501244964</v>
      </c>
      <c r="V1223">
        <f t="shared" ca="1" si="197"/>
        <v>1</v>
      </c>
      <c r="W1223" s="41">
        <f ca="1">VLOOKUP(LoanApplications!Q1223,Rates!$B$2:$C$7,2,FALSE)*V1223-800</f>
        <v>-689.21761311949649</v>
      </c>
      <c r="X1223">
        <f t="shared" si="198"/>
        <v>1</v>
      </c>
      <c r="Y1223" s="41">
        <f t="shared" ca="1" si="199"/>
        <v>-689.21761311949649</v>
      </c>
    </row>
    <row r="1224" spans="10:25">
      <c r="J1224" s="47">
        <v>5</v>
      </c>
      <c r="K1224" s="48">
        <v>0.375</v>
      </c>
      <c r="L1224" s="49">
        <v>66</v>
      </c>
      <c r="M1224" s="47">
        <v>1</v>
      </c>
      <c r="N1224" s="37">
        <f t="shared" si="190"/>
        <v>4.4287598792205074</v>
      </c>
      <c r="O1224" s="37">
        <f t="shared" si="191"/>
        <v>83.827396328479736</v>
      </c>
      <c r="P1224" s="37">
        <f t="shared" si="192"/>
        <v>0.98821135572607144</v>
      </c>
      <c r="Q1224" s="1">
        <f>VLOOKUP(P1224,Rates!$A$2:$B$7,2,TRUE)</f>
        <v>0.15</v>
      </c>
      <c r="R1224" s="38">
        <f t="shared" ca="1" si="193"/>
        <v>4.1332435522074551E-3</v>
      </c>
      <c r="S1224" s="53">
        <f t="shared" ca="1" si="194"/>
        <v>0</v>
      </c>
      <c r="T1224" s="38">
        <f t="shared" ca="1" si="195"/>
        <v>0.30175685157157728</v>
      </c>
      <c r="U1224" s="54">
        <f t="shared" ca="1" si="196"/>
        <v>0.71837577339123282</v>
      </c>
      <c r="V1224">
        <f t="shared" ca="1" si="197"/>
        <v>0</v>
      </c>
      <c r="W1224" s="41">
        <f ca="1">VLOOKUP(LoanApplications!Q1224,Rates!$B$2:$C$7,2,FALSE)*V1224-800</f>
        <v>-800</v>
      </c>
      <c r="X1224">
        <f t="shared" si="198"/>
        <v>1</v>
      </c>
      <c r="Y1224" s="41">
        <f t="shared" ca="1" si="199"/>
        <v>-800</v>
      </c>
    </row>
    <row r="1225" spans="10:25">
      <c r="J1225" s="47">
        <v>7</v>
      </c>
      <c r="K1225" s="48">
        <v>0.55000000000000004</v>
      </c>
      <c r="L1225" s="49">
        <v>65</v>
      </c>
      <c r="M1225" s="47">
        <v>1</v>
      </c>
      <c r="N1225" s="37">
        <f t="shared" si="190"/>
        <v>3.7023338524667153</v>
      </c>
      <c r="O1225" s="37">
        <f t="shared" si="191"/>
        <v>40.541812642416225</v>
      </c>
      <c r="P1225" s="37">
        <f t="shared" si="192"/>
        <v>0.97592786793855613</v>
      </c>
      <c r="Q1225" s="1">
        <f>VLOOKUP(P1225,Rates!$A$2:$B$7,2,TRUE)</f>
        <v>0.15</v>
      </c>
      <c r="R1225" s="38">
        <f t="shared" ca="1" si="193"/>
        <v>0.58690018763125362</v>
      </c>
      <c r="S1225" s="53">
        <f t="shared" ca="1" si="194"/>
        <v>1</v>
      </c>
      <c r="T1225" s="38">
        <f t="shared" ca="1" si="195"/>
        <v>0.72086787840520339</v>
      </c>
      <c r="U1225" s="54">
        <f t="shared" ca="1" si="196"/>
        <v>2.5521401102978318</v>
      </c>
      <c r="V1225">
        <f t="shared" ca="1" si="197"/>
        <v>8</v>
      </c>
      <c r="W1225" s="41">
        <f ca="1">VLOOKUP(LoanApplications!Q1225,Rates!$B$2:$C$7,2,FALSE)*V1225-800</f>
        <v>45.652073294430465</v>
      </c>
      <c r="X1225">
        <f t="shared" si="198"/>
        <v>1</v>
      </c>
      <c r="Y1225" s="41">
        <f t="shared" ca="1" si="199"/>
        <v>45.652073294430465</v>
      </c>
    </row>
    <row r="1226" spans="10:25">
      <c r="J1226" s="47">
        <v>21</v>
      </c>
      <c r="K1226" s="48">
        <v>1.6239999999999999</v>
      </c>
      <c r="L1226" s="49">
        <v>60</v>
      </c>
      <c r="M1226" s="47">
        <v>1</v>
      </c>
      <c r="N1226" s="37">
        <f t="shared" si="190"/>
        <v>0.3665219606034853</v>
      </c>
      <c r="O1226" s="37">
        <f t="shared" si="191"/>
        <v>1.4427080829425643</v>
      </c>
      <c r="P1226" s="37">
        <f t="shared" si="192"/>
        <v>0.59061829492316242</v>
      </c>
      <c r="Q1226" s="1">
        <f>VLOOKUP(P1226,Rates!$A$2:$B$7,2,TRUE)</f>
        <v>0.28000000000000003</v>
      </c>
      <c r="R1226" s="38">
        <f t="shared" ca="1" si="193"/>
        <v>0.39119379323828707</v>
      </c>
      <c r="S1226" s="53">
        <f t="shared" ca="1" si="194"/>
        <v>0</v>
      </c>
      <c r="T1226" s="38">
        <f t="shared" ca="1" si="195"/>
        <v>0.32971964286450861</v>
      </c>
      <c r="U1226" s="54">
        <f t="shared" ca="1" si="196"/>
        <v>0.80011842126875576</v>
      </c>
      <c r="V1226">
        <f t="shared" ca="1" si="197"/>
        <v>0</v>
      </c>
      <c r="W1226" s="41">
        <f ca="1">VLOOKUP(LoanApplications!Q1226,Rates!$B$2:$C$7,2,FALSE)*V1226-800</f>
        <v>-800</v>
      </c>
      <c r="X1226">
        <f t="shared" si="198"/>
        <v>1</v>
      </c>
      <c r="Y1226" s="41">
        <f t="shared" ca="1" si="199"/>
        <v>-800</v>
      </c>
    </row>
    <row r="1227" spans="10:25">
      <c r="J1227" s="47">
        <v>16</v>
      </c>
      <c r="K1227" s="48">
        <v>1.9239999999999999</v>
      </c>
      <c r="L1227" s="49">
        <v>59</v>
      </c>
      <c r="M1227" s="47">
        <v>1</v>
      </c>
      <c r="N1227" s="37">
        <f t="shared" si="190"/>
        <v>-3.3799274175911229</v>
      </c>
      <c r="O1227" s="37">
        <f t="shared" si="191"/>
        <v>3.404992607056679E-2</v>
      </c>
      <c r="P1227" s="37">
        <f t="shared" si="192"/>
        <v>3.2928706063505016E-2</v>
      </c>
      <c r="Q1227" s="1">
        <f>VLOOKUP(P1227,Rates!$A$2:$B$7,2,TRUE)</f>
        <v>0.35</v>
      </c>
      <c r="R1227" s="38">
        <f t="shared" ca="1" si="193"/>
        <v>0.70887754123640256</v>
      </c>
      <c r="S1227" s="53">
        <f t="shared" ca="1" si="194"/>
        <v>0</v>
      </c>
      <c r="T1227" s="38">
        <f t="shared" ca="1" si="195"/>
        <v>0.12091298201484246</v>
      </c>
      <c r="U1227" s="54">
        <f t="shared" ca="1" si="196"/>
        <v>0.25774277925330408</v>
      </c>
      <c r="V1227">
        <f t="shared" ca="1" si="197"/>
        <v>0</v>
      </c>
      <c r="W1227" s="41">
        <f ca="1">VLOOKUP(LoanApplications!Q1227,Rates!$B$2:$C$7,2,FALSE)*V1227-800</f>
        <v>-800</v>
      </c>
      <c r="X1227">
        <f t="shared" si="198"/>
        <v>0</v>
      </c>
      <c r="Y1227" s="41">
        <f t="shared" ca="1" si="199"/>
        <v>0</v>
      </c>
    </row>
    <row r="1228" spans="10:25">
      <c r="J1228" s="47">
        <v>21</v>
      </c>
      <c r="K1228" s="48">
        <v>0.79699999999999993</v>
      </c>
      <c r="L1228" s="49">
        <v>52</v>
      </c>
      <c r="M1228" s="47">
        <v>1</v>
      </c>
      <c r="N1228" s="37">
        <f t="shared" si="190"/>
        <v>0.93370439991035425</v>
      </c>
      <c r="O1228" s="37">
        <f t="shared" si="191"/>
        <v>2.5439154246821105</v>
      </c>
      <c r="P1228" s="37">
        <f t="shared" si="192"/>
        <v>0.71782622321194356</v>
      </c>
      <c r="Q1228" s="1">
        <f>VLOOKUP(P1228,Rates!$A$2:$B$7,2,TRUE)</f>
        <v>0.25</v>
      </c>
      <c r="R1228" s="38">
        <f t="shared" ca="1" si="193"/>
        <v>0.69616109145182137</v>
      </c>
      <c r="S1228" s="53">
        <f t="shared" ca="1" si="194"/>
        <v>1</v>
      </c>
      <c r="T1228" s="38">
        <f t="shared" ca="1" si="195"/>
        <v>0.57486275837723455</v>
      </c>
      <c r="U1228" s="54">
        <f t="shared" ca="1" si="196"/>
        <v>1.7106864814406086</v>
      </c>
      <c r="V1228">
        <f t="shared" ca="1" si="197"/>
        <v>8</v>
      </c>
      <c r="W1228" s="41">
        <f ca="1">VLOOKUP(LoanApplications!Q1228,Rates!$B$2:$C$7,2,FALSE)*V1228-800</f>
        <v>76.803357187340907</v>
      </c>
      <c r="X1228">
        <f t="shared" si="198"/>
        <v>1</v>
      </c>
      <c r="Y1228" s="41">
        <f t="shared" ca="1" si="199"/>
        <v>76.803357187340907</v>
      </c>
    </row>
    <row r="1229" spans="10:25">
      <c r="J1229" s="47">
        <v>16</v>
      </c>
      <c r="K1229" s="48">
        <v>1.9339999999999999</v>
      </c>
      <c r="L1229" s="49">
        <v>68</v>
      </c>
      <c r="M1229" s="47">
        <v>1</v>
      </c>
      <c r="N1229" s="37">
        <f t="shared" si="190"/>
        <v>0.8468357904186874</v>
      </c>
      <c r="O1229" s="37">
        <f t="shared" si="191"/>
        <v>2.3322554191285323</v>
      </c>
      <c r="P1229" s="37">
        <f t="shared" si="192"/>
        <v>0.6999029563401461</v>
      </c>
      <c r="Q1229" s="1">
        <f>VLOOKUP(P1229,Rates!$A$2:$B$7,2,TRUE)</f>
        <v>0.25</v>
      </c>
      <c r="R1229" s="38">
        <f t="shared" ca="1" si="193"/>
        <v>0.49664654738838443</v>
      </c>
      <c r="S1229" s="53">
        <f t="shared" ca="1" si="194"/>
        <v>1</v>
      </c>
      <c r="T1229" s="38">
        <f t="shared" ca="1" si="195"/>
        <v>0.81810419542205859</v>
      </c>
      <c r="U1229" s="54">
        <f t="shared" ca="1" si="196"/>
        <v>3.4086425163327441</v>
      </c>
      <c r="V1229">
        <f t="shared" ca="1" si="197"/>
        <v>8</v>
      </c>
      <c r="W1229" s="41">
        <f ca="1">VLOOKUP(LoanApplications!Q1229,Rates!$B$2:$C$7,2,FALSE)*V1229-800</f>
        <v>76.803357187340907</v>
      </c>
      <c r="X1229">
        <f t="shared" si="198"/>
        <v>1</v>
      </c>
      <c r="Y1229" s="41">
        <f t="shared" ca="1" si="199"/>
        <v>76.803357187340907</v>
      </c>
    </row>
    <row r="1230" spans="10:25">
      <c r="J1230" s="47">
        <v>14</v>
      </c>
      <c r="K1230" s="48">
        <v>1.597</v>
      </c>
      <c r="L1230" s="49">
        <v>59</v>
      </c>
      <c r="M1230" s="47">
        <v>1</v>
      </c>
      <c r="N1230" s="37">
        <f t="shared" si="190"/>
        <v>-2.3255855086568928</v>
      </c>
      <c r="O1230" s="37">
        <f t="shared" si="191"/>
        <v>9.7726207756165501E-2</v>
      </c>
      <c r="P1230" s="37">
        <f t="shared" si="192"/>
        <v>8.9026031323352642E-2</v>
      </c>
      <c r="Q1230" s="1">
        <f>VLOOKUP(P1230,Rates!$A$2:$B$7,2,TRUE)</f>
        <v>0.35</v>
      </c>
      <c r="R1230" s="38">
        <f t="shared" ca="1" si="193"/>
        <v>0.50567771569859576</v>
      </c>
      <c r="S1230" s="53">
        <f t="shared" ca="1" si="194"/>
        <v>0</v>
      </c>
      <c r="T1230" s="38">
        <f t="shared" ca="1" si="195"/>
        <v>0.43522928381871839</v>
      </c>
      <c r="U1230" s="54">
        <f t="shared" ca="1" si="196"/>
        <v>1.1426708845364506</v>
      </c>
      <c r="V1230">
        <f t="shared" ca="1" si="197"/>
        <v>1</v>
      </c>
      <c r="W1230" s="41">
        <f ca="1">VLOOKUP(LoanApplications!Q1230,Rates!$B$2:$C$7,2,FALSE)*V1230-800</f>
        <v>-686.43516829366274</v>
      </c>
      <c r="X1230">
        <f t="shared" si="198"/>
        <v>0</v>
      </c>
      <c r="Y1230" s="41">
        <f t="shared" ca="1" si="199"/>
        <v>0</v>
      </c>
    </row>
    <row r="1231" spans="10:25">
      <c r="J1231" s="47">
        <v>4</v>
      </c>
      <c r="K1231" s="48">
        <v>1.2150000000000001</v>
      </c>
      <c r="L1231" s="49">
        <v>67</v>
      </c>
      <c r="M1231" s="47">
        <v>1</v>
      </c>
      <c r="N1231" s="37">
        <f t="shared" si="190"/>
        <v>0.12722538250121218</v>
      </c>
      <c r="O1231" s="37">
        <f t="shared" si="191"/>
        <v>1.1356729497490829</v>
      </c>
      <c r="P1231" s="37">
        <f t="shared" si="192"/>
        <v>0.53176351270568445</v>
      </c>
      <c r="Q1231" s="1">
        <f>VLOOKUP(P1231,Rates!$A$2:$B$7,2,TRUE)</f>
        <v>0.28000000000000003</v>
      </c>
      <c r="R1231" s="38">
        <f t="shared" ca="1" si="193"/>
        <v>0.40133649729727394</v>
      </c>
      <c r="S1231" s="53">
        <f t="shared" ca="1" si="194"/>
        <v>0</v>
      </c>
      <c r="T1231" s="38">
        <f t="shared" ca="1" si="195"/>
        <v>0.29312615691427424</v>
      </c>
      <c r="U1231" s="54">
        <f t="shared" ca="1" si="196"/>
        <v>0.69380613754685272</v>
      </c>
      <c r="V1231">
        <f t="shared" ca="1" si="197"/>
        <v>0</v>
      </c>
      <c r="W1231" s="41">
        <f ca="1">VLOOKUP(LoanApplications!Q1231,Rates!$B$2:$C$7,2,FALSE)*V1231-800</f>
        <v>-800</v>
      </c>
      <c r="X1231">
        <f t="shared" si="198"/>
        <v>1</v>
      </c>
      <c r="Y1231" s="41">
        <f t="shared" ca="1" si="199"/>
        <v>-800</v>
      </c>
    </row>
    <row r="1232" spans="10:25">
      <c r="J1232" s="47">
        <v>8</v>
      </c>
      <c r="K1232" s="48">
        <v>6.2E-2</v>
      </c>
      <c r="L1232" s="49">
        <v>55</v>
      </c>
      <c r="M1232" s="47">
        <v>1</v>
      </c>
      <c r="N1232" s="37">
        <f t="shared" si="190"/>
        <v>1.8636749309822385</v>
      </c>
      <c r="O1232" s="37">
        <f t="shared" si="191"/>
        <v>6.4473869905571322</v>
      </c>
      <c r="P1232" s="37">
        <f t="shared" si="192"/>
        <v>0.86572471643169024</v>
      </c>
      <c r="Q1232" s="1">
        <f>VLOOKUP(P1232,Rates!$A$2:$B$7,2,TRUE)</f>
        <v>0.22</v>
      </c>
      <c r="R1232" s="38">
        <f t="shared" ca="1" si="193"/>
        <v>0.88597702164414982</v>
      </c>
      <c r="S1232" s="53">
        <f t="shared" ca="1" si="194"/>
        <v>1</v>
      </c>
      <c r="T1232" s="38">
        <f t="shared" ca="1" si="195"/>
        <v>0.85048069116529312</v>
      </c>
      <c r="U1232" s="54">
        <f t="shared" ca="1" si="196"/>
        <v>3.8006594768126583</v>
      </c>
      <c r="V1232">
        <f t="shared" ca="1" si="197"/>
        <v>8</v>
      </c>
      <c r="W1232" s="41">
        <f ca="1">VLOOKUP(LoanApplications!Q1232,Rates!$B$2:$C$7,2,FALSE)*V1232-800</f>
        <v>67.398382478407598</v>
      </c>
      <c r="X1232">
        <f t="shared" si="198"/>
        <v>1</v>
      </c>
      <c r="Y1232" s="41">
        <f t="shared" ca="1" si="199"/>
        <v>67.398382478407598</v>
      </c>
    </row>
    <row r="1233" spans="10:25">
      <c r="J1233" s="47">
        <v>18</v>
      </c>
      <c r="K1233" s="48">
        <v>1.8199999999999998</v>
      </c>
      <c r="L1233" s="49">
        <v>64</v>
      </c>
      <c r="M1233" s="47">
        <v>1</v>
      </c>
      <c r="N1233" s="37">
        <f t="shared" si="190"/>
        <v>0.22144236848688337</v>
      </c>
      <c r="O1233" s="37">
        <f t="shared" si="191"/>
        <v>1.2478753292049809</v>
      </c>
      <c r="P1233" s="37">
        <f t="shared" si="192"/>
        <v>0.55513547081204195</v>
      </c>
      <c r="Q1233" s="1">
        <f>VLOOKUP(P1233,Rates!$A$2:$B$7,2,TRUE)</f>
        <v>0.28000000000000003</v>
      </c>
      <c r="R1233" s="38">
        <f t="shared" ca="1" si="193"/>
        <v>0.81046274833592669</v>
      </c>
      <c r="S1233" s="53">
        <f t="shared" ca="1" si="194"/>
        <v>1</v>
      </c>
      <c r="T1233" s="38">
        <f t="shared" ca="1" si="195"/>
        <v>0.2145301953547506</v>
      </c>
      <c r="U1233" s="54">
        <f t="shared" ca="1" si="196"/>
        <v>0.48294652592145021</v>
      </c>
      <c r="V1233">
        <f t="shared" ca="1" si="197"/>
        <v>8</v>
      </c>
      <c r="W1233" s="41">
        <f ca="1">VLOOKUP(LoanApplications!Q1233,Rates!$B$2:$C$7,2,FALSE)*V1233-800</f>
        <v>86.259095044028413</v>
      </c>
      <c r="X1233">
        <f t="shared" si="198"/>
        <v>1</v>
      </c>
      <c r="Y1233" s="41">
        <f t="shared" ca="1" si="199"/>
        <v>86.259095044028413</v>
      </c>
    </row>
    <row r="1234" spans="10:25">
      <c r="J1234" s="47">
        <v>11</v>
      </c>
      <c r="K1234" s="48">
        <v>1.2509999999999999</v>
      </c>
      <c r="L1234" s="49">
        <v>60</v>
      </c>
      <c r="M1234" s="47">
        <v>1</v>
      </c>
      <c r="N1234" s="37">
        <f t="shared" si="190"/>
        <v>-1.0323456363408106</v>
      </c>
      <c r="O1234" s="37">
        <f t="shared" si="191"/>
        <v>0.35617053342896476</v>
      </c>
      <c r="P1234" s="37">
        <f t="shared" si="192"/>
        <v>0.26262960641713484</v>
      </c>
      <c r="Q1234" s="1">
        <f>VLOOKUP(P1234,Rates!$A$2:$B$7,2,TRUE)</f>
        <v>0.3</v>
      </c>
      <c r="R1234" s="38">
        <f t="shared" ca="1" si="193"/>
        <v>0.3606113540157877</v>
      </c>
      <c r="S1234" s="53">
        <f t="shared" ca="1" si="194"/>
        <v>0</v>
      </c>
      <c r="T1234" s="38">
        <f t="shared" ca="1" si="195"/>
        <v>0.58589438243847158</v>
      </c>
      <c r="U1234" s="54">
        <f t="shared" ca="1" si="196"/>
        <v>1.763268445620344</v>
      </c>
      <c r="V1234">
        <f t="shared" ca="1" si="197"/>
        <v>1</v>
      </c>
      <c r="W1234" s="41">
        <f ca="1">VLOOKUP(LoanApplications!Q1234,Rates!$B$2:$C$7,2,FALSE)*V1234-800</f>
        <v>-688.4261233343218</v>
      </c>
      <c r="X1234">
        <f t="shared" si="198"/>
        <v>0</v>
      </c>
      <c r="Y1234" s="41">
        <f t="shared" ca="1" si="199"/>
        <v>0</v>
      </c>
    </row>
    <row r="1235" spans="10:25">
      <c r="J1235" s="47">
        <v>11</v>
      </c>
      <c r="K1235" s="48">
        <v>1.5289999999999999</v>
      </c>
      <c r="L1235" s="49">
        <v>75</v>
      </c>
      <c r="M1235" s="47">
        <v>1</v>
      </c>
      <c r="N1235" s="37">
        <f t="shared" si="190"/>
        <v>4.6309251939590794</v>
      </c>
      <c r="O1235" s="37">
        <f t="shared" si="191"/>
        <v>102.60895339205558</v>
      </c>
      <c r="P1235" s="37">
        <f t="shared" si="192"/>
        <v>0.99034832447138033</v>
      </c>
      <c r="Q1235" s="1">
        <f>VLOOKUP(P1235,Rates!$A$2:$B$7,2,TRUE)</f>
        <v>0.15</v>
      </c>
      <c r="R1235" s="38">
        <f t="shared" ca="1" si="193"/>
        <v>0.87728305465451439</v>
      </c>
      <c r="S1235" s="53">
        <f t="shared" ca="1" si="194"/>
        <v>1</v>
      </c>
      <c r="T1235" s="38">
        <f t="shared" ca="1" si="195"/>
        <v>0.42496651903191396</v>
      </c>
      <c r="U1235" s="54">
        <f t="shared" ca="1" si="196"/>
        <v>1.1066540242187461</v>
      </c>
      <c r="V1235">
        <f t="shared" ca="1" si="197"/>
        <v>8</v>
      </c>
      <c r="W1235" s="41">
        <f ca="1">VLOOKUP(LoanApplications!Q1235,Rates!$B$2:$C$7,2,FALSE)*V1235-800</f>
        <v>45.652073294430465</v>
      </c>
      <c r="X1235">
        <f t="shared" si="198"/>
        <v>1</v>
      </c>
      <c r="Y1235" s="41">
        <f t="shared" ca="1" si="199"/>
        <v>45.652073294430465</v>
      </c>
    </row>
    <row r="1236" spans="10:25">
      <c r="J1236" s="47">
        <v>12</v>
      </c>
      <c r="K1236" s="48">
        <v>0.72300000000000009</v>
      </c>
      <c r="L1236" s="49">
        <v>64</v>
      </c>
      <c r="M1236" s="47">
        <v>1</v>
      </c>
      <c r="N1236" s="37">
        <f t="shared" si="190"/>
        <v>3.9976114775616587</v>
      </c>
      <c r="O1236" s="37">
        <f t="shared" si="191"/>
        <v>54.467896745073766</v>
      </c>
      <c r="P1236" s="37">
        <f t="shared" si="192"/>
        <v>0.98197155366110378</v>
      </c>
      <c r="Q1236" s="1">
        <f>VLOOKUP(P1236,Rates!$A$2:$B$7,2,TRUE)</f>
        <v>0.15</v>
      </c>
      <c r="R1236" s="38">
        <f t="shared" ca="1" si="193"/>
        <v>9.655944760313151E-2</v>
      </c>
      <c r="S1236" s="53">
        <f t="shared" ca="1" si="194"/>
        <v>1</v>
      </c>
      <c r="T1236" s="38">
        <f t="shared" ca="1" si="195"/>
        <v>0.63489492912672396</v>
      </c>
      <c r="U1236" s="54">
        <f t="shared" ca="1" si="196"/>
        <v>2.0151402028374124</v>
      </c>
      <c r="V1236">
        <f t="shared" ca="1" si="197"/>
        <v>8</v>
      </c>
      <c r="W1236" s="41">
        <f ca="1">VLOOKUP(LoanApplications!Q1236,Rates!$B$2:$C$7,2,FALSE)*V1236-800</f>
        <v>45.652073294430465</v>
      </c>
      <c r="X1236">
        <f t="shared" si="198"/>
        <v>1</v>
      </c>
      <c r="Y1236" s="41">
        <f t="shared" ca="1" si="199"/>
        <v>45.652073294430465</v>
      </c>
    </row>
    <row r="1237" spans="10:25">
      <c r="J1237" s="47">
        <v>19</v>
      </c>
      <c r="K1237" s="48">
        <v>0.73499999999999999</v>
      </c>
      <c r="L1237" s="49">
        <v>46</v>
      </c>
      <c r="M1237" s="47">
        <v>1</v>
      </c>
      <c r="N1237" s="37">
        <f t="shared" si="190"/>
        <v>-2.2657494406095466</v>
      </c>
      <c r="O1237" s="37">
        <f t="shared" si="191"/>
        <v>0.10375224924779089</v>
      </c>
      <c r="P1237" s="37">
        <f t="shared" si="192"/>
        <v>9.3999581263366147E-2</v>
      </c>
      <c r="Q1237" s="1">
        <f>VLOOKUP(P1237,Rates!$A$2:$B$7,2,TRUE)</f>
        <v>0.35</v>
      </c>
      <c r="R1237" s="38">
        <f t="shared" ca="1" si="193"/>
        <v>0.5836395888730106</v>
      </c>
      <c r="S1237" s="53">
        <f t="shared" ca="1" si="194"/>
        <v>0</v>
      </c>
      <c r="T1237" s="38">
        <f t="shared" ca="1" si="195"/>
        <v>6.7650028116526983E-2</v>
      </c>
      <c r="U1237" s="54">
        <f t="shared" ca="1" si="196"/>
        <v>0.14009405693731516</v>
      </c>
      <c r="V1237">
        <f t="shared" ca="1" si="197"/>
        <v>0</v>
      </c>
      <c r="W1237" s="41">
        <f ca="1">VLOOKUP(LoanApplications!Q1237,Rates!$B$2:$C$7,2,FALSE)*V1237-800</f>
        <v>-800</v>
      </c>
      <c r="X1237">
        <f t="shared" si="198"/>
        <v>0</v>
      </c>
      <c r="Y1237" s="41">
        <f t="shared" ca="1" si="199"/>
        <v>0</v>
      </c>
    </row>
    <row r="1238" spans="10:25">
      <c r="J1238" s="47">
        <v>6</v>
      </c>
      <c r="K1238" s="48">
        <v>0.94900000000000007</v>
      </c>
      <c r="L1238" s="49">
        <v>72</v>
      </c>
      <c r="M1238" s="47">
        <v>1</v>
      </c>
      <c r="N1238" s="37">
        <f t="shared" si="190"/>
        <v>4.5848816162350801</v>
      </c>
      <c r="O1238" s="37">
        <f t="shared" si="191"/>
        <v>97.991585842556987</v>
      </c>
      <c r="P1238" s="37">
        <f t="shared" si="192"/>
        <v>0.98989813132612636</v>
      </c>
      <c r="Q1238" s="1">
        <f>VLOOKUP(P1238,Rates!$A$2:$B$7,2,TRUE)</f>
        <v>0.15</v>
      </c>
      <c r="R1238" s="38">
        <f t="shared" ca="1" si="193"/>
        <v>0.16836230384165618</v>
      </c>
      <c r="S1238" s="53">
        <f t="shared" ca="1" si="194"/>
        <v>1</v>
      </c>
      <c r="T1238" s="38">
        <f t="shared" ca="1" si="195"/>
        <v>5.8807501820802299E-3</v>
      </c>
      <c r="U1238" s="54">
        <f t="shared" ca="1" si="196"/>
        <v>1.1796219771220159E-2</v>
      </c>
      <c r="V1238">
        <f t="shared" ca="1" si="197"/>
        <v>8</v>
      </c>
      <c r="W1238" s="41">
        <f ca="1">VLOOKUP(LoanApplications!Q1238,Rates!$B$2:$C$7,2,FALSE)*V1238-800</f>
        <v>45.652073294430465</v>
      </c>
      <c r="X1238">
        <f t="shared" si="198"/>
        <v>1</v>
      </c>
      <c r="Y1238" s="41">
        <f t="shared" ca="1" si="199"/>
        <v>45.652073294430465</v>
      </c>
    </row>
    <row r="1239" spans="10:25">
      <c r="J1239" s="47">
        <v>12</v>
      </c>
      <c r="K1239" s="48">
        <v>0.54800000000000004</v>
      </c>
      <c r="L1239" s="49">
        <v>57</v>
      </c>
      <c r="M1239" s="47">
        <v>1</v>
      </c>
      <c r="N1239" s="37">
        <f t="shared" si="190"/>
        <v>1.5940186283428375</v>
      </c>
      <c r="O1239" s="37">
        <f t="shared" si="191"/>
        <v>4.9234949220874675</v>
      </c>
      <c r="P1239" s="37">
        <f t="shared" si="192"/>
        <v>0.83118074495662853</v>
      </c>
      <c r="Q1239" s="1">
        <f>VLOOKUP(P1239,Rates!$A$2:$B$7,2,TRUE)</f>
        <v>0.25</v>
      </c>
      <c r="R1239" s="38">
        <f t="shared" ca="1" si="193"/>
        <v>0.26788312850530294</v>
      </c>
      <c r="S1239" s="53">
        <f t="shared" ca="1" si="194"/>
        <v>1</v>
      </c>
      <c r="T1239" s="38">
        <f t="shared" ca="1" si="195"/>
        <v>0.96849318986960553</v>
      </c>
      <c r="U1239" s="54">
        <f t="shared" ca="1" si="196"/>
        <v>6.9151031238030809</v>
      </c>
      <c r="V1239">
        <f t="shared" ca="1" si="197"/>
        <v>8</v>
      </c>
      <c r="W1239" s="41">
        <f ca="1">VLOOKUP(LoanApplications!Q1239,Rates!$B$2:$C$7,2,FALSE)*V1239-800</f>
        <v>76.803357187340907</v>
      </c>
      <c r="X1239">
        <f t="shared" si="198"/>
        <v>1</v>
      </c>
      <c r="Y1239" s="41">
        <f t="shared" ca="1" si="199"/>
        <v>76.803357187340907</v>
      </c>
    </row>
    <row r="1240" spans="10:25">
      <c r="J1240" s="47">
        <v>17</v>
      </c>
      <c r="K1240" s="48">
        <v>1.8160000000000001</v>
      </c>
      <c r="L1240" s="49">
        <v>66</v>
      </c>
      <c r="M1240" s="47">
        <v>1</v>
      </c>
      <c r="N1240" s="37">
        <f t="shared" si="190"/>
        <v>0.85656792702690154</v>
      </c>
      <c r="O1240" s="37">
        <f t="shared" si="191"/>
        <v>2.3550640558314568</v>
      </c>
      <c r="P1240" s="37">
        <f t="shared" si="192"/>
        <v>0.70194309755073259</v>
      </c>
      <c r="Q1240" s="1">
        <f>VLOOKUP(P1240,Rates!$A$2:$B$7,2,TRUE)</f>
        <v>0.25</v>
      </c>
      <c r="R1240" s="38">
        <f t="shared" ca="1" si="193"/>
        <v>0.27327074974931864</v>
      </c>
      <c r="S1240" s="53">
        <f t="shared" ca="1" si="194"/>
        <v>0</v>
      </c>
      <c r="T1240" s="38">
        <f t="shared" ca="1" si="195"/>
        <v>0.45949811281218245</v>
      </c>
      <c r="U1240" s="54">
        <f t="shared" ca="1" si="196"/>
        <v>1.2305143006992803</v>
      </c>
      <c r="V1240">
        <f t="shared" ca="1" si="197"/>
        <v>1</v>
      </c>
      <c r="W1240" s="41">
        <f ca="1">VLOOKUP(LoanApplications!Q1240,Rates!$B$2:$C$7,2,FALSE)*V1240-800</f>
        <v>-690.39958035158236</v>
      </c>
      <c r="X1240">
        <f t="shared" si="198"/>
        <v>1</v>
      </c>
      <c r="Y1240" s="41">
        <f t="shared" ca="1" si="199"/>
        <v>-690.39958035158236</v>
      </c>
    </row>
    <row r="1241" spans="10:25">
      <c r="J1241" s="47">
        <v>5</v>
      </c>
      <c r="K1241" s="48">
        <v>1.3580000000000001</v>
      </c>
      <c r="L1241" s="49">
        <v>62</v>
      </c>
      <c r="M1241" s="47">
        <v>1</v>
      </c>
      <c r="N1241" s="37">
        <f t="shared" si="190"/>
        <v>-2.6691552230483637</v>
      </c>
      <c r="O1241" s="37">
        <f t="shared" si="191"/>
        <v>6.9310752710956144E-2</v>
      </c>
      <c r="P1241" s="37">
        <f t="shared" si="192"/>
        <v>6.481815743013615E-2</v>
      </c>
      <c r="Q1241" s="1">
        <f>VLOOKUP(P1241,Rates!$A$2:$B$7,2,TRUE)</f>
        <v>0.35</v>
      </c>
      <c r="R1241" s="38">
        <f t="shared" ca="1" si="193"/>
        <v>0.19695020140568387</v>
      </c>
      <c r="S1241" s="53">
        <f t="shared" ca="1" si="194"/>
        <v>0</v>
      </c>
      <c r="T1241" s="38">
        <f t="shared" ca="1" si="195"/>
        <v>0.33495699032220638</v>
      </c>
      <c r="U1241" s="54">
        <f t="shared" ca="1" si="196"/>
        <v>0.81580712842098035</v>
      </c>
      <c r="V1241">
        <f t="shared" ca="1" si="197"/>
        <v>0</v>
      </c>
      <c r="W1241" s="41">
        <f ca="1">VLOOKUP(LoanApplications!Q1241,Rates!$B$2:$C$7,2,FALSE)*V1241-800</f>
        <v>-800</v>
      </c>
      <c r="X1241">
        <f t="shared" si="198"/>
        <v>0</v>
      </c>
      <c r="Y1241" s="41">
        <f t="shared" ca="1" si="199"/>
        <v>0</v>
      </c>
    </row>
    <row r="1242" spans="10:25">
      <c r="J1242" s="47">
        <v>14</v>
      </c>
      <c r="K1242" s="48">
        <v>0.49299999999999999</v>
      </c>
      <c r="L1242" s="49">
        <v>50</v>
      </c>
      <c r="M1242" s="47">
        <v>1</v>
      </c>
      <c r="N1242" s="37">
        <f t="shared" si="190"/>
        <v>-0.7697723355832764</v>
      </c>
      <c r="O1242" s="37">
        <f t="shared" si="191"/>
        <v>0.46311849191150645</v>
      </c>
      <c r="P1242" s="37">
        <f t="shared" si="192"/>
        <v>0.31652835670640761</v>
      </c>
      <c r="Q1242" s="1">
        <f>VLOOKUP(P1242,Rates!$A$2:$B$7,2,TRUE)</f>
        <v>0.3</v>
      </c>
      <c r="R1242" s="38">
        <f t="shared" ca="1" si="193"/>
        <v>0.18631596997139788</v>
      </c>
      <c r="S1242" s="53">
        <f t="shared" ca="1" si="194"/>
        <v>0</v>
      </c>
      <c r="T1242" s="38">
        <f t="shared" ca="1" si="195"/>
        <v>0.67221705336168491</v>
      </c>
      <c r="U1242" s="54">
        <f t="shared" ca="1" si="196"/>
        <v>2.2308072754075954</v>
      </c>
      <c r="V1242">
        <f t="shared" ca="1" si="197"/>
        <v>2</v>
      </c>
      <c r="W1242" s="41">
        <f ca="1">VLOOKUP(LoanApplications!Q1242,Rates!$B$2:$C$7,2,FALSE)*V1242-800</f>
        <v>-576.85224666864372</v>
      </c>
      <c r="X1242">
        <f t="shared" si="198"/>
        <v>1</v>
      </c>
      <c r="Y1242" s="41">
        <f t="shared" ca="1" si="199"/>
        <v>-576.85224666864372</v>
      </c>
    </row>
    <row r="1243" spans="10:25">
      <c r="J1243" s="47">
        <v>24</v>
      </c>
      <c r="K1243" s="48">
        <v>1.3180000000000001</v>
      </c>
      <c r="L1243" s="49">
        <v>48</v>
      </c>
      <c r="M1243" s="47">
        <v>1</v>
      </c>
      <c r="N1243" s="37">
        <f t="shared" si="190"/>
        <v>-2.7110763966721407</v>
      </c>
      <c r="O1243" s="37">
        <f t="shared" si="191"/>
        <v>6.6465225249630874E-2</v>
      </c>
      <c r="P1243" s="37">
        <f t="shared" si="192"/>
        <v>6.2322918437470051E-2</v>
      </c>
      <c r="Q1243" s="1">
        <f>VLOOKUP(P1243,Rates!$A$2:$B$7,2,TRUE)</f>
        <v>0.35</v>
      </c>
      <c r="R1243" s="38">
        <f t="shared" ca="1" si="193"/>
        <v>0.70409130492545591</v>
      </c>
      <c r="S1243" s="53">
        <f t="shared" ca="1" si="194"/>
        <v>0</v>
      </c>
      <c r="T1243" s="38">
        <f t="shared" ca="1" si="195"/>
        <v>0.3198003598871626</v>
      </c>
      <c r="U1243" s="54">
        <f t="shared" ca="1" si="196"/>
        <v>0.77073787099878899</v>
      </c>
      <c r="V1243">
        <f t="shared" ca="1" si="197"/>
        <v>0</v>
      </c>
      <c r="W1243" s="41">
        <f ca="1">VLOOKUP(LoanApplications!Q1243,Rates!$B$2:$C$7,2,FALSE)*V1243-800</f>
        <v>-800</v>
      </c>
      <c r="X1243">
        <f t="shared" si="198"/>
        <v>0</v>
      </c>
      <c r="Y1243" s="41">
        <f t="shared" ca="1" si="199"/>
        <v>0</v>
      </c>
    </row>
    <row r="1244" spans="10:25">
      <c r="J1244" s="47">
        <v>15</v>
      </c>
      <c r="K1244" s="48">
        <v>1.6149999999999998</v>
      </c>
      <c r="L1244" s="49">
        <v>63</v>
      </c>
      <c r="M1244" s="47">
        <v>1</v>
      </c>
      <c r="N1244" s="37">
        <f t="shared" si="190"/>
        <v>-0.18163086648344517</v>
      </c>
      <c r="O1244" s="37">
        <f t="shared" si="191"/>
        <v>0.83390910740998958</v>
      </c>
      <c r="P1244" s="37">
        <f t="shared" si="192"/>
        <v>0.45471670544660231</v>
      </c>
      <c r="Q1244" s="1">
        <f>VLOOKUP(P1244,Rates!$A$2:$B$7,2,TRUE)</f>
        <v>0.28000000000000003</v>
      </c>
      <c r="R1244" s="38">
        <f t="shared" ca="1" si="193"/>
        <v>0.67384983523804787</v>
      </c>
      <c r="S1244" s="53">
        <f t="shared" ca="1" si="194"/>
        <v>1</v>
      </c>
      <c r="T1244" s="38">
        <f t="shared" ca="1" si="195"/>
        <v>0.55228160282761385</v>
      </c>
      <c r="U1244" s="54">
        <f t="shared" ca="1" si="196"/>
        <v>1.6071816438903479</v>
      </c>
      <c r="V1244">
        <f t="shared" ca="1" si="197"/>
        <v>8</v>
      </c>
      <c r="W1244" s="41">
        <f ca="1">VLOOKUP(LoanApplications!Q1244,Rates!$B$2:$C$7,2,FALSE)*V1244-800</f>
        <v>86.259095044028413</v>
      </c>
      <c r="X1244">
        <f t="shared" si="198"/>
        <v>1</v>
      </c>
      <c r="Y1244" s="41">
        <f t="shared" ca="1" si="199"/>
        <v>86.259095044028413</v>
      </c>
    </row>
    <row r="1245" spans="10:25">
      <c r="J1245" s="47">
        <v>14</v>
      </c>
      <c r="K1245" s="48">
        <v>1.6059999999999999</v>
      </c>
      <c r="L1245" s="49">
        <v>68</v>
      </c>
      <c r="M1245" s="47">
        <v>1</v>
      </c>
      <c r="N1245" s="37">
        <f t="shared" si="190"/>
        <v>1.9064634181656075</v>
      </c>
      <c r="O1245" s="37">
        <f t="shared" si="191"/>
        <v>6.7292481294477104</v>
      </c>
      <c r="P1245" s="37">
        <f t="shared" si="192"/>
        <v>0.87062130969892226</v>
      </c>
      <c r="Q1245" s="1">
        <f>VLOOKUP(P1245,Rates!$A$2:$B$7,2,TRUE)</f>
        <v>0.22</v>
      </c>
      <c r="R1245" s="38">
        <f t="shared" ca="1" si="193"/>
        <v>0.45623371077643127</v>
      </c>
      <c r="S1245" s="53">
        <f t="shared" ca="1" si="194"/>
        <v>1</v>
      </c>
      <c r="T1245" s="38">
        <f t="shared" ca="1" si="195"/>
        <v>0.79266606969411801</v>
      </c>
      <c r="U1245" s="54">
        <f t="shared" ca="1" si="196"/>
        <v>3.1468491912527852</v>
      </c>
      <c r="V1245">
        <f t="shared" ca="1" si="197"/>
        <v>8</v>
      </c>
      <c r="W1245" s="41">
        <f ca="1">VLOOKUP(LoanApplications!Q1245,Rates!$B$2:$C$7,2,FALSE)*V1245-800</f>
        <v>67.398382478407598</v>
      </c>
      <c r="X1245">
        <f t="shared" si="198"/>
        <v>1</v>
      </c>
      <c r="Y1245" s="41">
        <f t="shared" ca="1" si="199"/>
        <v>67.398382478407598</v>
      </c>
    </row>
    <row r="1246" spans="10:25">
      <c r="J1246" s="47">
        <v>15</v>
      </c>
      <c r="K1246" s="48">
        <v>1.0720000000000001</v>
      </c>
      <c r="L1246" s="49">
        <v>50</v>
      </c>
      <c r="M1246" s="47">
        <v>1</v>
      </c>
      <c r="N1246" s="37">
        <f t="shared" si="190"/>
        <v>-3.4931594567232978</v>
      </c>
      <c r="O1246" s="37">
        <f t="shared" si="191"/>
        <v>3.0404658057768926E-2</v>
      </c>
      <c r="P1246" s="37">
        <f t="shared" si="192"/>
        <v>2.950749282818587E-2</v>
      </c>
      <c r="Q1246" s="1">
        <f>VLOOKUP(P1246,Rates!$A$2:$B$7,2,TRUE)</f>
        <v>0.35</v>
      </c>
      <c r="R1246" s="38">
        <f t="shared" ca="1" si="193"/>
        <v>0.3121050177161484</v>
      </c>
      <c r="S1246" s="53">
        <f t="shared" ca="1" si="194"/>
        <v>0</v>
      </c>
      <c r="T1246" s="38">
        <f t="shared" ca="1" si="195"/>
        <v>1.9653214952496056E-2</v>
      </c>
      <c r="U1246" s="54">
        <f t="shared" ca="1" si="196"/>
        <v>3.9697815237286591E-2</v>
      </c>
      <c r="V1246">
        <f t="shared" ca="1" si="197"/>
        <v>0</v>
      </c>
      <c r="W1246" s="41">
        <f ca="1">VLOOKUP(LoanApplications!Q1246,Rates!$B$2:$C$7,2,FALSE)*V1246-800</f>
        <v>-800</v>
      </c>
      <c r="X1246">
        <f t="shared" si="198"/>
        <v>0</v>
      </c>
      <c r="Y1246" s="41">
        <f t="shared" ca="1" si="199"/>
        <v>0</v>
      </c>
    </row>
    <row r="1247" spans="10:25">
      <c r="J1247" s="47">
        <v>5</v>
      </c>
      <c r="K1247" s="48">
        <v>0.88000000000000012</v>
      </c>
      <c r="L1247" s="49">
        <v>58.607999999999997</v>
      </c>
      <c r="M1247" s="47">
        <v>1</v>
      </c>
      <c r="N1247" s="37">
        <f t="shared" si="190"/>
        <v>-1.7555230065484935</v>
      </c>
      <c r="O1247" s="37">
        <f t="shared" si="191"/>
        <v>0.17281683431575842</v>
      </c>
      <c r="P1247" s="37">
        <f t="shared" si="192"/>
        <v>0.14735193873353869</v>
      </c>
      <c r="Q1247" s="1">
        <f>VLOOKUP(P1247,Rates!$A$2:$B$7,2,TRUE)</f>
        <v>0.35</v>
      </c>
      <c r="R1247" s="38">
        <f t="shared" ca="1" si="193"/>
        <v>0.45022229540058778</v>
      </c>
      <c r="S1247" s="53">
        <f t="shared" ca="1" si="194"/>
        <v>0</v>
      </c>
      <c r="T1247" s="38">
        <f t="shared" ca="1" si="195"/>
        <v>0.23010024623152658</v>
      </c>
      <c r="U1247" s="54">
        <f t="shared" ca="1" si="196"/>
        <v>0.52298992504184616</v>
      </c>
      <c r="V1247">
        <f t="shared" ca="1" si="197"/>
        <v>0</v>
      </c>
      <c r="W1247" s="41">
        <f ca="1">VLOOKUP(LoanApplications!Q1247,Rates!$B$2:$C$7,2,FALSE)*V1247-800</f>
        <v>-800</v>
      </c>
      <c r="X1247">
        <f t="shared" si="198"/>
        <v>0</v>
      </c>
      <c r="Y1247" s="41">
        <f t="shared" ca="1" si="199"/>
        <v>0</v>
      </c>
    </row>
    <row r="1248" spans="10:25">
      <c r="J1248" s="47">
        <v>20</v>
      </c>
      <c r="K1248" s="48">
        <v>1.2170000000000001</v>
      </c>
      <c r="L1248" s="49">
        <v>50</v>
      </c>
      <c r="M1248" s="47">
        <v>1</v>
      </c>
      <c r="N1248" s="37">
        <f t="shared" si="190"/>
        <v>-2.5743683275244962</v>
      </c>
      <c r="O1248" s="37">
        <f t="shared" si="191"/>
        <v>7.6201942268648973E-2</v>
      </c>
      <c r="P1248" s="37">
        <f t="shared" si="192"/>
        <v>7.0806360103768437E-2</v>
      </c>
      <c r="Q1248" s="1">
        <f>VLOOKUP(P1248,Rates!$A$2:$B$7,2,TRUE)</f>
        <v>0.35</v>
      </c>
      <c r="R1248" s="38">
        <f t="shared" ca="1" si="193"/>
        <v>0.92640829338821584</v>
      </c>
      <c r="S1248" s="53">
        <f t="shared" ca="1" si="194"/>
        <v>0</v>
      </c>
      <c r="T1248" s="38">
        <f t="shared" ca="1" si="195"/>
        <v>0.10534041008579054</v>
      </c>
      <c r="U1248" s="54">
        <f t="shared" ca="1" si="196"/>
        <v>0.22262395904382928</v>
      </c>
      <c r="V1248">
        <f t="shared" ca="1" si="197"/>
        <v>0</v>
      </c>
      <c r="W1248" s="41">
        <f ca="1">VLOOKUP(LoanApplications!Q1248,Rates!$B$2:$C$7,2,FALSE)*V1248-800</f>
        <v>-800</v>
      </c>
      <c r="X1248">
        <f t="shared" si="198"/>
        <v>0</v>
      </c>
      <c r="Y1248" s="41">
        <f t="shared" ca="1" si="199"/>
        <v>0</v>
      </c>
    </row>
    <row r="1249" spans="10:25">
      <c r="J1249" s="47">
        <v>2</v>
      </c>
      <c r="K1249" s="48">
        <v>1.08</v>
      </c>
      <c r="L1249" s="49">
        <v>68</v>
      </c>
      <c r="M1249" s="47">
        <v>1</v>
      </c>
      <c r="N1249" s="37">
        <f t="shared" si="190"/>
        <v>0.64222265674738566</v>
      </c>
      <c r="O1249" s="37">
        <f t="shared" si="191"/>
        <v>1.9007007933005151</v>
      </c>
      <c r="P1249" s="37">
        <f t="shared" si="192"/>
        <v>0.65525572223456863</v>
      </c>
      <c r="Q1249" s="1">
        <f>VLOOKUP(P1249,Rates!$A$2:$B$7,2,TRUE)</f>
        <v>0.25</v>
      </c>
      <c r="R1249" s="38">
        <f t="shared" ca="1" si="193"/>
        <v>0.25570188700421304</v>
      </c>
      <c r="S1249" s="53">
        <f t="shared" ca="1" si="194"/>
        <v>0</v>
      </c>
      <c r="T1249" s="38">
        <f t="shared" ca="1" si="195"/>
        <v>0.25702560533320618</v>
      </c>
      <c r="U1249" s="54">
        <f t="shared" ca="1" si="196"/>
        <v>0.59418739389732367</v>
      </c>
      <c r="V1249">
        <f t="shared" ca="1" si="197"/>
        <v>0</v>
      </c>
      <c r="W1249" s="41">
        <f ca="1">VLOOKUP(LoanApplications!Q1249,Rates!$B$2:$C$7,2,FALSE)*V1249-800</f>
        <v>-800</v>
      </c>
      <c r="X1249">
        <f t="shared" si="198"/>
        <v>1</v>
      </c>
      <c r="Y1249" s="41">
        <f t="shared" ca="1" si="199"/>
        <v>-800</v>
      </c>
    </row>
    <row r="1250" spans="10:25">
      <c r="J1250" s="47">
        <v>18</v>
      </c>
      <c r="K1250" s="48">
        <v>1.7489999999999999</v>
      </c>
      <c r="L1250" s="49">
        <v>57.067999999999998</v>
      </c>
      <c r="M1250" s="47">
        <v>1</v>
      </c>
      <c r="N1250" s="37">
        <f t="shared" si="190"/>
        <v>-2.6995303275920577</v>
      </c>
      <c r="O1250" s="37">
        <f t="shared" si="191"/>
        <v>6.7237084728410834E-2</v>
      </c>
      <c r="P1250" s="37">
        <f t="shared" si="192"/>
        <v>6.3001076040682405E-2</v>
      </c>
      <c r="Q1250" s="1">
        <f>VLOOKUP(P1250,Rates!$A$2:$B$7,2,TRUE)</f>
        <v>0.35</v>
      </c>
      <c r="R1250" s="38">
        <f t="shared" ca="1" si="193"/>
        <v>7.2531859362787388E-2</v>
      </c>
      <c r="S1250" s="53">
        <f t="shared" ca="1" si="194"/>
        <v>0</v>
      </c>
      <c r="T1250" s="38">
        <f t="shared" ca="1" si="195"/>
        <v>0.9216373931823264</v>
      </c>
      <c r="U1250" s="54">
        <f t="shared" ca="1" si="196"/>
        <v>5.0928168385212977</v>
      </c>
      <c r="V1250">
        <f t="shared" ca="1" si="197"/>
        <v>5</v>
      </c>
      <c r="W1250" s="41">
        <f ca="1">VLOOKUP(LoanApplications!Q1250,Rates!$B$2:$C$7,2,FALSE)*V1250-800</f>
        <v>-232.17584146831359</v>
      </c>
      <c r="X1250">
        <f t="shared" si="198"/>
        <v>0</v>
      </c>
      <c r="Y1250" s="41">
        <f t="shared" ca="1" si="199"/>
        <v>0</v>
      </c>
    </row>
    <row r="1251" spans="10:25">
      <c r="J1251" s="47">
        <v>22</v>
      </c>
      <c r="K1251" s="48">
        <v>0.53600000000000003</v>
      </c>
      <c r="L1251" s="49">
        <v>48</v>
      </c>
      <c r="M1251" s="47">
        <v>1</v>
      </c>
      <c r="N1251" s="37">
        <f t="shared" si="190"/>
        <v>0.74826757203626926</v>
      </c>
      <c r="O1251" s="37">
        <f t="shared" si="191"/>
        <v>2.1133356416340106</v>
      </c>
      <c r="P1251" s="37">
        <f t="shared" si="192"/>
        <v>0.67880109467569083</v>
      </c>
      <c r="Q1251" s="1">
        <f>VLOOKUP(P1251,Rates!$A$2:$B$7,2,TRUE)</f>
        <v>0.25</v>
      </c>
      <c r="R1251" s="38">
        <f t="shared" ca="1" si="193"/>
        <v>0.9889170061843281</v>
      </c>
      <c r="S1251" s="53">
        <f t="shared" ca="1" si="194"/>
        <v>1</v>
      </c>
      <c r="T1251" s="38">
        <f t="shared" ca="1" si="195"/>
        <v>3.6938024669024516E-2</v>
      </c>
      <c r="U1251" s="54">
        <f t="shared" ca="1" si="196"/>
        <v>7.5275025465006057E-2</v>
      </c>
      <c r="V1251">
        <f t="shared" ca="1" si="197"/>
        <v>8</v>
      </c>
      <c r="W1251" s="41">
        <f ca="1">VLOOKUP(LoanApplications!Q1251,Rates!$B$2:$C$7,2,FALSE)*V1251-800</f>
        <v>76.803357187340907</v>
      </c>
      <c r="X1251">
        <f t="shared" si="198"/>
        <v>1</v>
      </c>
      <c r="Y1251" s="41">
        <f t="shared" ca="1" si="199"/>
        <v>76.803357187340907</v>
      </c>
    </row>
    <row r="1252" spans="10:25">
      <c r="J1252" s="47">
        <v>4</v>
      </c>
      <c r="K1252" s="48">
        <v>1.234</v>
      </c>
      <c r="L1252" s="49">
        <v>61</v>
      </c>
      <c r="M1252" s="47">
        <v>1</v>
      </c>
      <c r="N1252" s="37">
        <f t="shared" si="190"/>
        <v>-2.8262835390310492</v>
      </c>
      <c r="O1252" s="37">
        <f t="shared" si="191"/>
        <v>5.9232580687312367E-2</v>
      </c>
      <c r="P1252" s="37">
        <f t="shared" si="192"/>
        <v>5.5920278291362285E-2</v>
      </c>
      <c r="Q1252" s="1">
        <f>VLOOKUP(P1252,Rates!$A$2:$B$7,2,TRUE)</f>
        <v>0.35</v>
      </c>
      <c r="R1252" s="38">
        <f t="shared" ca="1" si="193"/>
        <v>0.4778703829317581</v>
      </c>
      <c r="S1252" s="53">
        <f t="shared" ca="1" si="194"/>
        <v>0</v>
      </c>
      <c r="T1252" s="38">
        <f t="shared" ca="1" si="195"/>
        <v>0.87960230871445899</v>
      </c>
      <c r="U1252" s="54">
        <f t="shared" ca="1" si="196"/>
        <v>4.2339098433210536</v>
      </c>
      <c r="V1252">
        <f t="shared" ca="1" si="197"/>
        <v>4</v>
      </c>
      <c r="W1252" s="41">
        <f ca="1">VLOOKUP(LoanApplications!Q1252,Rates!$B$2:$C$7,2,FALSE)*V1252-800</f>
        <v>-345.74067317465091</v>
      </c>
      <c r="X1252">
        <f t="shared" si="198"/>
        <v>0</v>
      </c>
      <c r="Y1252" s="41">
        <f t="shared" ca="1" si="199"/>
        <v>0</v>
      </c>
    </row>
    <row r="1253" spans="10:25">
      <c r="J1253" s="47">
        <v>12</v>
      </c>
      <c r="K1253" s="48">
        <v>1.038</v>
      </c>
      <c r="L1253" s="49">
        <v>60</v>
      </c>
      <c r="M1253" s="47">
        <v>1</v>
      </c>
      <c r="N1253" s="37">
        <f t="shared" si="190"/>
        <v>0.43055654217005568</v>
      </c>
      <c r="O1253" s="37">
        <f t="shared" si="191"/>
        <v>1.5381133103049915</v>
      </c>
      <c r="P1253" s="37">
        <f t="shared" si="192"/>
        <v>0.60600655772935708</v>
      </c>
      <c r="Q1253" s="1">
        <f>VLOOKUP(P1253,Rates!$A$2:$B$7,2,TRUE)</f>
        <v>0.28000000000000003</v>
      </c>
      <c r="R1253" s="38">
        <f t="shared" ca="1" si="193"/>
        <v>0.18661841306212501</v>
      </c>
      <c r="S1253" s="53">
        <f t="shared" ca="1" si="194"/>
        <v>0</v>
      </c>
      <c r="T1253" s="38">
        <f t="shared" ca="1" si="195"/>
        <v>0.60676482595144954</v>
      </c>
      <c r="U1253" s="54">
        <f t="shared" ca="1" si="196"/>
        <v>1.8666948776777541</v>
      </c>
      <c r="V1253">
        <f t="shared" ca="1" si="197"/>
        <v>1</v>
      </c>
      <c r="W1253" s="41">
        <f ca="1">VLOOKUP(LoanApplications!Q1253,Rates!$B$2:$C$7,2,FALSE)*V1253-800</f>
        <v>-689.21761311949649</v>
      </c>
      <c r="X1253">
        <f t="shared" si="198"/>
        <v>1</v>
      </c>
      <c r="Y1253" s="41">
        <f t="shared" ca="1" si="199"/>
        <v>-689.21761311949649</v>
      </c>
    </row>
    <row r="1254" spans="10:25">
      <c r="J1254" s="47">
        <v>14</v>
      </c>
      <c r="K1254" s="48">
        <v>1.6140000000000001</v>
      </c>
      <c r="L1254" s="49">
        <v>58</v>
      </c>
      <c r="M1254" s="47">
        <v>1</v>
      </c>
      <c r="N1254" s="37">
        <f t="shared" si="190"/>
        <v>-2.8909561058211573</v>
      </c>
      <c r="O1254" s="37">
        <f t="shared" si="191"/>
        <v>5.5523101265166977E-2</v>
      </c>
      <c r="P1254" s="37">
        <f t="shared" si="192"/>
        <v>5.2602450101391529E-2</v>
      </c>
      <c r="Q1254" s="1">
        <f>VLOOKUP(P1254,Rates!$A$2:$B$7,2,TRUE)</f>
        <v>0.35</v>
      </c>
      <c r="R1254" s="38">
        <f t="shared" ca="1" si="193"/>
        <v>0.23625837642205061</v>
      </c>
      <c r="S1254" s="53">
        <f t="shared" ca="1" si="194"/>
        <v>0</v>
      </c>
      <c r="T1254" s="38">
        <f t="shared" ca="1" si="195"/>
        <v>0.13320706922531533</v>
      </c>
      <c r="U1254" s="54">
        <f t="shared" ca="1" si="196"/>
        <v>0.28591032979386288</v>
      </c>
      <c r="V1254">
        <f t="shared" ca="1" si="197"/>
        <v>0</v>
      </c>
      <c r="W1254" s="41">
        <f ca="1">VLOOKUP(LoanApplications!Q1254,Rates!$B$2:$C$7,2,FALSE)*V1254-800</f>
        <v>-800</v>
      </c>
      <c r="X1254">
        <f t="shared" si="198"/>
        <v>0</v>
      </c>
      <c r="Y1254" s="41">
        <f t="shared" ca="1" si="199"/>
        <v>0</v>
      </c>
    </row>
    <row r="1255" spans="10:25">
      <c r="J1255" s="47">
        <v>23</v>
      </c>
      <c r="K1255" s="48">
        <v>1.92</v>
      </c>
      <c r="L1255" s="49">
        <v>60</v>
      </c>
      <c r="M1255" s="47">
        <v>1</v>
      </c>
      <c r="N1255" s="37">
        <f t="shared" si="190"/>
        <v>-0.52396266513733636</v>
      </c>
      <c r="O1255" s="37">
        <f t="shared" si="191"/>
        <v>0.59216932375515241</v>
      </c>
      <c r="P1255" s="37">
        <f t="shared" si="192"/>
        <v>0.37192609788418307</v>
      </c>
      <c r="Q1255" s="1">
        <f>VLOOKUP(P1255,Rates!$A$2:$B$7,2,TRUE)</f>
        <v>0.3</v>
      </c>
      <c r="R1255" s="38">
        <f t="shared" ca="1" si="193"/>
        <v>0.1107546870287095</v>
      </c>
      <c r="S1255" s="53">
        <f t="shared" ca="1" si="194"/>
        <v>0</v>
      </c>
      <c r="T1255" s="38">
        <f t="shared" ca="1" si="195"/>
        <v>0.43032258299541715</v>
      </c>
      <c r="U1255" s="54">
        <f t="shared" ca="1" si="196"/>
        <v>1.1253700268698459</v>
      </c>
      <c r="V1255">
        <f t="shared" ca="1" si="197"/>
        <v>1</v>
      </c>
      <c r="W1255" s="41">
        <f ca="1">VLOOKUP(LoanApplications!Q1255,Rates!$B$2:$C$7,2,FALSE)*V1255-800</f>
        <v>-688.4261233343218</v>
      </c>
      <c r="X1255">
        <f t="shared" si="198"/>
        <v>1</v>
      </c>
      <c r="Y1255" s="41">
        <f t="shared" ca="1" si="199"/>
        <v>-688.4261233343218</v>
      </c>
    </row>
    <row r="1256" spans="10:25">
      <c r="J1256" s="47">
        <v>9</v>
      </c>
      <c r="K1256" s="48">
        <v>2.0989999999999998</v>
      </c>
      <c r="L1256" s="49">
        <v>72</v>
      </c>
      <c r="M1256" s="47">
        <v>1</v>
      </c>
      <c r="N1256" s="37">
        <f t="shared" si="190"/>
        <v>-0.48256280413565378</v>
      </c>
      <c r="O1256" s="37">
        <f t="shared" si="191"/>
        <v>0.61719960150956377</v>
      </c>
      <c r="P1256" s="37">
        <f t="shared" si="192"/>
        <v>0.38164713924826787</v>
      </c>
      <c r="Q1256" s="1">
        <f>VLOOKUP(P1256,Rates!$A$2:$B$7,2,TRUE)</f>
        <v>0.3</v>
      </c>
      <c r="R1256" s="38">
        <f t="shared" ca="1" si="193"/>
        <v>0.47126524479807286</v>
      </c>
      <c r="S1256" s="53">
        <f t="shared" ca="1" si="194"/>
        <v>0</v>
      </c>
      <c r="T1256" s="38">
        <f t="shared" ca="1" si="195"/>
        <v>0.90518750363088252</v>
      </c>
      <c r="U1256" s="54">
        <f t="shared" ca="1" si="196"/>
        <v>4.7117081203375717</v>
      </c>
      <c r="V1256">
        <f t="shared" ca="1" si="197"/>
        <v>4</v>
      </c>
      <c r="W1256" s="41">
        <f ca="1">VLOOKUP(LoanApplications!Q1256,Rates!$B$2:$C$7,2,FALSE)*V1256-800</f>
        <v>-353.70449333728743</v>
      </c>
      <c r="X1256">
        <f t="shared" si="198"/>
        <v>1</v>
      </c>
      <c r="Y1256" s="41">
        <f t="shared" ca="1" si="199"/>
        <v>-353.70449333728743</v>
      </c>
    </row>
    <row r="1257" spans="10:25">
      <c r="J1257" s="47">
        <v>14</v>
      </c>
      <c r="K1257" s="48">
        <v>0.32900000000000001</v>
      </c>
      <c r="L1257" s="49">
        <v>54</v>
      </c>
      <c r="M1257" s="47">
        <v>1</v>
      </c>
      <c r="N1257" s="37">
        <f t="shared" si="190"/>
        <v>1.9991390590920624</v>
      </c>
      <c r="O1257" s="37">
        <f t="shared" si="191"/>
        <v>7.3826972959336201</v>
      </c>
      <c r="P1257" s="37">
        <f t="shared" si="192"/>
        <v>0.88070665506613333</v>
      </c>
      <c r="Q1257" s="1">
        <f>VLOOKUP(P1257,Rates!$A$2:$B$7,2,TRUE)</f>
        <v>0.22</v>
      </c>
      <c r="R1257" s="38">
        <f t="shared" ca="1" si="193"/>
        <v>0.91333957331241999</v>
      </c>
      <c r="S1257" s="53">
        <f t="shared" ca="1" si="194"/>
        <v>1</v>
      </c>
      <c r="T1257" s="38">
        <f t="shared" ca="1" si="195"/>
        <v>3.427472966794709E-2</v>
      </c>
      <c r="U1257" s="54">
        <f t="shared" ca="1" si="196"/>
        <v>6.9751768921868212E-2</v>
      </c>
      <c r="V1257">
        <f t="shared" ca="1" si="197"/>
        <v>8</v>
      </c>
      <c r="W1257" s="41">
        <f ca="1">VLOOKUP(LoanApplications!Q1257,Rates!$B$2:$C$7,2,FALSE)*V1257-800</f>
        <v>67.398382478407598</v>
      </c>
      <c r="X1257">
        <f t="shared" si="198"/>
        <v>1</v>
      </c>
      <c r="Y1257" s="41">
        <f t="shared" ca="1" si="199"/>
        <v>67.398382478407598</v>
      </c>
    </row>
    <row r="1258" spans="10:25">
      <c r="J1258" s="47">
        <v>4</v>
      </c>
      <c r="K1258" s="48">
        <v>1.8559999999999999</v>
      </c>
      <c r="L1258" s="49">
        <v>71</v>
      </c>
      <c r="M1258" s="47">
        <v>1</v>
      </c>
      <c r="N1258" s="37">
        <f t="shared" si="190"/>
        <v>-1.3588668670393176</v>
      </c>
      <c r="O1258" s="37">
        <f t="shared" si="191"/>
        <v>0.25695177257686613</v>
      </c>
      <c r="P1258" s="37">
        <f t="shared" si="192"/>
        <v>0.20442452780037176</v>
      </c>
      <c r="Q1258" s="1">
        <f>VLOOKUP(P1258,Rates!$A$2:$B$7,2,TRUE)</f>
        <v>0.35</v>
      </c>
      <c r="R1258" s="38">
        <f t="shared" ca="1" si="193"/>
        <v>0.4189844366609845</v>
      </c>
      <c r="S1258" s="53">
        <f t="shared" ca="1" si="194"/>
        <v>0</v>
      </c>
      <c r="T1258" s="38">
        <f t="shared" ca="1" si="195"/>
        <v>0.3026954163448512</v>
      </c>
      <c r="U1258" s="54">
        <f t="shared" ca="1" si="196"/>
        <v>0.72106594268664204</v>
      </c>
      <c r="V1258">
        <f t="shared" ca="1" si="197"/>
        <v>0</v>
      </c>
      <c r="W1258" s="41">
        <f ca="1">VLOOKUP(LoanApplications!Q1258,Rates!$B$2:$C$7,2,FALSE)*V1258-800</f>
        <v>-800</v>
      </c>
      <c r="X1258">
        <f t="shared" si="198"/>
        <v>0</v>
      </c>
      <c r="Y1258" s="41">
        <f t="shared" ca="1" si="199"/>
        <v>0</v>
      </c>
    </row>
    <row r="1259" spans="10:25">
      <c r="J1259" s="47">
        <v>19</v>
      </c>
      <c r="K1259" s="48">
        <v>2.1520000000000001</v>
      </c>
      <c r="L1259" s="49">
        <v>60</v>
      </c>
      <c r="M1259" s="47">
        <v>1</v>
      </c>
      <c r="N1259" s="37">
        <f t="shared" si="190"/>
        <v>-3.0984257153126791</v>
      </c>
      <c r="O1259" s="37">
        <f t="shared" si="191"/>
        <v>4.5120178516715161E-2</v>
      </c>
      <c r="P1259" s="37">
        <f t="shared" si="192"/>
        <v>4.3172239369401406E-2</v>
      </c>
      <c r="Q1259" s="1">
        <f>VLOOKUP(P1259,Rates!$A$2:$B$7,2,TRUE)</f>
        <v>0.35</v>
      </c>
      <c r="R1259" s="38">
        <f t="shared" ca="1" si="193"/>
        <v>0.81204638897155446</v>
      </c>
      <c r="S1259" s="53">
        <f t="shared" ca="1" si="194"/>
        <v>0</v>
      </c>
      <c r="T1259" s="38">
        <f t="shared" ca="1" si="195"/>
        <v>0.40570519693742857</v>
      </c>
      <c r="U1259" s="54">
        <f t="shared" ca="1" si="196"/>
        <v>1.0407595625683674</v>
      </c>
      <c r="V1259">
        <f t="shared" ca="1" si="197"/>
        <v>1</v>
      </c>
      <c r="W1259" s="41">
        <f ca="1">VLOOKUP(LoanApplications!Q1259,Rates!$B$2:$C$7,2,FALSE)*V1259-800</f>
        <v>-686.43516829366274</v>
      </c>
      <c r="X1259">
        <f t="shared" si="198"/>
        <v>0</v>
      </c>
      <c r="Y1259" s="41">
        <f t="shared" ca="1" si="199"/>
        <v>0</v>
      </c>
    </row>
    <row r="1260" spans="10:25">
      <c r="J1260" s="47">
        <v>20</v>
      </c>
      <c r="K1260" s="48">
        <v>0.92799999999999994</v>
      </c>
      <c r="L1260" s="49">
        <v>48</v>
      </c>
      <c r="M1260" s="47">
        <v>1</v>
      </c>
      <c r="N1260" s="37">
        <f t="shared" si="190"/>
        <v>-1.9978223453539812</v>
      </c>
      <c r="O1260" s="37">
        <f t="shared" si="191"/>
        <v>0.13563031787010107</v>
      </c>
      <c r="P1260" s="37">
        <f t="shared" si="192"/>
        <v>0.11943175145630018</v>
      </c>
      <c r="Q1260" s="1">
        <f>VLOOKUP(P1260,Rates!$A$2:$B$7,2,TRUE)</f>
        <v>0.35</v>
      </c>
      <c r="R1260" s="38">
        <f t="shared" ca="1" si="193"/>
        <v>0.52317018815300154</v>
      </c>
      <c r="S1260" s="53">
        <f t="shared" ca="1" si="194"/>
        <v>0</v>
      </c>
      <c r="T1260" s="38">
        <f t="shared" ca="1" si="195"/>
        <v>0.22317440006735034</v>
      </c>
      <c r="U1260" s="54">
        <f t="shared" ca="1" si="196"/>
        <v>0.50507881383798414</v>
      </c>
      <c r="V1260">
        <f t="shared" ca="1" si="197"/>
        <v>0</v>
      </c>
      <c r="W1260" s="41">
        <f ca="1">VLOOKUP(LoanApplications!Q1260,Rates!$B$2:$C$7,2,FALSE)*V1260-800</f>
        <v>-800</v>
      </c>
      <c r="X1260">
        <f t="shared" si="198"/>
        <v>0</v>
      </c>
      <c r="Y1260" s="41">
        <f t="shared" ca="1" si="199"/>
        <v>0</v>
      </c>
    </row>
    <row r="1261" spans="10:25">
      <c r="J1261" s="47">
        <v>8</v>
      </c>
      <c r="K1261" s="48">
        <v>0.64600000000000002</v>
      </c>
      <c r="L1261" s="49">
        <v>60</v>
      </c>
      <c r="M1261" s="47">
        <v>1</v>
      </c>
      <c r="N1261" s="37">
        <f t="shared" si="190"/>
        <v>1.1543820311135917</v>
      </c>
      <c r="O1261" s="37">
        <f t="shared" si="191"/>
        <v>3.1720625757428453</v>
      </c>
      <c r="P1261" s="37">
        <f t="shared" si="192"/>
        <v>0.7603104023860553</v>
      </c>
      <c r="Q1261" s="1">
        <f>VLOOKUP(P1261,Rates!$A$2:$B$7,2,TRUE)</f>
        <v>0.25</v>
      </c>
      <c r="R1261" s="38">
        <f t="shared" ca="1" si="193"/>
        <v>0.62219825055935185</v>
      </c>
      <c r="S1261" s="53">
        <f t="shared" ca="1" si="194"/>
        <v>1</v>
      </c>
      <c r="T1261" s="38">
        <f t="shared" ca="1" si="195"/>
        <v>2.0734732090832653E-2</v>
      </c>
      <c r="U1261" s="54">
        <f t="shared" ca="1" si="196"/>
        <v>4.1905430252746463E-2</v>
      </c>
      <c r="V1261">
        <f t="shared" ca="1" si="197"/>
        <v>8</v>
      </c>
      <c r="W1261" s="41">
        <f ca="1">VLOOKUP(LoanApplications!Q1261,Rates!$B$2:$C$7,2,FALSE)*V1261-800</f>
        <v>76.803357187340907</v>
      </c>
      <c r="X1261">
        <f t="shared" si="198"/>
        <v>1</v>
      </c>
      <c r="Y1261" s="41">
        <f t="shared" ca="1" si="199"/>
        <v>76.803357187340907</v>
      </c>
    </row>
    <row r="1262" spans="10:25">
      <c r="J1262" s="47">
        <v>12</v>
      </c>
      <c r="K1262" s="48">
        <v>0.99399999999999999</v>
      </c>
      <c r="L1262" s="49">
        <v>60</v>
      </c>
      <c r="M1262" s="47">
        <v>1</v>
      </c>
      <c r="N1262" s="37">
        <f t="shared" si="190"/>
        <v>0.66312816992843793</v>
      </c>
      <c r="O1262" s="37">
        <f t="shared" si="191"/>
        <v>1.9408541698828645</v>
      </c>
      <c r="P1262" s="37">
        <f t="shared" si="192"/>
        <v>0.65996273795520077</v>
      </c>
      <c r="Q1262" s="1">
        <f>VLOOKUP(P1262,Rates!$A$2:$B$7,2,TRUE)</f>
        <v>0.25</v>
      </c>
      <c r="R1262" s="38">
        <f t="shared" ca="1" si="193"/>
        <v>0.50568057289063462</v>
      </c>
      <c r="S1262" s="53">
        <f t="shared" ca="1" si="194"/>
        <v>1</v>
      </c>
      <c r="T1262" s="38">
        <f t="shared" ca="1" si="195"/>
        <v>0.56817542312148406</v>
      </c>
      <c r="U1262" s="54">
        <f t="shared" ca="1" si="196"/>
        <v>1.6794716904961533</v>
      </c>
      <c r="V1262">
        <f t="shared" ca="1" si="197"/>
        <v>8</v>
      </c>
      <c r="W1262" s="41">
        <f ca="1">VLOOKUP(LoanApplications!Q1262,Rates!$B$2:$C$7,2,FALSE)*V1262-800</f>
        <v>76.803357187340907</v>
      </c>
      <c r="X1262">
        <f t="shared" si="198"/>
        <v>1</v>
      </c>
      <c r="Y1262" s="41">
        <f t="shared" ca="1" si="199"/>
        <v>76.803357187340907</v>
      </c>
    </row>
    <row r="1263" spans="10:25">
      <c r="J1263" s="47">
        <v>17</v>
      </c>
      <c r="K1263" s="48">
        <v>0.64600000000000002</v>
      </c>
      <c r="L1263" s="49">
        <v>61</v>
      </c>
      <c r="M1263" s="47">
        <v>1</v>
      </c>
      <c r="N1263" s="37">
        <f t="shared" si="190"/>
        <v>4.6632920511321885</v>
      </c>
      <c r="O1263" s="37">
        <f t="shared" si="191"/>
        <v>105.9844145900235</v>
      </c>
      <c r="P1263" s="37">
        <f t="shared" si="192"/>
        <v>0.99065284411909793</v>
      </c>
      <c r="Q1263" s="1">
        <f>VLOOKUP(P1263,Rates!$A$2:$B$7,2,TRUE)</f>
        <v>0.15</v>
      </c>
      <c r="R1263" s="38">
        <f t="shared" ca="1" si="193"/>
        <v>0.799916854698421</v>
      </c>
      <c r="S1263" s="53">
        <f t="shared" ca="1" si="194"/>
        <v>1</v>
      </c>
      <c r="T1263" s="38">
        <f t="shared" ca="1" si="195"/>
        <v>0.62856947416594222</v>
      </c>
      <c r="U1263" s="54">
        <f t="shared" ca="1" si="196"/>
        <v>1.9807868843615914</v>
      </c>
      <c r="V1263">
        <f t="shared" ca="1" si="197"/>
        <v>8</v>
      </c>
      <c r="W1263" s="41">
        <f ca="1">VLOOKUP(LoanApplications!Q1263,Rates!$B$2:$C$7,2,FALSE)*V1263-800</f>
        <v>45.652073294430465</v>
      </c>
      <c r="X1263">
        <f t="shared" si="198"/>
        <v>1</v>
      </c>
      <c r="Y1263" s="41">
        <f t="shared" ca="1" si="199"/>
        <v>45.652073294430465</v>
      </c>
    </row>
    <row r="1264" spans="10:25">
      <c r="J1264" s="47">
        <v>21</v>
      </c>
      <c r="K1264" s="48">
        <v>1.8219999999999998</v>
      </c>
      <c r="L1264" s="49">
        <v>54.792000000000002</v>
      </c>
      <c r="M1264" s="47">
        <v>1</v>
      </c>
      <c r="N1264" s="37">
        <f t="shared" si="190"/>
        <v>-3.1565240335403431</v>
      </c>
      <c r="O1264" s="37">
        <f t="shared" si="191"/>
        <v>4.2573468131930581E-2</v>
      </c>
      <c r="P1264" s="37">
        <f t="shared" si="192"/>
        <v>4.0834981354564072E-2</v>
      </c>
      <c r="Q1264" s="1">
        <f>VLOOKUP(P1264,Rates!$A$2:$B$7,2,TRUE)</f>
        <v>0.35</v>
      </c>
      <c r="R1264" s="38">
        <f t="shared" ca="1" si="193"/>
        <v>0.33019937929627641</v>
      </c>
      <c r="S1264" s="53">
        <f t="shared" ca="1" si="194"/>
        <v>0</v>
      </c>
      <c r="T1264" s="38">
        <f t="shared" ca="1" si="195"/>
        <v>0.61593247296320675</v>
      </c>
      <c r="U1264" s="54">
        <f t="shared" ca="1" si="196"/>
        <v>1.9138737803923698</v>
      </c>
      <c r="V1264">
        <f t="shared" ca="1" si="197"/>
        <v>1</v>
      </c>
      <c r="W1264" s="41">
        <f ca="1">VLOOKUP(LoanApplications!Q1264,Rates!$B$2:$C$7,2,FALSE)*V1264-800</f>
        <v>-686.43516829366274</v>
      </c>
      <c r="X1264">
        <f t="shared" si="198"/>
        <v>0</v>
      </c>
      <c r="Y1264" s="41">
        <f t="shared" ca="1" si="199"/>
        <v>0</v>
      </c>
    </row>
    <row r="1265" spans="10:25">
      <c r="J1265" s="47">
        <v>23</v>
      </c>
      <c r="K1265" s="48">
        <v>0.311</v>
      </c>
      <c r="L1265" s="49">
        <v>47.003999999999998</v>
      </c>
      <c r="M1265" s="47">
        <v>1</v>
      </c>
      <c r="N1265" s="37">
        <f t="shared" si="190"/>
        <v>1.8009870524602931</v>
      </c>
      <c r="O1265" s="37">
        <f t="shared" si="191"/>
        <v>6.0556217317992145</v>
      </c>
      <c r="P1265" s="37">
        <f t="shared" si="192"/>
        <v>0.8582690458740061</v>
      </c>
      <c r="Q1265" s="1">
        <f>VLOOKUP(P1265,Rates!$A$2:$B$7,2,TRUE)</f>
        <v>0.22</v>
      </c>
      <c r="R1265" s="38">
        <f t="shared" ca="1" si="193"/>
        <v>0.82434001139175894</v>
      </c>
      <c r="S1265" s="53">
        <f t="shared" ca="1" si="194"/>
        <v>1</v>
      </c>
      <c r="T1265" s="38">
        <f t="shared" ca="1" si="195"/>
        <v>0.28633729336011948</v>
      </c>
      <c r="U1265" s="54">
        <f t="shared" ca="1" si="196"/>
        <v>0.67468965584491947</v>
      </c>
      <c r="V1265">
        <f t="shared" ca="1" si="197"/>
        <v>8</v>
      </c>
      <c r="W1265" s="41">
        <f ca="1">VLOOKUP(LoanApplications!Q1265,Rates!$B$2:$C$7,2,FALSE)*V1265-800</f>
        <v>67.398382478407598</v>
      </c>
      <c r="X1265">
        <f t="shared" si="198"/>
        <v>1</v>
      </c>
      <c r="Y1265" s="41">
        <f t="shared" ca="1" si="199"/>
        <v>67.398382478407598</v>
      </c>
    </row>
    <row r="1266" spans="10:25">
      <c r="J1266" s="47">
        <v>16</v>
      </c>
      <c r="K1266" s="48">
        <v>0.89399999999999991</v>
      </c>
      <c r="L1266" s="49">
        <v>64</v>
      </c>
      <c r="M1266" s="47">
        <v>1</v>
      </c>
      <c r="N1266" s="37">
        <f t="shared" si="190"/>
        <v>4.4419298462227275</v>
      </c>
      <c r="O1266" s="37">
        <f t="shared" si="191"/>
        <v>84.938702240329988</v>
      </c>
      <c r="P1266" s="37">
        <f t="shared" si="192"/>
        <v>0.98836379915066119</v>
      </c>
      <c r="Q1266" s="1">
        <f>VLOOKUP(P1266,Rates!$A$2:$B$7,2,TRUE)</f>
        <v>0.15</v>
      </c>
      <c r="R1266" s="38">
        <f t="shared" ca="1" si="193"/>
        <v>0.14595495049979268</v>
      </c>
      <c r="S1266" s="53">
        <f t="shared" ca="1" si="194"/>
        <v>1</v>
      </c>
      <c r="T1266" s="38">
        <f t="shared" ca="1" si="195"/>
        <v>0.83059112599620544</v>
      </c>
      <c r="U1266" s="54">
        <f t="shared" ca="1" si="196"/>
        <v>3.5508802264519703</v>
      </c>
      <c r="V1266">
        <f t="shared" ca="1" si="197"/>
        <v>8</v>
      </c>
      <c r="W1266" s="41">
        <f ca="1">VLOOKUP(LoanApplications!Q1266,Rates!$B$2:$C$7,2,FALSE)*V1266-800</f>
        <v>45.652073294430465</v>
      </c>
      <c r="X1266">
        <f t="shared" si="198"/>
        <v>1</v>
      </c>
      <c r="Y1266" s="41">
        <f t="shared" ca="1" si="199"/>
        <v>45.652073294430465</v>
      </c>
    </row>
    <row r="1267" spans="10:25">
      <c r="J1267" s="47">
        <v>13</v>
      </c>
      <c r="K1267" s="48">
        <v>1.7739999999999998</v>
      </c>
      <c r="L1267" s="49">
        <v>60</v>
      </c>
      <c r="M1267" s="47">
        <v>1</v>
      </c>
      <c r="N1267" s="37">
        <f t="shared" si="190"/>
        <v>-3.1226884325623772</v>
      </c>
      <c r="O1267" s="37">
        <f t="shared" si="191"/>
        <v>4.403861428405615E-2</v>
      </c>
      <c r="P1267" s="37">
        <f t="shared" si="192"/>
        <v>4.2181020588261856E-2</v>
      </c>
      <c r="Q1267" s="1">
        <f>VLOOKUP(P1267,Rates!$A$2:$B$7,2,TRUE)</f>
        <v>0.35</v>
      </c>
      <c r="R1267" s="38">
        <f t="shared" ca="1" si="193"/>
        <v>0.50615342710886757</v>
      </c>
      <c r="S1267" s="53">
        <f t="shared" ca="1" si="194"/>
        <v>0</v>
      </c>
      <c r="T1267" s="38">
        <f t="shared" ca="1" si="195"/>
        <v>0.87058100093398949</v>
      </c>
      <c r="U1267" s="54">
        <f t="shared" ca="1" si="196"/>
        <v>4.0894001667613598</v>
      </c>
      <c r="V1267">
        <f t="shared" ca="1" si="197"/>
        <v>4</v>
      </c>
      <c r="W1267" s="41">
        <f ca="1">VLOOKUP(LoanApplications!Q1267,Rates!$B$2:$C$7,2,FALSE)*V1267-800</f>
        <v>-345.74067317465091</v>
      </c>
      <c r="X1267">
        <f t="shared" si="198"/>
        <v>0</v>
      </c>
      <c r="Y1267" s="41">
        <f t="shared" ca="1" si="199"/>
        <v>0</v>
      </c>
    </row>
    <row r="1268" spans="10:25">
      <c r="J1268" s="47">
        <v>8</v>
      </c>
      <c r="K1268" s="48">
        <v>1.306</v>
      </c>
      <c r="L1268" s="49">
        <v>73</v>
      </c>
      <c r="M1268" s="47">
        <v>1</v>
      </c>
      <c r="N1268" s="37">
        <f t="shared" si="190"/>
        <v>3.8474815202686585</v>
      </c>
      <c r="O1268" s="37">
        <f t="shared" si="191"/>
        <v>46.87486106167858</v>
      </c>
      <c r="P1268" s="37">
        <f t="shared" si="192"/>
        <v>0.97911221092189338</v>
      </c>
      <c r="Q1268" s="1">
        <f>VLOOKUP(P1268,Rates!$A$2:$B$7,2,TRUE)</f>
        <v>0.15</v>
      </c>
      <c r="R1268" s="38">
        <f t="shared" ca="1" si="193"/>
        <v>0.4769141010125455</v>
      </c>
      <c r="S1268" s="53">
        <f t="shared" ca="1" si="194"/>
        <v>1</v>
      </c>
      <c r="T1268" s="38">
        <f t="shared" ca="1" si="195"/>
        <v>0.68932593211760917</v>
      </c>
      <c r="U1268" s="54">
        <f t="shared" ca="1" si="196"/>
        <v>2.3380218591853397</v>
      </c>
      <c r="V1268">
        <f t="shared" ca="1" si="197"/>
        <v>8</v>
      </c>
      <c r="W1268" s="41">
        <f ca="1">VLOOKUP(LoanApplications!Q1268,Rates!$B$2:$C$7,2,FALSE)*V1268-800</f>
        <v>45.652073294430465</v>
      </c>
      <c r="X1268">
        <f t="shared" si="198"/>
        <v>1</v>
      </c>
      <c r="Y1268" s="41">
        <f t="shared" ca="1" si="199"/>
        <v>45.652073294430465</v>
      </c>
    </row>
    <row r="1269" spans="10:25">
      <c r="J1269" s="47">
        <v>15</v>
      </c>
      <c r="K1269" s="48">
        <v>2.3559999999999999</v>
      </c>
      <c r="L1269" s="49">
        <v>68</v>
      </c>
      <c r="M1269" s="47">
        <v>1</v>
      </c>
      <c r="N1269" s="37">
        <f t="shared" si="190"/>
        <v>-1.7207816199444963</v>
      </c>
      <c r="O1269" s="37">
        <f t="shared" si="191"/>
        <v>0.17892624092307052</v>
      </c>
      <c r="P1269" s="37">
        <f t="shared" si="192"/>
        <v>0.15177051346569029</v>
      </c>
      <c r="Q1269" s="1">
        <f>VLOOKUP(P1269,Rates!$A$2:$B$7,2,TRUE)</f>
        <v>0.35</v>
      </c>
      <c r="R1269" s="38">
        <f t="shared" ca="1" si="193"/>
        <v>0.16816145733790677</v>
      </c>
      <c r="S1269" s="53">
        <f t="shared" ca="1" si="194"/>
        <v>0</v>
      </c>
      <c r="T1269" s="38">
        <f t="shared" ca="1" si="195"/>
        <v>0.19983685751298119</v>
      </c>
      <c r="U1269" s="54">
        <f t="shared" ca="1" si="196"/>
        <v>0.44587928799189308</v>
      </c>
      <c r="V1269">
        <f t="shared" ca="1" si="197"/>
        <v>0</v>
      </c>
      <c r="W1269" s="41">
        <f ca="1">VLOOKUP(LoanApplications!Q1269,Rates!$B$2:$C$7,2,FALSE)*V1269-800</f>
        <v>-800</v>
      </c>
      <c r="X1269">
        <f t="shared" si="198"/>
        <v>0</v>
      </c>
      <c r="Y1269" s="41">
        <f t="shared" ca="1" si="199"/>
        <v>0</v>
      </c>
    </row>
    <row r="1270" spans="10:25">
      <c r="J1270" s="47">
        <v>22</v>
      </c>
      <c r="K1270" s="48">
        <v>1.2909999999999999</v>
      </c>
      <c r="L1270" s="49">
        <v>49</v>
      </c>
      <c r="M1270" s="47">
        <v>1</v>
      </c>
      <c r="N1270" s="37">
        <f t="shared" si="190"/>
        <v>-2.7669367541965428</v>
      </c>
      <c r="O1270" s="37">
        <f t="shared" si="191"/>
        <v>6.2854248159310275E-2</v>
      </c>
      <c r="P1270" s="37">
        <f t="shared" si="192"/>
        <v>5.9137222500793084E-2</v>
      </c>
      <c r="Q1270" s="1">
        <f>VLOOKUP(P1270,Rates!$A$2:$B$7,2,TRUE)</f>
        <v>0.35</v>
      </c>
      <c r="R1270" s="38">
        <f t="shared" ca="1" si="193"/>
        <v>0.57687102776325394</v>
      </c>
      <c r="S1270" s="53">
        <f t="shared" ca="1" si="194"/>
        <v>0</v>
      </c>
      <c r="T1270" s="38">
        <f t="shared" ca="1" si="195"/>
        <v>0.66988994297134064</v>
      </c>
      <c r="U1270" s="54">
        <f t="shared" ca="1" si="196"/>
        <v>2.2166583479499438</v>
      </c>
      <c r="V1270">
        <f t="shared" ca="1" si="197"/>
        <v>2</v>
      </c>
      <c r="W1270" s="41">
        <f ca="1">VLOOKUP(LoanApplications!Q1270,Rates!$B$2:$C$7,2,FALSE)*V1270-800</f>
        <v>-572.87033658732548</v>
      </c>
      <c r="X1270">
        <f t="shared" si="198"/>
        <v>0</v>
      </c>
      <c r="Y1270" s="41">
        <f t="shared" ca="1" si="199"/>
        <v>0</v>
      </c>
    </row>
    <row r="1271" spans="10:25">
      <c r="J1271" s="47">
        <v>7</v>
      </c>
      <c r="K1271" s="48">
        <v>2.052</v>
      </c>
      <c r="L1271" s="49">
        <v>70</v>
      </c>
      <c r="M1271" s="47">
        <v>1</v>
      </c>
      <c r="N1271" s="37">
        <f t="shared" si="190"/>
        <v>-1.8592489174518185</v>
      </c>
      <c r="O1271" s="37">
        <f t="shared" si="191"/>
        <v>0.15578959728430233</v>
      </c>
      <c r="P1271" s="37">
        <f t="shared" si="192"/>
        <v>0.13479062075861636</v>
      </c>
      <c r="Q1271" s="1">
        <f>VLOOKUP(P1271,Rates!$A$2:$B$7,2,TRUE)</f>
        <v>0.35</v>
      </c>
      <c r="R1271" s="38">
        <f t="shared" ca="1" si="193"/>
        <v>0.7043257828669689</v>
      </c>
      <c r="S1271" s="53">
        <f t="shared" ca="1" si="194"/>
        <v>0</v>
      </c>
      <c r="T1271" s="38">
        <f t="shared" ca="1" si="195"/>
        <v>0.47238353598880634</v>
      </c>
      <c r="U1271" s="54">
        <f t="shared" ca="1" si="196"/>
        <v>1.2787713062919228</v>
      </c>
      <c r="V1271">
        <f t="shared" ca="1" si="197"/>
        <v>1</v>
      </c>
      <c r="W1271" s="41">
        <f ca="1">VLOOKUP(LoanApplications!Q1271,Rates!$B$2:$C$7,2,FALSE)*V1271-800</f>
        <v>-686.43516829366274</v>
      </c>
      <c r="X1271">
        <f t="shared" si="198"/>
        <v>0</v>
      </c>
      <c r="Y1271" s="41">
        <f t="shared" ca="1" si="199"/>
        <v>0</v>
      </c>
    </row>
    <row r="1272" spans="10:25">
      <c r="J1272" s="47">
        <v>14</v>
      </c>
      <c r="K1272" s="48">
        <v>0.98399999999999999</v>
      </c>
      <c r="L1272" s="49">
        <v>61</v>
      </c>
      <c r="M1272" s="47">
        <v>1</v>
      </c>
      <c r="N1272" s="37">
        <f t="shared" si="190"/>
        <v>1.8655868782194389</v>
      </c>
      <c r="O1272" s="37">
        <f t="shared" si="191"/>
        <v>6.4597258461625646</v>
      </c>
      <c r="P1272" s="37">
        <f t="shared" si="192"/>
        <v>0.86594681619373182</v>
      </c>
      <c r="Q1272" s="1">
        <f>VLOOKUP(P1272,Rates!$A$2:$B$7,2,TRUE)</f>
        <v>0.22</v>
      </c>
      <c r="R1272" s="38">
        <f t="shared" ca="1" si="193"/>
        <v>0.98559910835791475</v>
      </c>
      <c r="S1272" s="53">
        <f t="shared" ca="1" si="194"/>
        <v>1</v>
      </c>
      <c r="T1272" s="38">
        <f t="shared" ca="1" si="195"/>
        <v>0.18880732354255281</v>
      </c>
      <c r="U1272" s="54">
        <f t="shared" ca="1" si="196"/>
        <v>0.41849934844332526</v>
      </c>
      <c r="V1272">
        <f t="shared" ca="1" si="197"/>
        <v>8</v>
      </c>
      <c r="W1272" s="41">
        <f ca="1">VLOOKUP(LoanApplications!Q1272,Rates!$B$2:$C$7,2,FALSE)*V1272-800</f>
        <v>67.398382478407598</v>
      </c>
      <c r="X1272">
        <f t="shared" si="198"/>
        <v>1</v>
      </c>
      <c r="Y1272" s="41">
        <f t="shared" ca="1" si="199"/>
        <v>67.398382478407598</v>
      </c>
    </row>
    <row r="1273" spans="10:25">
      <c r="J1273" s="47">
        <v>22</v>
      </c>
      <c r="K1273" s="48">
        <v>1.538</v>
      </c>
      <c r="L1273" s="49">
        <v>58</v>
      </c>
      <c r="M1273" s="47">
        <v>1</v>
      </c>
      <c r="N1273" s="37">
        <f t="shared" si="190"/>
        <v>0.20711109520560811</v>
      </c>
      <c r="O1273" s="37">
        <f t="shared" si="191"/>
        <v>1.2301192245380517</v>
      </c>
      <c r="P1273" s="37">
        <f t="shared" si="192"/>
        <v>0.55159348029604094</v>
      </c>
      <c r="Q1273" s="1">
        <f>VLOOKUP(P1273,Rates!$A$2:$B$7,2,TRUE)</f>
        <v>0.28000000000000003</v>
      </c>
      <c r="R1273" s="38">
        <f t="shared" ca="1" si="193"/>
        <v>3.0307183663015436E-2</v>
      </c>
      <c r="S1273" s="53">
        <f t="shared" ca="1" si="194"/>
        <v>0</v>
      </c>
      <c r="T1273" s="38">
        <f t="shared" ca="1" si="195"/>
        <v>0.65826749658250661</v>
      </c>
      <c r="U1273" s="54">
        <f t="shared" ca="1" si="196"/>
        <v>2.1474540034227743</v>
      </c>
      <c r="V1273">
        <f t="shared" ca="1" si="197"/>
        <v>2</v>
      </c>
      <c r="W1273" s="41">
        <f ca="1">VLOOKUP(LoanApplications!Q1273,Rates!$B$2:$C$7,2,FALSE)*V1273-800</f>
        <v>-578.43522623899287</v>
      </c>
      <c r="X1273">
        <f t="shared" si="198"/>
        <v>1</v>
      </c>
      <c r="Y1273" s="41">
        <f t="shared" ca="1" si="199"/>
        <v>-578.43522623899287</v>
      </c>
    </row>
    <row r="1274" spans="10:25">
      <c r="J1274" s="47">
        <v>11</v>
      </c>
      <c r="K1274" s="48">
        <v>0.90700000000000003</v>
      </c>
      <c r="L1274" s="49">
        <v>61</v>
      </c>
      <c r="M1274" s="47">
        <v>1</v>
      </c>
      <c r="N1274" s="37">
        <f t="shared" si="190"/>
        <v>1.2614550125732507</v>
      </c>
      <c r="O1274" s="37">
        <f t="shared" si="191"/>
        <v>3.5305547535332948</v>
      </c>
      <c r="P1274" s="37">
        <f t="shared" si="192"/>
        <v>0.77927647840032865</v>
      </c>
      <c r="Q1274" s="1">
        <f>VLOOKUP(P1274,Rates!$A$2:$B$7,2,TRUE)</f>
        <v>0.25</v>
      </c>
      <c r="R1274" s="38">
        <f t="shared" ca="1" si="193"/>
        <v>0.16534238204365115</v>
      </c>
      <c r="S1274" s="53">
        <f t="shared" ca="1" si="194"/>
        <v>0</v>
      </c>
      <c r="T1274" s="38">
        <f t="shared" ca="1" si="195"/>
        <v>0.27762951766139021</v>
      </c>
      <c r="U1274" s="54">
        <f t="shared" ca="1" si="196"/>
        <v>0.65043427652854724</v>
      </c>
      <c r="V1274">
        <f t="shared" ca="1" si="197"/>
        <v>0</v>
      </c>
      <c r="W1274" s="41">
        <f ca="1">VLOOKUP(LoanApplications!Q1274,Rates!$B$2:$C$7,2,FALSE)*V1274-800</f>
        <v>-800</v>
      </c>
      <c r="X1274">
        <f t="shared" si="198"/>
        <v>1</v>
      </c>
      <c r="Y1274" s="41">
        <f t="shared" ca="1" si="199"/>
        <v>-800</v>
      </c>
    </row>
    <row r="1275" spans="10:25">
      <c r="J1275" s="47">
        <v>14</v>
      </c>
      <c r="K1275" s="48">
        <v>1.73</v>
      </c>
      <c r="L1275" s="49">
        <v>64</v>
      </c>
      <c r="M1275" s="47">
        <v>1</v>
      </c>
      <c r="N1275" s="37">
        <f t="shared" si="190"/>
        <v>-0.6510192240021162</v>
      </c>
      <c r="O1275" s="37">
        <f t="shared" si="191"/>
        <v>0.52151396623820034</v>
      </c>
      <c r="P1275" s="37">
        <f t="shared" si="192"/>
        <v>0.3427598942963333</v>
      </c>
      <c r="Q1275" s="1">
        <f>VLOOKUP(P1275,Rates!$A$2:$B$7,2,TRUE)</f>
        <v>0.3</v>
      </c>
      <c r="R1275" s="38">
        <f t="shared" ca="1" si="193"/>
        <v>0.87688593754626365</v>
      </c>
      <c r="S1275" s="53">
        <f t="shared" ca="1" si="194"/>
        <v>1</v>
      </c>
      <c r="T1275" s="38">
        <f t="shared" ca="1" si="195"/>
        <v>0.97470592835909486</v>
      </c>
      <c r="U1275" s="54">
        <f t="shared" ca="1" si="196"/>
        <v>7.3543704664006713</v>
      </c>
      <c r="V1275">
        <f t="shared" ca="1" si="197"/>
        <v>8</v>
      </c>
      <c r="W1275" s="41">
        <f ca="1">VLOOKUP(LoanApplications!Q1275,Rates!$B$2:$C$7,2,FALSE)*V1275-800</f>
        <v>92.591013325425138</v>
      </c>
      <c r="X1275">
        <f t="shared" si="198"/>
        <v>1</v>
      </c>
      <c r="Y1275" s="41">
        <f t="shared" ca="1" si="199"/>
        <v>92.591013325425138</v>
      </c>
    </row>
    <row r="1276" spans="10:25">
      <c r="J1276" s="47">
        <v>12</v>
      </c>
      <c r="K1276" s="48">
        <v>1.216</v>
      </c>
      <c r="L1276" s="49">
        <v>57</v>
      </c>
      <c r="M1276" s="47">
        <v>1</v>
      </c>
      <c r="N1276" s="37">
        <f t="shared" si="190"/>
        <v>-1.9368415385344271</v>
      </c>
      <c r="O1276" s="37">
        <f t="shared" si="191"/>
        <v>0.14415855070736544</v>
      </c>
      <c r="P1276" s="37">
        <f t="shared" si="192"/>
        <v>0.12599525705440101</v>
      </c>
      <c r="Q1276" s="1">
        <f>VLOOKUP(P1276,Rates!$A$2:$B$7,2,TRUE)</f>
        <v>0.35</v>
      </c>
      <c r="R1276" s="38">
        <f t="shared" ca="1" si="193"/>
        <v>0.13871904047191175</v>
      </c>
      <c r="S1276" s="53">
        <f t="shared" ca="1" si="194"/>
        <v>0</v>
      </c>
      <c r="T1276" s="38">
        <f t="shared" ca="1" si="195"/>
        <v>0.6584337636392753</v>
      </c>
      <c r="U1276" s="54">
        <f t="shared" ca="1" si="196"/>
        <v>2.1484273232922311</v>
      </c>
      <c r="V1276">
        <f t="shared" ca="1" si="197"/>
        <v>2</v>
      </c>
      <c r="W1276" s="41">
        <f ca="1">VLOOKUP(LoanApplications!Q1276,Rates!$B$2:$C$7,2,FALSE)*V1276-800</f>
        <v>-572.87033658732548</v>
      </c>
      <c r="X1276">
        <f t="shared" si="198"/>
        <v>0</v>
      </c>
      <c r="Y1276" s="41">
        <f t="shared" ca="1" si="199"/>
        <v>0</v>
      </c>
    </row>
    <row r="1277" spans="10:25">
      <c r="J1277" s="47">
        <v>7</v>
      </c>
      <c r="K1277" s="48">
        <v>1.3009999999999999</v>
      </c>
      <c r="L1277" s="49">
        <v>73</v>
      </c>
      <c r="M1277" s="47">
        <v>1</v>
      </c>
      <c r="N1277" s="37">
        <f t="shared" si="190"/>
        <v>3.5368660429243235</v>
      </c>
      <c r="O1277" s="37">
        <f t="shared" si="191"/>
        <v>34.359070430546552</v>
      </c>
      <c r="P1277" s="37">
        <f t="shared" si="192"/>
        <v>0.97171871353450223</v>
      </c>
      <c r="Q1277" s="1">
        <f>VLOOKUP(P1277,Rates!$A$2:$B$7,2,TRUE)</f>
        <v>0.15</v>
      </c>
      <c r="R1277" s="38">
        <f t="shared" ca="1" si="193"/>
        <v>0.44304029461937378</v>
      </c>
      <c r="S1277" s="53">
        <f t="shared" ca="1" si="194"/>
        <v>1</v>
      </c>
      <c r="T1277" s="38">
        <f t="shared" ca="1" si="195"/>
        <v>0.62155454140338384</v>
      </c>
      <c r="U1277" s="54">
        <f t="shared" ca="1" si="196"/>
        <v>1.9433666306158053</v>
      </c>
      <c r="V1277">
        <f t="shared" ca="1" si="197"/>
        <v>8</v>
      </c>
      <c r="W1277" s="41">
        <f ca="1">VLOOKUP(LoanApplications!Q1277,Rates!$B$2:$C$7,2,FALSE)*V1277-800</f>
        <v>45.652073294430465</v>
      </c>
      <c r="X1277">
        <f t="shared" si="198"/>
        <v>1</v>
      </c>
      <c r="Y1277" s="41">
        <f t="shared" ca="1" si="199"/>
        <v>45.652073294430465</v>
      </c>
    </row>
    <row r="1278" spans="10:25">
      <c r="J1278" s="47">
        <v>13</v>
      </c>
      <c r="K1278" s="48">
        <v>1.5150000000000001</v>
      </c>
      <c r="L1278" s="49">
        <v>55.7</v>
      </c>
      <c r="M1278" s="47">
        <v>1</v>
      </c>
      <c r="N1278" s="37">
        <f t="shared" si="190"/>
        <v>-3.7983947826741868</v>
      </c>
      <c r="O1278" s="37">
        <f t="shared" si="191"/>
        <v>2.2406710643806196E-2</v>
      </c>
      <c r="P1278" s="37">
        <f t="shared" si="192"/>
        <v>2.1915652949594553E-2</v>
      </c>
      <c r="Q1278" s="1">
        <f>VLOOKUP(P1278,Rates!$A$2:$B$7,2,TRUE)</f>
        <v>0.35</v>
      </c>
      <c r="R1278" s="38">
        <f t="shared" ca="1" si="193"/>
        <v>0.55923729434627223</v>
      </c>
      <c r="S1278" s="53">
        <f t="shared" ca="1" si="194"/>
        <v>0</v>
      </c>
      <c r="T1278" s="38">
        <f t="shared" ca="1" si="195"/>
        <v>0.41012553563669929</v>
      </c>
      <c r="U1278" s="54">
        <f t="shared" ca="1" si="196"/>
        <v>1.0556910739743877</v>
      </c>
      <c r="V1278">
        <f t="shared" ca="1" si="197"/>
        <v>1</v>
      </c>
      <c r="W1278" s="41">
        <f ca="1">VLOOKUP(LoanApplications!Q1278,Rates!$B$2:$C$7,2,FALSE)*V1278-800</f>
        <v>-686.43516829366274</v>
      </c>
      <c r="X1278">
        <f t="shared" si="198"/>
        <v>0</v>
      </c>
      <c r="Y1278" s="41">
        <f t="shared" ca="1" si="199"/>
        <v>0</v>
      </c>
    </row>
    <row r="1279" spans="10:25">
      <c r="J1279" s="47">
        <v>8</v>
      </c>
      <c r="K1279" s="48">
        <v>0.91400000000000003</v>
      </c>
      <c r="L1279" s="49">
        <v>63</v>
      </c>
      <c r="M1279" s="47">
        <v>1</v>
      </c>
      <c r="N1279" s="37">
        <f t="shared" si="190"/>
        <v>1.1643495213581048</v>
      </c>
      <c r="O1279" s="37">
        <f t="shared" si="191"/>
        <v>3.2038381769416837</v>
      </c>
      <c r="P1279" s="37">
        <f t="shared" si="192"/>
        <v>0.76212214697391001</v>
      </c>
      <c r="Q1279" s="1">
        <f>VLOOKUP(P1279,Rates!$A$2:$B$7,2,TRUE)</f>
        <v>0.25</v>
      </c>
      <c r="R1279" s="38">
        <f t="shared" ca="1" si="193"/>
        <v>0.80349144756907065</v>
      </c>
      <c r="S1279" s="53">
        <f t="shared" ca="1" si="194"/>
        <v>1</v>
      </c>
      <c r="T1279" s="38">
        <f t="shared" ca="1" si="195"/>
        <v>0.57391606864626443</v>
      </c>
      <c r="U1279" s="54">
        <f t="shared" ca="1" si="196"/>
        <v>1.7062378603238355</v>
      </c>
      <c r="V1279">
        <f t="shared" ca="1" si="197"/>
        <v>8</v>
      </c>
      <c r="W1279" s="41">
        <f ca="1">VLOOKUP(LoanApplications!Q1279,Rates!$B$2:$C$7,2,FALSE)*V1279-800</f>
        <v>76.803357187340907</v>
      </c>
      <c r="X1279">
        <f t="shared" si="198"/>
        <v>1</v>
      </c>
      <c r="Y1279" s="41">
        <f t="shared" ca="1" si="199"/>
        <v>76.803357187340907</v>
      </c>
    </row>
    <row r="1280" spans="10:25">
      <c r="J1280" s="47">
        <v>40</v>
      </c>
      <c r="K1280" s="48">
        <v>1.5109999999999999</v>
      </c>
      <c r="L1280" s="49">
        <v>41.529600000000002</v>
      </c>
      <c r="M1280" s="47">
        <v>1</v>
      </c>
      <c r="N1280" s="37">
        <f t="shared" si="190"/>
        <v>-1.4152767417927237</v>
      </c>
      <c r="O1280" s="37">
        <f t="shared" si="191"/>
        <v>0.24285839508047302</v>
      </c>
      <c r="P1280" s="37">
        <f t="shared" si="192"/>
        <v>0.19540310951091766</v>
      </c>
      <c r="Q1280" s="1">
        <f>VLOOKUP(P1280,Rates!$A$2:$B$7,2,TRUE)</f>
        <v>0.35</v>
      </c>
      <c r="R1280" s="38">
        <f t="shared" ca="1" si="193"/>
        <v>0.6988336666957855</v>
      </c>
      <c r="S1280" s="53">
        <f t="shared" ca="1" si="194"/>
        <v>0</v>
      </c>
      <c r="T1280" s="38">
        <f t="shared" ca="1" si="195"/>
        <v>0.80182132216215585</v>
      </c>
      <c r="U1280" s="54">
        <f t="shared" ca="1" si="196"/>
        <v>3.2371724837905291</v>
      </c>
      <c r="V1280">
        <f t="shared" ca="1" si="197"/>
        <v>3</v>
      </c>
      <c r="W1280" s="41">
        <f ca="1">VLOOKUP(LoanApplications!Q1280,Rates!$B$2:$C$7,2,FALSE)*V1280-800</f>
        <v>-459.30550488098817</v>
      </c>
      <c r="X1280">
        <f t="shared" si="198"/>
        <v>0</v>
      </c>
      <c r="Y1280" s="41">
        <f t="shared" ca="1" si="199"/>
        <v>0</v>
      </c>
    </row>
    <row r="1281" spans="10:25">
      <c r="J1281" s="47">
        <v>1</v>
      </c>
      <c r="K1281" s="48">
        <v>0.504</v>
      </c>
      <c r="L1281" s="49">
        <v>59</v>
      </c>
      <c r="M1281" s="47">
        <v>1</v>
      </c>
      <c r="N1281" s="37">
        <f t="shared" si="190"/>
        <v>-0.92986777468737714</v>
      </c>
      <c r="O1281" s="37">
        <f t="shared" si="191"/>
        <v>0.39460588380855</v>
      </c>
      <c r="P1281" s="37">
        <f t="shared" si="192"/>
        <v>0.28295154092632602</v>
      </c>
      <c r="Q1281" s="1">
        <f>VLOOKUP(P1281,Rates!$A$2:$B$7,2,TRUE)</f>
        <v>0.3</v>
      </c>
      <c r="R1281" s="38">
        <f t="shared" ca="1" si="193"/>
        <v>0.93460778492611285</v>
      </c>
      <c r="S1281" s="53">
        <f t="shared" ca="1" si="194"/>
        <v>1</v>
      </c>
      <c r="T1281" s="38">
        <f t="shared" ca="1" si="195"/>
        <v>0.76828969470756647</v>
      </c>
      <c r="U1281" s="54">
        <f t="shared" ca="1" si="196"/>
        <v>2.9245347433114652</v>
      </c>
      <c r="V1281">
        <f t="shared" ca="1" si="197"/>
        <v>8</v>
      </c>
      <c r="W1281" s="41">
        <f ca="1">VLOOKUP(LoanApplications!Q1281,Rates!$B$2:$C$7,2,FALSE)*V1281-800</f>
        <v>92.591013325425138</v>
      </c>
      <c r="X1281">
        <f t="shared" si="198"/>
        <v>0</v>
      </c>
      <c r="Y1281" s="41">
        <f t="shared" ca="1" si="199"/>
        <v>0</v>
      </c>
    </row>
    <row r="1282" spans="10:25">
      <c r="J1282" s="47">
        <v>15</v>
      </c>
      <c r="K1282" s="48">
        <v>0.94000000000000006</v>
      </c>
      <c r="L1282" s="49">
        <v>59</v>
      </c>
      <c r="M1282" s="47">
        <v>1</v>
      </c>
      <c r="N1282" s="37">
        <f t="shared" si="190"/>
        <v>1.4841758226885595</v>
      </c>
      <c r="O1282" s="37">
        <f t="shared" si="191"/>
        <v>4.4113281975156067</v>
      </c>
      <c r="P1282" s="37">
        <f t="shared" si="192"/>
        <v>0.81520248569304854</v>
      </c>
      <c r="Q1282" s="1">
        <f>VLOOKUP(P1282,Rates!$A$2:$B$7,2,TRUE)</f>
        <v>0.25</v>
      </c>
      <c r="R1282" s="38">
        <f t="shared" ca="1" si="193"/>
        <v>0.41466112272237776</v>
      </c>
      <c r="S1282" s="53">
        <f t="shared" ca="1" si="194"/>
        <v>1</v>
      </c>
      <c r="T1282" s="38">
        <f t="shared" ca="1" si="195"/>
        <v>0.81340231188176482</v>
      </c>
      <c r="U1282" s="54">
        <f t="shared" ca="1" si="196"/>
        <v>3.3576007603027009</v>
      </c>
      <c r="V1282">
        <f t="shared" ca="1" si="197"/>
        <v>8</v>
      </c>
      <c r="W1282" s="41">
        <f ca="1">VLOOKUP(LoanApplications!Q1282,Rates!$B$2:$C$7,2,FALSE)*V1282-800</f>
        <v>76.803357187340907</v>
      </c>
      <c r="X1282">
        <f t="shared" si="198"/>
        <v>1</v>
      </c>
      <c r="Y1282" s="41">
        <f t="shared" ca="1" si="199"/>
        <v>76.803357187340907</v>
      </c>
    </row>
    <row r="1283" spans="10:25">
      <c r="J1283" s="47">
        <v>15</v>
      </c>
      <c r="K1283" s="48">
        <v>1.64</v>
      </c>
      <c r="L1283" s="49">
        <v>60</v>
      </c>
      <c r="M1283" s="47">
        <v>1</v>
      </c>
      <c r="N1283" s="37">
        <f t="shared" ref="N1283:N1346" si="200">SUMPRODUCT($A$10:$D$10,J1283:M1283)</f>
        <v>-1.7403139688462801</v>
      </c>
      <c r="O1283" s="37">
        <f t="shared" ref="O1283:O1346" si="201">EXP(N1283)</f>
        <v>0.17546530132949903</v>
      </c>
      <c r="P1283" s="37">
        <f t="shared" ref="P1283:P1346" si="202">O1283/(1+O1283)</f>
        <v>0.14927305904397231</v>
      </c>
      <c r="Q1283" s="1">
        <f>VLOOKUP(P1283,Rates!$A$2:$B$7,2,TRUE)</f>
        <v>0.35</v>
      </c>
      <c r="R1283" s="38">
        <f t="shared" ref="R1283:R1346" ca="1" si="203">RAND()</f>
        <v>0.47903352547319566</v>
      </c>
      <c r="S1283" s="53">
        <f t="shared" ref="S1283:S1346" ca="1" si="204">_xlfn.BINOM.INV(1,P1283,R1283)</f>
        <v>0</v>
      </c>
      <c r="T1283" s="38">
        <f t="shared" ref="T1283:T1346" ca="1" si="205">RAND()</f>
        <v>0.28205763996645417</v>
      </c>
      <c r="U1283" s="54">
        <f t="shared" ref="U1283:U1346" ca="1" si="206">_xlfn.GAMMA.INV(T1283,1,2)</f>
        <v>0.66273198332243066</v>
      </c>
      <c r="V1283">
        <f t="shared" ref="V1283:V1346" ca="1" si="207">IF(S1283=1,8,MIN(FLOOR(U1283,1),7))</f>
        <v>0</v>
      </c>
      <c r="W1283" s="41">
        <f ca="1">VLOOKUP(LoanApplications!Q1283,Rates!$B$2:$C$7,2,FALSE)*V1283-800</f>
        <v>-800</v>
      </c>
      <c r="X1283">
        <f t="shared" ref="X1283:X1346" si="208">IF(P1283&gt;$AB$2,1,0)</f>
        <v>0</v>
      </c>
      <c r="Y1283" s="41">
        <f t="shared" ref="Y1283:Y1346" ca="1" si="209">X1283*W1283</f>
        <v>0</v>
      </c>
    </row>
    <row r="1284" spans="10:25">
      <c r="J1284" s="47">
        <v>6</v>
      </c>
      <c r="K1284" s="48">
        <v>1.4019999999999999</v>
      </c>
      <c r="L1284" s="49">
        <v>60</v>
      </c>
      <c r="M1284" s="47">
        <v>1</v>
      </c>
      <c r="N1284" s="37">
        <f t="shared" si="200"/>
        <v>-3.5157095340960076</v>
      </c>
      <c r="O1284" s="37">
        <f t="shared" si="201"/>
        <v>2.9726703359946226E-2</v>
      </c>
      <c r="P1284" s="37">
        <f t="shared" si="202"/>
        <v>2.8868536926302382E-2</v>
      </c>
      <c r="Q1284" s="1">
        <f>VLOOKUP(P1284,Rates!$A$2:$B$7,2,TRUE)</f>
        <v>0.35</v>
      </c>
      <c r="R1284" s="38">
        <f t="shared" ca="1" si="203"/>
        <v>0.46916160627660197</v>
      </c>
      <c r="S1284" s="53">
        <f t="shared" ca="1" si="204"/>
        <v>0</v>
      </c>
      <c r="T1284" s="38">
        <f t="shared" ca="1" si="205"/>
        <v>4.7779822852950238E-3</v>
      </c>
      <c r="U1284" s="54">
        <f t="shared" ca="1" si="206"/>
        <v>9.5788666649633918E-3</v>
      </c>
      <c r="V1284">
        <f t="shared" ca="1" si="207"/>
        <v>0</v>
      </c>
      <c r="W1284" s="41">
        <f ca="1">VLOOKUP(LoanApplications!Q1284,Rates!$B$2:$C$7,2,FALSE)*V1284-800</f>
        <v>-800</v>
      </c>
      <c r="X1284">
        <f t="shared" si="208"/>
        <v>0</v>
      </c>
      <c r="Y1284" s="41">
        <f t="shared" ca="1" si="209"/>
        <v>0</v>
      </c>
    </row>
    <row r="1285" spans="10:25">
      <c r="J1285" s="47">
        <v>4</v>
      </c>
      <c r="K1285" s="48">
        <v>9.1999999999999998E-2</v>
      </c>
      <c r="L1285" s="49">
        <v>54</v>
      </c>
      <c r="M1285" s="47">
        <v>1</v>
      </c>
      <c r="N1285" s="37">
        <f t="shared" si="200"/>
        <v>-0.11858629637814389</v>
      </c>
      <c r="O1285" s="37">
        <f t="shared" si="201"/>
        <v>0.88817516604957281</v>
      </c>
      <c r="P1285" s="37">
        <f t="shared" si="202"/>
        <v>0.47038811971444727</v>
      </c>
      <c r="Q1285" s="1">
        <f>VLOOKUP(P1285,Rates!$A$2:$B$7,2,TRUE)</f>
        <v>0.28000000000000003</v>
      </c>
      <c r="R1285" s="38">
        <f t="shared" ca="1" si="203"/>
        <v>0.51211779049635719</v>
      </c>
      <c r="S1285" s="53">
        <f t="shared" ca="1" si="204"/>
        <v>0</v>
      </c>
      <c r="T1285" s="38">
        <f t="shared" ca="1" si="205"/>
        <v>0.48406520442087853</v>
      </c>
      <c r="U1285" s="54">
        <f t="shared" ca="1" si="206"/>
        <v>1.3235497732841295</v>
      </c>
      <c r="V1285">
        <f t="shared" ca="1" si="207"/>
        <v>1</v>
      </c>
      <c r="W1285" s="41">
        <f ca="1">VLOOKUP(LoanApplications!Q1285,Rates!$B$2:$C$7,2,FALSE)*V1285-800</f>
        <v>-689.21761311949649</v>
      </c>
      <c r="X1285">
        <f t="shared" si="208"/>
        <v>1</v>
      </c>
      <c r="Y1285" s="41">
        <f t="shared" ca="1" si="209"/>
        <v>-689.21761311949649</v>
      </c>
    </row>
    <row r="1286" spans="10:25">
      <c r="J1286" s="47">
        <v>11</v>
      </c>
      <c r="K1286" s="48">
        <v>0.70199999999999996</v>
      </c>
      <c r="L1286" s="49">
        <v>51</v>
      </c>
      <c r="M1286" s="47">
        <v>1</v>
      </c>
      <c r="N1286" s="37">
        <f t="shared" si="200"/>
        <v>-2.4101064043104294</v>
      </c>
      <c r="O1286" s="37">
        <f t="shared" si="201"/>
        <v>8.9805738346183508E-2</v>
      </c>
      <c r="P1286" s="37">
        <f t="shared" si="202"/>
        <v>8.2405272046435274E-2</v>
      </c>
      <c r="Q1286" s="1">
        <f>VLOOKUP(P1286,Rates!$A$2:$B$7,2,TRUE)</f>
        <v>0.35</v>
      </c>
      <c r="R1286" s="38">
        <f t="shared" ca="1" si="203"/>
        <v>0.24301811156741748</v>
      </c>
      <c r="S1286" s="53">
        <f t="shared" ca="1" si="204"/>
        <v>0</v>
      </c>
      <c r="T1286" s="38">
        <f t="shared" ca="1" si="205"/>
        <v>0.83161326532075885</v>
      </c>
      <c r="U1286" s="54">
        <f t="shared" ca="1" si="206"/>
        <v>3.5629839059304671</v>
      </c>
      <c r="V1286">
        <f t="shared" ca="1" si="207"/>
        <v>3</v>
      </c>
      <c r="W1286" s="41">
        <f ca="1">VLOOKUP(LoanApplications!Q1286,Rates!$B$2:$C$7,2,FALSE)*V1286-800</f>
        <v>-459.30550488098817</v>
      </c>
      <c r="X1286">
        <f t="shared" si="208"/>
        <v>0</v>
      </c>
      <c r="Y1286" s="41">
        <f t="shared" ca="1" si="209"/>
        <v>0</v>
      </c>
    </row>
    <row r="1287" spans="10:25">
      <c r="J1287" s="47">
        <v>20</v>
      </c>
      <c r="K1287" s="48">
        <v>1.409</v>
      </c>
      <c r="L1287" s="49">
        <v>62</v>
      </c>
      <c r="M1287" s="47">
        <v>1</v>
      </c>
      <c r="N1287" s="37">
        <f t="shared" si="200"/>
        <v>2.1169341886212081</v>
      </c>
      <c r="O1287" s="37">
        <f t="shared" si="201"/>
        <v>8.305634904609672</v>
      </c>
      <c r="P1287" s="37">
        <f t="shared" si="202"/>
        <v>0.89253822976607045</v>
      </c>
      <c r="Q1287" s="1">
        <f>VLOOKUP(P1287,Rates!$A$2:$B$7,2,TRUE)</f>
        <v>0.22</v>
      </c>
      <c r="R1287" s="38">
        <f t="shared" ca="1" si="203"/>
        <v>0.27916381493230458</v>
      </c>
      <c r="S1287" s="53">
        <f t="shared" ca="1" si="204"/>
        <v>1</v>
      </c>
      <c r="T1287" s="38">
        <f t="shared" ca="1" si="205"/>
        <v>0.63851290180454301</v>
      </c>
      <c r="U1287" s="54">
        <f t="shared" ca="1" si="206"/>
        <v>2.0350578553186622</v>
      </c>
      <c r="V1287">
        <f t="shared" ca="1" si="207"/>
        <v>8</v>
      </c>
      <c r="W1287" s="41">
        <f ca="1">VLOOKUP(LoanApplications!Q1287,Rates!$B$2:$C$7,2,FALSE)*V1287-800</f>
        <v>67.398382478407598</v>
      </c>
      <c r="X1287">
        <f t="shared" si="208"/>
        <v>1</v>
      </c>
      <c r="Y1287" s="41">
        <f t="shared" ca="1" si="209"/>
        <v>67.398382478407598</v>
      </c>
    </row>
    <row r="1288" spans="10:25">
      <c r="J1288" s="47">
        <v>10</v>
      </c>
      <c r="K1288" s="48">
        <v>0.86099999999999999</v>
      </c>
      <c r="L1288" s="49">
        <v>56</v>
      </c>
      <c r="M1288" s="47">
        <v>1</v>
      </c>
      <c r="N1288" s="37">
        <f t="shared" si="200"/>
        <v>-1.2100128801933892</v>
      </c>
      <c r="O1288" s="37">
        <f t="shared" si="201"/>
        <v>0.29819343861599545</v>
      </c>
      <c r="P1288" s="37">
        <f t="shared" si="202"/>
        <v>0.22969877195951599</v>
      </c>
      <c r="Q1288" s="1">
        <f>VLOOKUP(P1288,Rates!$A$2:$B$7,2,TRUE)</f>
        <v>0.35</v>
      </c>
      <c r="R1288" s="38">
        <f t="shared" ca="1" si="203"/>
        <v>0.63372570995217159</v>
      </c>
      <c r="S1288" s="53">
        <f t="shared" ca="1" si="204"/>
        <v>0</v>
      </c>
      <c r="T1288" s="38">
        <f t="shared" ca="1" si="205"/>
        <v>0.31034352232491169</v>
      </c>
      <c r="U1288" s="54">
        <f t="shared" ca="1" si="206"/>
        <v>0.74312332761079214</v>
      </c>
      <c r="V1288">
        <f t="shared" ca="1" si="207"/>
        <v>0</v>
      </c>
      <c r="W1288" s="41">
        <f ca="1">VLOOKUP(LoanApplications!Q1288,Rates!$B$2:$C$7,2,FALSE)*V1288-800</f>
        <v>-800</v>
      </c>
      <c r="X1288">
        <f t="shared" si="208"/>
        <v>0</v>
      </c>
      <c r="Y1288" s="41">
        <f t="shared" ca="1" si="209"/>
        <v>0</v>
      </c>
    </row>
    <row r="1289" spans="10:25">
      <c r="J1289" s="47">
        <v>22</v>
      </c>
      <c r="K1289" s="48">
        <v>0.70399999999999996</v>
      </c>
      <c r="L1289" s="49">
        <v>52</v>
      </c>
      <c r="M1289" s="47">
        <v>1</v>
      </c>
      <c r="N1289" s="37">
        <f t="shared" si="200"/>
        <v>1.7623203208983576</v>
      </c>
      <c r="O1289" s="37">
        <f t="shared" si="201"/>
        <v>5.8259397732271561</v>
      </c>
      <c r="P1289" s="37">
        <f t="shared" si="202"/>
        <v>0.85350002589793994</v>
      </c>
      <c r="Q1289" s="1">
        <f>VLOOKUP(P1289,Rates!$A$2:$B$7,2,TRUE)</f>
        <v>0.22</v>
      </c>
      <c r="R1289" s="38">
        <f t="shared" ca="1" si="203"/>
        <v>0.30314328667702239</v>
      </c>
      <c r="S1289" s="53">
        <f t="shared" ca="1" si="204"/>
        <v>1</v>
      </c>
      <c r="T1289" s="38">
        <f t="shared" ca="1" si="205"/>
        <v>9.3875433667029773E-2</v>
      </c>
      <c r="U1289" s="54">
        <f t="shared" ca="1" si="206"/>
        <v>0.19715698391271835</v>
      </c>
      <c r="V1289">
        <f t="shared" ca="1" si="207"/>
        <v>8</v>
      </c>
      <c r="W1289" s="41">
        <f ca="1">VLOOKUP(LoanApplications!Q1289,Rates!$B$2:$C$7,2,FALSE)*V1289-800</f>
        <v>67.398382478407598</v>
      </c>
      <c r="X1289">
        <f t="shared" si="208"/>
        <v>1</v>
      </c>
      <c r="Y1289" s="41">
        <f t="shared" ca="1" si="209"/>
        <v>67.398382478407598</v>
      </c>
    </row>
    <row r="1290" spans="10:25">
      <c r="J1290" s="47">
        <v>8</v>
      </c>
      <c r="K1290" s="48">
        <v>0.157</v>
      </c>
      <c r="L1290" s="49">
        <v>45</v>
      </c>
      <c r="M1290" s="47">
        <v>1</v>
      </c>
      <c r="N1290" s="37">
        <f t="shared" si="200"/>
        <v>-3.3936021297085937</v>
      </c>
      <c r="O1290" s="37">
        <f t="shared" si="201"/>
        <v>3.358747230147275E-2</v>
      </c>
      <c r="P1290" s="37">
        <f t="shared" si="202"/>
        <v>3.249601335306828E-2</v>
      </c>
      <c r="Q1290" s="1">
        <f>VLOOKUP(P1290,Rates!$A$2:$B$7,2,TRUE)</f>
        <v>0.35</v>
      </c>
      <c r="R1290" s="38">
        <f t="shared" ca="1" si="203"/>
        <v>0.93785773366123881</v>
      </c>
      <c r="S1290" s="53">
        <f t="shared" ca="1" si="204"/>
        <v>0</v>
      </c>
      <c r="T1290" s="38">
        <f t="shared" ca="1" si="205"/>
        <v>0.54713836049545228</v>
      </c>
      <c r="U1290" s="54">
        <f t="shared" ca="1" si="206"/>
        <v>1.5843372634202217</v>
      </c>
      <c r="V1290">
        <f t="shared" ca="1" si="207"/>
        <v>1</v>
      </c>
      <c r="W1290" s="41">
        <f ca="1">VLOOKUP(LoanApplications!Q1290,Rates!$B$2:$C$7,2,FALSE)*V1290-800</f>
        <v>-686.43516829366274</v>
      </c>
      <c r="X1290">
        <f t="shared" si="208"/>
        <v>0</v>
      </c>
      <c r="Y1290" s="41">
        <f t="shared" ca="1" si="209"/>
        <v>0</v>
      </c>
    </row>
    <row r="1291" spans="10:25">
      <c r="J1291" s="47">
        <v>11</v>
      </c>
      <c r="K1291" s="48">
        <v>2.0460000000000003</v>
      </c>
      <c r="L1291" s="49">
        <v>78</v>
      </c>
      <c r="M1291" s="47">
        <v>1</v>
      </c>
      <c r="N1291" s="37">
        <f t="shared" si="200"/>
        <v>3.3247486998436528</v>
      </c>
      <c r="O1291" s="37">
        <f t="shared" si="201"/>
        <v>27.792013627668904</v>
      </c>
      <c r="P1291" s="37">
        <f t="shared" si="202"/>
        <v>0.96526814647520842</v>
      </c>
      <c r="Q1291" s="1">
        <f>VLOOKUP(P1291,Rates!$A$2:$B$7,2,TRUE)</f>
        <v>0.15</v>
      </c>
      <c r="R1291" s="38">
        <f t="shared" ca="1" si="203"/>
        <v>0.72529443093211643</v>
      </c>
      <c r="S1291" s="53">
        <f t="shared" ca="1" si="204"/>
        <v>1</v>
      </c>
      <c r="T1291" s="38">
        <f t="shared" ca="1" si="205"/>
        <v>0.43952145992697811</v>
      </c>
      <c r="U1291" s="54">
        <f t="shared" ca="1" si="206"/>
        <v>1.1579286486322906</v>
      </c>
      <c r="V1291">
        <f t="shared" ca="1" si="207"/>
        <v>8</v>
      </c>
      <c r="W1291" s="41">
        <f ca="1">VLOOKUP(LoanApplications!Q1291,Rates!$B$2:$C$7,2,FALSE)*V1291-800</f>
        <v>45.652073294430465</v>
      </c>
      <c r="X1291">
        <f t="shared" si="208"/>
        <v>1</v>
      </c>
      <c r="Y1291" s="41">
        <f t="shared" ca="1" si="209"/>
        <v>45.652073294430465</v>
      </c>
    </row>
    <row r="1292" spans="10:25">
      <c r="J1292" s="47">
        <v>16</v>
      </c>
      <c r="K1292" s="48">
        <v>1.0630000000000002</v>
      </c>
      <c r="L1292" s="49">
        <v>64</v>
      </c>
      <c r="M1292" s="47">
        <v>1</v>
      </c>
      <c r="N1292" s="37">
        <f t="shared" si="200"/>
        <v>3.5486433668780286</v>
      </c>
      <c r="O1292" s="37">
        <f t="shared" si="201"/>
        <v>34.766120609675198</v>
      </c>
      <c r="P1292" s="37">
        <f t="shared" si="202"/>
        <v>0.97204057966159496</v>
      </c>
      <c r="Q1292" s="1">
        <f>VLOOKUP(P1292,Rates!$A$2:$B$7,2,TRUE)</f>
        <v>0.15</v>
      </c>
      <c r="R1292" s="38">
        <f t="shared" ca="1" si="203"/>
        <v>0.55319728896999631</v>
      </c>
      <c r="S1292" s="53">
        <f t="shared" ca="1" si="204"/>
        <v>1</v>
      </c>
      <c r="T1292" s="38">
        <f t="shared" ca="1" si="205"/>
        <v>0.87818523884029731</v>
      </c>
      <c r="U1292" s="54">
        <f t="shared" ca="1" si="206"/>
        <v>4.2105074785241872</v>
      </c>
      <c r="V1292">
        <f t="shared" ca="1" si="207"/>
        <v>8</v>
      </c>
      <c r="W1292" s="41">
        <f ca="1">VLOOKUP(LoanApplications!Q1292,Rates!$B$2:$C$7,2,FALSE)*V1292-800</f>
        <v>45.652073294430465</v>
      </c>
      <c r="X1292">
        <f t="shared" si="208"/>
        <v>1</v>
      </c>
      <c r="Y1292" s="41">
        <f t="shared" ca="1" si="209"/>
        <v>45.652073294430465</v>
      </c>
    </row>
    <row r="1293" spans="10:25">
      <c r="J1293" s="47">
        <v>9</v>
      </c>
      <c r="K1293" s="48">
        <v>1.0960000000000001</v>
      </c>
      <c r="L1293" s="49">
        <v>60</v>
      </c>
      <c r="M1293" s="47">
        <v>1</v>
      </c>
      <c r="N1293" s="37">
        <f t="shared" si="200"/>
        <v>-0.88714736318935294</v>
      </c>
      <c r="O1293" s="37">
        <f t="shared" si="201"/>
        <v>0.4118288769222177</v>
      </c>
      <c r="P1293" s="37">
        <f t="shared" si="202"/>
        <v>0.29169886213122603</v>
      </c>
      <c r="Q1293" s="1">
        <f>VLOOKUP(P1293,Rates!$A$2:$B$7,2,TRUE)</f>
        <v>0.3</v>
      </c>
      <c r="R1293" s="38">
        <f t="shared" ca="1" si="203"/>
        <v>0.62727942064996556</v>
      </c>
      <c r="S1293" s="53">
        <f t="shared" ca="1" si="204"/>
        <v>0</v>
      </c>
      <c r="T1293" s="38">
        <f t="shared" ca="1" si="205"/>
        <v>0.54136013482364975</v>
      </c>
      <c r="U1293" s="54">
        <f t="shared" ca="1" si="206"/>
        <v>1.5589799686921093</v>
      </c>
      <c r="V1293">
        <f t="shared" ca="1" si="207"/>
        <v>1</v>
      </c>
      <c r="W1293" s="41">
        <f ca="1">VLOOKUP(LoanApplications!Q1293,Rates!$B$2:$C$7,2,FALSE)*V1293-800</f>
        <v>-688.4261233343218</v>
      </c>
      <c r="X1293">
        <f t="shared" si="208"/>
        <v>0</v>
      </c>
      <c r="Y1293" s="41">
        <f t="shared" ca="1" si="209"/>
        <v>0</v>
      </c>
    </row>
    <row r="1294" spans="10:25">
      <c r="J1294" s="47">
        <v>2</v>
      </c>
      <c r="K1294" s="48">
        <v>2.0190000000000001</v>
      </c>
      <c r="L1294" s="49">
        <v>75</v>
      </c>
      <c r="M1294" s="47">
        <v>1</v>
      </c>
      <c r="N1294" s="37">
        <f t="shared" si="200"/>
        <v>-0.99247366692934946</v>
      </c>
      <c r="O1294" s="37">
        <f t="shared" si="201"/>
        <v>0.37065866995703817</v>
      </c>
      <c r="P1294" s="37">
        <f t="shared" si="202"/>
        <v>0.27042375908850891</v>
      </c>
      <c r="Q1294" s="1">
        <f>VLOOKUP(P1294,Rates!$A$2:$B$7,2,TRUE)</f>
        <v>0.3</v>
      </c>
      <c r="R1294" s="38">
        <f t="shared" ca="1" si="203"/>
        <v>0.50401460815622046</v>
      </c>
      <c r="S1294" s="53">
        <f t="shared" ca="1" si="204"/>
        <v>0</v>
      </c>
      <c r="T1294" s="38">
        <f t="shared" ca="1" si="205"/>
        <v>0.68929717893441289</v>
      </c>
      <c r="U1294" s="54">
        <f t="shared" ca="1" si="206"/>
        <v>2.3378367658307062</v>
      </c>
      <c r="V1294">
        <f t="shared" ca="1" si="207"/>
        <v>2</v>
      </c>
      <c r="W1294" s="41">
        <f ca="1">VLOOKUP(LoanApplications!Q1294,Rates!$B$2:$C$7,2,FALSE)*V1294-800</f>
        <v>-576.85224666864372</v>
      </c>
      <c r="X1294">
        <f t="shared" si="208"/>
        <v>0</v>
      </c>
      <c r="Y1294" s="41">
        <f t="shared" ca="1" si="209"/>
        <v>0</v>
      </c>
    </row>
    <row r="1295" spans="10:25">
      <c r="J1295" s="47">
        <v>17</v>
      </c>
      <c r="K1295" s="48">
        <v>0.72</v>
      </c>
      <c r="L1295" s="49">
        <v>60</v>
      </c>
      <c r="M1295" s="47">
        <v>1</v>
      </c>
      <c r="N1295" s="37">
        <f t="shared" si="200"/>
        <v>3.796635481644568</v>
      </c>
      <c r="O1295" s="37">
        <f t="shared" si="201"/>
        <v>44.551039262393019</v>
      </c>
      <c r="P1295" s="37">
        <f t="shared" si="202"/>
        <v>0.97804660406890864</v>
      </c>
      <c r="Q1295" s="1">
        <f>VLOOKUP(P1295,Rates!$A$2:$B$7,2,TRUE)</f>
        <v>0.15</v>
      </c>
      <c r="R1295" s="38">
        <f t="shared" ca="1" si="203"/>
        <v>0.86548089380859961</v>
      </c>
      <c r="S1295" s="53">
        <f t="shared" ca="1" si="204"/>
        <v>1</v>
      </c>
      <c r="T1295" s="38">
        <f t="shared" ca="1" si="205"/>
        <v>0.38646188780379342</v>
      </c>
      <c r="U1295" s="54">
        <f t="shared" ca="1" si="206"/>
        <v>0.97702578838298793</v>
      </c>
      <c r="V1295">
        <f t="shared" ca="1" si="207"/>
        <v>8</v>
      </c>
      <c r="W1295" s="41">
        <f ca="1">VLOOKUP(LoanApplications!Q1295,Rates!$B$2:$C$7,2,FALSE)*V1295-800</f>
        <v>45.652073294430465</v>
      </c>
      <c r="X1295">
        <f t="shared" si="208"/>
        <v>1</v>
      </c>
      <c r="Y1295" s="41">
        <f t="shared" ca="1" si="209"/>
        <v>45.652073294430465</v>
      </c>
    </row>
    <row r="1296" spans="10:25">
      <c r="J1296" s="47">
        <v>21</v>
      </c>
      <c r="K1296" s="48">
        <v>1.375</v>
      </c>
      <c r="L1296" s="49">
        <v>56</v>
      </c>
      <c r="M1296" s="47">
        <v>1</v>
      </c>
      <c r="N1296" s="37">
        <f t="shared" si="200"/>
        <v>-0.21938756443066865</v>
      </c>
      <c r="O1296" s="37">
        <f t="shared" si="201"/>
        <v>0.80301043955343965</v>
      </c>
      <c r="P1296" s="37">
        <f t="shared" si="202"/>
        <v>0.44537204108054146</v>
      </c>
      <c r="Q1296" s="1">
        <f>VLOOKUP(P1296,Rates!$A$2:$B$7,2,TRUE)</f>
        <v>0.3</v>
      </c>
      <c r="R1296" s="38">
        <f t="shared" ca="1" si="203"/>
        <v>1.0079958575755277E-2</v>
      </c>
      <c r="S1296" s="53">
        <f t="shared" ca="1" si="204"/>
        <v>0</v>
      </c>
      <c r="T1296" s="38">
        <f t="shared" ca="1" si="205"/>
        <v>0.1537479374581453</v>
      </c>
      <c r="U1296" s="54">
        <f t="shared" ca="1" si="206"/>
        <v>0.33387603497224116</v>
      </c>
      <c r="V1296">
        <f t="shared" ca="1" si="207"/>
        <v>0</v>
      </c>
      <c r="W1296" s="41">
        <f ca="1">VLOOKUP(LoanApplications!Q1296,Rates!$B$2:$C$7,2,FALSE)*V1296-800</f>
        <v>-800</v>
      </c>
      <c r="X1296">
        <f t="shared" si="208"/>
        <v>1</v>
      </c>
      <c r="Y1296" s="41">
        <f t="shared" ca="1" si="209"/>
        <v>-800</v>
      </c>
    </row>
    <row r="1297" spans="10:25">
      <c r="J1297" s="47">
        <v>14</v>
      </c>
      <c r="K1297" s="48">
        <v>1.0669999999999999</v>
      </c>
      <c r="L1297" s="49">
        <v>56</v>
      </c>
      <c r="M1297" s="47">
        <v>1</v>
      </c>
      <c r="N1297" s="37">
        <f t="shared" si="200"/>
        <v>-0.95069466997649243</v>
      </c>
      <c r="O1297" s="37">
        <f t="shared" si="201"/>
        <v>0.38647245936933278</v>
      </c>
      <c r="P1297" s="37">
        <f t="shared" si="202"/>
        <v>0.27874513969439263</v>
      </c>
      <c r="Q1297" s="1">
        <f>VLOOKUP(P1297,Rates!$A$2:$B$7,2,TRUE)</f>
        <v>0.3</v>
      </c>
      <c r="R1297" s="38">
        <f t="shared" ca="1" si="203"/>
        <v>0.64949093107096734</v>
      </c>
      <c r="S1297" s="53">
        <f t="shared" ca="1" si="204"/>
        <v>0</v>
      </c>
      <c r="T1297" s="38">
        <f t="shared" ca="1" si="205"/>
        <v>0.6577033102749551</v>
      </c>
      <c r="U1297" s="54">
        <f t="shared" ca="1" si="206"/>
        <v>2.1441548083524768</v>
      </c>
      <c r="V1297">
        <f t="shared" ca="1" si="207"/>
        <v>2</v>
      </c>
      <c r="W1297" s="41">
        <f ca="1">VLOOKUP(LoanApplications!Q1297,Rates!$B$2:$C$7,2,FALSE)*V1297-800</f>
        <v>-576.85224666864372</v>
      </c>
      <c r="X1297">
        <f t="shared" si="208"/>
        <v>0</v>
      </c>
      <c r="Y1297" s="41">
        <f t="shared" ca="1" si="209"/>
        <v>0</v>
      </c>
    </row>
    <row r="1298" spans="10:25">
      <c r="J1298" s="47">
        <v>4</v>
      </c>
      <c r="K1298" s="48">
        <v>1.2789999999999999</v>
      </c>
      <c r="L1298" s="49">
        <v>60</v>
      </c>
      <c r="M1298" s="47">
        <v>1</v>
      </c>
      <c r="N1298" s="37">
        <f t="shared" si="200"/>
        <v>-3.5396542629506449</v>
      </c>
      <c r="O1298" s="37">
        <f t="shared" si="201"/>
        <v>2.9023359798535361E-2</v>
      </c>
      <c r="P1298" s="37">
        <f t="shared" si="202"/>
        <v>2.8204762819201326E-2</v>
      </c>
      <c r="Q1298" s="1">
        <f>VLOOKUP(P1298,Rates!$A$2:$B$7,2,TRUE)</f>
        <v>0.35</v>
      </c>
      <c r="R1298" s="38">
        <f t="shared" ca="1" si="203"/>
        <v>0.91075674999951151</v>
      </c>
      <c r="S1298" s="53">
        <f t="shared" ca="1" si="204"/>
        <v>0</v>
      </c>
      <c r="T1298" s="38">
        <f t="shared" ca="1" si="205"/>
        <v>0.88459101910507687</v>
      </c>
      <c r="U1298" s="54">
        <f t="shared" ca="1" si="206"/>
        <v>4.3185462077802885</v>
      </c>
      <c r="V1298">
        <f t="shared" ca="1" si="207"/>
        <v>4</v>
      </c>
      <c r="W1298" s="41">
        <f ca="1">VLOOKUP(LoanApplications!Q1298,Rates!$B$2:$C$7,2,FALSE)*V1298-800</f>
        <v>-345.74067317465091</v>
      </c>
      <c r="X1298">
        <f t="shared" si="208"/>
        <v>0</v>
      </c>
      <c r="Y1298" s="41">
        <f t="shared" ca="1" si="209"/>
        <v>0</v>
      </c>
    </row>
    <row r="1299" spans="10:25">
      <c r="J1299" s="47">
        <v>16</v>
      </c>
      <c r="K1299" s="48">
        <v>1.02</v>
      </c>
      <c r="L1299" s="49">
        <v>54</v>
      </c>
      <c r="M1299" s="47">
        <v>1</v>
      </c>
      <c r="N1299" s="37">
        <f t="shared" si="200"/>
        <v>-0.97920449766151307</v>
      </c>
      <c r="O1299" s="37">
        <f t="shared" si="201"/>
        <v>0.3756097784926215</v>
      </c>
      <c r="P1299" s="37">
        <f t="shared" si="202"/>
        <v>0.27304965722489316</v>
      </c>
      <c r="Q1299" s="1">
        <f>VLOOKUP(P1299,Rates!$A$2:$B$7,2,TRUE)</f>
        <v>0.3</v>
      </c>
      <c r="R1299" s="38">
        <f t="shared" ca="1" si="203"/>
        <v>0.99703797922599313</v>
      </c>
      <c r="S1299" s="53">
        <f t="shared" ca="1" si="204"/>
        <v>1</v>
      </c>
      <c r="T1299" s="38">
        <f t="shared" ca="1" si="205"/>
        <v>0.48341707236727705</v>
      </c>
      <c r="U1299" s="54">
        <f t="shared" ca="1" si="206"/>
        <v>1.3210388928443682</v>
      </c>
      <c r="V1299">
        <f t="shared" ca="1" si="207"/>
        <v>8</v>
      </c>
      <c r="W1299" s="41">
        <f ca="1">VLOOKUP(LoanApplications!Q1299,Rates!$B$2:$C$7,2,FALSE)*V1299-800</f>
        <v>92.591013325425138</v>
      </c>
      <c r="X1299">
        <f t="shared" si="208"/>
        <v>0</v>
      </c>
      <c r="Y1299" s="41">
        <f t="shared" ca="1" si="209"/>
        <v>0</v>
      </c>
    </row>
    <row r="1300" spans="10:25">
      <c r="J1300" s="47">
        <v>20</v>
      </c>
      <c r="K1300" s="48">
        <v>0.73299999999999998</v>
      </c>
      <c r="L1300" s="49">
        <v>58</v>
      </c>
      <c r="M1300" s="47">
        <v>1</v>
      </c>
      <c r="N1300" s="37">
        <f t="shared" si="200"/>
        <v>3.7880265966059028</v>
      </c>
      <c r="O1300" s="37">
        <f t="shared" si="201"/>
        <v>44.169150663124128</v>
      </c>
      <c r="P1300" s="37">
        <f t="shared" si="202"/>
        <v>0.97786099615956701</v>
      </c>
      <c r="Q1300" s="1">
        <f>VLOOKUP(P1300,Rates!$A$2:$B$7,2,TRUE)</f>
        <v>0.15</v>
      </c>
      <c r="R1300" s="38">
        <f t="shared" ca="1" si="203"/>
        <v>0.77604821502738519</v>
      </c>
      <c r="S1300" s="53">
        <f t="shared" ca="1" si="204"/>
        <v>1</v>
      </c>
      <c r="T1300" s="38">
        <f t="shared" ca="1" si="205"/>
        <v>0.97528148268557191</v>
      </c>
      <c r="U1300" s="54">
        <f t="shared" ca="1" si="206"/>
        <v>7.4004052547625454</v>
      </c>
      <c r="V1300">
        <f t="shared" ca="1" si="207"/>
        <v>8</v>
      </c>
      <c r="W1300" s="41">
        <f ca="1">VLOOKUP(LoanApplications!Q1300,Rates!$B$2:$C$7,2,FALSE)*V1300-800</f>
        <v>45.652073294430465</v>
      </c>
      <c r="X1300">
        <f t="shared" si="208"/>
        <v>1</v>
      </c>
      <c r="Y1300" s="41">
        <f t="shared" ca="1" si="209"/>
        <v>45.652073294430465</v>
      </c>
    </row>
    <row r="1301" spans="10:25">
      <c r="J1301" s="47">
        <v>23</v>
      </c>
      <c r="K1301" s="48">
        <v>1.4929999999999999</v>
      </c>
      <c r="L1301" s="49">
        <v>50</v>
      </c>
      <c r="M1301" s="47">
        <v>1</v>
      </c>
      <c r="N1301" s="37">
        <f t="shared" si="200"/>
        <v>-3.0220945056037181</v>
      </c>
      <c r="O1301" s="37">
        <f t="shared" si="201"/>
        <v>4.8699110906332894E-2</v>
      </c>
      <c r="P1301" s="37">
        <f t="shared" si="202"/>
        <v>4.6437639166342894E-2</v>
      </c>
      <c r="Q1301" s="1">
        <f>VLOOKUP(P1301,Rates!$A$2:$B$7,2,TRUE)</f>
        <v>0.35</v>
      </c>
      <c r="R1301" s="38">
        <f t="shared" ca="1" si="203"/>
        <v>0.25347361272395597</v>
      </c>
      <c r="S1301" s="53">
        <f t="shared" ca="1" si="204"/>
        <v>0</v>
      </c>
      <c r="T1301" s="38">
        <f t="shared" ca="1" si="205"/>
        <v>0.83211248300712959</v>
      </c>
      <c r="U1301" s="54">
        <f t="shared" ca="1" si="206"/>
        <v>3.5689221310622639</v>
      </c>
      <c r="V1301">
        <f t="shared" ca="1" si="207"/>
        <v>3</v>
      </c>
      <c r="W1301" s="41">
        <f ca="1">VLOOKUP(LoanApplications!Q1301,Rates!$B$2:$C$7,2,FALSE)*V1301-800</f>
        <v>-459.30550488098817</v>
      </c>
      <c r="X1301">
        <f t="shared" si="208"/>
        <v>0</v>
      </c>
      <c r="Y1301" s="41">
        <f t="shared" ca="1" si="209"/>
        <v>0</v>
      </c>
    </row>
    <row r="1302" spans="10:25">
      <c r="J1302" s="47">
        <v>5</v>
      </c>
      <c r="K1302" s="48">
        <v>2.2280000000000002</v>
      </c>
      <c r="L1302" s="49">
        <v>75</v>
      </c>
      <c r="M1302" s="47">
        <v>1</v>
      </c>
      <c r="N1302" s="37">
        <f t="shared" si="200"/>
        <v>-1.0860566845583079</v>
      </c>
      <c r="O1302" s="37">
        <f t="shared" si="201"/>
        <v>0.33754491887647314</v>
      </c>
      <c r="P1302" s="37">
        <f t="shared" si="202"/>
        <v>0.25236155744212918</v>
      </c>
      <c r="Q1302" s="1">
        <f>VLOOKUP(P1302,Rates!$A$2:$B$7,2,TRUE)</f>
        <v>0.3</v>
      </c>
      <c r="R1302" s="38">
        <f t="shared" ca="1" si="203"/>
        <v>6.3002301908329006E-2</v>
      </c>
      <c r="S1302" s="53">
        <f t="shared" ca="1" si="204"/>
        <v>0</v>
      </c>
      <c r="T1302" s="38">
        <f t="shared" ca="1" si="205"/>
        <v>0.58204181918723208</v>
      </c>
      <c r="U1302" s="54">
        <f t="shared" ca="1" si="206"/>
        <v>1.74474779472955</v>
      </c>
      <c r="V1302">
        <f t="shared" ca="1" si="207"/>
        <v>1</v>
      </c>
      <c r="W1302" s="41">
        <f ca="1">VLOOKUP(LoanApplications!Q1302,Rates!$B$2:$C$7,2,FALSE)*V1302-800</f>
        <v>-688.4261233343218</v>
      </c>
      <c r="X1302">
        <f t="shared" si="208"/>
        <v>0</v>
      </c>
      <c r="Y1302" s="41">
        <f t="shared" ca="1" si="209"/>
        <v>0</v>
      </c>
    </row>
    <row r="1303" spans="10:25">
      <c r="J1303" s="47">
        <v>2</v>
      </c>
      <c r="K1303" s="48">
        <v>1.3519999999999999</v>
      </c>
      <c r="L1303" s="49">
        <v>72</v>
      </c>
      <c r="M1303" s="47">
        <v>1</v>
      </c>
      <c r="N1303" s="37">
        <f t="shared" si="200"/>
        <v>1.1065606490896585</v>
      </c>
      <c r="O1303" s="37">
        <f t="shared" si="201"/>
        <v>3.0239400974889659</v>
      </c>
      <c r="P1303" s="37">
        <f t="shared" si="202"/>
        <v>0.75148735424167379</v>
      </c>
      <c r="Q1303" s="1">
        <f>VLOOKUP(P1303,Rates!$A$2:$B$7,2,TRUE)</f>
        <v>0.25</v>
      </c>
      <c r="R1303" s="38">
        <f t="shared" ca="1" si="203"/>
        <v>0.44082889754264476</v>
      </c>
      <c r="S1303" s="53">
        <f t="shared" ca="1" si="204"/>
        <v>1</v>
      </c>
      <c r="T1303" s="38">
        <f t="shared" ca="1" si="205"/>
        <v>6.0943647083176899E-2</v>
      </c>
      <c r="U1303" s="54">
        <f t="shared" ca="1" si="206"/>
        <v>0.1257595756373848</v>
      </c>
      <c r="V1303">
        <f t="shared" ca="1" si="207"/>
        <v>8</v>
      </c>
      <c r="W1303" s="41">
        <f ca="1">VLOOKUP(LoanApplications!Q1303,Rates!$B$2:$C$7,2,FALSE)*V1303-800</f>
        <v>76.803357187340907</v>
      </c>
      <c r="X1303">
        <f t="shared" si="208"/>
        <v>1</v>
      </c>
      <c r="Y1303" s="41">
        <f t="shared" ca="1" si="209"/>
        <v>76.803357187340907</v>
      </c>
    </row>
    <row r="1304" spans="10:25">
      <c r="J1304" s="47">
        <v>10</v>
      </c>
      <c r="K1304" s="48">
        <v>0.70199999999999996</v>
      </c>
      <c r="L1304" s="49">
        <v>53</v>
      </c>
      <c r="M1304" s="47">
        <v>1</v>
      </c>
      <c r="N1304" s="37">
        <f t="shared" si="200"/>
        <v>-1.7961237210211678</v>
      </c>
      <c r="O1304" s="37">
        <f t="shared" si="201"/>
        <v>0.16594087628579202</v>
      </c>
      <c r="P1304" s="37">
        <f t="shared" si="202"/>
        <v>0.14232357717349392</v>
      </c>
      <c r="Q1304" s="1">
        <f>VLOOKUP(P1304,Rates!$A$2:$B$7,2,TRUE)</f>
        <v>0.35</v>
      </c>
      <c r="R1304" s="38">
        <f t="shared" ca="1" si="203"/>
        <v>0.71073638252679283</v>
      </c>
      <c r="S1304" s="53">
        <f t="shared" ca="1" si="204"/>
        <v>0</v>
      </c>
      <c r="T1304" s="38">
        <f t="shared" ca="1" si="205"/>
        <v>0.89852516340500621</v>
      </c>
      <c r="U1304" s="54">
        <f t="shared" ca="1" si="206"/>
        <v>4.5758888531132724</v>
      </c>
      <c r="V1304">
        <f t="shared" ca="1" si="207"/>
        <v>4</v>
      </c>
      <c r="W1304" s="41">
        <f ca="1">VLOOKUP(LoanApplications!Q1304,Rates!$B$2:$C$7,2,FALSE)*V1304-800</f>
        <v>-345.74067317465091</v>
      </c>
      <c r="X1304">
        <f t="shared" si="208"/>
        <v>0</v>
      </c>
      <c r="Y1304" s="41">
        <f t="shared" ca="1" si="209"/>
        <v>0</v>
      </c>
    </row>
    <row r="1305" spans="10:25">
      <c r="J1305" s="47">
        <v>16</v>
      </c>
      <c r="K1305" s="48">
        <v>0.59800000000000009</v>
      </c>
      <c r="L1305" s="49">
        <v>60</v>
      </c>
      <c r="M1305" s="47">
        <v>1</v>
      </c>
      <c r="N1305" s="37">
        <f t="shared" si="200"/>
        <v>4.1044491053850223</v>
      </c>
      <c r="O1305" s="37">
        <f t="shared" si="201"/>
        <v>60.60934598658563</v>
      </c>
      <c r="P1305" s="37">
        <f t="shared" si="202"/>
        <v>0.98376869638873077</v>
      </c>
      <c r="Q1305" s="1">
        <f>VLOOKUP(P1305,Rates!$A$2:$B$7,2,TRUE)</f>
        <v>0.15</v>
      </c>
      <c r="R1305" s="38">
        <f t="shared" ca="1" si="203"/>
        <v>8.8105163367140138E-2</v>
      </c>
      <c r="S1305" s="53">
        <f t="shared" ca="1" si="204"/>
        <v>1</v>
      </c>
      <c r="T1305" s="38">
        <f t="shared" ca="1" si="205"/>
        <v>0.94796138572390864</v>
      </c>
      <c r="U1305" s="54">
        <f t="shared" ca="1" si="206"/>
        <v>5.9115385074919038</v>
      </c>
      <c r="V1305">
        <f t="shared" ca="1" si="207"/>
        <v>8</v>
      </c>
      <c r="W1305" s="41">
        <f ca="1">VLOOKUP(LoanApplications!Q1305,Rates!$B$2:$C$7,2,FALSE)*V1305-800</f>
        <v>45.652073294430465</v>
      </c>
      <c r="X1305">
        <f t="shared" si="208"/>
        <v>1</v>
      </c>
      <c r="Y1305" s="41">
        <f t="shared" ca="1" si="209"/>
        <v>45.652073294430465</v>
      </c>
    </row>
    <row r="1306" spans="10:25">
      <c r="J1306" s="47">
        <v>3</v>
      </c>
      <c r="K1306" s="48">
        <v>1.56</v>
      </c>
      <c r="L1306" s="49">
        <v>77</v>
      </c>
      <c r="M1306" s="47">
        <v>1</v>
      </c>
      <c r="N1306" s="37">
        <f t="shared" si="200"/>
        <v>2.7217420942004296</v>
      </c>
      <c r="O1306" s="37">
        <f t="shared" si="201"/>
        <v>15.206790845000688</v>
      </c>
      <c r="P1306" s="37">
        <f t="shared" si="202"/>
        <v>0.93829746989617802</v>
      </c>
      <c r="Q1306" s="1">
        <f>VLOOKUP(P1306,Rates!$A$2:$B$7,2,TRUE)</f>
        <v>0.22</v>
      </c>
      <c r="R1306" s="38">
        <f t="shared" ca="1" si="203"/>
        <v>0.77059877122475207</v>
      </c>
      <c r="S1306" s="53">
        <f t="shared" ca="1" si="204"/>
        <v>1</v>
      </c>
      <c r="T1306" s="38">
        <f t="shared" ca="1" si="205"/>
        <v>0.55513601849924887</v>
      </c>
      <c r="U1306" s="54">
        <f t="shared" ca="1" si="206"/>
        <v>1.6199734061763436</v>
      </c>
      <c r="V1306">
        <f t="shared" ca="1" si="207"/>
        <v>8</v>
      </c>
      <c r="W1306" s="41">
        <f ca="1">VLOOKUP(LoanApplications!Q1306,Rates!$B$2:$C$7,2,FALSE)*V1306-800</f>
        <v>67.398382478407598</v>
      </c>
      <c r="X1306">
        <f t="shared" si="208"/>
        <v>1</v>
      </c>
      <c r="Y1306" s="41">
        <f t="shared" ca="1" si="209"/>
        <v>67.398382478407598</v>
      </c>
    </row>
    <row r="1307" spans="10:25">
      <c r="J1307" s="47">
        <v>20</v>
      </c>
      <c r="K1307" s="48">
        <v>0.53099999999999992</v>
      </c>
      <c r="L1307" s="49">
        <v>40</v>
      </c>
      <c r="M1307" s="47">
        <v>1</v>
      </c>
      <c r="N1307" s="37">
        <f t="shared" si="200"/>
        <v>-3.7034989955040345</v>
      </c>
      <c r="O1307" s="37">
        <f t="shared" si="201"/>
        <v>2.4637170130702681E-2</v>
      </c>
      <c r="P1307" s="37">
        <f t="shared" si="202"/>
        <v>2.4044774920238318E-2</v>
      </c>
      <c r="Q1307" s="1">
        <f>VLOOKUP(P1307,Rates!$A$2:$B$7,2,TRUE)</f>
        <v>0.35</v>
      </c>
      <c r="R1307" s="38">
        <f t="shared" ca="1" si="203"/>
        <v>0.77415817842944323</v>
      </c>
      <c r="S1307" s="53">
        <f t="shared" ca="1" si="204"/>
        <v>0</v>
      </c>
      <c r="T1307" s="38">
        <f t="shared" ca="1" si="205"/>
        <v>0.46157083138592436</v>
      </c>
      <c r="U1307" s="54">
        <f t="shared" ca="1" si="206"/>
        <v>1.2381986512884615</v>
      </c>
      <c r="V1307">
        <f t="shared" ca="1" si="207"/>
        <v>1</v>
      </c>
      <c r="W1307" s="41">
        <f ca="1">VLOOKUP(LoanApplications!Q1307,Rates!$B$2:$C$7,2,FALSE)*V1307-800</f>
        <v>-686.43516829366274</v>
      </c>
      <c r="X1307">
        <f t="shared" si="208"/>
        <v>0</v>
      </c>
      <c r="Y1307" s="41">
        <f t="shared" ca="1" si="209"/>
        <v>0</v>
      </c>
    </row>
    <row r="1308" spans="10:25">
      <c r="J1308" s="47">
        <v>23</v>
      </c>
      <c r="K1308" s="48">
        <v>1.2609999999999999</v>
      </c>
      <c r="L1308" s="49">
        <v>60</v>
      </c>
      <c r="M1308" s="47">
        <v>1</v>
      </c>
      <c r="N1308" s="37">
        <f t="shared" si="200"/>
        <v>2.9593260324257145</v>
      </c>
      <c r="O1308" s="37">
        <f t="shared" si="201"/>
        <v>19.284969930186559</v>
      </c>
      <c r="P1308" s="37">
        <f t="shared" si="202"/>
        <v>0.95070241644717079</v>
      </c>
      <c r="Q1308" s="1">
        <f>VLOOKUP(P1308,Rates!$A$2:$B$7,2,TRUE)</f>
        <v>0.15</v>
      </c>
      <c r="R1308" s="38">
        <f t="shared" ca="1" si="203"/>
        <v>0.27501395416257424</v>
      </c>
      <c r="S1308" s="53">
        <f t="shared" ca="1" si="204"/>
        <v>1</v>
      </c>
      <c r="T1308" s="38">
        <f t="shared" ca="1" si="205"/>
        <v>2.5195001236194225E-2</v>
      </c>
      <c r="U1308" s="54">
        <f t="shared" ca="1" si="206"/>
        <v>5.1035658510204168E-2</v>
      </c>
      <c r="V1308">
        <f t="shared" ca="1" si="207"/>
        <v>8</v>
      </c>
      <c r="W1308" s="41">
        <f ca="1">VLOOKUP(LoanApplications!Q1308,Rates!$B$2:$C$7,2,FALSE)*V1308-800</f>
        <v>45.652073294430465</v>
      </c>
      <c r="X1308">
        <f t="shared" si="208"/>
        <v>1</v>
      </c>
      <c r="Y1308" s="41">
        <f t="shared" ca="1" si="209"/>
        <v>45.652073294430465</v>
      </c>
    </row>
    <row r="1309" spans="10:25">
      <c r="J1309" s="47">
        <v>18</v>
      </c>
      <c r="K1309" s="48">
        <v>1.78</v>
      </c>
      <c r="L1309" s="49">
        <v>60</v>
      </c>
      <c r="M1309" s="47">
        <v>1</v>
      </c>
      <c r="N1309" s="37">
        <f t="shared" si="200"/>
        <v>-1.4691823883995951</v>
      </c>
      <c r="O1309" s="37">
        <f t="shared" si="201"/>
        <v>0.23011355180288803</v>
      </c>
      <c r="P1309" s="37">
        <f t="shared" si="202"/>
        <v>0.1870669187130142</v>
      </c>
      <c r="Q1309" s="1">
        <f>VLOOKUP(P1309,Rates!$A$2:$B$7,2,TRUE)</f>
        <v>0.35</v>
      </c>
      <c r="R1309" s="38">
        <f t="shared" ca="1" si="203"/>
        <v>0.34991761690536149</v>
      </c>
      <c r="S1309" s="53">
        <f t="shared" ca="1" si="204"/>
        <v>0</v>
      </c>
      <c r="T1309" s="38">
        <f t="shared" ca="1" si="205"/>
        <v>0.71255401281969355</v>
      </c>
      <c r="U1309" s="54">
        <f t="shared" ca="1" si="206"/>
        <v>2.4934406141436662</v>
      </c>
      <c r="V1309">
        <f t="shared" ca="1" si="207"/>
        <v>2</v>
      </c>
      <c r="W1309" s="41">
        <f ca="1">VLOOKUP(LoanApplications!Q1309,Rates!$B$2:$C$7,2,FALSE)*V1309-800</f>
        <v>-572.87033658732548</v>
      </c>
      <c r="X1309">
        <f t="shared" si="208"/>
        <v>0</v>
      </c>
      <c r="Y1309" s="41">
        <f t="shared" ca="1" si="209"/>
        <v>0</v>
      </c>
    </row>
    <row r="1310" spans="10:25">
      <c r="J1310" s="47">
        <v>13</v>
      </c>
      <c r="K1310" s="48">
        <v>2.1030000000000002</v>
      </c>
      <c r="L1310" s="49">
        <v>78</v>
      </c>
      <c r="M1310" s="47">
        <v>1</v>
      </c>
      <c r="N1310" s="37">
        <f t="shared" si="200"/>
        <v>3.697550870335867</v>
      </c>
      <c r="O1310" s="37">
        <f t="shared" si="201"/>
        <v>40.34836487439479</v>
      </c>
      <c r="P1310" s="37">
        <f t="shared" si="202"/>
        <v>0.97581524679300546</v>
      </c>
      <c r="Q1310" s="1">
        <f>VLOOKUP(P1310,Rates!$A$2:$B$7,2,TRUE)</f>
        <v>0.15</v>
      </c>
      <c r="R1310" s="38">
        <f t="shared" ca="1" si="203"/>
        <v>0.56021542099480348</v>
      </c>
      <c r="S1310" s="53">
        <f t="shared" ca="1" si="204"/>
        <v>1</v>
      </c>
      <c r="T1310" s="38">
        <f t="shared" ca="1" si="205"/>
        <v>3.0461152726837248E-3</v>
      </c>
      <c r="U1310" s="54">
        <f t="shared" ca="1" si="206"/>
        <v>6.10152824967533E-3</v>
      </c>
      <c r="V1310">
        <f t="shared" ca="1" si="207"/>
        <v>8</v>
      </c>
      <c r="W1310" s="41">
        <f ca="1">VLOOKUP(LoanApplications!Q1310,Rates!$B$2:$C$7,2,FALSE)*V1310-800</f>
        <v>45.652073294430465</v>
      </c>
      <c r="X1310">
        <f t="shared" si="208"/>
        <v>1</v>
      </c>
      <c r="Y1310" s="41">
        <f t="shared" ca="1" si="209"/>
        <v>45.652073294430465</v>
      </c>
    </row>
    <row r="1311" spans="10:25">
      <c r="J1311" s="47">
        <v>4</v>
      </c>
      <c r="K1311" s="48">
        <v>1.7769999999999999</v>
      </c>
      <c r="L1311" s="49">
        <v>70</v>
      </c>
      <c r="M1311" s="47">
        <v>1</v>
      </c>
      <c r="N1311" s="37">
        <f t="shared" si="200"/>
        <v>-1.4168084581852867</v>
      </c>
      <c r="O1311" s="37">
        <f t="shared" si="201"/>
        <v>0.24248668964198661</v>
      </c>
      <c r="P1311" s="37">
        <f t="shared" si="202"/>
        <v>0.19516240428447354</v>
      </c>
      <c r="Q1311" s="1">
        <f>VLOOKUP(P1311,Rates!$A$2:$B$7,2,TRUE)</f>
        <v>0.35</v>
      </c>
      <c r="R1311" s="38">
        <f t="shared" ca="1" si="203"/>
        <v>0.24309299078762903</v>
      </c>
      <c r="S1311" s="53">
        <f t="shared" ca="1" si="204"/>
        <v>0</v>
      </c>
      <c r="T1311" s="38">
        <f t="shared" ca="1" si="205"/>
        <v>0.81010446294041205</v>
      </c>
      <c r="U1311" s="54">
        <f t="shared" ca="1" si="206"/>
        <v>3.3225623259387032</v>
      </c>
      <c r="V1311">
        <f t="shared" ca="1" si="207"/>
        <v>3</v>
      </c>
      <c r="W1311" s="41">
        <f ca="1">VLOOKUP(LoanApplications!Q1311,Rates!$B$2:$C$7,2,FALSE)*V1311-800</f>
        <v>-459.30550488098817</v>
      </c>
      <c r="X1311">
        <f t="shared" si="208"/>
        <v>0</v>
      </c>
      <c r="Y1311" s="41">
        <f t="shared" ca="1" si="209"/>
        <v>0</v>
      </c>
    </row>
    <row r="1312" spans="10:25">
      <c r="J1312" s="47">
        <v>8</v>
      </c>
      <c r="K1312" s="48">
        <v>1.4590000000000001</v>
      </c>
      <c r="L1312" s="49">
        <v>74</v>
      </c>
      <c r="M1312" s="47">
        <v>1</v>
      </c>
      <c r="N1312" s="37">
        <f t="shared" si="200"/>
        <v>3.5142799192755376</v>
      </c>
      <c r="O1312" s="37">
        <f t="shared" si="201"/>
        <v>33.59173045530077</v>
      </c>
      <c r="P1312" s="37">
        <f t="shared" si="202"/>
        <v>0.97109135660928569</v>
      </c>
      <c r="Q1312" s="1">
        <f>VLOOKUP(P1312,Rates!$A$2:$B$7,2,TRUE)</f>
        <v>0.15</v>
      </c>
      <c r="R1312" s="38">
        <f t="shared" ca="1" si="203"/>
        <v>4.3382861538605599E-2</v>
      </c>
      <c r="S1312" s="53">
        <f t="shared" ca="1" si="204"/>
        <v>1</v>
      </c>
      <c r="T1312" s="38">
        <f t="shared" ca="1" si="205"/>
        <v>0.49792027649384296</v>
      </c>
      <c r="U1312" s="54">
        <f t="shared" ca="1" si="206"/>
        <v>1.3779927202688165</v>
      </c>
      <c r="V1312">
        <f t="shared" ca="1" si="207"/>
        <v>8</v>
      </c>
      <c r="W1312" s="41">
        <f ca="1">VLOOKUP(LoanApplications!Q1312,Rates!$B$2:$C$7,2,FALSE)*V1312-800</f>
        <v>45.652073294430465</v>
      </c>
      <c r="X1312">
        <f t="shared" si="208"/>
        <v>1</v>
      </c>
      <c r="Y1312" s="41">
        <f t="shared" ca="1" si="209"/>
        <v>45.652073294430465</v>
      </c>
    </row>
    <row r="1313" spans="10:25">
      <c r="J1313" s="47">
        <v>19</v>
      </c>
      <c r="K1313" s="48">
        <v>0.89800000000000002</v>
      </c>
      <c r="L1313" s="49">
        <v>60</v>
      </c>
      <c r="M1313" s="47">
        <v>1</v>
      </c>
      <c r="N1313" s="37">
        <f t="shared" si="200"/>
        <v>3.5298656758012257</v>
      </c>
      <c r="O1313" s="37">
        <f t="shared" si="201"/>
        <v>34.119384247980939</v>
      </c>
      <c r="P1313" s="37">
        <f t="shared" si="202"/>
        <v>0.97152569666543931</v>
      </c>
      <c r="Q1313" s="1">
        <f>VLOOKUP(P1313,Rates!$A$2:$B$7,2,TRUE)</f>
        <v>0.15</v>
      </c>
      <c r="R1313" s="38">
        <f t="shared" ca="1" si="203"/>
        <v>0.71089329521980038</v>
      </c>
      <c r="S1313" s="53">
        <f t="shared" ca="1" si="204"/>
        <v>1</v>
      </c>
      <c r="T1313" s="38">
        <f t="shared" ca="1" si="205"/>
        <v>0.49637977682466983</v>
      </c>
      <c r="U1313" s="54">
        <f t="shared" ca="1" si="206"/>
        <v>1.3718656407990772</v>
      </c>
      <c r="V1313">
        <f t="shared" ca="1" si="207"/>
        <v>8</v>
      </c>
      <c r="W1313" s="41">
        <f ca="1">VLOOKUP(LoanApplications!Q1313,Rates!$B$2:$C$7,2,FALSE)*V1313-800</f>
        <v>45.652073294430465</v>
      </c>
      <c r="X1313">
        <f t="shared" si="208"/>
        <v>1</v>
      </c>
      <c r="Y1313" s="41">
        <f t="shared" ca="1" si="209"/>
        <v>45.652073294430465</v>
      </c>
    </row>
    <row r="1314" spans="10:25">
      <c r="J1314" s="47">
        <v>8</v>
      </c>
      <c r="K1314" s="48">
        <v>2.133</v>
      </c>
      <c r="L1314" s="49">
        <v>67</v>
      </c>
      <c r="M1314" s="47">
        <v>1</v>
      </c>
      <c r="N1314" s="37">
        <f t="shared" si="200"/>
        <v>-3.3768882019175379</v>
      </c>
      <c r="O1314" s="37">
        <f t="shared" si="201"/>
        <v>3.4153568555720187E-2</v>
      </c>
      <c r="P1314" s="37">
        <f t="shared" si="202"/>
        <v>3.3025625588101418E-2</v>
      </c>
      <c r="Q1314" s="1">
        <f>VLOOKUP(P1314,Rates!$A$2:$B$7,2,TRUE)</f>
        <v>0.35</v>
      </c>
      <c r="R1314" s="38">
        <f t="shared" ca="1" si="203"/>
        <v>0.97662980334756055</v>
      </c>
      <c r="S1314" s="53">
        <f t="shared" ca="1" si="204"/>
        <v>1</v>
      </c>
      <c r="T1314" s="38">
        <f t="shared" ca="1" si="205"/>
        <v>9.8748055098227261E-2</v>
      </c>
      <c r="U1314" s="54">
        <f t="shared" ca="1" si="206"/>
        <v>0.20794086476113163</v>
      </c>
      <c r="V1314">
        <f t="shared" ca="1" si="207"/>
        <v>8</v>
      </c>
      <c r="W1314" s="41">
        <f ca="1">VLOOKUP(LoanApplications!Q1314,Rates!$B$2:$C$7,2,FALSE)*V1314-800</f>
        <v>108.51865365069818</v>
      </c>
      <c r="X1314">
        <f t="shared" si="208"/>
        <v>0</v>
      </c>
      <c r="Y1314" s="41">
        <f t="shared" ca="1" si="209"/>
        <v>0</v>
      </c>
    </row>
    <row r="1315" spans="10:25">
      <c r="J1315" s="47">
        <v>12</v>
      </c>
      <c r="K1315" s="48">
        <v>0.53400000000000003</v>
      </c>
      <c r="L1315" s="49">
        <v>60</v>
      </c>
      <c r="M1315" s="47">
        <v>1</v>
      </c>
      <c r="N1315" s="37">
        <f t="shared" si="200"/>
        <v>3.0945588237660751</v>
      </c>
      <c r="O1315" s="37">
        <f t="shared" si="201"/>
        <v>22.077496322004819</v>
      </c>
      <c r="P1315" s="37">
        <f t="shared" si="202"/>
        <v>0.95666774306680391</v>
      </c>
      <c r="Q1315" s="1">
        <f>VLOOKUP(P1315,Rates!$A$2:$B$7,2,TRUE)</f>
        <v>0.15</v>
      </c>
      <c r="R1315" s="38">
        <f t="shared" ca="1" si="203"/>
        <v>0.24864888801863116</v>
      </c>
      <c r="S1315" s="53">
        <f t="shared" ca="1" si="204"/>
        <v>1</v>
      </c>
      <c r="T1315" s="38">
        <f t="shared" ca="1" si="205"/>
        <v>0.12077298327583985</v>
      </c>
      <c r="U1315" s="54">
        <f t="shared" ca="1" si="206"/>
        <v>0.25742429521340027</v>
      </c>
      <c r="V1315">
        <f t="shared" ca="1" si="207"/>
        <v>8</v>
      </c>
      <c r="W1315" s="41">
        <f ca="1">VLOOKUP(LoanApplications!Q1315,Rates!$B$2:$C$7,2,FALSE)*V1315-800</f>
        <v>45.652073294430465</v>
      </c>
      <c r="X1315">
        <f t="shared" si="208"/>
        <v>1</v>
      </c>
      <c r="Y1315" s="41">
        <f t="shared" ca="1" si="209"/>
        <v>45.652073294430465</v>
      </c>
    </row>
    <row r="1316" spans="10:25">
      <c r="J1316" s="47">
        <v>8</v>
      </c>
      <c r="K1316" s="48">
        <v>2.206</v>
      </c>
      <c r="L1316" s="49">
        <v>77</v>
      </c>
      <c r="M1316" s="47">
        <v>1</v>
      </c>
      <c r="N1316" s="37">
        <f t="shared" si="200"/>
        <v>0.99238809824128893</v>
      </c>
      <c r="O1316" s="37">
        <f t="shared" si="201"/>
        <v>2.6976690848449114</v>
      </c>
      <c r="P1316" s="37">
        <f t="shared" si="202"/>
        <v>0.7295593583269655</v>
      </c>
      <c r="Q1316" s="1">
        <f>VLOOKUP(P1316,Rates!$A$2:$B$7,2,TRUE)</f>
        <v>0.25</v>
      </c>
      <c r="R1316" s="38">
        <f t="shared" ca="1" si="203"/>
        <v>0.15941612051291831</v>
      </c>
      <c r="S1316" s="53">
        <f t="shared" ca="1" si="204"/>
        <v>0</v>
      </c>
      <c r="T1316" s="38">
        <f t="shared" ca="1" si="205"/>
        <v>0.27195789991102481</v>
      </c>
      <c r="U1316" s="54">
        <f t="shared" ca="1" si="206"/>
        <v>0.63479280532996152</v>
      </c>
      <c r="V1316">
        <f t="shared" ca="1" si="207"/>
        <v>0</v>
      </c>
      <c r="W1316" s="41">
        <f ca="1">VLOOKUP(LoanApplications!Q1316,Rates!$B$2:$C$7,2,FALSE)*V1316-800</f>
        <v>-800</v>
      </c>
      <c r="X1316">
        <f t="shared" si="208"/>
        <v>1</v>
      </c>
      <c r="Y1316" s="41">
        <f t="shared" ca="1" si="209"/>
        <v>-800</v>
      </c>
    </row>
    <row r="1317" spans="10:25">
      <c r="J1317" s="47">
        <v>4</v>
      </c>
      <c r="K1317" s="48">
        <v>1.6800000000000002</v>
      </c>
      <c r="L1317" s="49">
        <v>66</v>
      </c>
      <c r="M1317" s="47">
        <v>1</v>
      </c>
      <c r="N1317" s="37">
        <f t="shared" si="200"/>
        <v>-2.806147242748402</v>
      </c>
      <c r="O1317" s="37">
        <f t="shared" si="201"/>
        <v>6.0437395021375837E-2</v>
      </c>
      <c r="P1317" s="37">
        <f t="shared" si="202"/>
        <v>5.6992893031801807E-2</v>
      </c>
      <c r="Q1317" s="1">
        <f>VLOOKUP(P1317,Rates!$A$2:$B$7,2,TRUE)</f>
        <v>0.35</v>
      </c>
      <c r="R1317" s="38">
        <f t="shared" ca="1" si="203"/>
        <v>0.90753944068808234</v>
      </c>
      <c r="S1317" s="53">
        <f t="shared" ca="1" si="204"/>
        <v>0</v>
      </c>
      <c r="T1317" s="38">
        <f t="shared" ca="1" si="205"/>
        <v>0.49400253840492692</v>
      </c>
      <c r="U1317" s="54">
        <f t="shared" ca="1" si="206"/>
        <v>1.3624472526355644</v>
      </c>
      <c r="V1317">
        <f t="shared" ca="1" si="207"/>
        <v>1</v>
      </c>
      <c r="W1317" s="41">
        <f ca="1">VLOOKUP(LoanApplications!Q1317,Rates!$B$2:$C$7,2,FALSE)*V1317-800</f>
        <v>-686.43516829366274</v>
      </c>
      <c r="X1317">
        <f t="shared" si="208"/>
        <v>0</v>
      </c>
      <c r="Y1317" s="41">
        <f t="shared" ca="1" si="209"/>
        <v>0</v>
      </c>
    </row>
    <row r="1318" spans="10:25">
      <c r="J1318" s="47">
        <v>2</v>
      </c>
      <c r="K1318" s="48">
        <v>1.67</v>
      </c>
      <c r="L1318" s="49">
        <v>66</v>
      </c>
      <c r="M1318" s="47">
        <v>1</v>
      </c>
      <c r="N1318" s="37">
        <f t="shared" si="200"/>
        <v>-3.427378197437065</v>
      </c>
      <c r="O1318" s="37">
        <f t="shared" si="201"/>
        <v>3.2471964346038787E-2</v>
      </c>
      <c r="P1318" s="37">
        <f t="shared" si="202"/>
        <v>3.1450698389283945E-2</v>
      </c>
      <c r="Q1318" s="1">
        <f>VLOOKUP(P1318,Rates!$A$2:$B$7,2,TRUE)</f>
        <v>0.35</v>
      </c>
      <c r="R1318" s="38">
        <f t="shared" ca="1" si="203"/>
        <v>0.34735930765120659</v>
      </c>
      <c r="S1318" s="53">
        <f t="shared" ca="1" si="204"/>
        <v>0</v>
      </c>
      <c r="T1318" s="38">
        <f t="shared" ca="1" si="205"/>
        <v>0.47992308247725113</v>
      </c>
      <c r="U1318" s="54">
        <f t="shared" ca="1" si="206"/>
        <v>1.3075571200650407</v>
      </c>
      <c r="V1318">
        <f t="shared" ca="1" si="207"/>
        <v>1</v>
      </c>
      <c r="W1318" s="41">
        <f ca="1">VLOOKUP(LoanApplications!Q1318,Rates!$B$2:$C$7,2,FALSE)*V1318-800</f>
        <v>-686.43516829366274</v>
      </c>
      <c r="X1318">
        <f t="shared" si="208"/>
        <v>0</v>
      </c>
      <c r="Y1318" s="41">
        <f t="shared" ca="1" si="209"/>
        <v>0</v>
      </c>
    </row>
    <row r="1319" spans="10:25">
      <c r="J1319" s="47">
        <v>13</v>
      </c>
      <c r="K1319" s="48">
        <v>1.1659999999999999</v>
      </c>
      <c r="L1319" s="49">
        <v>60</v>
      </c>
      <c r="M1319" s="47">
        <v>1</v>
      </c>
      <c r="N1319" s="37">
        <f t="shared" si="200"/>
        <v>9.1028605553454156E-2</v>
      </c>
      <c r="O1319" s="37">
        <f t="shared" si="201"/>
        <v>1.0953003364826635</v>
      </c>
      <c r="P1319" s="37">
        <f t="shared" si="202"/>
        <v>0.52274145019292129</v>
      </c>
      <c r="Q1319" s="1">
        <f>VLOOKUP(P1319,Rates!$A$2:$B$7,2,TRUE)</f>
        <v>0.28000000000000003</v>
      </c>
      <c r="R1319" s="38">
        <f t="shared" ca="1" si="203"/>
        <v>7.4710567082978296E-2</v>
      </c>
      <c r="S1319" s="53">
        <f t="shared" ca="1" si="204"/>
        <v>0</v>
      </c>
      <c r="T1319" s="38">
        <f t="shared" ca="1" si="205"/>
        <v>6.2236372037432153E-2</v>
      </c>
      <c r="U1319" s="54">
        <f t="shared" ca="1" si="206"/>
        <v>0.12851471501539383</v>
      </c>
      <c r="V1319">
        <f t="shared" ca="1" si="207"/>
        <v>0</v>
      </c>
      <c r="W1319" s="41">
        <f ca="1">VLOOKUP(LoanApplications!Q1319,Rates!$B$2:$C$7,2,FALSE)*V1319-800</f>
        <v>-800</v>
      </c>
      <c r="X1319">
        <f t="shared" si="208"/>
        <v>1</v>
      </c>
      <c r="Y1319" s="41">
        <f t="shared" ca="1" si="209"/>
        <v>-800</v>
      </c>
    </row>
    <row r="1320" spans="10:25">
      <c r="J1320" s="47">
        <v>24</v>
      </c>
      <c r="K1320" s="48">
        <v>1.42</v>
      </c>
      <c r="L1320" s="49">
        <v>54</v>
      </c>
      <c r="M1320" s="47">
        <v>1</v>
      </c>
      <c r="N1320" s="37">
        <f t="shared" si="200"/>
        <v>-0.39713945147543228</v>
      </c>
      <c r="O1320" s="37">
        <f t="shared" si="201"/>
        <v>0.67224027419783938</v>
      </c>
      <c r="P1320" s="37">
        <f t="shared" si="202"/>
        <v>0.40199981101418442</v>
      </c>
      <c r="Q1320" s="1">
        <f>VLOOKUP(P1320,Rates!$A$2:$B$7,2,TRUE)</f>
        <v>0.3</v>
      </c>
      <c r="R1320" s="38">
        <f t="shared" ca="1" si="203"/>
        <v>0.81509172616090186</v>
      </c>
      <c r="S1320" s="53">
        <f t="shared" ca="1" si="204"/>
        <v>1</v>
      </c>
      <c r="T1320" s="38">
        <f t="shared" ca="1" si="205"/>
        <v>0.8574514175786091</v>
      </c>
      <c r="U1320" s="54">
        <f t="shared" ca="1" si="206"/>
        <v>3.8961448162073844</v>
      </c>
      <c r="V1320">
        <f t="shared" ca="1" si="207"/>
        <v>8</v>
      </c>
      <c r="W1320" s="41">
        <f ca="1">VLOOKUP(LoanApplications!Q1320,Rates!$B$2:$C$7,2,FALSE)*V1320-800</f>
        <v>92.591013325425138</v>
      </c>
      <c r="X1320">
        <f t="shared" si="208"/>
        <v>1</v>
      </c>
      <c r="Y1320" s="41">
        <f t="shared" ca="1" si="209"/>
        <v>92.591013325425138</v>
      </c>
    </row>
    <row r="1321" spans="10:25">
      <c r="J1321" s="47">
        <v>23</v>
      </c>
      <c r="K1321" s="48">
        <v>1.2330000000000001</v>
      </c>
      <c r="L1321" s="49">
        <v>59</v>
      </c>
      <c r="M1321" s="47">
        <v>1</v>
      </c>
      <c r="N1321" s="37">
        <f t="shared" si="200"/>
        <v>2.6318127818325223</v>
      </c>
      <c r="O1321" s="37">
        <f t="shared" si="201"/>
        <v>13.898942829776477</v>
      </c>
      <c r="P1321" s="37">
        <f t="shared" si="202"/>
        <v>0.93288114388885113</v>
      </c>
      <c r="Q1321" s="1">
        <f>VLOOKUP(P1321,Rates!$A$2:$B$7,2,TRUE)</f>
        <v>0.22</v>
      </c>
      <c r="R1321" s="38">
        <f t="shared" ca="1" si="203"/>
        <v>0.44291742603463236</v>
      </c>
      <c r="S1321" s="53">
        <f t="shared" ca="1" si="204"/>
        <v>1</v>
      </c>
      <c r="T1321" s="38">
        <f t="shared" ca="1" si="205"/>
        <v>4.9871435002815545E-2</v>
      </c>
      <c r="U1321" s="54">
        <f t="shared" ca="1" si="206"/>
        <v>0.10231594393611707</v>
      </c>
      <c r="V1321">
        <f t="shared" ca="1" si="207"/>
        <v>8</v>
      </c>
      <c r="W1321" s="41">
        <f ca="1">VLOOKUP(LoanApplications!Q1321,Rates!$B$2:$C$7,2,FALSE)*V1321-800</f>
        <v>67.398382478407598</v>
      </c>
      <c r="X1321">
        <f t="shared" si="208"/>
        <v>1</v>
      </c>
      <c r="Y1321" s="41">
        <f t="shared" ca="1" si="209"/>
        <v>67.398382478407598</v>
      </c>
    </row>
    <row r="1322" spans="10:25">
      <c r="J1322" s="47">
        <v>9</v>
      </c>
      <c r="K1322" s="48">
        <v>2.452</v>
      </c>
      <c r="L1322" s="49">
        <v>75</v>
      </c>
      <c r="M1322" s="47">
        <v>1</v>
      </c>
      <c r="N1322" s="37">
        <f t="shared" si="200"/>
        <v>-0.92188141296983872</v>
      </c>
      <c r="O1322" s="37">
        <f t="shared" si="201"/>
        <v>0.3977699670716307</v>
      </c>
      <c r="P1322" s="37">
        <f t="shared" si="202"/>
        <v>0.28457469858575551</v>
      </c>
      <c r="Q1322" s="1">
        <f>VLOOKUP(P1322,Rates!$A$2:$B$7,2,TRUE)</f>
        <v>0.3</v>
      </c>
      <c r="R1322" s="38">
        <f t="shared" ca="1" si="203"/>
        <v>0.14374035957087072</v>
      </c>
      <c r="S1322" s="53">
        <f t="shared" ca="1" si="204"/>
        <v>0</v>
      </c>
      <c r="T1322" s="38">
        <f t="shared" ca="1" si="205"/>
        <v>0.87953620848564007</v>
      </c>
      <c r="U1322" s="54">
        <f t="shared" ca="1" si="206"/>
        <v>4.2328121131284142</v>
      </c>
      <c r="V1322">
        <f t="shared" ca="1" si="207"/>
        <v>4</v>
      </c>
      <c r="W1322" s="41">
        <f ca="1">VLOOKUP(LoanApplications!Q1322,Rates!$B$2:$C$7,2,FALSE)*V1322-800</f>
        <v>-353.70449333728743</v>
      </c>
      <c r="X1322">
        <f t="shared" si="208"/>
        <v>0</v>
      </c>
      <c r="Y1322" s="41">
        <f t="shared" ca="1" si="209"/>
        <v>0</v>
      </c>
    </row>
    <row r="1323" spans="10:25">
      <c r="J1323" s="47">
        <v>17</v>
      </c>
      <c r="K1323" s="48">
        <v>0.33999999999999997</v>
      </c>
      <c r="L1323" s="49">
        <v>47</v>
      </c>
      <c r="M1323" s="47">
        <v>1</v>
      </c>
      <c r="N1323" s="37">
        <f t="shared" si="200"/>
        <v>-0.37646527506383975</v>
      </c>
      <c r="O1323" s="37">
        <f t="shared" si="201"/>
        <v>0.68628294840457782</v>
      </c>
      <c r="P1323" s="37">
        <f t="shared" si="202"/>
        <v>0.40697971182943071</v>
      </c>
      <c r="Q1323" s="1">
        <f>VLOOKUP(P1323,Rates!$A$2:$B$7,2,TRUE)</f>
        <v>0.3</v>
      </c>
      <c r="R1323" s="38">
        <f t="shared" ca="1" si="203"/>
        <v>0.59014303979881255</v>
      </c>
      <c r="S1323" s="53">
        <f t="shared" ca="1" si="204"/>
        <v>0</v>
      </c>
      <c r="T1323" s="38">
        <f t="shared" ca="1" si="205"/>
        <v>0.27174611518487057</v>
      </c>
      <c r="U1323" s="54">
        <f t="shared" ca="1" si="206"/>
        <v>0.634211097408378</v>
      </c>
      <c r="V1323">
        <f t="shared" ca="1" si="207"/>
        <v>0</v>
      </c>
      <c r="W1323" s="41">
        <f ca="1">VLOOKUP(LoanApplications!Q1323,Rates!$B$2:$C$7,2,FALSE)*V1323-800</f>
        <v>-800</v>
      </c>
      <c r="X1323">
        <f t="shared" si="208"/>
        <v>1</v>
      </c>
      <c r="Y1323" s="41">
        <f t="shared" ca="1" si="209"/>
        <v>-800</v>
      </c>
    </row>
    <row r="1324" spans="10:25">
      <c r="J1324" s="47">
        <v>9</v>
      </c>
      <c r="K1324" s="48">
        <v>2.383</v>
      </c>
      <c r="L1324" s="49">
        <v>70</v>
      </c>
      <c r="M1324" s="47">
        <v>1</v>
      </c>
      <c r="N1324" s="37">
        <f t="shared" si="200"/>
        <v>-2.9347337016368087</v>
      </c>
      <c r="O1324" s="37">
        <f t="shared" si="201"/>
        <v>5.3144869814030139E-2</v>
      </c>
      <c r="P1324" s="37">
        <f t="shared" si="202"/>
        <v>5.0463019226799001E-2</v>
      </c>
      <c r="Q1324" s="1">
        <f>VLOOKUP(P1324,Rates!$A$2:$B$7,2,TRUE)</f>
        <v>0.35</v>
      </c>
      <c r="R1324" s="38">
        <f t="shared" ca="1" si="203"/>
        <v>9.63565595071042E-2</v>
      </c>
      <c r="S1324" s="53">
        <f t="shared" ca="1" si="204"/>
        <v>0</v>
      </c>
      <c r="T1324" s="38">
        <f t="shared" ca="1" si="205"/>
        <v>0.62006555551297204</v>
      </c>
      <c r="U1324" s="54">
        <f t="shared" ca="1" si="206"/>
        <v>1.9355131113037323</v>
      </c>
      <c r="V1324">
        <f t="shared" ca="1" si="207"/>
        <v>1</v>
      </c>
      <c r="W1324" s="41">
        <f ca="1">VLOOKUP(LoanApplications!Q1324,Rates!$B$2:$C$7,2,FALSE)*V1324-800</f>
        <v>-686.43516829366274</v>
      </c>
      <c r="X1324">
        <f t="shared" si="208"/>
        <v>0</v>
      </c>
      <c r="Y1324" s="41">
        <f t="shared" ca="1" si="209"/>
        <v>0</v>
      </c>
    </row>
    <row r="1325" spans="10:25">
      <c r="J1325" s="47">
        <v>9</v>
      </c>
      <c r="K1325" s="48">
        <v>0.91999999999999993</v>
      </c>
      <c r="L1325" s="49">
        <v>60</v>
      </c>
      <c r="M1325" s="47">
        <v>1</v>
      </c>
      <c r="N1325" s="37">
        <f t="shared" si="200"/>
        <v>4.3139147844179604E-2</v>
      </c>
      <c r="O1325" s="37">
        <f t="shared" si="201"/>
        <v>1.0440831666650339</v>
      </c>
      <c r="P1325" s="37">
        <f t="shared" si="202"/>
        <v>0.51078311474404359</v>
      </c>
      <c r="Q1325" s="1">
        <f>VLOOKUP(P1325,Rates!$A$2:$B$7,2,TRUE)</f>
        <v>0.28000000000000003</v>
      </c>
      <c r="R1325" s="38">
        <f t="shared" ca="1" si="203"/>
        <v>0.4718155319665478</v>
      </c>
      <c r="S1325" s="53">
        <f t="shared" ca="1" si="204"/>
        <v>0</v>
      </c>
      <c r="T1325" s="38">
        <f t="shared" ca="1" si="205"/>
        <v>0.12131478668864182</v>
      </c>
      <c r="U1325" s="54">
        <f t="shared" ca="1" si="206"/>
        <v>0.2586571290732495</v>
      </c>
      <c r="V1325">
        <f t="shared" ca="1" si="207"/>
        <v>0</v>
      </c>
      <c r="W1325" s="41">
        <f ca="1">VLOOKUP(LoanApplications!Q1325,Rates!$B$2:$C$7,2,FALSE)*V1325-800</f>
        <v>-800</v>
      </c>
      <c r="X1325">
        <f t="shared" si="208"/>
        <v>1</v>
      </c>
      <c r="Y1325" s="41">
        <f t="shared" ca="1" si="209"/>
        <v>-800</v>
      </c>
    </row>
    <row r="1326" spans="10:25">
      <c r="J1326" s="47">
        <v>1</v>
      </c>
      <c r="K1326" s="48">
        <v>0.746</v>
      </c>
      <c r="L1326" s="49">
        <v>57</v>
      </c>
      <c r="M1326" s="47">
        <v>1</v>
      </c>
      <c r="N1326" s="37">
        <f t="shared" si="200"/>
        <v>-3.1600384820555298</v>
      </c>
      <c r="O1326" s="37">
        <f t="shared" si="201"/>
        <v>4.2424108482200303E-2</v>
      </c>
      <c r="P1326" s="37">
        <f t="shared" si="202"/>
        <v>4.0697551156957633E-2</v>
      </c>
      <c r="Q1326" s="1">
        <f>VLOOKUP(P1326,Rates!$A$2:$B$7,2,TRUE)</f>
        <v>0.35</v>
      </c>
      <c r="R1326" s="38">
        <f t="shared" ca="1" si="203"/>
        <v>0.43242990181138574</v>
      </c>
      <c r="S1326" s="53">
        <f t="shared" ca="1" si="204"/>
        <v>0</v>
      </c>
      <c r="T1326" s="38">
        <f t="shared" ca="1" si="205"/>
        <v>0.93650470028827359</v>
      </c>
      <c r="U1326" s="54">
        <f t="shared" ca="1" si="206"/>
        <v>5.5135787922218018</v>
      </c>
      <c r="V1326">
        <f t="shared" ca="1" si="207"/>
        <v>5</v>
      </c>
      <c r="W1326" s="41">
        <f ca="1">VLOOKUP(LoanApplications!Q1326,Rates!$B$2:$C$7,2,FALSE)*V1326-800</f>
        <v>-232.17584146831359</v>
      </c>
      <c r="X1326">
        <f t="shared" si="208"/>
        <v>0</v>
      </c>
      <c r="Y1326" s="41">
        <f t="shared" ca="1" si="209"/>
        <v>0</v>
      </c>
    </row>
    <row r="1327" spans="10:25">
      <c r="J1327" s="47">
        <v>14</v>
      </c>
      <c r="K1327" s="48">
        <v>0.63400000000000001</v>
      </c>
      <c r="L1327" s="49">
        <v>50</v>
      </c>
      <c r="M1327" s="47">
        <v>1</v>
      </c>
      <c r="N1327" s="37">
        <f t="shared" si="200"/>
        <v>-1.5150586881726404</v>
      </c>
      <c r="O1327" s="37">
        <f t="shared" si="201"/>
        <v>0.21979528508559701</v>
      </c>
      <c r="P1327" s="37">
        <f t="shared" si="202"/>
        <v>0.18019030551521867</v>
      </c>
      <c r="Q1327" s="1">
        <f>VLOOKUP(P1327,Rates!$A$2:$B$7,2,TRUE)</f>
        <v>0.35</v>
      </c>
      <c r="R1327" s="38">
        <f t="shared" ca="1" si="203"/>
        <v>0.46095763722212679</v>
      </c>
      <c r="S1327" s="53">
        <f t="shared" ca="1" si="204"/>
        <v>0</v>
      </c>
      <c r="T1327" s="38">
        <f t="shared" ca="1" si="205"/>
        <v>0.78635357002398054</v>
      </c>
      <c r="U1327" s="54">
        <f t="shared" ca="1" si="206"/>
        <v>3.0868656534313663</v>
      </c>
      <c r="V1327">
        <f t="shared" ca="1" si="207"/>
        <v>3</v>
      </c>
      <c r="W1327" s="41">
        <f ca="1">VLOOKUP(LoanApplications!Q1327,Rates!$B$2:$C$7,2,FALSE)*V1327-800</f>
        <v>-459.30550488098817</v>
      </c>
      <c r="X1327">
        <f t="shared" si="208"/>
        <v>0</v>
      </c>
      <c r="Y1327" s="41">
        <f t="shared" ca="1" si="209"/>
        <v>0</v>
      </c>
    </row>
    <row r="1328" spans="10:25">
      <c r="J1328" s="47">
        <v>8</v>
      </c>
      <c r="K1328" s="48">
        <v>8.8999999999999996E-2</v>
      </c>
      <c r="L1328" s="49">
        <v>57</v>
      </c>
      <c r="M1328" s="47">
        <v>1</v>
      </c>
      <c r="N1328" s="37">
        <f t="shared" si="200"/>
        <v>2.6719872777366405</v>
      </c>
      <c r="O1328" s="37">
        <f t="shared" si="201"/>
        <v>14.468693954683909</v>
      </c>
      <c r="P1328" s="37">
        <f t="shared" si="202"/>
        <v>0.93535330113004134</v>
      </c>
      <c r="Q1328" s="1">
        <f>VLOOKUP(P1328,Rates!$A$2:$B$7,2,TRUE)</f>
        <v>0.22</v>
      </c>
      <c r="R1328" s="38">
        <f t="shared" ca="1" si="203"/>
        <v>0.76874728444967422</v>
      </c>
      <c r="S1328" s="53">
        <f t="shared" ca="1" si="204"/>
        <v>1</v>
      </c>
      <c r="T1328" s="38">
        <f t="shared" ca="1" si="205"/>
        <v>0.43499692957310654</v>
      </c>
      <c r="U1328" s="54">
        <f t="shared" ca="1" si="206"/>
        <v>1.1418482269331602</v>
      </c>
      <c r="V1328">
        <f t="shared" ca="1" si="207"/>
        <v>8</v>
      </c>
      <c r="W1328" s="41">
        <f ca="1">VLOOKUP(LoanApplications!Q1328,Rates!$B$2:$C$7,2,FALSE)*V1328-800</f>
        <v>67.398382478407598</v>
      </c>
      <c r="X1328">
        <f t="shared" si="208"/>
        <v>1</v>
      </c>
      <c r="Y1328" s="41">
        <f t="shared" ca="1" si="209"/>
        <v>67.398382478407598</v>
      </c>
    </row>
    <row r="1329" spans="10:25">
      <c r="J1329" s="47">
        <v>3</v>
      </c>
      <c r="K1329" s="48">
        <v>1.9149999999999998</v>
      </c>
      <c r="L1329" s="49">
        <v>75</v>
      </c>
      <c r="M1329" s="47">
        <v>1</v>
      </c>
      <c r="N1329" s="37">
        <f t="shared" si="200"/>
        <v>-0.10571483900174883</v>
      </c>
      <c r="O1329" s="37">
        <f t="shared" si="201"/>
        <v>0.89968116547906218</v>
      </c>
      <c r="P1329" s="37">
        <f t="shared" si="202"/>
        <v>0.47359587589119478</v>
      </c>
      <c r="Q1329" s="1">
        <f>VLOOKUP(P1329,Rates!$A$2:$B$7,2,TRUE)</f>
        <v>0.28000000000000003</v>
      </c>
      <c r="R1329" s="38">
        <f t="shared" ca="1" si="203"/>
        <v>0.25740250018014321</v>
      </c>
      <c r="S1329" s="53">
        <f t="shared" ca="1" si="204"/>
        <v>0</v>
      </c>
      <c r="T1329" s="38">
        <f t="shared" ca="1" si="205"/>
        <v>4.1739480474139778E-2</v>
      </c>
      <c r="U1329" s="54">
        <f t="shared" ca="1" si="206"/>
        <v>8.5271193861166397E-2</v>
      </c>
      <c r="V1329">
        <f t="shared" ca="1" si="207"/>
        <v>0</v>
      </c>
      <c r="W1329" s="41">
        <f ca="1">VLOOKUP(LoanApplications!Q1329,Rates!$B$2:$C$7,2,FALSE)*V1329-800</f>
        <v>-800</v>
      </c>
      <c r="X1329">
        <f t="shared" si="208"/>
        <v>1</v>
      </c>
      <c r="Y1329" s="41">
        <f t="shared" ca="1" si="209"/>
        <v>-800</v>
      </c>
    </row>
    <row r="1330" spans="10:25">
      <c r="J1330" s="47">
        <v>24</v>
      </c>
      <c r="K1330" s="48">
        <v>0.97200000000000009</v>
      </c>
      <c r="L1330" s="49">
        <v>55</v>
      </c>
      <c r="M1330" s="47">
        <v>1</v>
      </c>
      <c r="N1330" s="37">
        <f t="shared" si="200"/>
        <v>2.4463759539584409</v>
      </c>
      <c r="O1330" s="37">
        <f t="shared" si="201"/>
        <v>11.546426024312774</v>
      </c>
      <c r="P1330" s="37">
        <f t="shared" si="202"/>
        <v>0.92029602708674363</v>
      </c>
      <c r="Q1330" s="1">
        <f>VLOOKUP(P1330,Rates!$A$2:$B$7,2,TRUE)</f>
        <v>0.22</v>
      </c>
      <c r="R1330" s="38">
        <f t="shared" ca="1" si="203"/>
        <v>0.90491110175130141</v>
      </c>
      <c r="S1330" s="53">
        <f t="shared" ca="1" si="204"/>
        <v>1</v>
      </c>
      <c r="T1330" s="38">
        <f t="shared" ca="1" si="205"/>
        <v>0.55291109419606577</v>
      </c>
      <c r="U1330" s="54">
        <f t="shared" ca="1" si="206"/>
        <v>1.60999561945896</v>
      </c>
      <c r="V1330">
        <f t="shared" ca="1" si="207"/>
        <v>8</v>
      </c>
      <c r="W1330" s="41">
        <f ca="1">VLOOKUP(LoanApplications!Q1330,Rates!$B$2:$C$7,2,FALSE)*V1330-800</f>
        <v>67.398382478407598</v>
      </c>
      <c r="X1330">
        <f t="shared" si="208"/>
        <v>1</v>
      </c>
      <c r="Y1330" s="41">
        <f t="shared" ca="1" si="209"/>
        <v>67.398382478407598</v>
      </c>
    </row>
    <row r="1331" spans="10:25">
      <c r="J1331" s="47">
        <v>23</v>
      </c>
      <c r="K1331" s="48">
        <v>1.528</v>
      </c>
      <c r="L1331" s="49">
        <v>51.996000000000002</v>
      </c>
      <c r="M1331" s="47">
        <v>1</v>
      </c>
      <c r="N1331" s="37">
        <f t="shared" si="200"/>
        <v>-2.257969962860237</v>
      </c>
      <c r="O1331" s="37">
        <f t="shared" si="201"/>
        <v>0.10456253527676447</v>
      </c>
      <c r="P1331" s="37">
        <f t="shared" si="202"/>
        <v>9.4664205907151092E-2</v>
      </c>
      <c r="Q1331" s="1">
        <f>VLOOKUP(P1331,Rates!$A$2:$B$7,2,TRUE)</f>
        <v>0.35</v>
      </c>
      <c r="R1331" s="38">
        <f t="shared" ca="1" si="203"/>
        <v>3.0763827855424863E-2</v>
      </c>
      <c r="S1331" s="53">
        <f t="shared" ca="1" si="204"/>
        <v>0</v>
      </c>
      <c r="T1331" s="38">
        <f t="shared" ca="1" si="205"/>
        <v>0.86079301208375103</v>
      </c>
      <c r="U1331" s="54">
        <f t="shared" ca="1" si="206"/>
        <v>3.9435866635881149</v>
      </c>
      <c r="V1331">
        <f t="shared" ca="1" si="207"/>
        <v>3</v>
      </c>
      <c r="W1331" s="41">
        <f ca="1">VLOOKUP(LoanApplications!Q1331,Rates!$B$2:$C$7,2,FALSE)*V1331-800</f>
        <v>-459.30550488098817</v>
      </c>
      <c r="X1331">
        <f t="shared" si="208"/>
        <v>0</v>
      </c>
      <c r="Y1331" s="41">
        <f t="shared" ca="1" si="209"/>
        <v>0</v>
      </c>
    </row>
    <row r="1332" spans="10:25">
      <c r="J1332" s="47">
        <v>22</v>
      </c>
      <c r="K1332" s="48">
        <v>2.746</v>
      </c>
      <c r="L1332" s="49">
        <v>68</v>
      </c>
      <c r="M1332" s="47">
        <v>1</v>
      </c>
      <c r="N1332" s="37">
        <f t="shared" si="200"/>
        <v>-1.4229034570392969</v>
      </c>
      <c r="O1332" s="37">
        <f t="shared" si="201"/>
        <v>0.24101322848001872</v>
      </c>
      <c r="P1332" s="37">
        <f t="shared" si="202"/>
        <v>0.19420681661484743</v>
      </c>
      <c r="Q1332" s="1">
        <f>VLOOKUP(P1332,Rates!$A$2:$B$7,2,TRUE)</f>
        <v>0.35</v>
      </c>
      <c r="R1332" s="38">
        <f t="shared" ca="1" si="203"/>
        <v>0.99025912688332529</v>
      </c>
      <c r="S1332" s="53">
        <f t="shared" ca="1" si="204"/>
        <v>1</v>
      </c>
      <c r="T1332" s="38">
        <f t="shared" ca="1" si="205"/>
        <v>0.43740935212934662</v>
      </c>
      <c r="U1332" s="54">
        <f t="shared" ca="1" si="206"/>
        <v>1.150406012234126</v>
      </c>
      <c r="V1332">
        <f t="shared" ca="1" si="207"/>
        <v>8</v>
      </c>
      <c r="W1332" s="41">
        <f ca="1">VLOOKUP(LoanApplications!Q1332,Rates!$B$2:$C$7,2,FALSE)*V1332-800</f>
        <v>108.51865365069818</v>
      </c>
      <c r="X1332">
        <f t="shared" si="208"/>
        <v>0</v>
      </c>
      <c r="Y1332" s="41">
        <f t="shared" ca="1" si="209"/>
        <v>0</v>
      </c>
    </row>
    <row r="1333" spans="10:25">
      <c r="J1333" s="47">
        <v>1</v>
      </c>
      <c r="K1333" s="48">
        <v>2.069</v>
      </c>
      <c r="L1333" s="49">
        <v>75</v>
      </c>
      <c r="M1333" s="47">
        <v>1</v>
      </c>
      <c r="N1333" s="37">
        <f t="shared" si="200"/>
        <v>-1.5938036789716605</v>
      </c>
      <c r="O1333" s="37">
        <f t="shared" si="201"/>
        <v>0.20315141749966023</v>
      </c>
      <c r="P1333" s="37">
        <f t="shared" si="202"/>
        <v>0.16884941873886591</v>
      </c>
      <c r="Q1333" s="1">
        <f>VLOOKUP(P1333,Rates!$A$2:$B$7,2,TRUE)</f>
        <v>0.35</v>
      </c>
      <c r="R1333" s="38">
        <f t="shared" ca="1" si="203"/>
        <v>0.19554361180305557</v>
      </c>
      <c r="S1333" s="53">
        <f t="shared" ca="1" si="204"/>
        <v>0</v>
      </c>
      <c r="T1333" s="38">
        <f t="shared" ca="1" si="205"/>
        <v>0.34579374810295438</v>
      </c>
      <c r="U1333" s="54">
        <f t="shared" ca="1" si="206"/>
        <v>0.84866521474081091</v>
      </c>
      <c r="V1333">
        <f t="shared" ca="1" si="207"/>
        <v>0</v>
      </c>
      <c r="W1333" s="41">
        <f ca="1">VLOOKUP(LoanApplications!Q1333,Rates!$B$2:$C$7,2,FALSE)*V1333-800</f>
        <v>-800</v>
      </c>
      <c r="X1333">
        <f t="shared" si="208"/>
        <v>0</v>
      </c>
      <c r="Y1333" s="41">
        <f t="shared" ca="1" si="209"/>
        <v>0</v>
      </c>
    </row>
    <row r="1334" spans="10:25">
      <c r="J1334" s="47">
        <v>21</v>
      </c>
      <c r="K1334" s="48">
        <v>2.0979999999999999</v>
      </c>
      <c r="L1334" s="49">
        <v>71</v>
      </c>
      <c r="M1334" s="47">
        <v>1</v>
      </c>
      <c r="N1334" s="37">
        <f t="shared" si="200"/>
        <v>3.0917383942219381</v>
      </c>
      <c r="O1334" s="37">
        <f t="shared" si="201"/>
        <v>22.015316027906362</v>
      </c>
      <c r="P1334" s="37">
        <f t="shared" si="202"/>
        <v>0.95655067265696081</v>
      </c>
      <c r="Q1334" s="1">
        <f>VLOOKUP(P1334,Rates!$A$2:$B$7,2,TRUE)</f>
        <v>0.15</v>
      </c>
      <c r="R1334" s="38">
        <f t="shared" ca="1" si="203"/>
        <v>0.85546962603693222</v>
      </c>
      <c r="S1334" s="53">
        <f t="shared" ca="1" si="204"/>
        <v>1</v>
      </c>
      <c r="T1334" s="38">
        <f t="shared" ca="1" si="205"/>
        <v>0.25518375049925246</v>
      </c>
      <c r="U1334" s="54">
        <f t="shared" ca="1" si="206"/>
        <v>0.58923547197977788</v>
      </c>
      <c r="V1334">
        <f t="shared" ca="1" si="207"/>
        <v>8</v>
      </c>
      <c r="W1334" s="41">
        <f ca="1">VLOOKUP(LoanApplications!Q1334,Rates!$B$2:$C$7,2,FALSE)*V1334-800</f>
        <v>45.652073294430465</v>
      </c>
      <c r="X1334">
        <f t="shared" si="208"/>
        <v>1</v>
      </c>
      <c r="Y1334" s="41">
        <f t="shared" ca="1" si="209"/>
        <v>45.652073294430465</v>
      </c>
    </row>
    <row r="1335" spans="10:25">
      <c r="J1335" s="47">
        <v>21</v>
      </c>
      <c r="K1335" s="48">
        <v>2.0179999999999998</v>
      </c>
      <c r="L1335" s="49">
        <v>59</v>
      </c>
      <c r="M1335" s="47">
        <v>1</v>
      </c>
      <c r="N1335" s="37">
        <f t="shared" si="200"/>
        <v>-2.1915646289451018</v>
      </c>
      <c r="O1335" s="37">
        <f t="shared" si="201"/>
        <v>0.11174177735124931</v>
      </c>
      <c r="P1335" s="37">
        <f t="shared" si="202"/>
        <v>0.10051054986660365</v>
      </c>
      <c r="Q1335" s="1">
        <f>VLOOKUP(P1335,Rates!$A$2:$B$7,2,TRUE)</f>
        <v>0.35</v>
      </c>
      <c r="R1335" s="38">
        <f t="shared" ca="1" si="203"/>
        <v>0.77093045124616733</v>
      </c>
      <c r="S1335" s="53">
        <f t="shared" ca="1" si="204"/>
        <v>0</v>
      </c>
      <c r="T1335" s="38">
        <f t="shared" ca="1" si="205"/>
        <v>0.31357762454346838</v>
      </c>
      <c r="U1335" s="54">
        <f t="shared" ca="1" si="206"/>
        <v>0.75252426612772805</v>
      </c>
      <c r="V1335">
        <f t="shared" ca="1" si="207"/>
        <v>0</v>
      </c>
      <c r="W1335" s="41">
        <f ca="1">VLOOKUP(LoanApplications!Q1335,Rates!$B$2:$C$7,2,FALSE)*V1335-800</f>
        <v>-800</v>
      </c>
      <c r="X1335">
        <f t="shared" si="208"/>
        <v>0</v>
      </c>
      <c r="Y1335" s="41">
        <f t="shared" ca="1" si="209"/>
        <v>0</v>
      </c>
    </row>
    <row r="1336" spans="10:25">
      <c r="J1336" s="47">
        <v>16</v>
      </c>
      <c r="K1336" s="48">
        <v>2.3239999999999998</v>
      </c>
      <c r="L1336" s="49">
        <v>65</v>
      </c>
      <c r="M1336" s="47">
        <v>1</v>
      </c>
      <c r="N1336" s="37">
        <f t="shared" si="200"/>
        <v>-2.6411346785761864</v>
      </c>
      <c r="O1336" s="37">
        <f t="shared" si="201"/>
        <v>7.1280343373936378E-2</v>
      </c>
      <c r="P1336" s="37">
        <f t="shared" si="202"/>
        <v>6.6537525695135033E-2</v>
      </c>
      <c r="Q1336" s="1">
        <f>VLOOKUP(P1336,Rates!$A$2:$B$7,2,TRUE)</f>
        <v>0.35</v>
      </c>
      <c r="R1336" s="38">
        <f t="shared" ca="1" si="203"/>
        <v>0.15732375946219179</v>
      </c>
      <c r="S1336" s="53">
        <f t="shared" ca="1" si="204"/>
        <v>0</v>
      </c>
      <c r="T1336" s="38">
        <f t="shared" ca="1" si="205"/>
        <v>0.71970518930561511</v>
      </c>
      <c r="U1336" s="54">
        <f t="shared" ca="1" si="206"/>
        <v>2.5438266687626503</v>
      </c>
      <c r="V1336">
        <f t="shared" ca="1" si="207"/>
        <v>2</v>
      </c>
      <c r="W1336" s="41">
        <f ca="1">VLOOKUP(LoanApplications!Q1336,Rates!$B$2:$C$7,2,FALSE)*V1336-800</f>
        <v>-572.87033658732548</v>
      </c>
      <c r="X1336">
        <f t="shared" si="208"/>
        <v>0</v>
      </c>
      <c r="Y1336" s="41">
        <f t="shared" ca="1" si="209"/>
        <v>0</v>
      </c>
    </row>
    <row r="1337" spans="10:25">
      <c r="J1337" s="47">
        <v>12</v>
      </c>
      <c r="K1337" s="48">
        <v>0.69000000000000006</v>
      </c>
      <c r="L1337" s="49">
        <v>51</v>
      </c>
      <c r="M1337" s="47">
        <v>1</v>
      </c>
      <c r="N1337" s="37">
        <f t="shared" si="200"/>
        <v>-2.0096337071503569</v>
      </c>
      <c r="O1337" s="37">
        <f t="shared" si="201"/>
        <v>0.13403776275202739</v>
      </c>
      <c r="P1337" s="37">
        <f t="shared" si="202"/>
        <v>0.11819514936323733</v>
      </c>
      <c r="Q1337" s="1">
        <f>VLOOKUP(P1337,Rates!$A$2:$B$7,2,TRUE)</f>
        <v>0.35</v>
      </c>
      <c r="R1337" s="38">
        <f t="shared" ca="1" si="203"/>
        <v>2.7171058029100137E-2</v>
      </c>
      <c r="S1337" s="53">
        <f t="shared" ca="1" si="204"/>
        <v>0</v>
      </c>
      <c r="T1337" s="38">
        <f t="shared" ca="1" si="205"/>
        <v>0.99503793979492228</v>
      </c>
      <c r="U1337" s="54">
        <f t="shared" ca="1" si="206"/>
        <v>10.611868521116113</v>
      </c>
      <c r="V1337">
        <f t="shared" ca="1" si="207"/>
        <v>7</v>
      </c>
      <c r="W1337" s="41">
        <f ca="1">VLOOKUP(LoanApplications!Q1337,Rates!$B$2:$C$7,2,FALSE)*V1337-800</f>
        <v>-5.046178055639075</v>
      </c>
      <c r="X1337">
        <f t="shared" si="208"/>
        <v>0</v>
      </c>
      <c r="Y1337" s="41">
        <f t="shared" ca="1" si="209"/>
        <v>0</v>
      </c>
    </row>
    <row r="1338" spans="10:25">
      <c r="J1338" s="47">
        <v>4</v>
      </c>
      <c r="K1338" s="48">
        <v>1.7030000000000001</v>
      </c>
      <c r="L1338" s="49">
        <v>72</v>
      </c>
      <c r="M1338" s="47">
        <v>1</v>
      </c>
      <c r="N1338" s="37">
        <f t="shared" si="200"/>
        <v>-7.4638511349139236E-2</v>
      </c>
      <c r="O1338" s="37">
        <f t="shared" si="201"/>
        <v>0.92807891569307222</v>
      </c>
      <c r="P1338" s="37">
        <f t="shared" si="202"/>
        <v>0.48134902992778311</v>
      </c>
      <c r="Q1338" s="1">
        <f>VLOOKUP(P1338,Rates!$A$2:$B$7,2,TRUE)</f>
        <v>0.28000000000000003</v>
      </c>
      <c r="R1338" s="38">
        <f t="shared" ca="1" si="203"/>
        <v>0.46815527666813705</v>
      </c>
      <c r="S1338" s="53">
        <f t="shared" ca="1" si="204"/>
        <v>0</v>
      </c>
      <c r="T1338" s="38">
        <f t="shared" ca="1" si="205"/>
        <v>0.19312292288576405</v>
      </c>
      <c r="U1338" s="54">
        <f t="shared" ca="1" si="206"/>
        <v>0.42916788622876556</v>
      </c>
      <c r="V1338">
        <f t="shared" ca="1" si="207"/>
        <v>0</v>
      </c>
      <c r="W1338" s="41">
        <f ca="1">VLOOKUP(LoanApplications!Q1338,Rates!$B$2:$C$7,2,FALSE)*V1338-800</f>
        <v>-800</v>
      </c>
      <c r="X1338">
        <f t="shared" si="208"/>
        <v>1</v>
      </c>
      <c r="Y1338" s="41">
        <f t="shared" ca="1" si="209"/>
        <v>-800</v>
      </c>
    </row>
    <row r="1339" spans="10:25">
      <c r="J1339" s="47">
        <v>6</v>
      </c>
      <c r="K1339" s="48">
        <v>0.64100000000000001</v>
      </c>
      <c r="L1339" s="49">
        <v>52</v>
      </c>
      <c r="M1339" s="47">
        <v>1</v>
      </c>
      <c r="N1339" s="37">
        <f t="shared" si="200"/>
        <v>-3.297384536426712</v>
      </c>
      <c r="O1339" s="37">
        <f t="shared" si="201"/>
        <v>3.6979760244513799E-2</v>
      </c>
      <c r="P1339" s="37">
        <f t="shared" si="202"/>
        <v>3.5661024122393845E-2</v>
      </c>
      <c r="Q1339" s="1">
        <f>VLOOKUP(P1339,Rates!$A$2:$B$7,2,TRUE)</f>
        <v>0.35</v>
      </c>
      <c r="R1339" s="38">
        <f t="shared" ca="1" si="203"/>
        <v>0.1738493980691832</v>
      </c>
      <c r="S1339" s="53">
        <f t="shared" ca="1" si="204"/>
        <v>0</v>
      </c>
      <c r="T1339" s="38">
        <f t="shared" ca="1" si="205"/>
        <v>0.62667789366006765</v>
      </c>
      <c r="U1339" s="54">
        <f t="shared" ca="1" si="206"/>
        <v>1.9706273522340798</v>
      </c>
      <c r="V1339">
        <f t="shared" ca="1" si="207"/>
        <v>1</v>
      </c>
      <c r="W1339" s="41">
        <f ca="1">VLOOKUP(LoanApplications!Q1339,Rates!$B$2:$C$7,2,FALSE)*V1339-800</f>
        <v>-686.43516829366274</v>
      </c>
      <c r="X1339">
        <f t="shared" si="208"/>
        <v>0</v>
      </c>
      <c r="Y1339" s="41">
        <f t="shared" ca="1" si="209"/>
        <v>0</v>
      </c>
    </row>
    <row r="1340" spans="10:25">
      <c r="J1340" s="47">
        <v>12</v>
      </c>
      <c r="K1340" s="48">
        <v>0.77500000000000002</v>
      </c>
      <c r="L1340" s="49">
        <v>66</v>
      </c>
      <c r="M1340" s="47">
        <v>1</v>
      </c>
      <c r="N1340" s="37">
        <f t="shared" si="200"/>
        <v>4.6737808539987995</v>
      </c>
      <c r="O1340" s="37">
        <f t="shared" si="201"/>
        <v>107.10191459509295</v>
      </c>
      <c r="P1340" s="37">
        <f t="shared" si="202"/>
        <v>0.99074947003718106</v>
      </c>
      <c r="Q1340" s="1">
        <f>VLOOKUP(P1340,Rates!$A$2:$B$7,2,TRUE)</f>
        <v>0.15</v>
      </c>
      <c r="R1340" s="38">
        <f t="shared" ca="1" si="203"/>
        <v>0.59705396065195404</v>
      </c>
      <c r="S1340" s="53">
        <f t="shared" ca="1" si="204"/>
        <v>1</v>
      </c>
      <c r="T1340" s="38">
        <f t="shared" ca="1" si="205"/>
        <v>0.32920813884920863</v>
      </c>
      <c r="U1340" s="54">
        <f t="shared" ca="1" si="206"/>
        <v>0.79859276431119797</v>
      </c>
      <c r="V1340">
        <f t="shared" ca="1" si="207"/>
        <v>8</v>
      </c>
      <c r="W1340" s="41">
        <f ca="1">VLOOKUP(LoanApplications!Q1340,Rates!$B$2:$C$7,2,FALSE)*V1340-800</f>
        <v>45.652073294430465</v>
      </c>
      <c r="X1340">
        <f t="shared" si="208"/>
        <v>1</v>
      </c>
      <c r="Y1340" s="41">
        <f t="shared" ca="1" si="209"/>
        <v>45.652073294430465</v>
      </c>
    </row>
    <row r="1341" spans="10:25">
      <c r="J1341" s="47">
        <v>15</v>
      </c>
      <c r="K1341" s="48">
        <v>1.637</v>
      </c>
      <c r="L1341" s="49">
        <v>58</v>
      </c>
      <c r="M1341" s="47">
        <v>1</v>
      </c>
      <c r="N1341" s="37">
        <f t="shared" si="200"/>
        <v>-2.6754835671052533</v>
      </c>
      <c r="O1341" s="37">
        <f t="shared" si="201"/>
        <v>6.8873515374313132E-2</v>
      </c>
      <c r="P1341" s="37">
        <f t="shared" si="202"/>
        <v>6.4435608501529795E-2</v>
      </c>
      <c r="Q1341" s="1">
        <f>VLOOKUP(P1341,Rates!$A$2:$B$7,2,TRUE)</f>
        <v>0.35</v>
      </c>
      <c r="R1341" s="38">
        <f t="shared" ca="1" si="203"/>
        <v>0.35142200630666154</v>
      </c>
      <c r="S1341" s="53">
        <f t="shared" ca="1" si="204"/>
        <v>0</v>
      </c>
      <c r="T1341" s="38">
        <f t="shared" ca="1" si="205"/>
        <v>0.62550727768188186</v>
      </c>
      <c r="U1341" s="54">
        <f t="shared" ca="1" si="206"/>
        <v>1.9643658185522443</v>
      </c>
      <c r="V1341">
        <f t="shared" ca="1" si="207"/>
        <v>1</v>
      </c>
      <c r="W1341" s="41">
        <f ca="1">VLOOKUP(LoanApplications!Q1341,Rates!$B$2:$C$7,2,FALSE)*V1341-800</f>
        <v>-686.43516829366274</v>
      </c>
      <c r="X1341">
        <f t="shared" si="208"/>
        <v>0</v>
      </c>
      <c r="Y1341" s="41">
        <f t="shared" ca="1" si="209"/>
        <v>0</v>
      </c>
    </row>
    <row r="1342" spans="10:25">
      <c r="J1342" s="47">
        <v>15</v>
      </c>
      <c r="K1342" s="48">
        <v>0.876</v>
      </c>
      <c r="L1342" s="49">
        <v>64</v>
      </c>
      <c r="M1342" s="47">
        <v>1</v>
      </c>
      <c r="N1342" s="37">
        <f t="shared" si="200"/>
        <v>4.2000287134433698</v>
      </c>
      <c r="O1342" s="37">
        <f t="shared" si="201"/>
        <v>66.688245862605456</v>
      </c>
      <c r="P1342" s="37">
        <f t="shared" si="202"/>
        <v>0.9852263862468853</v>
      </c>
      <c r="Q1342" s="1">
        <f>VLOOKUP(P1342,Rates!$A$2:$B$7,2,TRUE)</f>
        <v>0.15</v>
      </c>
      <c r="R1342" s="38">
        <f t="shared" ca="1" si="203"/>
        <v>0.52479630576680814</v>
      </c>
      <c r="S1342" s="53">
        <f t="shared" ca="1" si="204"/>
        <v>1</v>
      </c>
      <c r="T1342" s="38">
        <f t="shared" ca="1" si="205"/>
        <v>0.7576258676020029</v>
      </c>
      <c r="U1342" s="54">
        <f t="shared" ca="1" si="206"/>
        <v>2.8345454900221863</v>
      </c>
      <c r="V1342">
        <f t="shared" ca="1" si="207"/>
        <v>8</v>
      </c>
      <c r="W1342" s="41">
        <f ca="1">VLOOKUP(LoanApplications!Q1342,Rates!$B$2:$C$7,2,FALSE)*V1342-800</f>
        <v>45.652073294430465</v>
      </c>
      <c r="X1342">
        <f t="shared" si="208"/>
        <v>1</v>
      </c>
      <c r="Y1342" s="41">
        <f t="shared" ca="1" si="209"/>
        <v>45.652073294430465</v>
      </c>
    </row>
    <row r="1343" spans="10:25">
      <c r="J1343" s="47">
        <v>11</v>
      </c>
      <c r="K1343" s="48">
        <v>2.117</v>
      </c>
      <c r="L1343" s="49">
        <v>65</v>
      </c>
      <c r="M1343" s="47">
        <v>1</v>
      </c>
      <c r="N1343" s="37">
        <f t="shared" si="200"/>
        <v>-3.2322112413881783</v>
      </c>
      <c r="O1343" s="37">
        <f t="shared" si="201"/>
        <v>3.9470124248566503E-2</v>
      </c>
      <c r="P1343" s="37">
        <f t="shared" si="202"/>
        <v>3.7971388814180183E-2</v>
      </c>
      <c r="Q1343" s="1">
        <f>VLOOKUP(P1343,Rates!$A$2:$B$7,2,TRUE)</f>
        <v>0.35</v>
      </c>
      <c r="R1343" s="38">
        <f t="shared" ca="1" si="203"/>
        <v>0.19390956065832265</v>
      </c>
      <c r="S1343" s="53">
        <f t="shared" ca="1" si="204"/>
        <v>0</v>
      </c>
      <c r="T1343" s="38">
        <f t="shared" ca="1" si="205"/>
        <v>0.27900981771510847</v>
      </c>
      <c r="U1343" s="54">
        <f t="shared" ca="1" si="206"/>
        <v>0.65425951718619846</v>
      </c>
      <c r="V1343">
        <f t="shared" ca="1" si="207"/>
        <v>0</v>
      </c>
      <c r="W1343" s="41">
        <f ca="1">VLOOKUP(LoanApplications!Q1343,Rates!$B$2:$C$7,2,FALSE)*V1343-800</f>
        <v>-800</v>
      </c>
      <c r="X1343">
        <f t="shared" si="208"/>
        <v>0</v>
      </c>
      <c r="Y1343" s="41">
        <f t="shared" ca="1" si="209"/>
        <v>0</v>
      </c>
    </row>
    <row r="1344" spans="10:25">
      <c r="J1344" s="47">
        <v>16</v>
      </c>
      <c r="K1344" s="48">
        <v>0.183</v>
      </c>
      <c r="L1344" s="49">
        <v>45</v>
      </c>
      <c r="M1344" s="47">
        <v>1</v>
      </c>
      <c r="N1344" s="37">
        <f t="shared" si="200"/>
        <v>-0.83467824757626374</v>
      </c>
      <c r="O1344" s="37">
        <f t="shared" si="201"/>
        <v>0.43401410405974405</v>
      </c>
      <c r="P1344" s="37">
        <f t="shared" si="202"/>
        <v>0.30265678896116499</v>
      </c>
      <c r="Q1344" s="1">
        <f>VLOOKUP(P1344,Rates!$A$2:$B$7,2,TRUE)</f>
        <v>0.3</v>
      </c>
      <c r="R1344" s="38">
        <f t="shared" ca="1" si="203"/>
        <v>0.62920859568754428</v>
      </c>
      <c r="S1344" s="53">
        <f t="shared" ca="1" si="204"/>
        <v>0</v>
      </c>
      <c r="T1344" s="38">
        <f t="shared" ca="1" si="205"/>
        <v>0.41517139761125299</v>
      </c>
      <c r="U1344" s="54">
        <f t="shared" ca="1" si="206"/>
        <v>1.0728729240982571</v>
      </c>
      <c r="V1344">
        <f t="shared" ca="1" si="207"/>
        <v>1</v>
      </c>
      <c r="W1344" s="41">
        <f ca="1">VLOOKUP(LoanApplications!Q1344,Rates!$B$2:$C$7,2,FALSE)*V1344-800</f>
        <v>-688.4261233343218</v>
      </c>
      <c r="X1344">
        <f t="shared" si="208"/>
        <v>1</v>
      </c>
      <c r="Y1344" s="41">
        <f t="shared" ca="1" si="209"/>
        <v>-688.4261233343218</v>
      </c>
    </row>
    <row r="1345" spans="10:25">
      <c r="J1345" s="47">
        <v>24</v>
      </c>
      <c r="K1345" s="48">
        <v>0.93699999999999994</v>
      </c>
      <c r="L1345" s="49">
        <v>50</v>
      </c>
      <c r="M1345" s="47">
        <v>1</v>
      </c>
      <c r="N1345" s="37">
        <f t="shared" si="200"/>
        <v>0.25380922565999242</v>
      </c>
      <c r="O1345" s="37">
        <f t="shared" si="201"/>
        <v>1.2889258868258033</v>
      </c>
      <c r="P1345" s="37">
        <f t="shared" si="202"/>
        <v>0.56311385800841174</v>
      </c>
      <c r="Q1345" s="1">
        <f>VLOOKUP(P1345,Rates!$A$2:$B$7,2,TRUE)</f>
        <v>0.28000000000000003</v>
      </c>
      <c r="R1345" s="38">
        <f t="shared" ca="1" si="203"/>
        <v>0.83611859134645572</v>
      </c>
      <c r="S1345" s="53">
        <f t="shared" ca="1" si="204"/>
        <v>1</v>
      </c>
      <c r="T1345" s="38">
        <f t="shared" ca="1" si="205"/>
        <v>0.83065278184503433</v>
      </c>
      <c r="U1345" s="54">
        <f t="shared" ca="1" si="206"/>
        <v>3.5516082529103792</v>
      </c>
      <c r="V1345">
        <f t="shared" ca="1" si="207"/>
        <v>8</v>
      </c>
      <c r="W1345" s="41">
        <f ca="1">VLOOKUP(LoanApplications!Q1345,Rates!$B$2:$C$7,2,FALSE)*V1345-800</f>
        <v>86.259095044028413</v>
      </c>
      <c r="X1345">
        <f t="shared" si="208"/>
        <v>1</v>
      </c>
      <c r="Y1345" s="41">
        <f t="shared" ca="1" si="209"/>
        <v>86.259095044028413</v>
      </c>
    </row>
    <row r="1346" spans="10:25">
      <c r="J1346" s="47">
        <v>1</v>
      </c>
      <c r="K1346" s="48">
        <v>0.82300000000000006</v>
      </c>
      <c r="L1346" s="49">
        <v>69</v>
      </c>
      <c r="M1346" s="47">
        <v>1</v>
      </c>
      <c r="N1346" s="37">
        <f t="shared" si="200"/>
        <v>2.1391216975495837</v>
      </c>
      <c r="O1346" s="37">
        <f t="shared" si="201"/>
        <v>8.4919758293276093</v>
      </c>
      <c r="P1346" s="37">
        <f t="shared" si="202"/>
        <v>0.89464785646521838</v>
      </c>
      <c r="Q1346" s="1">
        <f>VLOOKUP(P1346,Rates!$A$2:$B$7,2,TRUE)</f>
        <v>0.22</v>
      </c>
      <c r="R1346" s="38">
        <f t="shared" ca="1" si="203"/>
        <v>0.72819960201471878</v>
      </c>
      <c r="S1346" s="53">
        <f t="shared" ca="1" si="204"/>
        <v>1</v>
      </c>
      <c r="T1346" s="38">
        <f t="shared" ca="1" si="205"/>
        <v>0.5586169024697063</v>
      </c>
      <c r="U1346" s="54">
        <f t="shared" ca="1" si="206"/>
        <v>1.6356841575112837</v>
      </c>
      <c r="V1346">
        <f t="shared" ca="1" si="207"/>
        <v>8</v>
      </c>
      <c r="W1346" s="41">
        <f ca="1">VLOOKUP(LoanApplications!Q1346,Rates!$B$2:$C$7,2,FALSE)*V1346-800</f>
        <v>67.398382478407598</v>
      </c>
      <c r="X1346">
        <f t="shared" si="208"/>
        <v>1</v>
      </c>
      <c r="Y1346" s="41">
        <f t="shared" ca="1" si="209"/>
        <v>67.398382478407598</v>
      </c>
    </row>
    <row r="1347" spans="10:25">
      <c r="J1347" s="47">
        <v>18</v>
      </c>
      <c r="K1347" s="48">
        <v>1.002</v>
      </c>
      <c r="L1347" s="49">
        <v>61</v>
      </c>
      <c r="M1347" s="47">
        <v>1</v>
      </c>
      <c r="N1347" s="37">
        <f t="shared" ref="N1347:N1410" si="210">SUMPRODUCT($A$10:$D$10,J1347:M1347)</f>
        <v>3.118620225222152</v>
      </c>
      <c r="O1347" s="37">
        <f t="shared" ref="O1347:O1410" si="211">EXP(N1347)</f>
        <v>22.615154286667689</v>
      </c>
      <c r="P1347" s="37">
        <f t="shared" ref="P1347:P1410" si="212">O1347/(1+O1347)</f>
        <v>0.95765431011540902</v>
      </c>
      <c r="Q1347" s="1">
        <f>VLOOKUP(P1347,Rates!$A$2:$B$7,2,TRUE)</f>
        <v>0.15</v>
      </c>
      <c r="R1347" s="38">
        <f t="shared" ref="R1347:R1410" ca="1" si="213">RAND()</f>
        <v>0.92279285537318667</v>
      </c>
      <c r="S1347" s="53">
        <f t="shared" ref="S1347:S1410" ca="1" si="214">_xlfn.BINOM.INV(1,P1347,R1347)</f>
        <v>1</v>
      </c>
      <c r="T1347" s="38">
        <f t="shared" ref="T1347:T1410" ca="1" si="215">RAND()</f>
        <v>0.33666986171044277</v>
      </c>
      <c r="U1347" s="54">
        <f t="shared" ref="U1347:U1410" ca="1" si="216">_xlfn.GAMMA.INV(T1347,1,2)</f>
        <v>0.82096493318443486</v>
      </c>
      <c r="V1347">
        <f t="shared" ref="V1347:V1410" ca="1" si="217">IF(S1347=1,8,MIN(FLOOR(U1347,1),7))</f>
        <v>8</v>
      </c>
      <c r="W1347" s="41">
        <f ca="1">VLOOKUP(LoanApplications!Q1347,Rates!$B$2:$C$7,2,FALSE)*V1347-800</f>
        <v>45.652073294430465</v>
      </c>
      <c r="X1347">
        <f t="shared" ref="X1347:X1410" si="218">IF(P1347&gt;$AB$2,1,0)</f>
        <v>1</v>
      </c>
      <c r="Y1347" s="41">
        <f t="shared" ref="Y1347:Y1410" ca="1" si="219">X1347*W1347</f>
        <v>45.652073294430465</v>
      </c>
    </row>
    <row r="1348" spans="10:25">
      <c r="J1348" s="47">
        <v>16</v>
      </c>
      <c r="K1348" s="48">
        <v>0.16699999999999998</v>
      </c>
      <c r="L1348" s="49">
        <v>42.307199999999995</v>
      </c>
      <c r="M1348" s="47">
        <v>1</v>
      </c>
      <c r="N1348" s="37">
        <f t="shared" si="210"/>
        <v>-2.0305691690973191</v>
      </c>
      <c r="O1348" s="37">
        <f t="shared" si="211"/>
        <v>0.13126079029773793</v>
      </c>
      <c r="P1348" s="37">
        <f t="shared" si="212"/>
        <v>0.11603053108840734</v>
      </c>
      <c r="Q1348" s="1">
        <f>VLOOKUP(P1348,Rates!$A$2:$B$7,2,TRUE)</f>
        <v>0.35</v>
      </c>
      <c r="R1348" s="38">
        <f t="shared" ca="1" si="213"/>
        <v>0.53731870924246428</v>
      </c>
      <c r="S1348" s="53">
        <f t="shared" ca="1" si="214"/>
        <v>0</v>
      </c>
      <c r="T1348" s="38">
        <f t="shared" ca="1" si="215"/>
        <v>0.84201442793633074</v>
      </c>
      <c r="U1348" s="54">
        <f t="shared" ca="1" si="216"/>
        <v>3.6905031323549222</v>
      </c>
      <c r="V1348">
        <f t="shared" ca="1" si="217"/>
        <v>3</v>
      </c>
      <c r="W1348" s="41">
        <f ca="1">VLOOKUP(LoanApplications!Q1348,Rates!$B$2:$C$7,2,FALSE)*V1348-800</f>
        <v>-459.30550488098817</v>
      </c>
      <c r="X1348">
        <f t="shared" si="218"/>
        <v>0</v>
      </c>
      <c r="Y1348" s="41">
        <f t="shared" ca="1" si="219"/>
        <v>0</v>
      </c>
    </row>
    <row r="1349" spans="10:25">
      <c r="J1349" s="47">
        <v>20</v>
      </c>
      <c r="K1349" s="48">
        <v>1.7170000000000001</v>
      </c>
      <c r="L1349" s="49">
        <v>60</v>
      </c>
      <c r="M1349" s="47">
        <v>1</v>
      </c>
      <c r="N1349" s="37">
        <f t="shared" si="210"/>
        <v>-0.46209396038452155</v>
      </c>
      <c r="O1349" s="37">
        <f t="shared" si="211"/>
        <v>0.62996314558160016</v>
      </c>
      <c r="P1349" s="37">
        <f t="shared" si="212"/>
        <v>0.3864891959608191</v>
      </c>
      <c r="Q1349" s="1">
        <f>VLOOKUP(P1349,Rates!$A$2:$B$7,2,TRUE)</f>
        <v>0.3</v>
      </c>
      <c r="R1349" s="38">
        <f t="shared" ca="1" si="213"/>
        <v>0.14083848386340603</v>
      </c>
      <c r="S1349" s="53">
        <f t="shared" ca="1" si="214"/>
        <v>0</v>
      </c>
      <c r="T1349" s="38">
        <f t="shared" ca="1" si="215"/>
        <v>0.47598786028082241</v>
      </c>
      <c r="U1349" s="54">
        <f t="shared" ca="1" si="216"/>
        <v>1.2924808550528888</v>
      </c>
      <c r="V1349">
        <f t="shared" ca="1" si="217"/>
        <v>1</v>
      </c>
      <c r="W1349" s="41">
        <f ca="1">VLOOKUP(LoanApplications!Q1349,Rates!$B$2:$C$7,2,FALSE)*V1349-800</f>
        <v>-688.4261233343218</v>
      </c>
      <c r="X1349">
        <f t="shared" si="218"/>
        <v>1</v>
      </c>
      <c r="Y1349" s="41">
        <f t="shared" ca="1" si="219"/>
        <v>-688.4261233343218</v>
      </c>
    </row>
    <row r="1350" spans="10:25">
      <c r="J1350" s="47">
        <v>7</v>
      </c>
      <c r="K1350" s="48">
        <v>0.85600000000000009</v>
      </c>
      <c r="L1350" s="49">
        <v>60</v>
      </c>
      <c r="M1350" s="47">
        <v>1</v>
      </c>
      <c r="N1350" s="37">
        <f t="shared" si="210"/>
        <v>-0.2926629909592009</v>
      </c>
      <c r="O1350" s="37">
        <f t="shared" si="211"/>
        <v>0.74627359927279946</v>
      </c>
      <c r="P1350" s="37">
        <f t="shared" si="212"/>
        <v>0.42735204814616112</v>
      </c>
      <c r="Q1350" s="1">
        <f>VLOOKUP(P1350,Rates!$A$2:$B$7,2,TRUE)</f>
        <v>0.3</v>
      </c>
      <c r="R1350" s="38">
        <f t="shared" ca="1" si="213"/>
        <v>5.0794521675746829E-2</v>
      </c>
      <c r="S1350" s="53">
        <f t="shared" ca="1" si="214"/>
        <v>0</v>
      </c>
      <c r="T1350" s="38">
        <f t="shared" ca="1" si="215"/>
        <v>0.67811254712773761</v>
      </c>
      <c r="U1350" s="54">
        <f t="shared" ca="1" si="216"/>
        <v>2.2671066395546688</v>
      </c>
      <c r="V1350">
        <f t="shared" ca="1" si="217"/>
        <v>2</v>
      </c>
      <c r="W1350" s="41">
        <f ca="1">VLOOKUP(LoanApplications!Q1350,Rates!$B$2:$C$7,2,FALSE)*V1350-800</f>
        <v>-576.85224666864372</v>
      </c>
      <c r="X1350">
        <f t="shared" si="218"/>
        <v>1</v>
      </c>
      <c r="Y1350" s="41">
        <f t="shared" ca="1" si="219"/>
        <v>-576.85224666864372</v>
      </c>
    </row>
    <row r="1351" spans="10:25">
      <c r="J1351" s="47">
        <v>12</v>
      </c>
      <c r="K1351" s="48">
        <v>2.0609999999999999</v>
      </c>
      <c r="L1351" s="49">
        <v>72</v>
      </c>
      <c r="M1351" s="47">
        <v>1</v>
      </c>
      <c r="N1351" s="37">
        <f t="shared" si="210"/>
        <v>0.72942672496994021</v>
      </c>
      <c r="O1351" s="37">
        <f t="shared" si="211"/>
        <v>2.073891356692898</v>
      </c>
      <c r="P1351" s="37">
        <f t="shared" si="212"/>
        <v>0.67467945871845381</v>
      </c>
      <c r="Q1351" s="1">
        <f>VLOOKUP(P1351,Rates!$A$2:$B$7,2,TRUE)</f>
        <v>0.25</v>
      </c>
      <c r="R1351" s="38">
        <f t="shared" ca="1" si="213"/>
        <v>0.93070793475685609</v>
      </c>
      <c r="S1351" s="53">
        <f t="shared" ca="1" si="214"/>
        <v>1</v>
      </c>
      <c r="T1351" s="38">
        <f t="shared" ca="1" si="215"/>
        <v>0.95943371639889252</v>
      </c>
      <c r="U1351" s="54">
        <f t="shared" ca="1" si="216"/>
        <v>6.4096360211328145</v>
      </c>
      <c r="V1351">
        <f t="shared" ca="1" si="217"/>
        <v>8</v>
      </c>
      <c r="W1351" s="41">
        <f ca="1">VLOOKUP(LoanApplications!Q1351,Rates!$B$2:$C$7,2,FALSE)*V1351-800</f>
        <v>76.803357187340907</v>
      </c>
      <c r="X1351">
        <f t="shared" si="218"/>
        <v>1</v>
      </c>
      <c r="Y1351" s="41">
        <f t="shared" ca="1" si="219"/>
        <v>76.803357187340907</v>
      </c>
    </row>
    <row r="1352" spans="10:25">
      <c r="J1352" s="47">
        <v>18</v>
      </c>
      <c r="K1352" s="48">
        <v>1.4810000000000001</v>
      </c>
      <c r="L1352" s="49">
        <v>60</v>
      </c>
      <c r="M1352" s="47">
        <v>1</v>
      </c>
      <c r="N1352" s="37">
        <f t="shared" si="210"/>
        <v>0.11124753659487041</v>
      </c>
      <c r="O1352" s="37">
        <f t="shared" si="211"/>
        <v>1.1176715372214836</v>
      </c>
      <c r="P1352" s="37">
        <f t="shared" si="212"/>
        <v>0.52778323624632451</v>
      </c>
      <c r="Q1352" s="1">
        <f>VLOOKUP(P1352,Rates!$A$2:$B$7,2,TRUE)</f>
        <v>0.28000000000000003</v>
      </c>
      <c r="R1352" s="38">
        <f t="shared" ca="1" si="213"/>
        <v>0.55258124189094371</v>
      </c>
      <c r="S1352" s="53">
        <f t="shared" ca="1" si="214"/>
        <v>1</v>
      </c>
      <c r="T1352" s="38">
        <f t="shared" ca="1" si="215"/>
        <v>0.80117548785445036</v>
      </c>
      <c r="U1352" s="54">
        <f t="shared" ca="1" si="216"/>
        <v>3.2306653836592307</v>
      </c>
      <c r="V1352">
        <f t="shared" ca="1" si="217"/>
        <v>8</v>
      </c>
      <c r="W1352" s="41">
        <f ca="1">VLOOKUP(LoanApplications!Q1352,Rates!$B$2:$C$7,2,FALSE)*V1352-800</f>
        <v>86.259095044028413</v>
      </c>
      <c r="X1352">
        <f t="shared" si="218"/>
        <v>1</v>
      </c>
      <c r="Y1352" s="41">
        <f t="shared" ca="1" si="219"/>
        <v>86.259095044028413</v>
      </c>
    </row>
    <row r="1353" spans="10:25">
      <c r="J1353" s="47">
        <v>1</v>
      </c>
      <c r="K1353" s="48">
        <v>1.2070000000000001</v>
      </c>
      <c r="L1353" s="49">
        <v>74</v>
      </c>
      <c r="M1353" s="47">
        <v>1</v>
      </c>
      <c r="N1353" s="37">
        <f t="shared" si="210"/>
        <v>2.4869725602190442</v>
      </c>
      <c r="O1353" s="37">
        <f t="shared" si="211"/>
        <v>12.024816550731646</v>
      </c>
      <c r="P1353" s="37">
        <f t="shared" si="212"/>
        <v>0.92322348678731858</v>
      </c>
      <c r="Q1353" s="1">
        <f>VLOOKUP(P1353,Rates!$A$2:$B$7,2,TRUE)</f>
        <v>0.22</v>
      </c>
      <c r="R1353" s="38">
        <f t="shared" ca="1" si="213"/>
        <v>0.2753461711713614</v>
      </c>
      <c r="S1353" s="53">
        <f t="shared" ca="1" si="214"/>
        <v>1</v>
      </c>
      <c r="T1353" s="38">
        <f t="shared" ca="1" si="215"/>
        <v>0.40722080799865079</v>
      </c>
      <c r="U1353" s="54">
        <f t="shared" ca="1" si="216"/>
        <v>1.0458666136572417</v>
      </c>
      <c r="V1353">
        <f t="shared" ca="1" si="217"/>
        <v>8</v>
      </c>
      <c r="W1353" s="41">
        <f ca="1">VLOOKUP(LoanApplications!Q1353,Rates!$B$2:$C$7,2,FALSE)*V1353-800</f>
        <v>67.398382478407598</v>
      </c>
      <c r="X1353">
        <f t="shared" si="218"/>
        <v>1</v>
      </c>
      <c r="Y1353" s="41">
        <f t="shared" ca="1" si="219"/>
        <v>67.398382478407598</v>
      </c>
    </row>
    <row r="1354" spans="10:25">
      <c r="J1354" s="47">
        <v>8</v>
      </c>
      <c r="K1354" s="48">
        <v>0.30099999999999999</v>
      </c>
      <c r="L1354" s="49">
        <v>52</v>
      </c>
      <c r="M1354" s="47">
        <v>1</v>
      </c>
      <c r="N1354" s="37">
        <f t="shared" si="210"/>
        <v>-0.82615199729636402</v>
      </c>
      <c r="O1354" s="37">
        <f t="shared" si="211"/>
        <v>0.43773043761716723</v>
      </c>
      <c r="P1354" s="37">
        <f t="shared" si="212"/>
        <v>0.30445932433804695</v>
      </c>
      <c r="Q1354" s="1">
        <f>VLOOKUP(P1354,Rates!$A$2:$B$7,2,TRUE)</f>
        <v>0.3</v>
      </c>
      <c r="R1354" s="38">
        <f t="shared" ca="1" si="213"/>
        <v>0.47137637775289898</v>
      </c>
      <c r="S1354" s="53">
        <f t="shared" ca="1" si="214"/>
        <v>0</v>
      </c>
      <c r="T1354" s="38">
        <f t="shared" ca="1" si="215"/>
        <v>0.9739580010088571</v>
      </c>
      <c r="U1354" s="54">
        <f t="shared" ca="1" si="216"/>
        <v>7.2960893968304363</v>
      </c>
      <c r="V1354">
        <f t="shared" ca="1" si="217"/>
        <v>7</v>
      </c>
      <c r="W1354" s="41">
        <f ca="1">VLOOKUP(LoanApplications!Q1354,Rates!$B$2:$C$7,2,FALSE)*V1354-800</f>
        <v>-18.982863340253061</v>
      </c>
      <c r="X1354">
        <f t="shared" si="218"/>
        <v>1</v>
      </c>
      <c r="Y1354" s="41">
        <f t="shared" ca="1" si="219"/>
        <v>-18.982863340253061</v>
      </c>
    </row>
    <row r="1355" spans="10:25">
      <c r="J1355" s="47">
        <v>13</v>
      </c>
      <c r="K1355" s="48">
        <v>2.1079999999999997</v>
      </c>
      <c r="L1355" s="49">
        <v>78</v>
      </c>
      <c r="M1355" s="47">
        <v>1</v>
      </c>
      <c r="N1355" s="37">
        <f t="shared" si="210"/>
        <v>3.6711222762724169</v>
      </c>
      <c r="O1355" s="37">
        <f t="shared" si="211"/>
        <v>39.295982071115269</v>
      </c>
      <c r="P1355" s="37">
        <f t="shared" si="212"/>
        <v>0.9751836300146457</v>
      </c>
      <c r="Q1355" s="1">
        <f>VLOOKUP(P1355,Rates!$A$2:$B$7,2,TRUE)</f>
        <v>0.15</v>
      </c>
      <c r="R1355" s="38">
        <f t="shared" ca="1" si="213"/>
        <v>0.89846668990461165</v>
      </c>
      <c r="S1355" s="53">
        <f t="shared" ca="1" si="214"/>
        <v>1</v>
      </c>
      <c r="T1355" s="38">
        <f t="shared" ca="1" si="215"/>
        <v>0.88037717071850796</v>
      </c>
      <c r="U1355" s="54">
        <f t="shared" ca="1" si="216"/>
        <v>4.2468231508017897</v>
      </c>
      <c r="V1355">
        <f t="shared" ca="1" si="217"/>
        <v>8</v>
      </c>
      <c r="W1355" s="41">
        <f ca="1">VLOOKUP(LoanApplications!Q1355,Rates!$B$2:$C$7,2,FALSE)*V1355-800</f>
        <v>45.652073294430465</v>
      </c>
      <c r="X1355">
        <f t="shared" si="218"/>
        <v>1</v>
      </c>
      <c r="Y1355" s="41">
        <f t="shared" ca="1" si="219"/>
        <v>45.652073294430465</v>
      </c>
    </row>
    <row r="1356" spans="10:25">
      <c r="J1356" s="47">
        <v>1</v>
      </c>
      <c r="K1356" s="48">
        <v>1.8460000000000001</v>
      </c>
      <c r="L1356" s="49">
        <v>68</v>
      </c>
      <c r="M1356" s="47">
        <v>1</v>
      </c>
      <c r="N1356" s="37">
        <f t="shared" si="210"/>
        <v>-3.7436820251813359</v>
      </c>
      <c r="O1356" s="37">
        <f t="shared" si="211"/>
        <v>2.3666800748832907E-2</v>
      </c>
      <c r="P1356" s="37">
        <f t="shared" si="212"/>
        <v>2.3119633001207195E-2</v>
      </c>
      <c r="Q1356" s="1">
        <f>VLOOKUP(P1356,Rates!$A$2:$B$7,2,TRUE)</f>
        <v>0.35</v>
      </c>
      <c r="R1356" s="38">
        <f t="shared" ca="1" si="213"/>
        <v>0.29349163283293411</v>
      </c>
      <c r="S1356" s="53">
        <f t="shared" ca="1" si="214"/>
        <v>0</v>
      </c>
      <c r="T1356" s="38">
        <f t="shared" ca="1" si="215"/>
        <v>0.55269771381523047</v>
      </c>
      <c r="U1356" s="54">
        <f t="shared" ca="1" si="216"/>
        <v>1.6090413149586695</v>
      </c>
      <c r="V1356">
        <f t="shared" ca="1" si="217"/>
        <v>1</v>
      </c>
      <c r="W1356" s="41">
        <f ca="1">VLOOKUP(LoanApplications!Q1356,Rates!$B$2:$C$7,2,FALSE)*V1356-800</f>
        <v>-686.43516829366274</v>
      </c>
      <c r="X1356">
        <f t="shared" si="218"/>
        <v>0</v>
      </c>
      <c r="Y1356" s="41">
        <f t="shared" ca="1" si="219"/>
        <v>0</v>
      </c>
    </row>
    <row r="1357" spans="10:25">
      <c r="J1357" s="47">
        <v>22</v>
      </c>
      <c r="K1357" s="48">
        <v>1.407</v>
      </c>
      <c r="L1357" s="49">
        <v>50</v>
      </c>
      <c r="M1357" s="47">
        <v>1</v>
      </c>
      <c r="N1357" s="37">
        <f t="shared" si="210"/>
        <v>-2.9045667591201223</v>
      </c>
      <c r="O1357" s="37">
        <f t="shared" si="211"/>
        <v>5.4772515154554745E-2</v>
      </c>
      <c r="P1357" s="37">
        <f t="shared" si="212"/>
        <v>5.1928273032909832E-2</v>
      </c>
      <c r="Q1357" s="1">
        <f>VLOOKUP(P1357,Rates!$A$2:$B$7,2,TRUE)</f>
        <v>0.35</v>
      </c>
      <c r="R1357" s="38">
        <f t="shared" ca="1" si="213"/>
        <v>0.13635532216797563</v>
      </c>
      <c r="S1357" s="53">
        <f t="shared" ca="1" si="214"/>
        <v>0</v>
      </c>
      <c r="T1357" s="38">
        <f t="shared" ca="1" si="215"/>
        <v>0.73052595654897623</v>
      </c>
      <c r="U1357" s="54">
        <f t="shared" ca="1" si="216"/>
        <v>2.6225664139937583</v>
      </c>
      <c r="V1357">
        <f t="shared" ca="1" si="217"/>
        <v>2</v>
      </c>
      <c r="W1357" s="41">
        <f ca="1">VLOOKUP(LoanApplications!Q1357,Rates!$B$2:$C$7,2,FALSE)*V1357-800</f>
        <v>-572.87033658732548</v>
      </c>
      <c r="X1357">
        <f t="shared" si="218"/>
        <v>0</v>
      </c>
      <c r="Y1357" s="41">
        <f t="shared" ca="1" si="219"/>
        <v>0</v>
      </c>
    </row>
    <row r="1358" spans="10:25">
      <c r="J1358" s="47">
        <v>10</v>
      </c>
      <c r="K1358" s="48">
        <v>1.8379999999999999</v>
      </c>
      <c r="L1358" s="49">
        <v>73</v>
      </c>
      <c r="M1358" s="47">
        <v>1</v>
      </c>
      <c r="N1358" s="37">
        <f t="shared" si="210"/>
        <v>1.7095672547328746</v>
      </c>
      <c r="O1358" s="37">
        <f t="shared" si="211"/>
        <v>5.5265693633378419</v>
      </c>
      <c r="P1358" s="37">
        <f t="shared" si="212"/>
        <v>0.84678014676173208</v>
      </c>
      <c r="Q1358" s="1">
        <f>VLOOKUP(P1358,Rates!$A$2:$B$7,2,TRUE)</f>
        <v>0.25</v>
      </c>
      <c r="R1358" s="38">
        <f t="shared" ca="1" si="213"/>
        <v>0.31417936893320852</v>
      </c>
      <c r="S1358" s="53">
        <f t="shared" ca="1" si="214"/>
        <v>1</v>
      </c>
      <c r="T1358" s="38">
        <f t="shared" ca="1" si="215"/>
        <v>0.34555206117469239</v>
      </c>
      <c r="U1358" s="54">
        <f t="shared" ca="1" si="216"/>
        <v>0.84792648045111629</v>
      </c>
      <c r="V1358">
        <f t="shared" ca="1" si="217"/>
        <v>8</v>
      </c>
      <c r="W1358" s="41">
        <f ca="1">VLOOKUP(LoanApplications!Q1358,Rates!$B$2:$C$7,2,FALSE)*V1358-800</f>
        <v>76.803357187340907</v>
      </c>
      <c r="X1358">
        <f t="shared" si="218"/>
        <v>1</v>
      </c>
      <c r="Y1358" s="41">
        <f t="shared" ca="1" si="219"/>
        <v>76.803357187340907</v>
      </c>
    </row>
    <row r="1359" spans="10:25">
      <c r="J1359" s="47">
        <v>9</v>
      </c>
      <c r="K1359" s="48">
        <v>2.1640000000000001</v>
      </c>
      <c r="L1359" s="49">
        <v>71</v>
      </c>
      <c r="M1359" s="47">
        <v>1</v>
      </c>
      <c r="N1359" s="37">
        <f t="shared" si="210"/>
        <v>-1.3016479043090641</v>
      </c>
      <c r="O1359" s="37">
        <f t="shared" si="211"/>
        <v>0.27208305655685072</v>
      </c>
      <c r="P1359" s="37">
        <f t="shared" si="212"/>
        <v>0.21388780799682877</v>
      </c>
      <c r="Q1359" s="1">
        <f>VLOOKUP(P1359,Rates!$A$2:$B$7,2,TRUE)</f>
        <v>0.35</v>
      </c>
      <c r="R1359" s="38">
        <f t="shared" ca="1" si="213"/>
        <v>0.37294649787981204</v>
      </c>
      <c r="S1359" s="53">
        <f t="shared" ca="1" si="214"/>
        <v>0</v>
      </c>
      <c r="T1359" s="38">
        <f t="shared" ca="1" si="215"/>
        <v>0.70769111042380317</v>
      </c>
      <c r="U1359" s="54">
        <f t="shared" ca="1" si="216"/>
        <v>2.4598883896380337</v>
      </c>
      <c r="V1359">
        <f t="shared" ca="1" si="217"/>
        <v>2</v>
      </c>
      <c r="W1359" s="41">
        <f ca="1">VLOOKUP(LoanApplications!Q1359,Rates!$B$2:$C$7,2,FALSE)*V1359-800</f>
        <v>-572.87033658732548</v>
      </c>
      <c r="X1359">
        <f t="shared" si="218"/>
        <v>0</v>
      </c>
      <c r="Y1359" s="41">
        <f t="shared" ca="1" si="219"/>
        <v>0</v>
      </c>
    </row>
    <row r="1360" spans="10:25">
      <c r="J1360" s="47">
        <v>14</v>
      </c>
      <c r="K1360" s="48">
        <v>1.8129999999999999</v>
      </c>
      <c r="L1360" s="49">
        <v>72</v>
      </c>
      <c r="M1360" s="47">
        <v>1</v>
      </c>
      <c r="N1360" s="37">
        <f t="shared" si="210"/>
        <v>2.7143731333327636</v>
      </c>
      <c r="O1360" s="37">
        <f t="shared" si="211"/>
        <v>15.095144462467214</v>
      </c>
      <c r="P1360" s="37">
        <f t="shared" si="212"/>
        <v>0.93786946104572522</v>
      </c>
      <c r="Q1360" s="1">
        <f>VLOOKUP(P1360,Rates!$A$2:$B$7,2,TRUE)</f>
        <v>0.22</v>
      </c>
      <c r="R1360" s="38">
        <f t="shared" ca="1" si="213"/>
        <v>2.2144676348138992E-2</v>
      </c>
      <c r="S1360" s="53">
        <f t="shared" ca="1" si="214"/>
        <v>0</v>
      </c>
      <c r="T1360" s="38">
        <f t="shared" ca="1" si="215"/>
        <v>0.69923029801871217</v>
      </c>
      <c r="U1360" s="54">
        <f t="shared" ca="1" si="216"/>
        <v>2.4028208335515715</v>
      </c>
      <c r="V1360">
        <f t="shared" ca="1" si="217"/>
        <v>2</v>
      </c>
      <c r="W1360" s="41">
        <f ca="1">VLOOKUP(LoanApplications!Q1360,Rates!$B$2:$C$7,2,FALSE)*V1360-800</f>
        <v>-583.15040438039807</v>
      </c>
      <c r="X1360">
        <f t="shared" si="218"/>
        <v>1</v>
      </c>
      <c r="Y1360" s="41">
        <f t="shared" ca="1" si="219"/>
        <v>-583.15040438039807</v>
      </c>
    </row>
    <row r="1361" spans="10:25">
      <c r="J1361" s="47">
        <v>3</v>
      </c>
      <c r="K1361" s="48">
        <v>1.0880000000000001</v>
      </c>
      <c r="L1361" s="49">
        <v>60</v>
      </c>
      <c r="M1361" s="47">
        <v>1</v>
      </c>
      <c r="N1361" s="37">
        <f t="shared" si="210"/>
        <v>-2.8671260411345436</v>
      </c>
      <c r="O1361" s="37">
        <f t="shared" si="211"/>
        <v>5.6862111343381261E-2</v>
      </c>
      <c r="P1361" s="37">
        <f t="shared" si="212"/>
        <v>5.3802772124268532E-2</v>
      </c>
      <c r="Q1361" s="1">
        <f>VLOOKUP(P1361,Rates!$A$2:$B$7,2,TRUE)</f>
        <v>0.35</v>
      </c>
      <c r="R1361" s="38">
        <f t="shared" ca="1" si="213"/>
        <v>0.96660076651649562</v>
      </c>
      <c r="S1361" s="53">
        <f t="shared" ca="1" si="214"/>
        <v>1</v>
      </c>
      <c r="T1361" s="38">
        <f t="shared" ca="1" si="215"/>
        <v>9.0506690403790002E-2</v>
      </c>
      <c r="U1361" s="54">
        <f t="shared" ca="1" si="216"/>
        <v>0.18973527436985069</v>
      </c>
      <c r="V1361">
        <f t="shared" ca="1" si="217"/>
        <v>8</v>
      </c>
      <c r="W1361" s="41">
        <f ca="1">VLOOKUP(LoanApplications!Q1361,Rates!$B$2:$C$7,2,FALSE)*V1361-800</f>
        <v>108.51865365069818</v>
      </c>
      <c r="X1361">
        <f t="shared" si="218"/>
        <v>0</v>
      </c>
      <c r="Y1361" s="41">
        <f t="shared" ca="1" si="219"/>
        <v>0</v>
      </c>
    </row>
    <row r="1362" spans="10:25">
      <c r="J1362" s="47">
        <v>13</v>
      </c>
      <c r="K1362" s="48">
        <v>1.581</v>
      </c>
      <c r="L1362" s="49">
        <v>71</v>
      </c>
      <c r="M1362" s="47">
        <v>1</v>
      </c>
      <c r="N1362" s="37">
        <f t="shared" si="210"/>
        <v>3.1281024491206502</v>
      </c>
      <c r="O1362" s="37">
        <f t="shared" si="211"/>
        <v>22.83061615757191</v>
      </c>
      <c r="P1362" s="37">
        <f t="shared" si="212"/>
        <v>0.95803717397033139</v>
      </c>
      <c r="Q1362" s="1">
        <f>VLOOKUP(P1362,Rates!$A$2:$B$7,2,TRUE)</f>
        <v>0.15</v>
      </c>
      <c r="R1362" s="38">
        <f t="shared" ca="1" si="213"/>
        <v>0.23425595139051192</v>
      </c>
      <c r="S1362" s="53">
        <f t="shared" ca="1" si="214"/>
        <v>1</v>
      </c>
      <c r="T1362" s="38">
        <f t="shared" ca="1" si="215"/>
        <v>0.70258765657757205</v>
      </c>
      <c r="U1362" s="54">
        <f t="shared" ca="1" si="216"/>
        <v>2.4252714827414747</v>
      </c>
      <c r="V1362">
        <f t="shared" ca="1" si="217"/>
        <v>8</v>
      </c>
      <c r="W1362" s="41">
        <f ca="1">VLOOKUP(LoanApplications!Q1362,Rates!$B$2:$C$7,2,FALSE)*V1362-800</f>
        <v>45.652073294430465</v>
      </c>
      <c r="X1362">
        <f t="shared" si="218"/>
        <v>1</v>
      </c>
      <c r="Y1362" s="41">
        <f t="shared" ca="1" si="219"/>
        <v>45.652073294430465</v>
      </c>
    </row>
    <row r="1363" spans="10:25">
      <c r="J1363" s="47">
        <v>10</v>
      </c>
      <c r="K1363" s="48">
        <v>0.61699999999999999</v>
      </c>
      <c r="L1363" s="49">
        <v>57</v>
      </c>
      <c r="M1363" s="47">
        <v>1</v>
      </c>
      <c r="N1363" s="37">
        <f t="shared" si="210"/>
        <v>0.5552158874516202</v>
      </c>
      <c r="O1363" s="37">
        <f t="shared" si="211"/>
        <v>1.7423170885707353</v>
      </c>
      <c r="P1363" s="37">
        <f t="shared" si="212"/>
        <v>0.6353448679703233</v>
      </c>
      <c r="Q1363" s="1">
        <f>VLOOKUP(P1363,Rates!$A$2:$B$7,2,TRUE)</f>
        <v>0.28000000000000003</v>
      </c>
      <c r="R1363" s="38">
        <f t="shared" ca="1" si="213"/>
        <v>0.62446354540250759</v>
      </c>
      <c r="S1363" s="53">
        <f t="shared" ca="1" si="214"/>
        <v>1</v>
      </c>
      <c r="T1363" s="38">
        <f t="shared" ca="1" si="215"/>
        <v>0.90683930163932125</v>
      </c>
      <c r="U1363" s="54">
        <f t="shared" ca="1" si="216"/>
        <v>4.746858675272887</v>
      </c>
      <c r="V1363">
        <f t="shared" ca="1" si="217"/>
        <v>8</v>
      </c>
      <c r="W1363" s="41">
        <f ca="1">VLOOKUP(LoanApplications!Q1363,Rates!$B$2:$C$7,2,FALSE)*V1363-800</f>
        <v>86.259095044028413</v>
      </c>
      <c r="X1363">
        <f t="shared" si="218"/>
        <v>1</v>
      </c>
      <c r="Y1363" s="41">
        <f t="shared" ca="1" si="219"/>
        <v>86.259095044028413</v>
      </c>
    </row>
    <row r="1364" spans="10:25">
      <c r="J1364" s="47">
        <v>6</v>
      </c>
      <c r="K1364" s="48">
        <v>1.4339999999999999</v>
      </c>
      <c r="L1364" s="49">
        <v>77</v>
      </c>
      <c r="M1364" s="47">
        <v>1</v>
      </c>
      <c r="N1364" s="37">
        <f t="shared" si="210"/>
        <v>4.3988748788227952</v>
      </c>
      <c r="O1364" s="37">
        <f t="shared" si="211"/>
        <v>81.359278102634107</v>
      </c>
      <c r="P1364" s="37">
        <f t="shared" si="212"/>
        <v>0.98785807715854645</v>
      </c>
      <c r="Q1364" s="1">
        <f>VLOOKUP(P1364,Rates!$A$2:$B$7,2,TRUE)</f>
        <v>0.15</v>
      </c>
      <c r="R1364" s="38">
        <f t="shared" ca="1" si="213"/>
        <v>7.8536872580366124E-2</v>
      </c>
      <c r="S1364" s="53">
        <f t="shared" ca="1" si="214"/>
        <v>1</v>
      </c>
      <c r="T1364" s="38">
        <f t="shared" ca="1" si="215"/>
        <v>0.22587933476107669</v>
      </c>
      <c r="U1364" s="54">
        <f t="shared" ca="1" si="216"/>
        <v>0.51205503860354984</v>
      </c>
      <c r="V1364">
        <f t="shared" ca="1" si="217"/>
        <v>8</v>
      </c>
      <c r="W1364" s="41">
        <f ca="1">VLOOKUP(LoanApplications!Q1364,Rates!$B$2:$C$7,2,FALSE)*V1364-800</f>
        <v>45.652073294430465</v>
      </c>
      <c r="X1364">
        <f t="shared" si="218"/>
        <v>1</v>
      </c>
      <c r="Y1364" s="41">
        <f t="shared" ca="1" si="219"/>
        <v>45.652073294430465</v>
      </c>
    </row>
    <row r="1365" spans="10:25">
      <c r="J1365" s="47">
        <v>7</v>
      </c>
      <c r="K1365" s="48">
        <v>1.0569999999999999</v>
      </c>
      <c r="L1365" s="49">
        <v>57</v>
      </c>
      <c r="M1365" s="47">
        <v>1</v>
      </c>
      <c r="N1365" s="37">
        <f t="shared" si="210"/>
        <v>-2.7816326043555648</v>
      </c>
      <c r="O1365" s="37">
        <f t="shared" si="211"/>
        <v>6.193730567365098E-2</v>
      </c>
      <c r="P1365" s="37">
        <f t="shared" si="212"/>
        <v>5.8324823266624394E-2</v>
      </c>
      <c r="Q1365" s="1">
        <f>VLOOKUP(P1365,Rates!$A$2:$B$7,2,TRUE)</f>
        <v>0.35</v>
      </c>
      <c r="R1365" s="38">
        <f t="shared" ca="1" si="213"/>
        <v>1.9589476790820459E-2</v>
      </c>
      <c r="S1365" s="53">
        <f t="shared" ca="1" si="214"/>
        <v>0</v>
      </c>
      <c r="T1365" s="38">
        <f t="shared" ca="1" si="215"/>
        <v>0.14430905010771622</v>
      </c>
      <c r="U1365" s="54">
        <f t="shared" ca="1" si="216"/>
        <v>0.31169201575286848</v>
      </c>
      <c r="V1365">
        <f t="shared" ca="1" si="217"/>
        <v>0</v>
      </c>
      <c r="W1365" s="41">
        <f ca="1">VLOOKUP(LoanApplications!Q1365,Rates!$B$2:$C$7,2,FALSE)*V1365-800</f>
        <v>-800</v>
      </c>
      <c r="X1365">
        <f t="shared" si="218"/>
        <v>0</v>
      </c>
      <c r="Y1365" s="41">
        <f t="shared" ca="1" si="219"/>
        <v>0</v>
      </c>
    </row>
    <row r="1366" spans="10:25">
      <c r="J1366" s="47">
        <v>23</v>
      </c>
      <c r="K1366" s="48">
        <v>1.5390000000000001</v>
      </c>
      <c r="L1366" s="49">
        <v>50</v>
      </c>
      <c r="M1366" s="47">
        <v>1</v>
      </c>
      <c r="N1366" s="37">
        <f t="shared" si="210"/>
        <v>-3.2652375709874839</v>
      </c>
      <c r="O1366" s="37">
        <f t="shared" si="211"/>
        <v>3.81878616779249E-2</v>
      </c>
      <c r="P1366" s="37">
        <f t="shared" si="212"/>
        <v>3.6783190294871551E-2</v>
      </c>
      <c r="Q1366" s="1">
        <f>VLOOKUP(P1366,Rates!$A$2:$B$7,2,TRUE)</f>
        <v>0.35</v>
      </c>
      <c r="R1366" s="38">
        <f t="shared" ca="1" si="213"/>
        <v>0.90813671616641112</v>
      </c>
      <c r="S1366" s="53">
        <f t="shared" ca="1" si="214"/>
        <v>0</v>
      </c>
      <c r="T1366" s="38">
        <f t="shared" ca="1" si="215"/>
        <v>7.4761886946307254E-2</v>
      </c>
      <c r="U1366" s="54">
        <f t="shared" ca="1" si="216"/>
        <v>0.15540831015785064</v>
      </c>
      <c r="V1366">
        <f t="shared" ca="1" si="217"/>
        <v>0</v>
      </c>
      <c r="W1366" s="41">
        <f ca="1">VLOOKUP(LoanApplications!Q1366,Rates!$B$2:$C$7,2,FALSE)*V1366-800</f>
        <v>-800</v>
      </c>
      <c r="X1366">
        <f t="shared" si="218"/>
        <v>0</v>
      </c>
      <c r="Y1366" s="41">
        <f t="shared" ca="1" si="219"/>
        <v>0</v>
      </c>
    </row>
    <row r="1367" spans="10:25">
      <c r="J1367" s="47">
        <v>2</v>
      </c>
      <c r="K1367" s="48">
        <v>0.89200000000000002</v>
      </c>
      <c r="L1367" s="49">
        <v>62</v>
      </c>
      <c r="M1367" s="47">
        <v>1</v>
      </c>
      <c r="N1367" s="37">
        <f t="shared" si="210"/>
        <v>-1.2171424705579419</v>
      </c>
      <c r="O1367" s="37">
        <f t="shared" si="211"/>
        <v>0.29607500231431061</v>
      </c>
      <c r="P1367" s="37">
        <f t="shared" si="212"/>
        <v>0.22843971358573398</v>
      </c>
      <c r="Q1367" s="1">
        <f>VLOOKUP(P1367,Rates!$A$2:$B$7,2,TRUE)</f>
        <v>0.35</v>
      </c>
      <c r="R1367" s="38">
        <f t="shared" ca="1" si="213"/>
        <v>0.21625797853915796</v>
      </c>
      <c r="S1367" s="53">
        <f t="shared" ca="1" si="214"/>
        <v>0</v>
      </c>
      <c r="T1367" s="38">
        <f t="shared" ca="1" si="215"/>
        <v>0.69788590800143357</v>
      </c>
      <c r="U1367" s="54">
        <f t="shared" ca="1" si="216"/>
        <v>2.3939010897529815</v>
      </c>
      <c r="V1367">
        <f t="shared" ca="1" si="217"/>
        <v>2</v>
      </c>
      <c r="W1367" s="41">
        <f ca="1">VLOOKUP(LoanApplications!Q1367,Rates!$B$2:$C$7,2,FALSE)*V1367-800</f>
        <v>-572.87033658732548</v>
      </c>
      <c r="X1367">
        <f t="shared" si="218"/>
        <v>0</v>
      </c>
      <c r="Y1367" s="41">
        <f t="shared" ca="1" si="219"/>
        <v>0</v>
      </c>
    </row>
    <row r="1368" spans="10:25">
      <c r="J1368" s="47">
        <v>18</v>
      </c>
      <c r="K1368" s="48">
        <v>0.59099999999999997</v>
      </c>
      <c r="L1368" s="49">
        <v>59</v>
      </c>
      <c r="M1368" s="47">
        <v>1</v>
      </c>
      <c r="N1368" s="37">
        <f t="shared" si="210"/>
        <v>4.3400239025409064</v>
      </c>
      <c r="O1368" s="37">
        <f t="shared" si="211"/>
        <v>76.709372865305355</v>
      </c>
      <c r="P1368" s="37">
        <f t="shared" si="212"/>
        <v>0.98713153943819221</v>
      </c>
      <c r="Q1368" s="1">
        <f>VLOOKUP(P1368,Rates!$A$2:$B$7,2,TRUE)</f>
        <v>0.15</v>
      </c>
      <c r="R1368" s="38">
        <f t="shared" ca="1" si="213"/>
        <v>0.9601346458674177</v>
      </c>
      <c r="S1368" s="53">
        <f t="shared" ca="1" si="214"/>
        <v>1</v>
      </c>
      <c r="T1368" s="38">
        <f t="shared" ca="1" si="215"/>
        <v>0.99433255443009816</v>
      </c>
      <c r="U1368" s="54">
        <f t="shared" ca="1" si="216"/>
        <v>10.34603355905562</v>
      </c>
      <c r="V1368">
        <f t="shared" ca="1" si="217"/>
        <v>8</v>
      </c>
      <c r="W1368" s="41">
        <f ca="1">VLOOKUP(LoanApplications!Q1368,Rates!$B$2:$C$7,2,FALSE)*V1368-800</f>
        <v>45.652073294430465</v>
      </c>
      <c r="X1368">
        <f t="shared" si="218"/>
        <v>1</v>
      </c>
      <c r="Y1368" s="41">
        <f t="shared" ca="1" si="219"/>
        <v>45.652073294430465</v>
      </c>
    </row>
    <row r="1369" spans="10:25">
      <c r="J1369" s="47">
        <v>17</v>
      </c>
      <c r="K1369" s="48">
        <v>2.3460000000000001</v>
      </c>
      <c r="L1369" s="49">
        <v>77</v>
      </c>
      <c r="M1369" s="47">
        <v>1</v>
      </c>
      <c r="N1369" s="37">
        <f t="shared" si="210"/>
        <v>3.2857841071346883</v>
      </c>
      <c r="O1369" s="37">
        <f t="shared" si="211"/>
        <v>26.729935232857059</v>
      </c>
      <c r="P1369" s="37">
        <f t="shared" si="212"/>
        <v>0.96393788908619216</v>
      </c>
      <c r="Q1369" s="1">
        <f>VLOOKUP(P1369,Rates!$A$2:$B$7,2,TRUE)</f>
        <v>0.15</v>
      </c>
      <c r="R1369" s="38">
        <f t="shared" ca="1" si="213"/>
        <v>0.96206648718324284</v>
      </c>
      <c r="S1369" s="53">
        <f t="shared" ca="1" si="214"/>
        <v>1</v>
      </c>
      <c r="T1369" s="38">
        <f t="shared" ca="1" si="215"/>
        <v>0.22603389390685102</v>
      </c>
      <c r="U1369" s="54">
        <f t="shared" ca="1" si="216"/>
        <v>0.51245439385714431</v>
      </c>
      <c r="V1369">
        <f t="shared" ca="1" si="217"/>
        <v>8</v>
      </c>
      <c r="W1369" s="41">
        <f ca="1">VLOOKUP(LoanApplications!Q1369,Rates!$B$2:$C$7,2,FALSE)*V1369-800</f>
        <v>45.652073294430465</v>
      </c>
      <c r="X1369">
        <f t="shared" si="218"/>
        <v>1</v>
      </c>
      <c r="Y1369" s="41">
        <f t="shared" ca="1" si="219"/>
        <v>45.652073294430465</v>
      </c>
    </row>
    <row r="1370" spans="10:25">
      <c r="J1370" s="47">
        <v>17</v>
      </c>
      <c r="K1370" s="48">
        <v>0.81799999999999995</v>
      </c>
      <c r="L1370" s="49">
        <v>61</v>
      </c>
      <c r="M1370" s="47">
        <v>1</v>
      </c>
      <c r="N1370" s="37">
        <f t="shared" si="210"/>
        <v>3.7541484153494196</v>
      </c>
      <c r="O1370" s="37">
        <f t="shared" si="211"/>
        <v>42.69784349586115</v>
      </c>
      <c r="P1370" s="37">
        <f t="shared" si="212"/>
        <v>0.97711557550672457</v>
      </c>
      <c r="Q1370" s="1">
        <f>VLOOKUP(P1370,Rates!$A$2:$B$7,2,TRUE)</f>
        <v>0.15</v>
      </c>
      <c r="R1370" s="38">
        <f t="shared" ca="1" si="213"/>
        <v>0.98830747172282096</v>
      </c>
      <c r="S1370" s="53">
        <f t="shared" ca="1" si="214"/>
        <v>1</v>
      </c>
      <c r="T1370" s="38">
        <f t="shared" ca="1" si="215"/>
        <v>0.14531298587125974</v>
      </c>
      <c r="U1370" s="54">
        <f t="shared" ca="1" si="216"/>
        <v>0.31403988482030859</v>
      </c>
      <c r="V1370">
        <f t="shared" ca="1" si="217"/>
        <v>8</v>
      </c>
      <c r="W1370" s="41">
        <f ca="1">VLOOKUP(LoanApplications!Q1370,Rates!$B$2:$C$7,2,FALSE)*V1370-800</f>
        <v>45.652073294430465</v>
      </c>
      <c r="X1370">
        <f t="shared" si="218"/>
        <v>1</v>
      </c>
      <c r="Y1370" s="41">
        <f t="shared" ca="1" si="219"/>
        <v>45.652073294430465</v>
      </c>
    </row>
    <row r="1371" spans="10:25">
      <c r="J1371" s="47">
        <v>12</v>
      </c>
      <c r="K1371" s="48">
        <v>1.22</v>
      </c>
      <c r="L1371" s="49">
        <v>60</v>
      </c>
      <c r="M1371" s="47">
        <v>1</v>
      </c>
      <c r="N1371" s="37">
        <f t="shared" si="210"/>
        <v>-0.531444281739617</v>
      </c>
      <c r="O1371" s="37">
        <f t="shared" si="211"/>
        <v>0.58775547187355204</v>
      </c>
      <c r="P1371" s="37">
        <f t="shared" si="212"/>
        <v>0.37018009528885476</v>
      </c>
      <c r="Q1371" s="1">
        <f>VLOOKUP(P1371,Rates!$A$2:$B$7,2,TRUE)</f>
        <v>0.3</v>
      </c>
      <c r="R1371" s="38">
        <f t="shared" ca="1" si="213"/>
        <v>0.9517284136819647</v>
      </c>
      <c r="S1371" s="53">
        <f t="shared" ca="1" si="214"/>
        <v>1</v>
      </c>
      <c r="T1371" s="38">
        <f t="shared" ca="1" si="215"/>
        <v>6.7307291423455706E-2</v>
      </c>
      <c r="U1371" s="54">
        <f t="shared" ca="1" si="216"/>
        <v>0.13935898164811067</v>
      </c>
      <c r="V1371">
        <f t="shared" ca="1" si="217"/>
        <v>8</v>
      </c>
      <c r="W1371" s="41">
        <f ca="1">VLOOKUP(LoanApplications!Q1371,Rates!$B$2:$C$7,2,FALSE)*V1371-800</f>
        <v>92.591013325425138</v>
      </c>
      <c r="X1371">
        <f t="shared" si="218"/>
        <v>1</v>
      </c>
      <c r="Y1371" s="41">
        <f t="shared" ca="1" si="219"/>
        <v>92.591013325425138</v>
      </c>
    </row>
    <row r="1372" spans="10:25">
      <c r="J1372" s="47">
        <v>14</v>
      </c>
      <c r="K1372" s="48">
        <v>1.0660000000000001</v>
      </c>
      <c r="L1372" s="49">
        <v>63</v>
      </c>
      <c r="M1372" s="47">
        <v>1</v>
      </c>
      <c r="N1372" s="37">
        <f t="shared" si="210"/>
        <v>2.3831846902758613</v>
      </c>
      <c r="O1372" s="37">
        <f t="shared" si="211"/>
        <v>10.839367984250925</v>
      </c>
      <c r="P1372" s="37">
        <f t="shared" si="212"/>
        <v>0.91553603187854038</v>
      </c>
      <c r="Q1372" s="1">
        <f>VLOOKUP(P1372,Rates!$A$2:$B$7,2,TRUE)</f>
        <v>0.22</v>
      </c>
      <c r="R1372" s="38">
        <f t="shared" ca="1" si="213"/>
        <v>0.31599905347996371</v>
      </c>
      <c r="S1372" s="53">
        <f t="shared" ca="1" si="214"/>
        <v>1</v>
      </c>
      <c r="T1372" s="38">
        <f t="shared" ca="1" si="215"/>
        <v>0.77026511120315044</v>
      </c>
      <c r="U1372" s="54">
        <f t="shared" ca="1" si="216"/>
        <v>2.9416585845688257</v>
      </c>
      <c r="V1372">
        <f t="shared" ca="1" si="217"/>
        <v>8</v>
      </c>
      <c r="W1372" s="41">
        <f ca="1">VLOOKUP(LoanApplications!Q1372,Rates!$B$2:$C$7,2,FALSE)*V1372-800</f>
        <v>67.398382478407598</v>
      </c>
      <c r="X1372">
        <f t="shared" si="218"/>
        <v>1</v>
      </c>
      <c r="Y1372" s="41">
        <f t="shared" ca="1" si="219"/>
        <v>67.398382478407598</v>
      </c>
    </row>
    <row r="1373" spans="10:25">
      <c r="J1373" s="47">
        <v>3</v>
      </c>
      <c r="K1373" s="48">
        <v>0.65700000000000003</v>
      </c>
      <c r="L1373" s="49">
        <v>61</v>
      </c>
      <c r="M1373" s="47">
        <v>1</v>
      </c>
      <c r="N1373" s="37">
        <f t="shared" si="210"/>
        <v>-0.11346785551640792</v>
      </c>
      <c r="O1373" s="37">
        <f t="shared" si="211"/>
        <v>0.89273289238778541</v>
      </c>
      <c r="P1373" s="37">
        <f t="shared" si="212"/>
        <v>0.47166343226674434</v>
      </c>
      <c r="Q1373" s="1">
        <f>VLOOKUP(P1373,Rates!$A$2:$B$7,2,TRUE)</f>
        <v>0.28000000000000003</v>
      </c>
      <c r="R1373" s="38">
        <f t="shared" ca="1" si="213"/>
        <v>7.9281945557182265E-2</v>
      </c>
      <c r="S1373" s="53">
        <f t="shared" ca="1" si="214"/>
        <v>0</v>
      </c>
      <c r="T1373" s="38">
        <f t="shared" ca="1" si="215"/>
        <v>0.89059806999578262</v>
      </c>
      <c r="U1373" s="54">
        <f t="shared" ca="1" si="216"/>
        <v>4.4254534948588367</v>
      </c>
      <c r="V1373">
        <f t="shared" ca="1" si="217"/>
        <v>4</v>
      </c>
      <c r="W1373" s="41">
        <f ca="1">VLOOKUP(LoanApplications!Q1373,Rates!$B$2:$C$7,2,FALSE)*V1373-800</f>
        <v>-356.87045247798579</v>
      </c>
      <c r="X1373">
        <f t="shared" si="218"/>
        <v>1</v>
      </c>
      <c r="Y1373" s="41">
        <f t="shared" ca="1" si="219"/>
        <v>-356.87045247798579</v>
      </c>
    </row>
    <row r="1374" spans="10:25">
      <c r="J1374" s="47">
        <v>8</v>
      </c>
      <c r="K1374" s="48">
        <v>0.82799999999999996</v>
      </c>
      <c r="L1374" s="49">
        <v>58</v>
      </c>
      <c r="M1374" s="47">
        <v>1</v>
      </c>
      <c r="N1374" s="37">
        <f t="shared" si="210"/>
        <v>-0.75864554749312774</v>
      </c>
      <c r="O1374" s="37">
        <f t="shared" si="211"/>
        <v>0.4683002881448507</v>
      </c>
      <c r="P1374" s="37">
        <f t="shared" si="212"/>
        <v>0.31894040471553181</v>
      </c>
      <c r="Q1374" s="1">
        <f>VLOOKUP(P1374,Rates!$A$2:$B$7,2,TRUE)</f>
        <v>0.3</v>
      </c>
      <c r="R1374" s="38">
        <f t="shared" ca="1" si="213"/>
        <v>0.41663990566524955</v>
      </c>
      <c r="S1374" s="53">
        <f t="shared" ca="1" si="214"/>
        <v>0</v>
      </c>
      <c r="T1374" s="38">
        <f t="shared" ca="1" si="215"/>
        <v>0.28126697299688186</v>
      </c>
      <c r="U1374" s="54">
        <f t="shared" ca="1" si="216"/>
        <v>0.66053060350752668</v>
      </c>
      <c r="V1374">
        <f t="shared" ca="1" si="217"/>
        <v>0</v>
      </c>
      <c r="W1374" s="41">
        <f ca="1">VLOOKUP(LoanApplications!Q1374,Rates!$B$2:$C$7,2,FALSE)*V1374-800</f>
        <v>-800</v>
      </c>
      <c r="X1374">
        <f t="shared" si="218"/>
        <v>1</v>
      </c>
      <c r="Y1374" s="41">
        <f t="shared" ca="1" si="219"/>
        <v>-800</v>
      </c>
    </row>
    <row r="1375" spans="10:25">
      <c r="J1375" s="47">
        <v>2</v>
      </c>
      <c r="K1375" s="48">
        <v>0.80399999999999994</v>
      </c>
      <c r="L1375" s="49">
        <v>69</v>
      </c>
      <c r="M1375" s="47">
        <v>1</v>
      </c>
      <c r="N1375" s="37">
        <f t="shared" si="210"/>
        <v>2.5765944263984899</v>
      </c>
      <c r="O1375" s="37">
        <f t="shared" si="211"/>
        <v>13.152270777276907</v>
      </c>
      <c r="P1375" s="37">
        <f t="shared" si="212"/>
        <v>0.92933996135760666</v>
      </c>
      <c r="Q1375" s="1">
        <f>VLOOKUP(P1375,Rates!$A$2:$B$7,2,TRUE)</f>
        <v>0.22</v>
      </c>
      <c r="R1375" s="38">
        <f t="shared" ca="1" si="213"/>
        <v>0.27768081101473463</v>
      </c>
      <c r="S1375" s="53">
        <f t="shared" ca="1" si="214"/>
        <v>1</v>
      </c>
      <c r="T1375" s="38">
        <f t="shared" ca="1" si="215"/>
        <v>0.60400828783136262</v>
      </c>
      <c r="U1375" s="54">
        <f t="shared" ca="1" si="216"/>
        <v>1.8527239936274913</v>
      </c>
      <c r="V1375">
        <f t="shared" ca="1" si="217"/>
        <v>8</v>
      </c>
      <c r="W1375" s="41">
        <f ca="1">VLOOKUP(LoanApplications!Q1375,Rates!$B$2:$C$7,2,FALSE)*V1375-800</f>
        <v>67.398382478407598</v>
      </c>
      <c r="X1375">
        <f t="shared" si="218"/>
        <v>1</v>
      </c>
      <c r="Y1375" s="41">
        <f t="shared" ca="1" si="219"/>
        <v>67.398382478407598</v>
      </c>
    </row>
    <row r="1376" spans="10:25">
      <c r="J1376" s="47">
        <v>18</v>
      </c>
      <c r="K1376" s="48">
        <v>1.26</v>
      </c>
      <c r="L1376" s="49">
        <v>57.6</v>
      </c>
      <c r="M1376" s="47">
        <v>1</v>
      </c>
      <c r="N1376" s="37">
        <f t="shared" si="210"/>
        <v>0.13815928856302051</v>
      </c>
      <c r="O1376" s="37">
        <f t="shared" si="211"/>
        <v>1.1481584242144414</v>
      </c>
      <c r="P1376" s="37">
        <f t="shared" si="212"/>
        <v>0.53448498549836265</v>
      </c>
      <c r="Q1376" s="1">
        <f>VLOOKUP(P1376,Rates!$A$2:$B$7,2,TRUE)</f>
        <v>0.28000000000000003</v>
      </c>
      <c r="R1376" s="38">
        <f t="shared" ca="1" si="213"/>
        <v>0.29598892621502604</v>
      </c>
      <c r="S1376" s="53">
        <f t="shared" ca="1" si="214"/>
        <v>0</v>
      </c>
      <c r="T1376" s="38">
        <f t="shared" ca="1" si="215"/>
        <v>0.13911025921350562</v>
      </c>
      <c r="U1376" s="54">
        <f t="shared" ca="1" si="216"/>
        <v>0.29957768447229044</v>
      </c>
      <c r="V1376">
        <f t="shared" ca="1" si="217"/>
        <v>0</v>
      </c>
      <c r="W1376" s="41">
        <f ca="1">VLOOKUP(LoanApplications!Q1376,Rates!$B$2:$C$7,2,FALSE)*V1376-800</f>
        <v>-800</v>
      </c>
      <c r="X1376">
        <f t="shared" si="218"/>
        <v>1</v>
      </c>
      <c r="Y1376" s="41">
        <f t="shared" ca="1" si="219"/>
        <v>-800</v>
      </c>
    </row>
    <row r="1377" spans="10:25">
      <c r="J1377" s="47">
        <v>12</v>
      </c>
      <c r="K1377" s="48">
        <v>1.3919999999999999</v>
      </c>
      <c r="L1377" s="49">
        <v>60</v>
      </c>
      <c r="M1377" s="47">
        <v>1</v>
      </c>
      <c r="N1377" s="37">
        <f t="shared" si="210"/>
        <v>-1.4405879175223859</v>
      </c>
      <c r="O1377" s="37">
        <f t="shared" si="211"/>
        <v>0.23678850563991574</v>
      </c>
      <c r="P1377" s="37">
        <f t="shared" si="212"/>
        <v>0.19145432267532364</v>
      </c>
      <c r="Q1377" s="1">
        <f>VLOOKUP(P1377,Rates!$A$2:$B$7,2,TRUE)</f>
        <v>0.35</v>
      </c>
      <c r="R1377" s="38">
        <f t="shared" ca="1" si="213"/>
        <v>0.66664751891491603</v>
      </c>
      <c r="S1377" s="53">
        <f t="shared" ca="1" si="214"/>
        <v>0</v>
      </c>
      <c r="T1377" s="38">
        <f t="shared" ca="1" si="215"/>
        <v>0.29251854102400132</v>
      </c>
      <c r="U1377" s="54">
        <f t="shared" ca="1" si="216"/>
        <v>0.69208771240497224</v>
      </c>
      <c r="V1377">
        <f t="shared" ca="1" si="217"/>
        <v>0</v>
      </c>
      <c r="W1377" s="41">
        <f ca="1">VLOOKUP(LoanApplications!Q1377,Rates!$B$2:$C$7,2,FALSE)*V1377-800</f>
        <v>-800</v>
      </c>
      <c r="X1377">
        <f t="shared" si="218"/>
        <v>0</v>
      </c>
      <c r="Y1377" s="41">
        <f t="shared" ca="1" si="219"/>
        <v>0</v>
      </c>
    </row>
    <row r="1378" spans="10:25">
      <c r="J1378" s="47">
        <v>15</v>
      </c>
      <c r="K1378" s="48">
        <v>1.4179999999999999</v>
      </c>
      <c r="L1378" s="49">
        <v>55</v>
      </c>
      <c r="M1378" s="47">
        <v>1</v>
      </c>
      <c r="N1378" s="37">
        <f t="shared" si="210"/>
        <v>-2.9444512791716022</v>
      </c>
      <c r="O1378" s="37">
        <f t="shared" si="211"/>
        <v>5.2630931582656998E-2</v>
      </c>
      <c r="P1378" s="37">
        <f t="shared" si="212"/>
        <v>4.9999415752988635E-2</v>
      </c>
      <c r="Q1378" s="1">
        <f>VLOOKUP(P1378,Rates!$A$2:$B$7,2,TRUE)</f>
        <v>0.35</v>
      </c>
      <c r="R1378" s="38">
        <f t="shared" ca="1" si="213"/>
        <v>9.0089201502342453E-3</v>
      </c>
      <c r="S1378" s="53">
        <f t="shared" ca="1" si="214"/>
        <v>0</v>
      </c>
      <c r="T1378" s="38">
        <f t="shared" ca="1" si="215"/>
        <v>0.18395828330713504</v>
      </c>
      <c r="U1378" s="54">
        <f t="shared" ca="1" si="216"/>
        <v>0.40657960385333519</v>
      </c>
      <c r="V1378">
        <f t="shared" ca="1" si="217"/>
        <v>0</v>
      </c>
      <c r="W1378" s="41">
        <f ca="1">VLOOKUP(LoanApplications!Q1378,Rates!$B$2:$C$7,2,FALSE)*V1378-800</f>
        <v>-800</v>
      </c>
      <c r="X1378">
        <f t="shared" si="218"/>
        <v>0</v>
      </c>
      <c r="Y1378" s="41">
        <f t="shared" ca="1" si="219"/>
        <v>0</v>
      </c>
    </row>
    <row r="1379" spans="10:25">
      <c r="J1379" s="47">
        <v>5</v>
      </c>
      <c r="K1379" s="48">
        <v>0.79200000000000004</v>
      </c>
      <c r="L1379" s="49">
        <v>66</v>
      </c>
      <c r="M1379" s="47">
        <v>1</v>
      </c>
      <c r="N1379" s="37">
        <f t="shared" si="210"/>
        <v>2.2246151343285625</v>
      </c>
      <c r="O1379" s="37">
        <f t="shared" si="211"/>
        <v>9.2499221412667918</v>
      </c>
      <c r="P1379" s="37">
        <f t="shared" si="212"/>
        <v>0.90243828331398335</v>
      </c>
      <c r="Q1379" s="1">
        <f>VLOOKUP(P1379,Rates!$A$2:$B$7,2,TRUE)</f>
        <v>0.22</v>
      </c>
      <c r="R1379" s="38">
        <f t="shared" ca="1" si="213"/>
        <v>0.52723549169190498</v>
      </c>
      <c r="S1379" s="53">
        <f t="shared" ca="1" si="214"/>
        <v>1</v>
      </c>
      <c r="T1379" s="38">
        <f t="shared" ca="1" si="215"/>
        <v>0.95296797038242986</v>
      </c>
      <c r="U1379" s="54">
        <f t="shared" ca="1" si="216"/>
        <v>6.1138528563001371</v>
      </c>
      <c r="V1379">
        <f t="shared" ca="1" si="217"/>
        <v>8</v>
      </c>
      <c r="W1379" s="41">
        <f ca="1">VLOOKUP(LoanApplications!Q1379,Rates!$B$2:$C$7,2,FALSE)*V1379-800</f>
        <v>67.398382478407598</v>
      </c>
      <c r="X1379">
        <f t="shared" si="218"/>
        <v>1</v>
      </c>
      <c r="Y1379" s="41">
        <f t="shared" ca="1" si="219"/>
        <v>67.398382478407598</v>
      </c>
    </row>
    <row r="1380" spans="10:25">
      <c r="J1380" s="47">
        <v>13</v>
      </c>
      <c r="K1380" s="48">
        <v>4.1999999999999996E-2</v>
      </c>
      <c r="L1380" s="49">
        <v>43</v>
      </c>
      <c r="M1380" s="47">
        <v>1</v>
      </c>
      <c r="N1380" s="37">
        <f t="shared" si="210"/>
        <v>-2.0515508639073019</v>
      </c>
      <c r="O1380" s="37">
        <f t="shared" si="211"/>
        <v>0.12853540800745272</v>
      </c>
      <c r="P1380" s="37">
        <f t="shared" si="212"/>
        <v>0.11389576888366792</v>
      </c>
      <c r="Q1380" s="1">
        <f>VLOOKUP(P1380,Rates!$A$2:$B$7,2,TRUE)</f>
        <v>0.35</v>
      </c>
      <c r="R1380" s="38">
        <f t="shared" ca="1" si="213"/>
        <v>0.37095765589674035</v>
      </c>
      <c r="S1380" s="53">
        <f t="shared" ca="1" si="214"/>
        <v>0</v>
      </c>
      <c r="T1380" s="38">
        <f t="shared" ca="1" si="215"/>
        <v>0.42736392322792882</v>
      </c>
      <c r="U1380" s="54">
        <f t="shared" ca="1" si="216"/>
        <v>1.115009766224764</v>
      </c>
      <c r="V1380">
        <f t="shared" ca="1" si="217"/>
        <v>1</v>
      </c>
      <c r="W1380" s="41">
        <f ca="1">VLOOKUP(LoanApplications!Q1380,Rates!$B$2:$C$7,2,FALSE)*V1380-800</f>
        <v>-686.43516829366274</v>
      </c>
      <c r="X1380">
        <f t="shared" si="218"/>
        <v>0</v>
      </c>
      <c r="Y1380" s="41">
        <f t="shared" ca="1" si="219"/>
        <v>0</v>
      </c>
    </row>
    <row r="1381" spans="10:25">
      <c r="J1381" s="47">
        <v>2</v>
      </c>
      <c r="K1381" s="48">
        <v>0.70300000000000007</v>
      </c>
      <c r="L1381" s="49">
        <v>62</v>
      </c>
      <c r="M1381" s="47">
        <v>1</v>
      </c>
      <c r="N1381" s="37">
        <f t="shared" si="210"/>
        <v>-0.21814161495943551</v>
      </c>
      <c r="O1381" s="37">
        <f t="shared" si="211"/>
        <v>0.80401157353766251</v>
      </c>
      <c r="P1381" s="37">
        <f t="shared" si="212"/>
        <v>0.44567983117813248</v>
      </c>
      <c r="Q1381" s="1">
        <f>VLOOKUP(P1381,Rates!$A$2:$B$7,2,TRUE)</f>
        <v>0.3</v>
      </c>
      <c r="R1381" s="38">
        <f t="shared" ca="1" si="213"/>
        <v>0.44661692030760758</v>
      </c>
      <c r="S1381" s="53">
        <f t="shared" ca="1" si="214"/>
        <v>0</v>
      </c>
      <c r="T1381" s="38">
        <f t="shared" ca="1" si="215"/>
        <v>0.39512315484667193</v>
      </c>
      <c r="U1381" s="54">
        <f t="shared" ca="1" si="216"/>
        <v>1.0054608068056659</v>
      </c>
      <c r="V1381">
        <f t="shared" ca="1" si="217"/>
        <v>1</v>
      </c>
      <c r="W1381" s="41">
        <f ca="1">VLOOKUP(LoanApplications!Q1381,Rates!$B$2:$C$7,2,FALSE)*V1381-800</f>
        <v>-688.4261233343218</v>
      </c>
      <c r="X1381">
        <f t="shared" si="218"/>
        <v>1</v>
      </c>
      <c r="Y1381" s="41">
        <f t="shared" ca="1" si="219"/>
        <v>-688.4261233343218</v>
      </c>
    </row>
    <row r="1382" spans="10:25">
      <c r="J1382" s="47">
        <v>8</v>
      </c>
      <c r="K1382" s="48">
        <v>1.6059999999999999</v>
      </c>
      <c r="L1382" s="49">
        <v>70</v>
      </c>
      <c r="M1382" s="47">
        <v>1</v>
      </c>
      <c r="N1382" s="37">
        <f t="shared" si="210"/>
        <v>0.83522574441593633</v>
      </c>
      <c r="O1382" s="37">
        <f t="shared" si="211"/>
        <v>2.3053344059198899</v>
      </c>
      <c r="P1382" s="37">
        <f t="shared" si="212"/>
        <v>0.6974587508577077</v>
      </c>
      <c r="Q1382" s="1">
        <f>VLOOKUP(P1382,Rates!$A$2:$B$7,2,TRUE)</f>
        <v>0.25</v>
      </c>
      <c r="R1382" s="38">
        <f t="shared" ca="1" si="213"/>
        <v>0.5459386446690615</v>
      </c>
      <c r="S1382" s="53">
        <f t="shared" ca="1" si="214"/>
        <v>1</v>
      </c>
      <c r="T1382" s="38">
        <f t="shared" ca="1" si="215"/>
        <v>0.88542623730370984</v>
      </c>
      <c r="U1382" s="54">
        <f t="shared" ca="1" si="216"/>
        <v>4.3330728954351381</v>
      </c>
      <c r="V1382">
        <f t="shared" ca="1" si="217"/>
        <v>8</v>
      </c>
      <c r="W1382" s="41">
        <f ca="1">VLOOKUP(LoanApplications!Q1382,Rates!$B$2:$C$7,2,FALSE)*V1382-800</f>
        <v>76.803357187340907</v>
      </c>
      <c r="X1382">
        <f t="shared" si="218"/>
        <v>1</v>
      </c>
      <c r="Y1382" s="41">
        <f t="shared" ca="1" si="219"/>
        <v>76.803357187340907</v>
      </c>
    </row>
    <row r="1383" spans="10:25">
      <c r="J1383" s="47">
        <v>9</v>
      </c>
      <c r="K1383" s="48">
        <v>1.2869999999999999</v>
      </c>
      <c r="L1383" s="49">
        <v>69</v>
      </c>
      <c r="M1383" s="47">
        <v>1</v>
      </c>
      <c r="N1383" s="37">
        <f t="shared" si="210"/>
        <v>2.3829007397234712</v>
      </c>
      <c r="O1383" s="37">
        <f t="shared" si="211"/>
        <v>10.836290576660707</v>
      </c>
      <c r="P1383" s="37">
        <f t="shared" si="212"/>
        <v>0.91551407144634978</v>
      </c>
      <c r="Q1383" s="1">
        <f>VLOOKUP(P1383,Rates!$A$2:$B$7,2,TRUE)</f>
        <v>0.22</v>
      </c>
      <c r="R1383" s="38">
        <f t="shared" ca="1" si="213"/>
        <v>0.80984384013450827</v>
      </c>
      <c r="S1383" s="53">
        <f t="shared" ca="1" si="214"/>
        <v>1</v>
      </c>
      <c r="T1383" s="38">
        <f t="shared" ca="1" si="215"/>
        <v>0.13398456566572536</v>
      </c>
      <c r="U1383" s="54">
        <f t="shared" ca="1" si="216"/>
        <v>0.28770509604324535</v>
      </c>
      <c r="V1383">
        <f t="shared" ca="1" si="217"/>
        <v>8</v>
      </c>
      <c r="W1383" s="41">
        <f ca="1">VLOOKUP(LoanApplications!Q1383,Rates!$B$2:$C$7,2,FALSE)*V1383-800</f>
        <v>67.398382478407598</v>
      </c>
      <c r="X1383">
        <f t="shared" si="218"/>
        <v>1</v>
      </c>
      <c r="Y1383" s="41">
        <f t="shared" ca="1" si="219"/>
        <v>67.398382478407598</v>
      </c>
    </row>
    <row r="1384" spans="10:25">
      <c r="J1384" s="47">
        <v>10</v>
      </c>
      <c r="K1384" s="48">
        <v>0.99199999999999999</v>
      </c>
      <c r="L1384" s="49">
        <v>53</v>
      </c>
      <c r="M1384" s="47">
        <v>1</v>
      </c>
      <c r="N1384" s="37">
        <f t="shared" si="210"/>
        <v>-3.3289821767014161</v>
      </c>
      <c r="O1384" s="37">
        <f t="shared" si="211"/>
        <v>3.5829554670402566E-2</v>
      </c>
      <c r="P1384" s="37">
        <f t="shared" si="212"/>
        <v>3.4590203097461733E-2</v>
      </c>
      <c r="Q1384" s="1">
        <f>VLOOKUP(P1384,Rates!$A$2:$B$7,2,TRUE)</f>
        <v>0.35</v>
      </c>
      <c r="R1384" s="38">
        <f t="shared" ca="1" si="213"/>
        <v>0.15136375097391153</v>
      </c>
      <c r="S1384" s="53">
        <f t="shared" ca="1" si="214"/>
        <v>0</v>
      </c>
      <c r="T1384" s="38">
        <f t="shared" ca="1" si="215"/>
        <v>0.86164168744686653</v>
      </c>
      <c r="U1384" s="54">
        <f t="shared" ca="1" si="216"/>
        <v>3.9558169820951545</v>
      </c>
      <c r="V1384">
        <f t="shared" ca="1" si="217"/>
        <v>3</v>
      </c>
      <c r="W1384" s="41">
        <f ca="1">VLOOKUP(LoanApplications!Q1384,Rates!$B$2:$C$7,2,FALSE)*V1384-800</f>
        <v>-459.30550488098817</v>
      </c>
      <c r="X1384">
        <f t="shared" si="218"/>
        <v>0</v>
      </c>
      <c r="Y1384" s="41">
        <f t="shared" ca="1" si="219"/>
        <v>0</v>
      </c>
    </row>
    <row r="1385" spans="10:25">
      <c r="J1385" s="47">
        <v>23</v>
      </c>
      <c r="K1385" s="48">
        <v>0.76300000000000001</v>
      </c>
      <c r="L1385" s="49">
        <v>50</v>
      </c>
      <c r="M1385" s="47">
        <v>1</v>
      </c>
      <c r="N1385" s="37">
        <f t="shared" si="210"/>
        <v>0.83648022766035623</v>
      </c>
      <c r="O1385" s="37">
        <f t="shared" si="211"/>
        <v>2.3082282240485719</v>
      </c>
      <c r="P1385" s="37">
        <f t="shared" si="212"/>
        <v>0.6977233938303653</v>
      </c>
      <c r="Q1385" s="1">
        <f>VLOOKUP(P1385,Rates!$A$2:$B$7,2,TRUE)</f>
        <v>0.25</v>
      </c>
      <c r="R1385" s="38">
        <f t="shared" ca="1" si="213"/>
        <v>6.706355066843106E-2</v>
      </c>
      <c r="S1385" s="53">
        <f t="shared" ca="1" si="214"/>
        <v>0</v>
      </c>
      <c r="T1385" s="38">
        <f t="shared" ca="1" si="215"/>
        <v>0.86952222018215686</v>
      </c>
      <c r="U1385" s="54">
        <f t="shared" ca="1" si="216"/>
        <v>4.0731046726239475</v>
      </c>
      <c r="V1385">
        <f t="shared" ca="1" si="217"/>
        <v>4</v>
      </c>
      <c r="W1385" s="41">
        <f ca="1">VLOOKUP(LoanApplications!Q1385,Rates!$B$2:$C$7,2,FALSE)*V1385-800</f>
        <v>-361.59832140632955</v>
      </c>
      <c r="X1385">
        <f t="shared" si="218"/>
        <v>1</v>
      </c>
      <c r="Y1385" s="41">
        <f t="shared" ca="1" si="219"/>
        <v>-361.59832140632955</v>
      </c>
    </row>
    <row r="1386" spans="10:25">
      <c r="J1386" s="47">
        <v>8</v>
      </c>
      <c r="K1386" s="48">
        <v>1.8699999999999999</v>
      </c>
      <c r="L1386" s="49">
        <v>69</v>
      </c>
      <c r="M1386" s="47">
        <v>1</v>
      </c>
      <c r="N1386" s="37">
        <f t="shared" si="210"/>
        <v>-1.0357173994828841</v>
      </c>
      <c r="O1386" s="37">
        <f t="shared" si="211"/>
        <v>0.35497163309187674</v>
      </c>
      <c r="P1386" s="37">
        <f t="shared" si="212"/>
        <v>0.26197716942743343</v>
      </c>
      <c r="Q1386" s="1">
        <f>VLOOKUP(P1386,Rates!$A$2:$B$7,2,TRUE)</f>
        <v>0.3</v>
      </c>
      <c r="R1386" s="38">
        <f t="shared" ca="1" si="213"/>
        <v>0.78367377857578224</v>
      </c>
      <c r="S1386" s="53">
        <f t="shared" ca="1" si="214"/>
        <v>1</v>
      </c>
      <c r="T1386" s="38">
        <f t="shared" ca="1" si="215"/>
        <v>0.73761355564663944</v>
      </c>
      <c r="U1386" s="54">
        <f t="shared" ca="1" si="216"/>
        <v>2.6758737669707129</v>
      </c>
      <c r="V1386">
        <f t="shared" ca="1" si="217"/>
        <v>8</v>
      </c>
      <c r="W1386" s="41">
        <f ca="1">VLOOKUP(LoanApplications!Q1386,Rates!$B$2:$C$7,2,FALSE)*V1386-800</f>
        <v>92.591013325425138</v>
      </c>
      <c r="X1386">
        <f t="shared" si="218"/>
        <v>0</v>
      </c>
      <c r="Y1386" s="41">
        <f t="shared" ca="1" si="219"/>
        <v>0</v>
      </c>
    </row>
    <row r="1387" spans="10:25">
      <c r="J1387" s="47">
        <v>5</v>
      </c>
      <c r="K1387" s="48">
        <v>0.11499999999999999</v>
      </c>
      <c r="L1387" s="49">
        <v>47</v>
      </c>
      <c r="M1387" s="47">
        <v>1</v>
      </c>
      <c r="N1387" s="37">
        <f t="shared" si="210"/>
        <v>-3.2317073991019036</v>
      </c>
      <c r="O1387" s="37">
        <f t="shared" si="211"/>
        <v>3.9490015976933593E-2</v>
      </c>
      <c r="P1387" s="37">
        <f t="shared" si="212"/>
        <v>3.7989798237571412E-2</v>
      </c>
      <c r="Q1387" s="1">
        <f>VLOOKUP(P1387,Rates!$A$2:$B$7,2,TRUE)</f>
        <v>0.35</v>
      </c>
      <c r="R1387" s="38">
        <f t="shared" ca="1" si="213"/>
        <v>0.82350189260926487</v>
      </c>
      <c r="S1387" s="53">
        <f t="shared" ca="1" si="214"/>
        <v>0</v>
      </c>
      <c r="T1387" s="38">
        <f t="shared" ca="1" si="215"/>
        <v>0.32974626766011905</v>
      </c>
      <c r="U1387" s="54">
        <f t="shared" ca="1" si="216"/>
        <v>0.80019786660572401</v>
      </c>
      <c r="V1387">
        <f t="shared" ca="1" si="217"/>
        <v>0</v>
      </c>
      <c r="W1387" s="41">
        <f ca="1">VLOOKUP(LoanApplications!Q1387,Rates!$B$2:$C$7,2,FALSE)*V1387-800</f>
        <v>-800</v>
      </c>
      <c r="X1387">
        <f t="shared" si="218"/>
        <v>0</v>
      </c>
      <c r="Y1387" s="41">
        <f t="shared" ca="1" si="219"/>
        <v>0</v>
      </c>
    </row>
    <row r="1388" spans="10:25">
      <c r="J1388" s="47">
        <v>1</v>
      </c>
      <c r="K1388" s="48">
        <v>2.5190000000000001</v>
      </c>
      <c r="L1388" s="49">
        <v>77</v>
      </c>
      <c r="M1388" s="47">
        <v>1</v>
      </c>
      <c r="N1388" s="37">
        <f t="shared" si="210"/>
        <v>-3.0213503899853436</v>
      </c>
      <c r="O1388" s="37">
        <f t="shared" si="211"/>
        <v>4.8735362161249018E-2</v>
      </c>
      <c r="P1388" s="37">
        <f t="shared" si="212"/>
        <v>4.6470600610638783E-2</v>
      </c>
      <c r="Q1388" s="1">
        <f>VLOOKUP(P1388,Rates!$A$2:$B$7,2,TRUE)</f>
        <v>0.35</v>
      </c>
      <c r="R1388" s="38">
        <f t="shared" ca="1" si="213"/>
        <v>0.8261029655494545</v>
      </c>
      <c r="S1388" s="53">
        <f t="shared" ca="1" si="214"/>
        <v>0</v>
      </c>
      <c r="T1388" s="38">
        <f t="shared" ca="1" si="215"/>
        <v>0.39779588392560339</v>
      </c>
      <c r="U1388" s="54">
        <f t="shared" ca="1" si="216"/>
        <v>1.014317655791525</v>
      </c>
      <c r="V1388">
        <f t="shared" ca="1" si="217"/>
        <v>1</v>
      </c>
      <c r="W1388" s="41">
        <f ca="1">VLOOKUP(LoanApplications!Q1388,Rates!$B$2:$C$7,2,FALSE)*V1388-800</f>
        <v>-686.43516829366274</v>
      </c>
      <c r="X1388">
        <f t="shared" si="218"/>
        <v>0</v>
      </c>
      <c r="Y1388" s="41">
        <f t="shared" ca="1" si="219"/>
        <v>0</v>
      </c>
    </row>
    <row r="1389" spans="10:25">
      <c r="J1389" s="47">
        <v>6</v>
      </c>
      <c r="K1389" s="48">
        <v>0.63300000000000001</v>
      </c>
      <c r="L1389" s="49">
        <v>54</v>
      </c>
      <c r="M1389" s="47">
        <v>1</v>
      </c>
      <c r="N1389" s="37">
        <f t="shared" si="210"/>
        <v>-2.3040720312281415</v>
      </c>
      <c r="O1389" s="37">
        <f t="shared" si="211"/>
        <v>9.9851416671083063E-2</v>
      </c>
      <c r="P1389" s="37">
        <f t="shared" si="212"/>
        <v>9.0786278180468263E-2</v>
      </c>
      <c r="Q1389" s="1">
        <f>VLOOKUP(P1389,Rates!$A$2:$B$7,2,TRUE)</f>
        <v>0.35</v>
      </c>
      <c r="R1389" s="38">
        <f t="shared" ca="1" si="213"/>
        <v>0.30221702195273159</v>
      </c>
      <c r="S1389" s="53">
        <f t="shared" ca="1" si="214"/>
        <v>0</v>
      </c>
      <c r="T1389" s="38">
        <f t="shared" ca="1" si="215"/>
        <v>0.79893629432336088</v>
      </c>
      <c r="U1389" s="54">
        <f t="shared" ca="1" si="216"/>
        <v>3.2082669549484466</v>
      </c>
      <c r="V1389">
        <f t="shared" ca="1" si="217"/>
        <v>3</v>
      </c>
      <c r="W1389" s="41">
        <f ca="1">VLOOKUP(LoanApplications!Q1389,Rates!$B$2:$C$7,2,FALSE)*V1389-800</f>
        <v>-459.30550488098817</v>
      </c>
      <c r="X1389">
        <f t="shared" si="218"/>
        <v>0</v>
      </c>
      <c r="Y1389" s="41">
        <f t="shared" ca="1" si="219"/>
        <v>0</v>
      </c>
    </row>
    <row r="1390" spans="10:25">
      <c r="J1390" s="47">
        <v>7</v>
      </c>
      <c r="K1390" s="48">
        <v>0.77800000000000002</v>
      </c>
      <c r="L1390" s="49">
        <v>60</v>
      </c>
      <c r="M1390" s="47">
        <v>1</v>
      </c>
      <c r="N1390" s="37">
        <f t="shared" si="210"/>
        <v>0.11962307643065984</v>
      </c>
      <c r="O1390" s="37">
        <f t="shared" si="211"/>
        <v>1.1270719515241119</v>
      </c>
      <c r="P1390" s="37">
        <f t="shared" si="212"/>
        <v>0.52987015823161532</v>
      </c>
      <c r="Q1390" s="1">
        <f>VLOOKUP(P1390,Rates!$A$2:$B$7,2,TRUE)</f>
        <v>0.28000000000000003</v>
      </c>
      <c r="R1390" s="38">
        <f t="shared" ca="1" si="213"/>
        <v>0.7774709721361891</v>
      </c>
      <c r="S1390" s="53">
        <f t="shared" ca="1" si="214"/>
        <v>1</v>
      </c>
      <c r="T1390" s="38">
        <f t="shared" ca="1" si="215"/>
        <v>0.39148284013260382</v>
      </c>
      <c r="U1390" s="54">
        <f t="shared" ca="1" si="216"/>
        <v>0.99346033335415806</v>
      </c>
      <c r="V1390">
        <f t="shared" ca="1" si="217"/>
        <v>8</v>
      </c>
      <c r="W1390" s="41">
        <f ca="1">VLOOKUP(LoanApplications!Q1390,Rates!$B$2:$C$7,2,FALSE)*V1390-800</f>
        <v>86.259095044028413</v>
      </c>
      <c r="X1390">
        <f t="shared" si="218"/>
        <v>1</v>
      </c>
      <c r="Y1390" s="41">
        <f t="shared" ca="1" si="219"/>
        <v>86.259095044028413</v>
      </c>
    </row>
    <row r="1391" spans="10:25">
      <c r="J1391" s="47">
        <v>16</v>
      </c>
      <c r="K1391" s="48">
        <v>2.004</v>
      </c>
      <c r="L1391" s="49">
        <v>65</v>
      </c>
      <c r="M1391" s="47">
        <v>1</v>
      </c>
      <c r="N1391" s="37">
        <f t="shared" si="210"/>
        <v>-0.94970465851522334</v>
      </c>
      <c r="O1391" s="37">
        <f t="shared" si="211"/>
        <v>0.3868552609913038</v>
      </c>
      <c r="P1391" s="37">
        <f t="shared" si="212"/>
        <v>0.278944221414126</v>
      </c>
      <c r="Q1391" s="1">
        <f>VLOOKUP(P1391,Rates!$A$2:$B$7,2,TRUE)</f>
        <v>0.3</v>
      </c>
      <c r="R1391" s="38">
        <f t="shared" ca="1" si="213"/>
        <v>0.1815250394979635</v>
      </c>
      <c r="S1391" s="53">
        <f t="shared" ca="1" si="214"/>
        <v>0</v>
      </c>
      <c r="T1391" s="38">
        <f t="shared" ca="1" si="215"/>
        <v>0.2583273746485848</v>
      </c>
      <c r="U1391" s="54">
        <f t="shared" ca="1" si="216"/>
        <v>0.59769467780099317</v>
      </c>
      <c r="V1391">
        <f t="shared" ca="1" si="217"/>
        <v>0</v>
      </c>
      <c r="W1391" s="41">
        <f ca="1">VLOOKUP(LoanApplications!Q1391,Rates!$B$2:$C$7,2,FALSE)*V1391-800</f>
        <v>-800</v>
      </c>
      <c r="X1391">
        <f t="shared" si="218"/>
        <v>0</v>
      </c>
      <c r="Y1391" s="41">
        <f t="shared" ca="1" si="219"/>
        <v>0</v>
      </c>
    </row>
    <row r="1392" spans="10:25">
      <c r="J1392" s="47">
        <v>17</v>
      </c>
      <c r="K1392" s="48">
        <v>1.9899999999999998</v>
      </c>
      <c r="L1392" s="49">
        <v>72</v>
      </c>
      <c r="M1392" s="47">
        <v>1</v>
      </c>
      <c r="N1392" s="37">
        <f t="shared" si="210"/>
        <v>2.7899331177099</v>
      </c>
      <c r="O1392" s="37">
        <f t="shared" si="211"/>
        <v>16.27993092631257</v>
      </c>
      <c r="P1392" s="37">
        <f t="shared" si="212"/>
        <v>0.94212939830232334</v>
      </c>
      <c r="Q1392" s="1">
        <f>VLOOKUP(P1392,Rates!$A$2:$B$7,2,TRUE)</f>
        <v>0.22</v>
      </c>
      <c r="R1392" s="38">
        <f t="shared" ca="1" si="213"/>
        <v>0.61506180987115289</v>
      </c>
      <c r="S1392" s="53">
        <f t="shared" ca="1" si="214"/>
        <v>1</v>
      </c>
      <c r="T1392" s="38">
        <f t="shared" ca="1" si="215"/>
        <v>0.33293295698049608</v>
      </c>
      <c r="U1392" s="54">
        <f t="shared" ca="1" si="216"/>
        <v>0.80972944769122901</v>
      </c>
      <c r="V1392">
        <f t="shared" ca="1" si="217"/>
        <v>8</v>
      </c>
      <c r="W1392" s="41">
        <f ca="1">VLOOKUP(LoanApplications!Q1392,Rates!$B$2:$C$7,2,FALSE)*V1392-800</f>
        <v>67.398382478407598</v>
      </c>
      <c r="X1392">
        <f t="shared" si="218"/>
        <v>1</v>
      </c>
      <c r="Y1392" s="41">
        <f t="shared" ca="1" si="219"/>
        <v>67.398382478407598</v>
      </c>
    </row>
    <row r="1393" spans="10:25">
      <c r="J1393" s="47">
        <v>3</v>
      </c>
      <c r="K1393" s="48">
        <v>0.96500000000000008</v>
      </c>
      <c r="L1393" s="49">
        <v>62</v>
      </c>
      <c r="M1393" s="47">
        <v>1</v>
      </c>
      <c r="N1393" s="37">
        <f t="shared" si="210"/>
        <v>-1.2659558724765638</v>
      </c>
      <c r="O1393" s="37">
        <f t="shared" si="211"/>
        <v>0.28196964026438481</v>
      </c>
      <c r="P1393" s="37">
        <f t="shared" si="212"/>
        <v>0.21995032597358022</v>
      </c>
      <c r="Q1393" s="1">
        <f>VLOOKUP(P1393,Rates!$A$2:$B$7,2,TRUE)</f>
        <v>0.35</v>
      </c>
      <c r="R1393" s="38">
        <f t="shared" ca="1" si="213"/>
        <v>0.72172773151815273</v>
      </c>
      <c r="S1393" s="53">
        <f t="shared" ca="1" si="214"/>
        <v>0</v>
      </c>
      <c r="T1393" s="38">
        <f t="shared" ca="1" si="215"/>
        <v>0.36127787271564094</v>
      </c>
      <c r="U1393" s="54">
        <f t="shared" ca="1" si="216"/>
        <v>0.89657154952348406</v>
      </c>
      <c r="V1393">
        <f t="shared" ca="1" si="217"/>
        <v>0</v>
      </c>
      <c r="W1393" s="41">
        <f ca="1">VLOOKUP(LoanApplications!Q1393,Rates!$B$2:$C$7,2,FALSE)*V1393-800</f>
        <v>-800</v>
      </c>
      <c r="X1393">
        <f t="shared" si="218"/>
        <v>0</v>
      </c>
      <c r="Y1393" s="41">
        <f t="shared" ca="1" si="219"/>
        <v>0</v>
      </c>
    </row>
    <row r="1394" spans="10:25">
      <c r="J1394" s="47">
        <v>20</v>
      </c>
      <c r="K1394" s="48">
        <v>1.0569999999999999</v>
      </c>
      <c r="L1394" s="49">
        <v>55.2</v>
      </c>
      <c r="M1394" s="47">
        <v>1</v>
      </c>
      <c r="N1394" s="37">
        <f t="shared" si="210"/>
        <v>0.74401624471830985</v>
      </c>
      <c r="O1394" s="37">
        <f t="shared" si="211"/>
        <v>2.1043702310394403</v>
      </c>
      <c r="P1394" s="37">
        <f t="shared" si="212"/>
        <v>0.67787347333724146</v>
      </c>
      <c r="Q1394" s="1">
        <f>VLOOKUP(P1394,Rates!$A$2:$B$7,2,TRUE)</f>
        <v>0.25</v>
      </c>
      <c r="R1394" s="38">
        <f t="shared" ca="1" si="213"/>
        <v>0.92186584168092034</v>
      </c>
      <c r="S1394" s="53">
        <f t="shared" ca="1" si="214"/>
        <v>1</v>
      </c>
      <c r="T1394" s="38">
        <f t="shared" ca="1" si="215"/>
        <v>1.1546028798236407E-2</v>
      </c>
      <c r="U1394" s="54">
        <f t="shared" ca="1" si="216"/>
        <v>2.3226403486317392E-2</v>
      </c>
      <c r="V1394">
        <f t="shared" ca="1" si="217"/>
        <v>8</v>
      </c>
      <c r="W1394" s="41">
        <f ca="1">VLOOKUP(LoanApplications!Q1394,Rates!$B$2:$C$7,2,FALSE)*V1394-800</f>
        <v>76.803357187340907</v>
      </c>
      <c r="X1394">
        <f t="shared" si="218"/>
        <v>1</v>
      </c>
      <c r="Y1394" s="41">
        <f t="shared" ca="1" si="219"/>
        <v>76.803357187340907</v>
      </c>
    </row>
    <row r="1395" spans="10:25">
      <c r="J1395" s="47">
        <v>2</v>
      </c>
      <c r="K1395" s="48">
        <v>1.905</v>
      </c>
      <c r="L1395" s="49">
        <v>74</v>
      </c>
      <c r="M1395" s="47">
        <v>1</v>
      </c>
      <c r="N1395" s="37">
        <f t="shared" si="210"/>
        <v>-0.86541509963115004</v>
      </c>
      <c r="O1395" s="37">
        <f t="shared" si="211"/>
        <v>0.42087681055332476</v>
      </c>
      <c r="P1395" s="37">
        <f t="shared" si="212"/>
        <v>0.29620921914365317</v>
      </c>
      <c r="Q1395" s="1">
        <f>VLOOKUP(P1395,Rates!$A$2:$B$7,2,TRUE)</f>
        <v>0.3</v>
      </c>
      <c r="R1395" s="38">
        <f t="shared" ca="1" si="213"/>
        <v>5.4976575590190091E-2</v>
      </c>
      <c r="S1395" s="53">
        <f t="shared" ca="1" si="214"/>
        <v>0</v>
      </c>
      <c r="T1395" s="38">
        <f t="shared" ca="1" si="215"/>
        <v>0.67500822033972363</v>
      </c>
      <c r="U1395" s="54">
        <f t="shared" ca="1" si="216"/>
        <v>2.2479107806505554</v>
      </c>
      <c r="V1395">
        <f t="shared" ca="1" si="217"/>
        <v>2</v>
      </c>
      <c r="W1395" s="41">
        <f ca="1">VLOOKUP(LoanApplications!Q1395,Rates!$B$2:$C$7,2,FALSE)*V1395-800</f>
        <v>-576.85224666864372</v>
      </c>
      <c r="X1395">
        <f t="shared" si="218"/>
        <v>0</v>
      </c>
      <c r="Y1395" s="41">
        <f t="shared" ca="1" si="219"/>
        <v>0</v>
      </c>
    </row>
    <row r="1396" spans="10:25">
      <c r="J1396" s="47">
        <v>7</v>
      </c>
      <c r="K1396" s="48">
        <v>0.746</v>
      </c>
      <c r="L1396" s="49">
        <v>56.003999999999998</v>
      </c>
      <c r="M1396" s="47">
        <v>1</v>
      </c>
      <c r="N1396" s="37">
        <f t="shared" si="210"/>
        <v>-1.6113853774479452</v>
      </c>
      <c r="O1396" s="37">
        <f t="shared" si="211"/>
        <v>0.19961088601314905</v>
      </c>
      <c r="P1396" s="37">
        <f t="shared" si="212"/>
        <v>0.16639636097046978</v>
      </c>
      <c r="Q1396" s="1">
        <f>VLOOKUP(P1396,Rates!$A$2:$B$7,2,TRUE)</f>
        <v>0.35</v>
      </c>
      <c r="R1396" s="38">
        <f t="shared" ca="1" si="213"/>
        <v>6.4032964078889143E-2</v>
      </c>
      <c r="S1396" s="53">
        <f t="shared" ca="1" si="214"/>
        <v>0</v>
      </c>
      <c r="T1396" s="38">
        <f t="shared" ca="1" si="215"/>
        <v>0.78022559654014378</v>
      </c>
      <c r="U1396" s="54">
        <f t="shared" ca="1" si="216"/>
        <v>3.0303073951413957</v>
      </c>
      <c r="V1396">
        <f t="shared" ca="1" si="217"/>
        <v>3</v>
      </c>
      <c r="W1396" s="41">
        <f ca="1">VLOOKUP(LoanApplications!Q1396,Rates!$B$2:$C$7,2,FALSE)*V1396-800</f>
        <v>-459.30550488098817</v>
      </c>
      <c r="X1396">
        <f t="shared" si="218"/>
        <v>0</v>
      </c>
      <c r="Y1396" s="41">
        <f t="shared" ca="1" si="219"/>
        <v>0</v>
      </c>
    </row>
    <row r="1397" spans="10:25">
      <c r="J1397" s="47">
        <v>3</v>
      </c>
      <c r="K1397" s="48">
        <v>1.341</v>
      </c>
      <c r="L1397" s="49">
        <v>72</v>
      </c>
      <c r="M1397" s="47">
        <v>1</v>
      </c>
      <c r="N1397" s="37">
        <f t="shared" si="210"/>
        <v>1.5017476274370409</v>
      </c>
      <c r="O1397" s="37">
        <f t="shared" si="211"/>
        <v>4.4895282411014286</v>
      </c>
      <c r="P1397" s="37">
        <f t="shared" si="212"/>
        <v>0.8178349839768092</v>
      </c>
      <c r="Q1397" s="1">
        <f>VLOOKUP(P1397,Rates!$A$2:$B$7,2,TRUE)</f>
        <v>0.25</v>
      </c>
      <c r="R1397" s="38">
        <f t="shared" ca="1" si="213"/>
        <v>0.66681164470955634</v>
      </c>
      <c r="S1397" s="53">
        <f t="shared" ca="1" si="214"/>
        <v>1</v>
      </c>
      <c r="T1397" s="38">
        <f t="shared" ca="1" si="215"/>
        <v>0.86509533101936953</v>
      </c>
      <c r="U1397" s="54">
        <f t="shared" ca="1" si="216"/>
        <v>4.0063738113762302</v>
      </c>
      <c r="V1397">
        <f t="shared" ca="1" si="217"/>
        <v>8</v>
      </c>
      <c r="W1397" s="41">
        <f ca="1">VLOOKUP(LoanApplications!Q1397,Rates!$B$2:$C$7,2,FALSE)*V1397-800</f>
        <v>76.803357187340907</v>
      </c>
      <c r="X1397">
        <f t="shared" si="218"/>
        <v>1</v>
      </c>
      <c r="Y1397" s="41">
        <f t="shared" ca="1" si="219"/>
        <v>76.803357187340907</v>
      </c>
    </row>
    <row r="1398" spans="10:25">
      <c r="J1398" s="47">
        <v>19</v>
      </c>
      <c r="K1398" s="48">
        <v>0.79200000000000004</v>
      </c>
      <c r="L1398" s="49">
        <v>60</v>
      </c>
      <c r="M1398" s="47">
        <v>1</v>
      </c>
      <c r="N1398" s="37">
        <f t="shared" si="210"/>
        <v>4.0901518699464212</v>
      </c>
      <c r="O1398" s="37">
        <f t="shared" si="211"/>
        <v>59.748965087267187</v>
      </c>
      <c r="P1398" s="37">
        <f t="shared" si="212"/>
        <v>0.98353881422402045</v>
      </c>
      <c r="Q1398" s="1">
        <f>VLOOKUP(P1398,Rates!$A$2:$B$7,2,TRUE)</f>
        <v>0.15</v>
      </c>
      <c r="R1398" s="38">
        <f t="shared" ca="1" si="213"/>
        <v>0.9204774547249891</v>
      </c>
      <c r="S1398" s="53">
        <f t="shared" ca="1" si="214"/>
        <v>1</v>
      </c>
      <c r="T1398" s="38">
        <f t="shared" ca="1" si="215"/>
        <v>0.31676873963104601</v>
      </c>
      <c r="U1398" s="54">
        <f t="shared" ca="1" si="216"/>
        <v>0.76184376349036631</v>
      </c>
      <c r="V1398">
        <f t="shared" ca="1" si="217"/>
        <v>8</v>
      </c>
      <c r="W1398" s="41">
        <f ca="1">VLOOKUP(LoanApplications!Q1398,Rates!$B$2:$C$7,2,FALSE)*V1398-800</f>
        <v>45.652073294430465</v>
      </c>
      <c r="X1398">
        <f t="shared" si="218"/>
        <v>1</v>
      </c>
      <c r="Y1398" s="41">
        <f t="shared" ca="1" si="219"/>
        <v>45.652073294430465</v>
      </c>
    </row>
    <row r="1399" spans="10:25">
      <c r="J1399" s="47">
        <v>13</v>
      </c>
      <c r="K1399" s="48">
        <v>2.1909999999999998</v>
      </c>
      <c r="L1399" s="49">
        <v>64</v>
      </c>
      <c r="M1399" s="47">
        <v>1</v>
      </c>
      <c r="N1399" s="37">
        <f t="shared" si="210"/>
        <v>-3.4247796680602285</v>
      </c>
      <c r="O1399" s="37">
        <f t="shared" si="211"/>
        <v>3.2556453425451312E-2</v>
      </c>
      <c r="P1399" s="37">
        <f t="shared" si="212"/>
        <v>3.1529950074348966E-2</v>
      </c>
      <c r="Q1399" s="1">
        <f>VLOOKUP(P1399,Rates!$A$2:$B$7,2,TRUE)</f>
        <v>0.35</v>
      </c>
      <c r="R1399" s="38">
        <f t="shared" ca="1" si="213"/>
        <v>0.70716000937514667</v>
      </c>
      <c r="S1399" s="53">
        <f t="shared" ca="1" si="214"/>
        <v>0</v>
      </c>
      <c r="T1399" s="38">
        <f t="shared" ca="1" si="215"/>
        <v>0.71973749975661339</v>
      </c>
      <c r="U1399" s="54">
        <f t="shared" ca="1" si="216"/>
        <v>2.5440572282462468</v>
      </c>
      <c r="V1399">
        <f t="shared" ca="1" si="217"/>
        <v>2</v>
      </c>
      <c r="W1399" s="41">
        <f ca="1">VLOOKUP(LoanApplications!Q1399,Rates!$B$2:$C$7,2,FALSE)*V1399-800</f>
        <v>-572.87033658732548</v>
      </c>
      <c r="X1399">
        <f t="shared" si="218"/>
        <v>0</v>
      </c>
      <c r="Y1399" s="41">
        <f t="shared" ca="1" si="219"/>
        <v>0</v>
      </c>
    </row>
    <row r="1400" spans="10:25">
      <c r="J1400" s="47">
        <v>11</v>
      </c>
      <c r="K1400" s="48">
        <v>0.83200000000000007</v>
      </c>
      <c r="L1400" s="49">
        <v>60</v>
      </c>
      <c r="M1400" s="47">
        <v>1</v>
      </c>
      <c r="N1400" s="37">
        <f t="shared" si="210"/>
        <v>1.1823705461765144</v>
      </c>
      <c r="O1400" s="37">
        <f t="shared" si="211"/>
        <v>3.2620979984032576</v>
      </c>
      <c r="P1400" s="37">
        <f t="shared" si="212"/>
        <v>0.76537376654064793</v>
      </c>
      <c r="Q1400" s="1">
        <f>VLOOKUP(P1400,Rates!$A$2:$B$7,2,TRUE)</f>
        <v>0.25</v>
      </c>
      <c r="R1400" s="38">
        <f t="shared" ca="1" si="213"/>
        <v>0.75141689292711844</v>
      </c>
      <c r="S1400" s="53">
        <f t="shared" ca="1" si="214"/>
        <v>1</v>
      </c>
      <c r="T1400" s="38">
        <f t="shared" ca="1" si="215"/>
        <v>0.17295006938322144</v>
      </c>
      <c r="U1400" s="54">
        <f t="shared" ca="1" si="216"/>
        <v>0.37978042037264997</v>
      </c>
      <c r="V1400">
        <f t="shared" ca="1" si="217"/>
        <v>8</v>
      </c>
      <c r="W1400" s="41">
        <f ca="1">VLOOKUP(LoanApplications!Q1400,Rates!$B$2:$C$7,2,FALSE)*V1400-800</f>
        <v>76.803357187340907</v>
      </c>
      <c r="X1400">
        <f t="shared" si="218"/>
        <v>1</v>
      </c>
      <c r="Y1400" s="41">
        <f t="shared" ca="1" si="219"/>
        <v>76.803357187340907</v>
      </c>
    </row>
    <row r="1401" spans="10:25">
      <c r="J1401" s="47">
        <v>16</v>
      </c>
      <c r="K1401" s="48">
        <v>0.94600000000000006</v>
      </c>
      <c r="L1401" s="49">
        <v>50</v>
      </c>
      <c r="M1401" s="47">
        <v>1</v>
      </c>
      <c r="N1401" s="37">
        <f t="shared" si="210"/>
        <v>-2.4901148149165095</v>
      </c>
      <c r="O1401" s="37">
        <f t="shared" si="211"/>
        <v>8.2900447820740505E-2</v>
      </c>
      <c r="P1401" s="37">
        <f t="shared" si="212"/>
        <v>7.655408028279212E-2</v>
      </c>
      <c r="Q1401" s="1">
        <f>VLOOKUP(P1401,Rates!$A$2:$B$7,2,TRUE)</f>
        <v>0.35</v>
      </c>
      <c r="R1401" s="38">
        <f t="shared" ca="1" si="213"/>
        <v>0.13017544491816158</v>
      </c>
      <c r="S1401" s="53">
        <f t="shared" ca="1" si="214"/>
        <v>0</v>
      </c>
      <c r="T1401" s="38">
        <f t="shared" ca="1" si="215"/>
        <v>0.94465751060568248</v>
      </c>
      <c r="U1401" s="54">
        <f t="shared" ca="1" si="216"/>
        <v>5.7884286440017485</v>
      </c>
      <c r="V1401">
        <f t="shared" ca="1" si="217"/>
        <v>5</v>
      </c>
      <c r="W1401" s="41">
        <f ca="1">VLOOKUP(LoanApplications!Q1401,Rates!$B$2:$C$7,2,FALSE)*V1401-800</f>
        <v>-232.17584146831359</v>
      </c>
      <c r="X1401">
        <f t="shared" si="218"/>
        <v>0</v>
      </c>
      <c r="Y1401" s="41">
        <f t="shared" ca="1" si="219"/>
        <v>0</v>
      </c>
    </row>
    <row r="1402" spans="10:25">
      <c r="J1402" s="47">
        <v>14</v>
      </c>
      <c r="K1402" s="48">
        <v>0.94299999999999995</v>
      </c>
      <c r="L1402" s="49">
        <v>64</v>
      </c>
      <c r="M1402" s="47">
        <v>1</v>
      </c>
      <c r="N1402" s="37">
        <f t="shared" si="210"/>
        <v>3.5088414815853213</v>
      </c>
      <c r="O1402" s="37">
        <f t="shared" si="211"/>
        <v>33.409539787658147</v>
      </c>
      <c r="P1402" s="37">
        <f t="shared" si="212"/>
        <v>0.9709382919338353</v>
      </c>
      <c r="Q1402" s="1">
        <f>VLOOKUP(P1402,Rates!$A$2:$B$7,2,TRUE)</f>
        <v>0.15</v>
      </c>
      <c r="R1402" s="38">
        <f t="shared" ca="1" si="213"/>
        <v>5.5811350770708312E-2</v>
      </c>
      <c r="S1402" s="53">
        <f t="shared" ca="1" si="214"/>
        <v>1</v>
      </c>
      <c r="T1402" s="38">
        <f t="shared" ca="1" si="215"/>
        <v>0.18582470838004839</v>
      </c>
      <c r="U1402" s="54">
        <f t="shared" ca="1" si="216"/>
        <v>0.41115918038551086</v>
      </c>
      <c r="V1402">
        <f t="shared" ca="1" si="217"/>
        <v>8</v>
      </c>
      <c r="W1402" s="41">
        <f ca="1">VLOOKUP(LoanApplications!Q1402,Rates!$B$2:$C$7,2,FALSE)*V1402-800</f>
        <v>45.652073294430465</v>
      </c>
      <c r="X1402">
        <f t="shared" si="218"/>
        <v>1</v>
      </c>
      <c r="Y1402" s="41">
        <f t="shared" ca="1" si="219"/>
        <v>45.652073294430465</v>
      </c>
    </row>
    <row r="1403" spans="10:25">
      <c r="J1403" s="47">
        <v>14</v>
      </c>
      <c r="K1403" s="48">
        <v>1.123</v>
      </c>
      <c r="L1403" s="49">
        <v>63</v>
      </c>
      <c r="M1403" s="47">
        <v>1</v>
      </c>
      <c r="N1403" s="37">
        <f t="shared" si="210"/>
        <v>2.0818987179525053</v>
      </c>
      <c r="O1403" s="37">
        <f t="shared" si="211"/>
        <v>8.0196815808354263</v>
      </c>
      <c r="P1403" s="37">
        <f t="shared" si="212"/>
        <v>0.88913134116344517</v>
      </c>
      <c r="Q1403" s="1">
        <f>VLOOKUP(P1403,Rates!$A$2:$B$7,2,TRUE)</f>
        <v>0.22</v>
      </c>
      <c r="R1403" s="38">
        <f t="shared" ca="1" si="213"/>
        <v>0.4787078010385527</v>
      </c>
      <c r="S1403" s="53">
        <f t="shared" ca="1" si="214"/>
        <v>1</v>
      </c>
      <c r="T1403" s="38">
        <f t="shared" ca="1" si="215"/>
        <v>9.1363751451316255E-2</v>
      </c>
      <c r="U1403" s="54">
        <f t="shared" ca="1" si="216"/>
        <v>0.1916208630115859</v>
      </c>
      <c r="V1403">
        <f t="shared" ca="1" si="217"/>
        <v>8</v>
      </c>
      <c r="W1403" s="41">
        <f ca="1">VLOOKUP(LoanApplications!Q1403,Rates!$B$2:$C$7,2,FALSE)*V1403-800</f>
        <v>67.398382478407598</v>
      </c>
      <c r="X1403">
        <f t="shared" si="218"/>
        <v>1</v>
      </c>
      <c r="Y1403" s="41">
        <f t="shared" ca="1" si="219"/>
        <v>67.398382478407598</v>
      </c>
    </row>
    <row r="1404" spans="10:25">
      <c r="J1404" s="47">
        <v>15</v>
      </c>
      <c r="K1404" s="48">
        <v>1.9179999999999999</v>
      </c>
      <c r="L1404" s="49">
        <v>70</v>
      </c>
      <c r="M1404" s="47">
        <v>1</v>
      </c>
      <c r="N1404" s="37">
        <f t="shared" si="210"/>
        <v>1.5453899747109965</v>
      </c>
      <c r="O1404" s="37">
        <f t="shared" si="211"/>
        <v>4.6898001739227713</v>
      </c>
      <c r="P1404" s="37">
        <f t="shared" si="212"/>
        <v>0.82424690333007589</v>
      </c>
      <c r="Q1404" s="1">
        <f>VLOOKUP(P1404,Rates!$A$2:$B$7,2,TRUE)</f>
        <v>0.25</v>
      </c>
      <c r="R1404" s="38">
        <f t="shared" ca="1" si="213"/>
        <v>0.89310541557212975</v>
      </c>
      <c r="S1404" s="53">
        <f t="shared" ca="1" si="214"/>
        <v>1</v>
      </c>
      <c r="T1404" s="38">
        <f t="shared" ca="1" si="215"/>
        <v>0.48090118356849787</v>
      </c>
      <c r="U1404" s="54">
        <f t="shared" ca="1" si="216"/>
        <v>1.3113220323820807</v>
      </c>
      <c r="V1404">
        <f t="shared" ca="1" si="217"/>
        <v>8</v>
      </c>
      <c r="W1404" s="41">
        <f ca="1">VLOOKUP(LoanApplications!Q1404,Rates!$B$2:$C$7,2,FALSE)*V1404-800</f>
        <v>76.803357187340907</v>
      </c>
      <c r="X1404">
        <f t="shared" si="218"/>
        <v>1</v>
      </c>
      <c r="Y1404" s="41">
        <f t="shared" ca="1" si="219"/>
        <v>76.803357187340907</v>
      </c>
    </row>
    <row r="1405" spans="10:25">
      <c r="J1405" s="47">
        <v>22</v>
      </c>
      <c r="K1405" s="48">
        <v>1.048</v>
      </c>
      <c r="L1405" s="49">
        <v>46</v>
      </c>
      <c r="M1405" s="47">
        <v>1</v>
      </c>
      <c r="N1405" s="37">
        <f t="shared" si="210"/>
        <v>-2.9090472147583206</v>
      </c>
      <c r="O1405" s="37">
        <f t="shared" si="211"/>
        <v>5.4527658275019909E-2</v>
      </c>
      <c r="P1405" s="37">
        <f t="shared" si="212"/>
        <v>5.1708134772126713E-2</v>
      </c>
      <c r="Q1405" s="1">
        <f>VLOOKUP(P1405,Rates!$A$2:$B$7,2,TRUE)</f>
        <v>0.35</v>
      </c>
      <c r="R1405" s="38">
        <f t="shared" ca="1" si="213"/>
        <v>6.1686426976237385E-4</v>
      </c>
      <c r="S1405" s="53">
        <f t="shared" ca="1" si="214"/>
        <v>0</v>
      </c>
      <c r="T1405" s="38">
        <f t="shared" ca="1" si="215"/>
        <v>0.24616498441508994</v>
      </c>
      <c r="U1405" s="54">
        <f t="shared" ca="1" si="216"/>
        <v>0.56516349427734514</v>
      </c>
      <c r="V1405">
        <f t="shared" ca="1" si="217"/>
        <v>0</v>
      </c>
      <c r="W1405" s="41">
        <f ca="1">VLOOKUP(LoanApplications!Q1405,Rates!$B$2:$C$7,2,FALSE)*V1405-800</f>
        <v>-800</v>
      </c>
      <c r="X1405">
        <f t="shared" si="218"/>
        <v>0</v>
      </c>
      <c r="Y1405" s="41">
        <f t="shared" ca="1" si="219"/>
        <v>0</v>
      </c>
    </row>
    <row r="1406" spans="10:25">
      <c r="J1406" s="47">
        <v>5</v>
      </c>
      <c r="K1406" s="48">
        <v>1.177</v>
      </c>
      <c r="L1406" s="49">
        <v>58</v>
      </c>
      <c r="M1406" s="47">
        <v>1</v>
      </c>
      <c r="N1406" s="37">
        <f t="shared" si="210"/>
        <v>-3.6144936273454746</v>
      </c>
      <c r="O1406" s="37">
        <f t="shared" si="211"/>
        <v>2.6930558663612925E-2</v>
      </c>
      <c r="P1406" s="37">
        <f t="shared" si="212"/>
        <v>2.622432299478825E-2</v>
      </c>
      <c r="Q1406" s="1">
        <f>VLOOKUP(P1406,Rates!$A$2:$B$7,2,TRUE)</f>
        <v>0.35</v>
      </c>
      <c r="R1406" s="38">
        <f t="shared" ca="1" si="213"/>
        <v>0.28247320433969803</v>
      </c>
      <c r="S1406" s="53">
        <f t="shared" ca="1" si="214"/>
        <v>0</v>
      </c>
      <c r="T1406" s="38">
        <f t="shared" ca="1" si="215"/>
        <v>0.80907611341231089</v>
      </c>
      <c r="U1406" s="54">
        <f t="shared" ca="1" si="216"/>
        <v>3.3117608597968888</v>
      </c>
      <c r="V1406">
        <f t="shared" ca="1" si="217"/>
        <v>3</v>
      </c>
      <c r="W1406" s="41">
        <f ca="1">VLOOKUP(LoanApplications!Q1406,Rates!$B$2:$C$7,2,FALSE)*V1406-800</f>
        <v>-459.30550488098817</v>
      </c>
      <c r="X1406">
        <f t="shared" si="218"/>
        <v>0</v>
      </c>
      <c r="Y1406" s="41">
        <f t="shared" ca="1" si="219"/>
        <v>0</v>
      </c>
    </row>
    <row r="1407" spans="10:25">
      <c r="J1407" s="47">
        <v>24</v>
      </c>
      <c r="K1407" s="48">
        <v>1.863</v>
      </c>
      <c r="L1407" s="49">
        <v>57</v>
      </c>
      <c r="M1407" s="47">
        <v>1</v>
      </c>
      <c r="N1407" s="37">
        <f t="shared" si="210"/>
        <v>-1.3121727534517618</v>
      </c>
      <c r="O1407" s="37">
        <f t="shared" si="211"/>
        <v>0.26923444035583066</v>
      </c>
      <c r="P1407" s="37">
        <f t="shared" si="212"/>
        <v>0.21212349097645872</v>
      </c>
      <c r="Q1407" s="1">
        <f>VLOOKUP(P1407,Rates!$A$2:$B$7,2,TRUE)</f>
        <v>0.35</v>
      </c>
      <c r="R1407" s="38">
        <f t="shared" ca="1" si="213"/>
        <v>0.93882583951283149</v>
      </c>
      <c r="S1407" s="53">
        <f t="shared" ca="1" si="214"/>
        <v>1</v>
      </c>
      <c r="T1407" s="38">
        <f t="shared" ca="1" si="215"/>
        <v>7.5805701507494661E-2</v>
      </c>
      <c r="U1407" s="54">
        <f t="shared" ca="1" si="216"/>
        <v>0.15766589938469561</v>
      </c>
      <c r="V1407">
        <f t="shared" ca="1" si="217"/>
        <v>8</v>
      </c>
      <c r="W1407" s="41">
        <f ca="1">VLOOKUP(LoanApplications!Q1407,Rates!$B$2:$C$7,2,FALSE)*V1407-800</f>
        <v>108.51865365069818</v>
      </c>
      <c r="X1407">
        <f t="shared" si="218"/>
        <v>0</v>
      </c>
      <c r="Y1407" s="41">
        <f t="shared" ca="1" si="219"/>
        <v>0</v>
      </c>
    </row>
    <row r="1408" spans="10:25">
      <c r="J1408" s="47">
        <v>24</v>
      </c>
      <c r="K1408" s="48">
        <v>1.7929999999999999</v>
      </c>
      <c r="L1408" s="49">
        <v>52</v>
      </c>
      <c r="M1408" s="47">
        <v>1</v>
      </c>
      <c r="N1408" s="37">
        <f t="shared" si="210"/>
        <v>-3.3197393233060417</v>
      </c>
      <c r="O1408" s="37">
        <f t="shared" si="211"/>
        <v>3.6162257183146772E-2</v>
      </c>
      <c r="P1408" s="37">
        <f t="shared" si="212"/>
        <v>3.4900187622598298E-2</v>
      </c>
      <c r="Q1408" s="1">
        <f>VLOOKUP(P1408,Rates!$A$2:$B$7,2,TRUE)</f>
        <v>0.35</v>
      </c>
      <c r="R1408" s="38">
        <f t="shared" ca="1" si="213"/>
        <v>0.64413823409159665</v>
      </c>
      <c r="S1408" s="53">
        <f t="shared" ca="1" si="214"/>
        <v>0</v>
      </c>
      <c r="T1408" s="38">
        <f t="shared" ca="1" si="215"/>
        <v>0.48805747172227831</v>
      </c>
      <c r="U1408" s="54">
        <f t="shared" ca="1" si="216"/>
        <v>1.3390858194012918</v>
      </c>
      <c r="V1408">
        <f t="shared" ca="1" si="217"/>
        <v>1</v>
      </c>
      <c r="W1408" s="41">
        <f ca="1">VLOOKUP(LoanApplications!Q1408,Rates!$B$2:$C$7,2,FALSE)*V1408-800</f>
        <v>-686.43516829366274</v>
      </c>
      <c r="X1408">
        <f t="shared" si="218"/>
        <v>0</v>
      </c>
      <c r="Y1408" s="41">
        <f t="shared" ca="1" si="219"/>
        <v>0</v>
      </c>
    </row>
    <row r="1409" spans="10:25">
      <c r="J1409" s="47">
        <v>4</v>
      </c>
      <c r="K1409" s="48">
        <v>1.208</v>
      </c>
      <c r="L1409" s="49">
        <v>60</v>
      </c>
      <c r="M1409" s="47">
        <v>1</v>
      </c>
      <c r="N1409" s="37">
        <f t="shared" si="210"/>
        <v>-3.1643682272496179</v>
      </c>
      <c r="O1409" s="37">
        <f t="shared" si="211"/>
        <v>4.2240819984968724E-2</v>
      </c>
      <c r="P1409" s="37">
        <f t="shared" si="212"/>
        <v>4.0528848203794134E-2</v>
      </c>
      <c r="Q1409" s="1">
        <f>VLOOKUP(P1409,Rates!$A$2:$B$7,2,TRUE)</f>
        <v>0.35</v>
      </c>
      <c r="R1409" s="38">
        <f t="shared" ca="1" si="213"/>
        <v>0.52914352382306484</v>
      </c>
      <c r="S1409" s="53">
        <f t="shared" ca="1" si="214"/>
        <v>0</v>
      </c>
      <c r="T1409" s="38">
        <f t="shared" ca="1" si="215"/>
        <v>0.81236812354811139</v>
      </c>
      <c r="U1409" s="54">
        <f t="shared" ca="1" si="216"/>
        <v>3.3465466794467007</v>
      </c>
      <c r="V1409">
        <f t="shared" ca="1" si="217"/>
        <v>3</v>
      </c>
      <c r="W1409" s="41">
        <f ca="1">VLOOKUP(LoanApplications!Q1409,Rates!$B$2:$C$7,2,FALSE)*V1409-800</f>
        <v>-459.30550488098817</v>
      </c>
      <c r="X1409">
        <f t="shared" si="218"/>
        <v>0</v>
      </c>
      <c r="Y1409" s="41">
        <f t="shared" ca="1" si="219"/>
        <v>0</v>
      </c>
    </row>
    <row r="1410" spans="10:25">
      <c r="J1410" s="47">
        <v>14</v>
      </c>
      <c r="K1410" s="48">
        <v>0.21000000000000002</v>
      </c>
      <c r="L1410" s="49">
        <v>49</v>
      </c>
      <c r="M1410" s="47">
        <v>1</v>
      </c>
      <c r="N1410" s="37">
        <f t="shared" si="210"/>
        <v>0.25057271105961476</v>
      </c>
      <c r="O1410" s="37">
        <f t="shared" si="211"/>
        <v>1.2847610028637682</v>
      </c>
      <c r="P1410" s="37">
        <f t="shared" si="212"/>
        <v>0.56231745957385526</v>
      </c>
      <c r="Q1410" s="1">
        <f>VLOOKUP(P1410,Rates!$A$2:$B$7,2,TRUE)</f>
        <v>0.28000000000000003</v>
      </c>
      <c r="R1410" s="38">
        <f t="shared" ca="1" si="213"/>
        <v>0.15215550526730659</v>
      </c>
      <c r="S1410" s="53">
        <f t="shared" ca="1" si="214"/>
        <v>0</v>
      </c>
      <c r="T1410" s="38">
        <f t="shared" ca="1" si="215"/>
        <v>0.86876590843247326</v>
      </c>
      <c r="U1410" s="54">
        <f t="shared" ca="1" si="216"/>
        <v>4.0615451839222736</v>
      </c>
      <c r="V1410">
        <f t="shared" ca="1" si="217"/>
        <v>4</v>
      </c>
      <c r="W1410" s="41">
        <f ca="1">VLOOKUP(LoanApplications!Q1410,Rates!$B$2:$C$7,2,FALSE)*V1410-800</f>
        <v>-356.87045247798579</v>
      </c>
      <c r="X1410">
        <f t="shared" si="218"/>
        <v>1</v>
      </c>
      <c r="Y1410" s="41">
        <f t="shared" ca="1" si="219"/>
        <v>-356.87045247798579</v>
      </c>
    </row>
    <row r="1411" spans="10:25">
      <c r="J1411" s="47">
        <v>21</v>
      </c>
      <c r="K1411" s="48">
        <v>1.5760000000000001</v>
      </c>
      <c r="L1411" s="49">
        <v>53</v>
      </c>
      <c r="M1411" s="47">
        <v>1</v>
      </c>
      <c r="N1411" s="37">
        <f t="shared" ref="N1411:N1474" si="220">SUMPRODUCT($A$10:$D$10,J1411:M1411)</f>
        <v>-2.7083571778270326</v>
      </c>
      <c r="O1411" s="37">
        <f t="shared" ref="O1411:O1474" si="221">EXP(N1411)</f>
        <v>6.6646204692514088E-2</v>
      </c>
      <c r="P1411" s="37">
        <f t="shared" ref="P1411:P1474" si="222">O1411/(1+O1411)</f>
        <v>6.2482015498031451E-2</v>
      </c>
      <c r="Q1411" s="1">
        <f>VLOOKUP(P1411,Rates!$A$2:$B$7,2,TRUE)</f>
        <v>0.35</v>
      </c>
      <c r="R1411" s="38">
        <f t="shared" ref="R1411:R1474" ca="1" si="223">RAND()</f>
        <v>9.463121679243236E-3</v>
      </c>
      <c r="S1411" s="53">
        <f t="shared" ref="S1411:S1474" ca="1" si="224">_xlfn.BINOM.INV(1,P1411,R1411)</f>
        <v>0</v>
      </c>
      <c r="T1411" s="38">
        <f t="shared" ref="T1411:T1474" ca="1" si="225">RAND()</f>
        <v>0.7245314316194813</v>
      </c>
      <c r="U1411" s="54">
        <f t="shared" ref="U1411:U1474" ca="1" si="226">_xlfn.GAMMA.INV(T1411,1,2)</f>
        <v>2.5785634925215257</v>
      </c>
      <c r="V1411">
        <f t="shared" ref="V1411:V1474" ca="1" si="227">IF(S1411=1,8,MIN(FLOOR(U1411,1),7))</f>
        <v>2</v>
      </c>
      <c r="W1411" s="41">
        <f ca="1">VLOOKUP(LoanApplications!Q1411,Rates!$B$2:$C$7,2,FALSE)*V1411-800</f>
        <v>-572.87033658732548</v>
      </c>
      <c r="X1411">
        <f t="shared" ref="X1411:X1474" si="228">IF(P1411&gt;$AB$2,1,0)</f>
        <v>0</v>
      </c>
      <c r="Y1411" s="41">
        <f t="shared" ref="Y1411:Y1474" ca="1" si="229">X1411*W1411</f>
        <v>0</v>
      </c>
    </row>
    <row r="1412" spans="10:25">
      <c r="J1412" s="47">
        <v>8</v>
      </c>
      <c r="K1412" s="48">
        <v>1.079</v>
      </c>
      <c r="L1412" s="49">
        <v>60</v>
      </c>
      <c r="M1412" s="47">
        <v>1</v>
      </c>
      <c r="N1412" s="37">
        <f t="shared" si="220"/>
        <v>-1.1343342147814006</v>
      </c>
      <c r="O1412" s="37">
        <f t="shared" si="221"/>
        <v>0.3216361906859041</v>
      </c>
      <c r="P1412" s="37">
        <f t="shared" si="222"/>
        <v>0.2433621241250824</v>
      </c>
      <c r="Q1412" s="1">
        <f>VLOOKUP(P1412,Rates!$A$2:$B$7,2,TRUE)</f>
        <v>0.35</v>
      </c>
      <c r="R1412" s="38">
        <f t="shared" ca="1" si="223"/>
        <v>0.92049648367360026</v>
      </c>
      <c r="S1412" s="53">
        <f t="shared" ca="1" si="224"/>
        <v>1</v>
      </c>
      <c r="T1412" s="38">
        <f t="shared" ca="1" si="225"/>
        <v>0.38922304093227689</v>
      </c>
      <c r="U1412" s="54">
        <f t="shared" ca="1" si="226"/>
        <v>0.98604685779420986</v>
      </c>
      <c r="V1412">
        <f t="shared" ca="1" si="227"/>
        <v>8</v>
      </c>
      <c r="W1412" s="41">
        <f ca="1">VLOOKUP(LoanApplications!Q1412,Rates!$B$2:$C$7,2,FALSE)*V1412-800</f>
        <v>108.51865365069818</v>
      </c>
      <c r="X1412">
        <f t="shared" si="228"/>
        <v>0</v>
      </c>
      <c r="Y1412" s="41">
        <f t="shared" ca="1" si="229"/>
        <v>0</v>
      </c>
    </row>
    <row r="1413" spans="10:25">
      <c r="J1413" s="47">
        <v>16</v>
      </c>
      <c r="K1413" s="48">
        <v>0.68499999999999994</v>
      </c>
      <c r="L1413" s="49">
        <v>45</v>
      </c>
      <c r="M1413" s="47">
        <v>1</v>
      </c>
      <c r="N1413" s="37">
        <f t="shared" si="220"/>
        <v>-3.4881090915468995</v>
      </c>
      <c r="O1413" s="37">
        <f t="shared" si="221"/>
        <v>3.0558601091083284E-2</v>
      </c>
      <c r="P1413" s="37">
        <f t="shared" si="222"/>
        <v>2.9652463293916503E-2</v>
      </c>
      <c r="Q1413" s="1">
        <f>VLOOKUP(P1413,Rates!$A$2:$B$7,2,TRUE)</f>
        <v>0.35</v>
      </c>
      <c r="R1413" s="38">
        <f t="shared" ca="1" si="223"/>
        <v>0.80475225399586892</v>
      </c>
      <c r="S1413" s="53">
        <f t="shared" ca="1" si="224"/>
        <v>0</v>
      </c>
      <c r="T1413" s="38">
        <f t="shared" ca="1" si="225"/>
        <v>0.63658876635223527</v>
      </c>
      <c r="U1413" s="54">
        <f t="shared" ca="1" si="226"/>
        <v>2.024440421746585</v>
      </c>
      <c r="V1413">
        <f t="shared" ca="1" si="227"/>
        <v>2</v>
      </c>
      <c r="W1413" s="41">
        <f ca="1">VLOOKUP(LoanApplications!Q1413,Rates!$B$2:$C$7,2,FALSE)*V1413-800</f>
        <v>-572.87033658732548</v>
      </c>
      <c r="X1413">
        <f t="shared" si="228"/>
        <v>0</v>
      </c>
      <c r="Y1413" s="41">
        <f t="shared" ca="1" si="229"/>
        <v>0</v>
      </c>
    </row>
    <row r="1414" spans="10:25">
      <c r="J1414" s="47">
        <v>7</v>
      </c>
      <c r="K1414" s="48">
        <v>1.8329999999999997</v>
      </c>
      <c r="L1414" s="49">
        <v>78</v>
      </c>
      <c r="M1414" s="47">
        <v>1</v>
      </c>
      <c r="N1414" s="37">
        <f t="shared" si="220"/>
        <v>3.1024305213155934</v>
      </c>
      <c r="O1414" s="37">
        <f t="shared" si="221"/>
        <v>22.251969494810776</v>
      </c>
      <c r="P1414" s="37">
        <f t="shared" si="222"/>
        <v>0.95699289042060831</v>
      </c>
      <c r="Q1414" s="1">
        <f>VLOOKUP(P1414,Rates!$A$2:$B$7,2,TRUE)</f>
        <v>0.15</v>
      </c>
      <c r="R1414" s="38">
        <f t="shared" ca="1" si="223"/>
        <v>0.88096241406425857</v>
      </c>
      <c r="S1414" s="53">
        <f t="shared" ca="1" si="224"/>
        <v>1</v>
      </c>
      <c r="T1414" s="38">
        <f t="shared" ca="1" si="225"/>
        <v>5.7465010246290804E-2</v>
      </c>
      <c r="U1414" s="54">
        <f t="shared" ca="1" si="226"/>
        <v>0.11836447188389293</v>
      </c>
      <c r="V1414">
        <f t="shared" ca="1" si="227"/>
        <v>8</v>
      </c>
      <c r="W1414" s="41">
        <f ca="1">VLOOKUP(LoanApplications!Q1414,Rates!$B$2:$C$7,2,FALSE)*V1414-800</f>
        <v>45.652073294430465</v>
      </c>
      <c r="X1414">
        <f t="shared" si="228"/>
        <v>1</v>
      </c>
      <c r="Y1414" s="41">
        <f t="shared" ca="1" si="229"/>
        <v>45.652073294430465</v>
      </c>
    </row>
    <row r="1415" spans="10:25">
      <c r="J1415" s="47">
        <v>3</v>
      </c>
      <c r="K1415" s="48">
        <v>0.16399999999999998</v>
      </c>
      <c r="L1415" s="49">
        <v>51.3</v>
      </c>
      <c r="M1415" s="47">
        <v>1</v>
      </c>
      <c r="N1415" s="37">
        <f t="shared" si="220"/>
        <v>-2.1200882411406603</v>
      </c>
      <c r="O1415" s="37">
        <f t="shared" si="221"/>
        <v>0.1200210372509409</v>
      </c>
      <c r="P1415" s="37">
        <f t="shared" si="222"/>
        <v>0.10715962759550396</v>
      </c>
      <c r="Q1415" s="1">
        <f>VLOOKUP(P1415,Rates!$A$2:$B$7,2,TRUE)</f>
        <v>0.35</v>
      </c>
      <c r="R1415" s="38">
        <f t="shared" ca="1" si="223"/>
        <v>0.5067752931017232</v>
      </c>
      <c r="S1415" s="53">
        <f t="shared" ca="1" si="224"/>
        <v>0</v>
      </c>
      <c r="T1415" s="38">
        <f t="shared" ca="1" si="225"/>
        <v>0.56290701933683918</v>
      </c>
      <c r="U1415" s="54">
        <f t="shared" ca="1" si="226"/>
        <v>1.6552186722454167</v>
      </c>
      <c r="V1415">
        <f t="shared" ca="1" si="227"/>
        <v>1</v>
      </c>
      <c r="W1415" s="41">
        <f ca="1">VLOOKUP(LoanApplications!Q1415,Rates!$B$2:$C$7,2,FALSE)*V1415-800</f>
        <v>-686.43516829366274</v>
      </c>
      <c r="X1415">
        <f t="shared" si="228"/>
        <v>0</v>
      </c>
      <c r="Y1415" s="41">
        <f t="shared" ca="1" si="229"/>
        <v>0</v>
      </c>
    </row>
    <row r="1416" spans="10:25">
      <c r="J1416" s="47">
        <v>14</v>
      </c>
      <c r="K1416" s="48">
        <v>0.54400000000000004</v>
      </c>
      <c r="L1416" s="49">
        <v>45</v>
      </c>
      <c r="M1416" s="47">
        <v>1</v>
      </c>
      <c r="N1416" s="37">
        <f t="shared" si="220"/>
        <v>-3.4169108817731093</v>
      </c>
      <c r="O1416" s="37">
        <f t="shared" si="221"/>
        <v>3.2813643760560222E-2</v>
      </c>
      <c r="P1416" s="37">
        <f t="shared" si="222"/>
        <v>3.1771117624940566E-2</v>
      </c>
      <c r="Q1416" s="1">
        <f>VLOOKUP(P1416,Rates!$A$2:$B$7,2,TRUE)</f>
        <v>0.35</v>
      </c>
      <c r="R1416" s="38">
        <f t="shared" ca="1" si="223"/>
        <v>0.7687891522526894</v>
      </c>
      <c r="S1416" s="53">
        <f t="shared" ca="1" si="224"/>
        <v>0</v>
      </c>
      <c r="T1416" s="38">
        <f t="shared" ca="1" si="225"/>
        <v>0.8935155437474831</v>
      </c>
      <c r="U1416" s="54">
        <f t="shared" ca="1" si="226"/>
        <v>4.4795125103301734</v>
      </c>
      <c r="V1416">
        <f t="shared" ca="1" si="227"/>
        <v>4</v>
      </c>
      <c r="W1416" s="41">
        <f ca="1">VLOOKUP(LoanApplications!Q1416,Rates!$B$2:$C$7,2,FALSE)*V1416-800</f>
        <v>-345.74067317465091</v>
      </c>
      <c r="X1416">
        <f t="shared" si="228"/>
        <v>0</v>
      </c>
      <c r="Y1416" s="41">
        <f t="shared" ca="1" si="229"/>
        <v>0</v>
      </c>
    </row>
    <row r="1417" spans="10:25">
      <c r="J1417" s="47">
        <v>17</v>
      </c>
      <c r="K1417" s="48">
        <v>1.8320000000000001</v>
      </c>
      <c r="L1417" s="49">
        <v>60</v>
      </c>
      <c r="M1417" s="47">
        <v>1</v>
      </c>
      <c r="N1417" s="37">
        <f t="shared" si="220"/>
        <v>-2.0810838380672863</v>
      </c>
      <c r="O1417" s="37">
        <f t="shared" si="221"/>
        <v>0.12479488143041437</v>
      </c>
      <c r="P1417" s="37">
        <f t="shared" si="222"/>
        <v>0.11094901256281618</v>
      </c>
      <c r="Q1417" s="1">
        <f>VLOOKUP(P1417,Rates!$A$2:$B$7,2,TRUE)</f>
        <v>0.35</v>
      </c>
      <c r="R1417" s="38">
        <f t="shared" ca="1" si="223"/>
        <v>0.55044906736127175</v>
      </c>
      <c r="S1417" s="53">
        <f t="shared" ca="1" si="224"/>
        <v>0</v>
      </c>
      <c r="T1417" s="38">
        <f t="shared" ca="1" si="225"/>
        <v>0.27630973793551161</v>
      </c>
      <c r="U1417" s="54">
        <f t="shared" ca="1" si="226"/>
        <v>0.64678358592669538</v>
      </c>
      <c r="V1417">
        <f t="shared" ca="1" si="227"/>
        <v>0</v>
      </c>
      <c r="W1417" s="41">
        <f ca="1">VLOOKUP(LoanApplications!Q1417,Rates!$B$2:$C$7,2,FALSE)*V1417-800</f>
        <v>-800</v>
      </c>
      <c r="X1417">
        <f t="shared" si="228"/>
        <v>0</v>
      </c>
      <c r="Y1417" s="41">
        <f t="shared" ca="1" si="229"/>
        <v>0</v>
      </c>
    </row>
    <row r="1418" spans="10:25">
      <c r="J1418" s="47">
        <v>1</v>
      </c>
      <c r="K1418" s="48">
        <v>0.10800000000000001</v>
      </c>
      <c r="L1418" s="49">
        <v>53</v>
      </c>
      <c r="M1418" s="47">
        <v>1</v>
      </c>
      <c r="N1418" s="37">
        <f t="shared" si="220"/>
        <v>-1.6898033889530737</v>
      </c>
      <c r="O1418" s="37">
        <f t="shared" si="221"/>
        <v>0.1845558061363981</v>
      </c>
      <c r="P1418" s="37">
        <f t="shared" si="222"/>
        <v>0.15580169813894529</v>
      </c>
      <c r="Q1418" s="1">
        <f>VLOOKUP(P1418,Rates!$A$2:$B$7,2,TRUE)</f>
        <v>0.35</v>
      </c>
      <c r="R1418" s="38">
        <f t="shared" ca="1" si="223"/>
        <v>0.14777594427677565</v>
      </c>
      <c r="S1418" s="53">
        <f t="shared" ca="1" si="224"/>
        <v>0</v>
      </c>
      <c r="T1418" s="38">
        <f t="shared" ca="1" si="225"/>
        <v>0.15395116141676668</v>
      </c>
      <c r="U1418" s="54">
        <f t="shared" ca="1" si="226"/>
        <v>0.33435638444073862</v>
      </c>
      <c r="V1418">
        <f t="shared" ca="1" si="227"/>
        <v>0</v>
      </c>
      <c r="W1418" s="41">
        <f ca="1">VLOOKUP(LoanApplications!Q1418,Rates!$B$2:$C$7,2,FALSE)*V1418-800</f>
        <v>-800</v>
      </c>
      <c r="X1418">
        <f t="shared" si="228"/>
        <v>0</v>
      </c>
      <c r="Y1418" s="41">
        <f t="shared" ca="1" si="229"/>
        <v>0</v>
      </c>
    </row>
    <row r="1419" spans="10:25">
      <c r="J1419" s="47">
        <v>19</v>
      </c>
      <c r="K1419" s="48">
        <v>2.093</v>
      </c>
      <c r="L1419" s="49">
        <v>65</v>
      </c>
      <c r="M1419" s="47">
        <v>1</v>
      </c>
      <c r="N1419" s="37">
        <f t="shared" si="220"/>
        <v>-0.40900141862132244</v>
      </c>
      <c r="O1419" s="37">
        <f t="shared" si="221"/>
        <v>0.66431328991255045</v>
      </c>
      <c r="P1419" s="37">
        <f t="shared" si="222"/>
        <v>0.39915158638639253</v>
      </c>
      <c r="Q1419" s="1">
        <f>VLOOKUP(P1419,Rates!$A$2:$B$7,2,TRUE)</f>
        <v>0.3</v>
      </c>
      <c r="R1419" s="38">
        <f t="shared" ca="1" si="223"/>
        <v>0.24952233786328226</v>
      </c>
      <c r="S1419" s="53">
        <f t="shared" ca="1" si="224"/>
        <v>0</v>
      </c>
      <c r="T1419" s="38">
        <f t="shared" ca="1" si="225"/>
        <v>0.59658426661546116</v>
      </c>
      <c r="U1419" s="54">
        <f t="shared" ca="1" si="226"/>
        <v>1.8155753045555312</v>
      </c>
      <c r="V1419">
        <f t="shared" ca="1" si="227"/>
        <v>1</v>
      </c>
      <c r="W1419" s="41">
        <f ca="1">VLOOKUP(LoanApplications!Q1419,Rates!$B$2:$C$7,2,FALSE)*V1419-800</f>
        <v>-688.4261233343218</v>
      </c>
      <c r="X1419">
        <f t="shared" si="228"/>
        <v>1</v>
      </c>
      <c r="Y1419" s="41">
        <f t="shared" ca="1" si="229"/>
        <v>-688.4261233343218</v>
      </c>
    </row>
    <row r="1420" spans="10:25">
      <c r="J1420" s="47">
        <v>39</v>
      </c>
      <c r="K1420" s="48">
        <v>1.5449999999999999</v>
      </c>
      <c r="L1420" s="49">
        <v>52</v>
      </c>
      <c r="M1420" s="47">
        <v>1</v>
      </c>
      <c r="N1420" s="37">
        <f t="shared" si="220"/>
        <v>3.0467800133579921</v>
      </c>
      <c r="O1420" s="37">
        <f t="shared" si="221"/>
        <v>21.047462643421259</v>
      </c>
      <c r="P1420" s="37">
        <f t="shared" si="222"/>
        <v>0.95464330675265296</v>
      </c>
      <c r="Q1420" s="1">
        <f>VLOOKUP(P1420,Rates!$A$2:$B$7,2,TRUE)</f>
        <v>0.15</v>
      </c>
      <c r="R1420" s="38">
        <f t="shared" ca="1" si="223"/>
        <v>0.18789429815668135</v>
      </c>
      <c r="S1420" s="53">
        <f t="shared" ca="1" si="224"/>
        <v>1</v>
      </c>
      <c r="T1420" s="38">
        <f t="shared" ca="1" si="225"/>
        <v>0.88606606295291634</v>
      </c>
      <c r="U1420" s="54">
        <f t="shared" ca="1" si="226"/>
        <v>4.3442729962988205</v>
      </c>
      <c r="V1420">
        <f t="shared" ca="1" si="227"/>
        <v>8</v>
      </c>
      <c r="W1420" s="41">
        <f ca="1">VLOOKUP(LoanApplications!Q1420,Rates!$B$2:$C$7,2,FALSE)*V1420-800</f>
        <v>45.652073294430465</v>
      </c>
      <c r="X1420">
        <f t="shared" si="228"/>
        <v>1</v>
      </c>
      <c r="Y1420" s="41">
        <f t="shared" ca="1" si="229"/>
        <v>45.652073294430465</v>
      </c>
    </row>
    <row r="1421" spans="10:25">
      <c r="J1421" s="47">
        <v>11</v>
      </c>
      <c r="K1421" s="48">
        <v>1.5529999999999999</v>
      </c>
      <c r="L1421" s="49">
        <v>75</v>
      </c>
      <c r="M1421" s="47">
        <v>1</v>
      </c>
      <c r="N1421" s="37">
        <f t="shared" si="220"/>
        <v>4.5040679424545047</v>
      </c>
      <c r="O1421" s="37">
        <f t="shared" si="221"/>
        <v>90.384061630303563</v>
      </c>
      <c r="P1421" s="37">
        <f t="shared" si="222"/>
        <v>0.98905717274807148</v>
      </c>
      <c r="Q1421" s="1">
        <f>VLOOKUP(P1421,Rates!$A$2:$B$7,2,TRUE)</f>
        <v>0.15</v>
      </c>
      <c r="R1421" s="38">
        <f t="shared" ca="1" si="223"/>
        <v>0.91827772741354252</v>
      </c>
      <c r="S1421" s="53">
        <f t="shared" ca="1" si="224"/>
        <v>1</v>
      </c>
      <c r="T1421" s="38">
        <f t="shared" ca="1" si="225"/>
        <v>0.14561147031564448</v>
      </c>
      <c r="U1421" s="54">
        <f t="shared" ca="1" si="226"/>
        <v>0.3147384717224499</v>
      </c>
      <c r="V1421">
        <f t="shared" ca="1" si="227"/>
        <v>8</v>
      </c>
      <c r="W1421" s="41">
        <f ca="1">VLOOKUP(LoanApplications!Q1421,Rates!$B$2:$C$7,2,FALSE)*V1421-800</f>
        <v>45.652073294430465</v>
      </c>
      <c r="X1421">
        <f t="shared" si="228"/>
        <v>1</v>
      </c>
      <c r="Y1421" s="41">
        <f t="shared" ca="1" si="229"/>
        <v>45.652073294430465</v>
      </c>
    </row>
    <row r="1422" spans="10:25">
      <c r="J1422" s="47">
        <v>6</v>
      </c>
      <c r="K1422" s="48">
        <v>0.45</v>
      </c>
      <c r="L1422" s="49">
        <v>59</v>
      </c>
      <c r="M1422" s="47">
        <v>1</v>
      </c>
      <c r="N1422" s="37">
        <f t="shared" si="220"/>
        <v>1.0407813982368381</v>
      </c>
      <c r="O1422" s="37">
        <f t="shared" si="221"/>
        <v>2.8314286234994195</v>
      </c>
      <c r="P1422" s="37">
        <f t="shared" si="222"/>
        <v>0.73900074925925308</v>
      </c>
      <c r="Q1422" s="1">
        <f>VLOOKUP(P1422,Rates!$A$2:$B$7,2,TRUE)</f>
        <v>0.25</v>
      </c>
      <c r="R1422" s="38">
        <f t="shared" ca="1" si="223"/>
        <v>0.3826752530644818</v>
      </c>
      <c r="S1422" s="53">
        <f t="shared" ca="1" si="224"/>
        <v>1</v>
      </c>
      <c r="T1422" s="38">
        <f t="shared" ca="1" si="225"/>
        <v>7.9650743723994166E-2</v>
      </c>
      <c r="U1422" s="54">
        <f t="shared" ca="1" si="226"/>
        <v>0.1660041091839069</v>
      </c>
      <c r="V1422">
        <f t="shared" ca="1" si="227"/>
        <v>8</v>
      </c>
      <c r="W1422" s="41">
        <f ca="1">VLOOKUP(LoanApplications!Q1422,Rates!$B$2:$C$7,2,FALSE)*V1422-800</f>
        <v>76.803357187340907</v>
      </c>
      <c r="X1422">
        <f t="shared" si="228"/>
        <v>1</v>
      </c>
      <c r="Y1422" s="41">
        <f t="shared" ca="1" si="229"/>
        <v>76.803357187340907</v>
      </c>
    </row>
    <row r="1423" spans="10:25">
      <c r="J1423" s="47">
        <v>8</v>
      </c>
      <c r="K1423" s="48">
        <v>0</v>
      </c>
      <c r="L1423" s="49">
        <v>55.164000000000001</v>
      </c>
      <c r="M1423" s="47">
        <v>1</v>
      </c>
      <c r="N1423" s="37">
        <f t="shared" si="220"/>
        <v>2.2693736912542057</v>
      </c>
      <c r="O1423" s="37">
        <f t="shared" si="221"/>
        <v>9.6733404187263492</v>
      </c>
      <c r="P1423" s="37">
        <f t="shared" si="222"/>
        <v>0.90630861934793139</v>
      </c>
      <c r="Q1423" s="1">
        <f>VLOOKUP(P1423,Rates!$A$2:$B$7,2,TRUE)</f>
        <v>0.22</v>
      </c>
      <c r="R1423" s="38">
        <f t="shared" ca="1" si="223"/>
        <v>0.52691320247097639</v>
      </c>
      <c r="S1423" s="53">
        <f t="shared" ca="1" si="224"/>
        <v>1</v>
      </c>
      <c r="T1423" s="38">
        <f t="shared" ca="1" si="225"/>
        <v>0.97647298105773717</v>
      </c>
      <c r="U1423" s="54">
        <f t="shared" ca="1" si="226"/>
        <v>7.4992115521109666</v>
      </c>
      <c r="V1423">
        <f t="shared" ca="1" si="227"/>
        <v>8</v>
      </c>
      <c r="W1423" s="41">
        <f ca="1">VLOOKUP(LoanApplications!Q1423,Rates!$B$2:$C$7,2,FALSE)*V1423-800</f>
        <v>67.398382478407598</v>
      </c>
      <c r="X1423">
        <f t="shared" si="228"/>
        <v>1</v>
      </c>
      <c r="Y1423" s="41">
        <f t="shared" ca="1" si="229"/>
        <v>67.398382478407598</v>
      </c>
    </row>
    <row r="1424" spans="10:25">
      <c r="J1424" s="47">
        <v>12</v>
      </c>
      <c r="K1424" s="48">
        <v>1.1839999999999999</v>
      </c>
      <c r="L1424" s="49">
        <v>55</v>
      </c>
      <c r="M1424" s="47">
        <v>1</v>
      </c>
      <c r="N1424" s="37">
        <f t="shared" si="220"/>
        <v>-2.7187252912253754</v>
      </c>
      <c r="O1424" s="37">
        <f t="shared" si="221"/>
        <v>6.5958779096010833E-2</v>
      </c>
      <c r="P1424" s="37">
        <f t="shared" si="222"/>
        <v>6.187742001801172E-2</v>
      </c>
      <c r="Q1424" s="1">
        <f>VLOOKUP(P1424,Rates!$A$2:$B$7,2,TRUE)</f>
        <v>0.35</v>
      </c>
      <c r="R1424" s="38">
        <f t="shared" ca="1" si="223"/>
        <v>0.10933019441715153</v>
      </c>
      <c r="S1424" s="53">
        <f t="shared" ca="1" si="224"/>
        <v>0</v>
      </c>
      <c r="T1424" s="38">
        <f t="shared" ca="1" si="225"/>
        <v>0.25834019101346517</v>
      </c>
      <c r="U1424" s="54">
        <f t="shared" ca="1" si="226"/>
        <v>0.59772923880588724</v>
      </c>
      <c r="V1424">
        <f t="shared" ca="1" si="227"/>
        <v>0</v>
      </c>
      <c r="W1424" s="41">
        <f ca="1">VLOOKUP(LoanApplications!Q1424,Rates!$B$2:$C$7,2,FALSE)*V1424-800</f>
        <v>-800</v>
      </c>
      <c r="X1424">
        <f t="shared" si="228"/>
        <v>0</v>
      </c>
      <c r="Y1424" s="41">
        <f t="shared" ca="1" si="229"/>
        <v>0</v>
      </c>
    </row>
    <row r="1425" spans="10:25">
      <c r="J1425" s="47">
        <v>2</v>
      </c>
      <c r="K1425" s="48">
        <v>2.2389999999999999</v>
      </c>
      <c r="L1425" s="49">
        <v>75</v>
      </c>
      <c r="M1425" s="47">
        <v>1</v>
      </c>
      <c r="N1425" s="37">
        <f t="shared" si="220"/>
        <v>-2.1553318057212607</v>
      </c>
      <c r="O1425" s="37">
        <f t="shared" si="221"/>
        <v>0.11586473965059844</v>
      </c>
      <c r="P1425" s="37">
        <f t="shared" si="222"/>
        <v>0.10383403609193549</v>
      </c>
      <c r="Q1425" s="1">
        <f>VLOOKUP(P1425,Rates!$A$2:$B$7,2,TRUE)</f>
        <v>0.35</v>
      </c>
      <c r="R1425" s="38">
        <f t="shared" ca="1" si="223"/>
        <v>0.88653615293266397</v>
      </c>
      <c r="S1425" s="53">
        <f t="shared" ca="1" si="224"/>
        <v>0</v>
      </c>
      <c r="T1425" s="38">
        <f t="shared" ca="1" si="225"/>
        <v>0.53360126949775211</v>
      </c>
      <c r="U1425" s="54">
        <f t="shared" ca="1" si="226"/>
        <v>1.5254287317145212</v>
      </c>
      <c r="V1425">
        <f t="shared" ca="1" si="227"/>
        <v>1</v>
      </c>
      <c r="W1425" s="41">
        <f ca="1">VLOOKUP(LoanApplications!Q1425,Rates!$B$2:$C$7,2,FALSE)*V1425-800</f>
        <v>-686.43516829366274</v>
      </c>
      <c r="X1425">
        <f t="shared" si="228"/>
        <v>0</v>
      </c>
      <c r="Y1425" s="41">
        <f t="shared" ca="1" si="229"/>
        <v>0</v>
      </c>
    </row>
    <row r="1426" spans="10:25">
      <c r="J1426" s="47">
        <v>2</v>
      </c>
      <c r="K1426" s="48">
        <v>0.121</v>
      </c>
      <c r="L1426" s="49">
        <v>51</v>
      </c>
      <c r="M1426" s="47">
        <v>1</v>
      </c>
      <c r="N1426" s="37">
        <f t="shared" si="220"/>
        <v>-2.3725004168073092</v>
      </c>
      <c r="O1426" s="37">
        <f t="shared" si="221"/>
        <v>9.324727748019071E-2</v>
      </c>
      <c r="P1426" s="37">
        <f t="shared" si="222"/>
        <v>8.5293857484022254E-2</v>
      </c>
      <c r="Q1426" s="1">
        <f>VLOOKUP(P1426,Rates!$A$2:$B$7,2,TRUE)</f>
        <v>0.35</v>
      </c>
      <c r="R1426" s="38">
        <f t="shared" ca="1" si="223"/>
        <v>0.17881519678062818</v>
      </c>
      <c r="S1426" s="53">
        <f t="shared" ca="1" si="224"/>
        <v>0</v>
      </c>
      <c r="T1426" s="38">
        <f t="shared" ca="1" si="225"/>
        <v>0.21781457371412805</v>
      </c>
      <c r="U1426" s="54">
        <f t="shared" ca="1" si="226"/>
        <v>0.49132689706446947</v>
      </c>
      <c r="V1426">
        <f t="shared" ca="1" si="227"/>
        <v>0</v>
      </c>
      <c r="W1426" s="41">
        <f ca="1">VLOOKUP(LoanApplications!Q1426,Rates!$B$2:$C$7,2,FALSE)*V1426-800</f>
        <v>-800</v>
      </c>
      <c r="X1426">
        <f t="shared" si="228"/>
        <v>0</v>
      </c>
      <c r="Y1426" s="41">
        <f t="shared" ca="1" si="229"/>
        <v>0</v>
      </c>
    </row>
    <row r="1427" spans="10:25">
      <c r="J1427" s="47">
        <v>2</v>
      </c>
      <c r="K1427" s="48">
        <v>1.496</v>
      </c>
      <c r="L1427" s="49">
        <v>67</v>
      </c>
      <c r="M1427" s="47">
        <v>1</v>
      </c>
      <c r="N1427" s="37">
        <f t="shared" si="220"/>
        <v>-2.0321497466803962</v>
      </c>
      <c r="O1427" s="37">
        <f t="shared" si="221"/>
        <v>0.13105348630823338</v>
      </c>
      <c r="P1427" s="37">
        <f t="shared" si="222"/>
        <v>0.11586851364208504</v>
      </c>
      <c r="Q1427" s="1">
        <f>VLOOKUP(P1427,Rates!$A$2:$B$7,2,TRUE)</f>
        <v>0.35</v>
      </c>
      <c r="R1427" s="38">
        <f t="shared" ca="1" si="223"/>
        <v>0.58454279589700031</v>
      </c>
      <c r="S1427" s="53">
        <f t="shared" ca="1" si="224"/>
        <v>0</v>
      </c>
      <c r="T1427" s="38">
        <f t="shared" ca="1" si="225"/>
        <v>0.16786988477178078</v>
      </c>
      <c r="U1427" s="54">
        <f t="shared" ca="1" si="226"/>
        <v>0.36753292378575719</v>
      </c>
      <c r="V1427">
        <f t="shared" ca="1" si="227"/>
        <v>0</v>
      </c>
      <c r="W1427" s="41">
        <f ca="1">VLOOKUP(LoanApplications!Q1427,Rates!$B$2:$C$7,2,FALSE)*V1427-800</f>
        <v>-800</v>
      </c>
      <c r="X1427">
        <f t="shared" si="228"/>
        <v>0</v>
      </c>
      <c r="Y1427" s="41">
        <f t="shared" ca="1" si="229"/>
        <v>0</v>
      </c>
    </row>
    <row r="1428" spans="10:25">
      <c r="J1428" s="47">
        <v>11</v>
      </c>
      <c r="K1428" s="48">
        <v>5.6999999999999995E-2</v>
      </c>
      <c r="L1428" s="49">
        <v>47</v>
      </c>
      <c r="M1428" s="47">
        <v>1</v>
      </c>
      <c r="N1428" s="37">
        <f t="shared" si="220"/>
        <v>-0.90287127951913959</v>
      </c>
      <c r="O1428" s="37">
        <f t="shared" si="221"/>
        <v>0.40540395893077297</v>
      </c>
      <c r="P1428" s="37">
        <f t="shared" si="222"/>
        <v>0.2884608061295082</v>
      </c>
      <c r="Q1428" s="1">
        <f>VLOOKUP(P1428,Rates!$A$2:$B$7,2,TRUE)</f>
        <v>0.3</v>
      </c>
      <c r="R1428" s="38">
        <f t="shared" ca="1" si="223"/>
        <v>0.45732587350989817</v>
      </c>
      <c r="S1428" s="53">
        <f t="shared" ca="1" si="224"/>
        <v>0</v>
      </c>
      <c r="T1428" s="38">
        <f t="shared" ca="1" si="225"/>
        <v>0.90624567903472997</v>
      </c>
      <c r="U1428" s="54">
        <f t="shared" ca="1" si="226"/>
        <v>4.7341550497950564</v>
      </c>
      <c r="V1428">
        <f t="shared" ca="1" si="227"/>
        <v>4</v>
      </c>
      <c r="W1428" s="41">
        <f ca="1">VLOOKUP(LoanApplications!Q1428,Rates!$B$2:$C$7,2,FALSE)*V1428-800</f>
        <v>-353.70449333728743</v>
      </c>
      <c r="X1428">
        <f t="shared" si="228"/>
        <v>0</v>
      </c>
      <c r="Y1428" s="41">
        <f t="shared" ca="1" si="229"/>
        <v>0</v>
      </c>
    </row>
    <row r="1429" spans="10:25">
      <c r="J1429" s="47">
        <v>23</v>
      </c>
      <c r="K1429" s="48">
        <v>1.1759999999999999</v>
      </c>
      <c r="L1429" s="49">
        <v>45</v>
      </c>
      <c r="M1429" s="47">
        <v>1</v>
      </c>
      <c r="N1429" s="37">
        <f t="shared" si="220"/>
        <v>-3.724088528723442</v>
      </c>
      <c r="O1429" s="37">
        <f t="shared" si="221"/>
        <v>2.4135088844627998E-2</v>
      </c>
      <c r="P1429" s="37">
        <f t="shared" si="222"/>
        <v>2.3566313768094656E-2</v>
      </c>
      <c r="Q1429" s="1">
        <f>VLOOKUP(P1429,Rates!$A$2:$B$7,2,TRUE)</f>
        <v>0.35</v>
      </c>
      <c r="R1429" s="38">
        <f t="shared" ca="1" si="223"/>
        <v>3.9806329629926585E-2</v>
      </c>
      <c r="S1429" s="53">
        <f t="shared" ca="1" si="224"/>
        <v>0</v>
      </c>
      <c r="T1429" s="38">
        <f t="shared" ca="1" si="225"/>
        <v>8.7909377344993933E-2</v>
      </c>
      <c r="U1429" s="54">
        <f t="shared" ca="1" si="226"/>
        <v>0.18403185379619016</v>
      </c>
      <c r="V1429">
        <f t="shared" ca="1" si="227"/>
        <v>0</v>
      </c>
      <c r="W1429" s="41">
        <f ca="1">VLOOKUP(LoanApplications!Q1429,Rates!$B$2:$C$7,2,FALSE)*V1429-800</f>
        <v>-800</v>
      </c>
      <c r="X1429">
        <f t="shared" si="228"/>
        <v>0</v>
      </c>
      <c r="Y1429" s="41">
        <f t="shared" ca="1" si="229"/>
        <v>0</v>
      </c>
    </row>
    <row r="1430" spans="10:25">
      <c r="J1430" s="47">
        <v>6</v>
      </c>
      <c r="K1430" s="48">
        <v>2.3329999999999997</v>
      </c>
      <c r="L1430" s="49">
        <v>74</v>
      </c>
      <c r="M1430" s="47">
        <v>1</v>
      </c>
      <c r="N1430" s="37">
        <f t="shared" si="220"/>
        <v>-1.7795264658315446</v>
      </c>
      <c r="O1430" s="37">
        <f t="shared" si="221"/>
        <v>0.16871802210367146</v>
      </c>
      <c r="P1430" s="37">
        <f t="shared" si="222"/>
        <v>0.14436161581557719</v>
      </c>
      <c r="Q1430" s="1">
        <f>VLOOKUP(P1430,Rates!$A$2:$B$7,2,TRUE)</f>
        <v>0.35</v>
      </c>
      <c r="R1430" s="38">
        <f t="shared" ca="1" si="223"/>
        <v>9.4163577039289015E-3</v>
      </c>
      <c r="S1430" s="53">
        <f t="shared" ca="1" si="224"/>
        <v>0</v>
      </c>
      <c r="T1430" s="38">
        <f t="shared" ca="1" si="225"/>
        <v>0.57420107475908089</v>
      </c>
      <c r="U1430" s="54">
        <f t="shared" ca="1" si="226"/>
        <v>1.7075761012392092</v>
      </c>
      <c r="V1430">
        <f t="shared" ca="1" si="227"/>
        <v>1</v>
      </c>
      <c r="W1430" s="41">
        <f ca="1">VLOOKUP(LoanApplications!Q1430,Rates!$B$2:$C$7,2,FALSE)*V1430-800</f>
        <v>-686.43516829366274</v>
      </c>
      <c r="X1430">
        <f t="shared" si="228"/>
        <v>0</v>
      </c>
      <c r="Y1430" s="41">
        <f t="shared" ca="1" si="229"/>
        <v>0</v>
      </c>
    </row>
    <row r="1431" spans="10:25">
      <c r="J1431" s="47">
        <v>20</v>
      </c>
      <c r="K1431" s="48">
        <v>1.171</v>
      </c>
      <c r="L1431" s="49">
        <v>49</v>
      </c>
      <c r="M1431" s="47">
        <v>1</v>
      </c>
      <c r="N1431" s="37">
        <f t="shared" si="220"/>
        <v>-2.8067386394892537</v>
      </c>
      <c r="O1431" s="37">
        <f t="shared" si="221"/>
        <v>6.040166310984408E-2</v>
      </c>
      <c r="P1431" s="37">
        <f t="shared" si="222"/>
        <v>5.6961116915550551E-2</v>
      </c>
      <c r="Q1431" s="1">
        <f>VLOOKUP(P1431,Rates!$A$2:$B$7,2,TRUE)</f>
        <v>0.35</v>
      </c>
      <c r="R1431" s="38">
        <f t="shared" ca="1" si="223"/>
        <v>0.20864155267494322</v>
      </c>
      <c r="S1431" s="53">
        <f t="shared" ca="1" si="224"/>
        <v>0</v>
      </c>
      <c r="T1431" s="38">
        <f t="shared" ca="1" si="225"/>
        <v>0.91499310771248565</v>
      </c>
      <c r="U1431" s="54">
        <f t="shared" ca="1" si="226"/>
        <v>4.9300458800872562</v>
      </c>
      <c r="V1431">
        <f t="shared" ca="1" si="227"/>
        <v>4</v>
      </c>
      <c r="W1431" s="41">
        <f ca="1">VLOOKUP(LoanApplications!Q1431,Rates!$B$2:$C$7,2,FALSE)*V1431-800</f>
        <v>-345.74067317465091</v>
      </c>
      <c r="X1431">
        <f t="shared" si="228"/>
        <v>0</v>
      </c>
      <c r="Y1431" s="41">
        <f t="shared" ca="1" si="229"/>
        <v>0</v>
      </c>
    </row>
    <row r="1432" spans="10:25">
      <c r="J1432" s="47">
        <v>6</v>
      </c>
      <c r="K1432" s="48">
        <v>0.63600000000000001</v>
      </c>
      <c r="L1432" s="49">
        <v>59</v>
      </c>
      <c r="M1432" s="47">
        <v>1</v>
      </c>
      <c r="N1432" s="37">
        <f t="shared" si="220"/>
        <v>5.7637699076405369E-2</v>
      </c>
      <c r="O1432" s="37">
        <f t="shared" si="221"/>
        <v>1.0593311295303294</v>
      </c>
      <c r="P1432" s="37">
        <f t="shared" si="222"/>
        <v>0.51440543695949015</v>
      </c>
      <c r="Q1432" s="1">
        <f>VLOOKUP(P1432,Rates!$A$2:$B$7,2,TRUE)</f>
        <v>0.28000000000000003</v>
      </c>
      <c r="R1432" s="38">
        <f t="shared" ca="1" si="223"/>
        <v>0.90000425709402632</v>
      </c>
      <c r="S1432" s="53">
        <f t="shared" ca="1" si="224"/>
        <v>1</v>
      </c>
      <c r="T1432" s="38">
        <f t="shared" ca="1" si="225"/>
        <v>0.90315014151752415</v>
      </c>
      <c r="U1432" s="54">
        <f t="shared" ca="1" si="226"/>
        <v>4.6691867006666801</v>
      </c>
      <c r="V1432">
        <f t="shared" ca="1" si="227"/>
        <v>8</v>
      </c>
      <c r="W1432" s="41">
        <f ca="1">VLOOKUP(LoanApplications!Q1432,Rates!$B$2:$C$7,2,FALSE)*V1432-800</f>
        <v>86.259095044028413</v>
      </c>
      <c r="X1432">
        <f t="shared" si="228"/>
        <v>1</v>
      </c>
      <c r="Y1432" s="41">
        <f t="shared" ca="1" si="229"/>
        <v>86.259095044028413</v>
      </c>
    </row>
    <row r="1433" spans="10:25">
      <c r="J1433" s="47">
        <v>5</v>
      </c>
      <c r="K1433" s="48">
        <v>1.9769999999999999</v>
      </c>
      <c r="L1433" s="49">
        <v>74</v>
      </c>
      <c r="M1433" s="47">
        <v>1</v>
      </c>
      <c r="N1433" s="37">
        <f t="shared" si="220"/>
        <v>-0.23485463992150812</v>
      </c>
      <c r="O1433" s="37">
        <f t="shared" si="221"/>
        <v>0.79068577542209983</v>
      </c>
      <c r="P1433" s="37">
        <f t="shared" si="222"/>
        <v>0.44155473074873769</v>
      </c>
      <c r="Q1433" s="1">
        <f>VLOOKUP(P1433,Rates!$A$2:$B$7,2,TRUE)</f>
        <v>0.3</v>
      </c>
      <c r="R1433" s="38">
        <f t="shared" ca="1" si="223"/>
        <v>0.9072288918223157</v>
      </c>
      <c r="S1433" s="53">
        <f t="shared" ca="1" si="224"/>
        <v>1</v>
      </c>
      <c r="T1433" s="38">
        <f t="shared" ca="1" si="225"/>
        <v>0.60977496515898466</v>
      </c>
      <c r="U1433" s="54">
        <f t="shared" ca="1" si="226"/>
        <v>1.8820633877064752</v>
      </c>
      <c r="V1433">
        <f t="shared" ca="1" si="227"/>
        <v>8</v>
      </c>
      <c r="W1433" s="41">
        <f ca="1">VLOOKUP(LoanApplications!Q1433,Rates!$B$2:$C$7,2,FALSE)*V1433-800</f>
        <v>92.591013325425138</v>
      </c>
      <c r="X1433">
        <f t="shared" si="228"/>
        <v>1</v>
      </c>
      <c r="Y1433" s="41">
        <f t="shared" ca="1" si="229"/>
        <v>92.591013325425138</v>
      </c>
    </row>
    <row r="1434" spans="10:25">
      <c r="J1434" s="47">
        <v>23</v>
      </c>
      <c r="K1434" s="48">
        <v>1.8800000000000001</v>
      </c>
      <c r="L1434" s="49">
        <v>62</v>
      </c>
      <c r="M1434" s="47">
        <v>1</v>
      </c>
      <c r="N1434" s="37">
        <f t="shared" si="220"/>
        <v>0.63849284206732904</v>
      </c>
      <c r="O1434" s="37">
        <f t="shared" si="221"/>
        <v>1.8936247359737375</v>
      </c>
      <c r="P1434" s="37">
        <f t="shared" si="222"/>
        <v>0.65441268607918202</v>
      </c>
      <c r="Q1434" s="1">
        <f>VLOOKUP(P1434,Rates!$A$2:$B$7,2,TRUE)</f>
        <v>0.25</v>
      </c>
      <c r="R1434" s="38">
        <f t="shared" ca="1" si="223"/>
        <v>5.8021441228080284E-2</v>
      </c>
      <c r="S1434" s="53">
        <f t="shared" ca="1" si="224"/>
        <v>0</v>
      </c>
      <c r="T1434" s="38">
        <f t="shared" ca="1" si="225"/>
        <v>0.93816160134570337</v>
      </c>
      <c r="U1434" s="54">
        <f t="shared" ca="1" si="226"/>
        <v>5.5664615400410362</v>
      </c>
      <c r="V1434">
        <f t="shared" ca="1" si="227"/>
        <v>5</v>
      </c>
      <c r="W1434" s="41">
        <f ca="1">VLOOKUP(LoanApplications!Q1434,Rates!$B$2:$C$7,2,FALSE)*V1434-800</f>
        <v>-251.9979017579119</v>
      </c>
      <c r="X1434">
        <f t="shared" si="228"/>
        <v>1</v>
      </c>
      <c r="Y1434" s="41">
        <f t="shared" ca="1" si="229"/>
        <v>-251.9979017579119</v>
      </c>
    </row>
    <row r="1435" spans="10:25">
      <c r="J1435" s="47">
        <v>11</v>
      </c>
      <c r="K1435" s="48">
        <v>9.2999999999999999E-2</v>
      </c>
      <c r="L1435" s="49">
        <v>51</v>
      </c>
      <c r="M1435" s="47">
        <v>1</v>
      </c>
      <c r="N1435" s="37">
        <f t="shared" si="220"/>
        <v>0.80889635261809545</v>
      </c>
      <c r="O1435" s="37">
        <f t="shared" si="221"/>
        <v>2.2454284574268759</v>
      </c>
      <c r="P1435" s="37">
        <f t="shared" si="222"/>
        <v>0.6918742738846736</v>
      </c>
      <c r="Q1435" s="1">
        <f>VLOOKUP(P1435,Rates!$A$2:$B$7,2,TRUE)</f>
        <v>0.25</v>
      </c>
      <c r="R1435" s="38">
        <f t="shared" ca="1" si="223"/>
        <v>0.61308876130260992</v>
      </c>
      <c r="S1435" s="53">
        <f t="shared" ca="1" si="224"/>
        <v>1</v>
      </c>
      <c r="T1435" s="38">
        <f t="shared" ca="1" si="225"/>
        <v>0.25001374577553437</v>
      </c>
      <c r="U1435" s="54">
        <f t="shared" ca="1" si="226"/>
        <v>0.57540080064089549</v>
      </c>
      <c r="V1435">
        <f t="shared" ca="1" si="227"/>
        <v>8</v>
      </c>
      <c r="W1435" s="41">
        <f ca="1">VLOOKUP(LoanApplications!Q1435,Rates!$B$2:$C$7,2,FALSE)*V1435-800</f>
        <v>76.803357187340907</v>
      </c>
      <c r="X1435">
        <f t="shared" si="228"/>
        <v>1</v>
      </c>
      <c r="Y1435" s="41">
        <f t="shared" ca="1" si="229"/>
        <v>76.803357187340907</v>
      </c>
    </row>
    <row r="1436" spans="10:25">
      <c r="J1436" s="47">
        <v>11</v>
      </c>
      <c r="K1436" s="48">
        <v>1.2349999999999999</v>
      </c>
      <c r="L1436" s="49">
        <v>71</v>
      </c>
      <c r="M1436" s="47">
        <v>1</v>
      </c>
      <c r="N1436" s="37">
        <f t="shared" si="220"/>
        <v>4.2828730154959942</v>
      </c>
      <c r="O1436" s="37">
        <f t="shared" si="221"/>
        <v>72.448286340804884</v>
      </c>
      <c r="P1436" s="37">
        <f t="shared" si="222"/>
        <v>0.98638497846825268</v>
      </c>
      <c r="Q1436" s="1">
        <f>VLOOKUP(P1436,Rates!$A$2:$B$7,2,TRUE)</f>
        <v>0.15</v>
      </c>
      <c r="R1436" s="38">
        <f t="shared" ca="1" si="223"/>
        <v>0.94735344320381143</v>
      </c>
      <c r="S1436" s="53">
        <f t="shared" ca="1" si="224"/>
        <v>1</v>
      </c>
      <c r="T1436" s="38">
        <f t="shared" ca="1" si="225"/>
        <v>4.3732531377647654E-2</v>
      </c>
      <c r="U1436" s="54">
        <f t="shared" ca="1" si="226"/>
        <v>8.9435252335755902E-2</v>
      </c>
      <c r="V1436">
        <f t="shared" ca="1" si="227"/>
        <v>8</v>
      </c>
      <c r="W1436" s="41">
        <f ca="1">VLOOKUP(LoanApplications!Q1436,Rates!$B$2:$C$7,2,FALSE)*V1436-800</f>
        <v>45.652073294430465</v>
      </c>
      <c r="X1436">
        <f t="shared" si="228"/>
        <v>1</v>
      </c>
      <c r="Y1436" s="41">
        <f t="shared" ca="1" si="229"/>
        <v>45.652073294430465</v>
      </c>
    </row>
    <row r="1437" spans="10:25">
      <c r="J1437" s="47">
        <v>18</v>
      </c>
      <c r="K1437" s="48">
        <v>0.96300000000000008</v>
      </c>
      <c r="L1437" s="49">
        <v>58</v>
      </c>
      <c r="M1437" s="47">
        <v>1</v>
      </c>
      <c r="N1437" s="37">
        <f t="shared" si="220"/>
        <v>1.8982231268715104</v>
      </c>
      <c r="O1437" s="37">
        <f t="shared" si="221"/>
        <v>6.6740250044703382</v>
      </c>
      <c r="P1437" s="37">
        <f t="shared" si="222"/>
        <v>0.8696902864640822</v>
      </c>
      <c r="Q1437" s="1">
        <f>VLOOKUP(P1437,Rates!$A$2:$B$7,2,TRUE)</f>
        <v>0.22</v>
      </c>
      <c r="R1437" s="38">
        <f t="shared" ca="1" si="223"/>
        <v>0.3940673434321722</v>
      </c>
      <c r="S1437" s="53">
        <f t="shared" ca="1" si="224"/>
        <v>1</v>
      </c>
      <c r="T1437" s="38">
        <f t="shared" ca="1" si="225"/>
        <v>0.65134838005938611</v>
      </c>
      <c r="U1437" s="54">
        <f t="shared" ca="1" si="226"/>
        <v>2.1073641580052498</v>
      </c>
      <c r="V1437">
        <f t="shared" ca="1" si="227"/>
        <v>8</v>
      </c>
      <c r="W1437" s="41">
        <f ca="1">VLOOKUP(LoanApplications!Q1437,Rates!$B$2:$C$7,2,FALSE)*V1437-800</f>
        <v>67.398382478407598</v>
      </c>
      <c r="X1437">
        <f t="shared" si="228"/>
        <v>1</v>
      </c>
      <c r="Y1437" s="41">
        <f t="shared" ca="1" si="229"/>
        <v>67.398382478407598</v>
      </c>
    </row>
    <row r="1438" spans="10:25">
      <c r="J1438" s="47">
        <v>8</v>
      </c>
      <c r="K1438" s="48">
        <v>0.52699999999999991</v>
      </c>
      <c r="L1438" s="49">
        <v>51.5</v>
      </c>
      <c r="M1438" s="47">
        <v>1</v>
      </c>
      <c r="N1438" s="37">
        <f t="shared" si="220"/>
        <v>-2.258481137638686</v>
      </c>
      <c r="O1438" s="37">
        <f t="shared" si="221"/>
        <v>0.10450909920471002</v>
      </c>
      <c r="P1438" s="37">
        <f t="shared" si="222"/>
        <v>9.4620405825502643E-2</v>
      </c>
      <c r="Q1438" s="1">
        <f>VLOOKUP(P1438,Rates!$A$2:$B$7,2,TRUE)</f>
        <v>0.35</v>
      </c>
      <c r="R1438" s="38">
        <f t="shared" ca="1" si="223"/>
        <v>0.78770180125159051</v>
      </c>
      <c r="S1438" s="53">
        <f t="shared" ca="1" si="224"/>
        <v>0</v>
      </c>
      <c r="T1438" s="38">
        <f t="shared" ca="1" si="225"/>
        <v>0.94600660133248293</v>
      </c>
      <c r="U1438" s="54">
        <f t="shared" ca="1" si="226"/>
        <v>5.8377869735769119</v>
      </c>
      <c r="V1438">
        <f t="shared" ca="1" si="227"/>
        <v>5</v>
      </c>
      <c r="W1438" s="41">
        <f ca="1">VLOOKUP(LoanApplications!Q1438,Rates!$B$2:$C$7,2,FALSE)*V1438-800</f>
        <v>-232.17584146831359</v>
      </c>
      <c r="X1438">
        <f t="shared" si="228"/>
        <v>0</v>
      </c>
      <c r="Y1438" s="41">
        <f t="shared" ca="1" si="229"/>
        <v>0</v>
      </c>
    </row>
    <row r="1439" spans="10:25">
      <c r="J1439" s="47">
        <v>14</v>
      </c>
      <c r="K1439" s="48">
        <v>0.30399999999999999</v>
      </c>
      <c r="L1439" s="49">
        <v>49</v>
      </c>
      <c r="M1439" s="47">
        <v>1</v>
      </c>
      <c r="N1439" s="37">
        <f t="shared" si="220"/>
        <v>-0.24628485733329342</v>
      </c>
      <c r="O1439" s="37">
        <f t="shared" si="221"/>
        <v>0.78169952036666146</v>
      </c>
      <c r="P1439" s="37">
        <f t="shared" si="222"/>
        <v>0.43873813257007171</v>
      </c>
      <c r="Q1439" s="1">
        <f>VLOOKUP(P1439,Rates!$A$2:$B$7,2,TRUE)</f>
        <v>0.3</v>
      </c>
      <c r="R1439" s="38">
        <f t="shared" ca="1" si="223"/>
        <v>0.49175093376141676</v>
      </c>
      <c r="S1439" s="53">
        <f t="shared" ca="1" si="224"/>
        <v>0</v>
      </c>
      <c r="T1439" s="38">
        <f t="shared" ca="1" si="225"/>
        <v>0.64483821920799389</v>
      </c>
      <c r="U1439" s="54">
        <f t="shared" ca="1" si="226"/>
        <v>2.0703637455498547</v>
      </c>
      <c r="V1439">
        <f t="shared" ca="1" si="227"/>
        <v>2</v>
      </c>
      <c r="W1439" s="41">
        <f ca="1">VLOOKUP(LoanApplications!Q1439,Rates!$B$2:$C$7,2,FALSE)*V1439-800</f>
        <v>-576.85224666864372</v>
      </c>
      <c r="X1439">
        <f t="shared" si="228"/>
        <v>1</v>
      </c>
      <c r="Y1439" s="41">
        <f t="shared" ca="1" si="229"/>
        <v>-576.85224666864372</v>
      </c>
    </row>
    <row r="1440" spans="10:25">
      <c r="J1440" s="47">
        <v>3</v>
      </c>
      <c r="K1440" s="48">
        <v>0.14299999999999999</v>
      </c>
      <c r="L1440" s="49">
        <v>58</v>
      </c>
      <c r="M1440" s="47">
        <v>1</v>
      </c>
      <c r="N1440" s="37">
        <f t="shared" si="220"/>
        <v>1.1768514821609486</v>
      </c>
      <c r="O1440" s="37">
        <f t="shared" si="221"/>
        <v>3.2441438613146518</v>
      </c>
      <c r="P1440" s="37">
        <f t="shared" si="222"/>
        <v>0.76438121970487505</v>
      </c>
      <c r="Q1440" s="1">
        <f>VLOOKUP(P1440,Rates!$A$2:$B$7,2,TRUE)</f>
        <v>0.25</v>
      </c>
      <c r="R1440" s="38">
        <f t="shared" ca="1" si="223"/>
        <v>0.37608606203690775</v>
      </c>
      <c r="S1440" s="53">
        <f t="shared" ca="1" si="224"/>
        <v>1</v>
      </c>
      <c r="T1440" s="38">
        <f t="shared" ca="1" si="225"/>
        <v>0.47094977539039218</v>
      </c>
      <c r="U1440" s="54">
        <f t="shared" ca="1" si="226"/>
        <v>1.2733438181587058</v>
      </c>
      <c r="V1440">
        <f t="shared" ca="1" si="227"/>
        <v>8</v>
      </c>
      <c r="W1440" s="41">
        <f ca="1">VLOOKUP(LoanApplications!Q1440,Rates!$B$2:$C$7,2,FALSE)*V1440-800</f>
        <v>76.803357187340907</v>
      </c>
      <c r="X1440">
        <f t="shared" si="228"/>
        <v>1</v>
      </c>
      <c r="Y1440" s="41">
        <f t="shared" ca="1" si="229"/>
        <v>76.803357187340907</v>
      </c>
    </row>
    <row r="1441" spans="10:25">
      <c r="J1441" s="47">
        <v>19</v>
      </c>
      <c r="K1441" s="48">
        <v>0.70199999999999996</v>
      </c>
      <c r="L1441" s="49">
        <v>60</v>
      </c>
      <c r="M1441" s="47">
        <v>1</v>
      </c>
      <c r="N1441" s="37">
        <f t="shared" si="220"/>
        <v>4.5658665630885693</v>
      </c>
      <c r="O1441" s="37">
        <f t="shared" si="221"/>
        <v>96.145874393334353</v>
      </c>
      <c r="P1441" s="37">
        <f t="shared" si="222"/>
        <v>0.9897062020775983</v>
      </c>
      <c r="Q1441" s="1">
        <f>VLOOKUP(P1441,Rates!$A$2:$B$7,2,TRUE)</f>
        <v>0.15</v>
      </c>
      <c r="R1441" s="38">
        <f t="shared" ca="1" si="223"/>
        <v>0.59769655367575358</v>
      </c>
      <c r="S1441" s="53">
        <f t="shared" ca="1" si="224"/>
        <v>1</v>
      </c>
      <c r="T1441" s="38">
        <f t="shared" ca="1" si="225"/>
        <v>0.79836518307680637</v>
      </c>
      <c r="U1441" s="54">
        <f t="shared" ca="1" si="226"/>
        <v>3.2025941094086732</v>
      </c>
      <c r="V1441">
        <f t="shared" ca="1" si="227"/>
        <v>8</v>
      </c>
      <c r="W1441" s="41">
        <f ca="1">VLOOKUP(LoanApplications!Q1441,Rates!$B$2:$C$7,2,FALSE)*V1441-800</f>
        <v>45.652073294430465</v>
      </c>
      <c r="X1441">
        <f t="shared" si="228"/>
        <v>1</v>
      </c>
      <c r="Y1441" s="41">
        <f t="shared" ca="1" si="229"/>
        <v>45.652073294430465</v>
      </c>
    </row>
    <row r="1442" spans="10:25">
      <c r="J1442" s="47">
        <v>14</v>
      </c>
      <c r="K1442" s="48">
        <v>1.46</v>
      </c>
      <c r="L1442" s="49">
        <v>60</v>
      </c>
      <c r="M1442" s="47">
        <v>1</v>
      </c>
      <c r="N1442" s="37">
        <f t="shared" si="220"/>
        <v>-1.1259286539697726</v>
      </c>
      <c r="O1442" s="37">
        <f t="shared" si="221"/>
        <v>0.32435111750226797</v>
      </c>
      <c r="P1442" s="37">
        <f t="shared" si="222"/>
        <v>0.24491323578447655</v>
      </c>
      <c r="Q1442" s="1">
        <f>VLOOKUP(P1442,Rates!$A$2:$B$7,2,TRUE)</f>
        <v>0.35</v>
      </c>
      <c r="R1442" s="38">
        <f t="shared" ca="1" si="223"/>
        <v>0.37860895683301454</v>
      </c>
      <c r="S1442" s="53">
        <f t="shared" ca="1" si="224"/>
        <v>0</v>
      </c>
      <c r="T1442" s="38">
        <f t="shared" ca="1" si="225"/>
        <v>0.21283593291603176</v>
      </c>
      <c r="U1442" s="54">
        <f t="shared" ca="1" si="226"/>
        <v>0.47863716154957509</v>
      </c>
      <c r="V1442">
        <f t="shared" ca="1" si="227"/>
        <v>0</v>
      </c>
      <c r="W1442" s="41">
        <f ca="1">VLOOKUP(LoanApplications!Q1442,Rates!$B$2:$C$7,2,FALSE)*V1442-800</f>
        <v>-800</v>
      </c>
      <c r="X1442">
        <f t="shared" si="228"/>
        <v>0</v>
      </c>
      <c r="Y1442" s="41">
        <f t="shared" ca="1" si="229"/>
        <v>0</v>
      </c>
    </row>
    <row r="1443" spans="10:25">
      <c r="J1443" s="47">
        <v>3</v>
      </c>
      <c r="K1443" s="48">
        <v>1.2789999999999999</v>
      </c>
      <c r="L1443" s="49">
        <v>65</v>
      </c>
      <c r="M1443" s="47">
        <v>1</v>
      </c>
      <c r="N1443" s="37">
        <f t="shared" si="220"/>
        <v>-1.4991314476158131</v>
      </c>
      <c r="O1443" s="37">
        <f t="shared" si="221"/>
        <v>0.2233240445682097</v>
      </c>
      <c r="P1443" s="37">
        <f t="shared" si="222"/>
        <v>0.18255510104604805</v>
      </c>
      <c r="Q1443" s="1">
        <f>VLOOKUP(P1443,Rates!$A$2:$B$7,2,TRUE)</f>
        <v>0.35</v>
      </c>
      <c r="R1443" s="38">
        <f t="shared" ca="1" si="223"/>
        <v>0.53575409092239912</v>
      </c>
      <c r="S1443" s="53">
        <f t="shared" ca="1" si="224"/>
        <v>0</v>
      </c>
      <c r="T1443" s="38">
        <f t="shared" ca="1" si="225"/>
        <v>3.2122603537321215E-2</v>
      </c>
      <c r="U1443" s="54">
        <f t="shared" ca="1" si="226"/>
        <v>6.5299712547994465E-2</v>
      </c>
      <c r="V1443">
        <f t="shared" ca="1" si="227"/>
        <v>0</v>
      </c>
      <c r="W1443" s="41">
        <f ca="1">VLOOKUP(LoanApplications!Q1443,Rates!$B$2:$C$7,2,FALSE)*V1443-800</f>
        <v>-800</v>
      </c>
      <c r="X1443">
        <f t="shared" si="228"/>
        <v>0</v>
      </c>
      <c r="Y1443" s="41">
        <f t="shared" ca="1" si="229"/>
        <v>0</v>
      </c>
    </row>
    <row r="1444" spans="10:25">
      <c r="J1444" s="47">
        <v>20</v>
      </c>
      <c r="K1444" s="48">
        <v>0.48399999999999999</v>
      </c>
      <c r="L1444" s="49">
        <v>49</v>
      </c>
      <c r="M1444" s="47">
        <v>1</v>
      </c>
      <c r="N1444" s="37">
        <f t="shared" si="220"/>
        <v>0.82455018482912834</v>
      </c>
      <c r="O1444" s="37">
        <f t="shared" si="221"/>
        <v>2.2808545715590043</v>
      </c>
      <c r="P1444" s="37">
        <f t="shared" si="222"/>
        <v>0.69520136348962958</v>
      </c>
      <c r="Q1444" s="1">
        <f>VLOOKUP(P1444,Rates!$A$2:$B$7,2,TRUE)</f>
        <v>0.25</v>
      </c>
      <c r="R1444" s="38">
        <f t="shared" ca="1" si="223"/>
        <v>0.95850053155247639</v>
      </c>
      <c r="S1444" s="53">
        <f t="shared" ca="1" si="224"/>
        <v>1</v>
      </c>
      <c r="T1444" s="38">
        <f t="shared" ca="1" si="225"/>
        <v>0.14906041651208979</v>
      </c>
      <c r="U1444" s="54">
        <f t="shared" ca="1" si="226"/>
        <v>0.3228282953106355</v>
      </c>
      <c r="V1444">
        <f t="shared" ca="1" si="227"/>
        <v>8</v>
      </c>
      <c r="W1444" s="41">
        <f ca="1">VLOOKUP(LoanApplications!Q1444,Rates!$B$2:$C$7,2,FALSE)*V1444-800</f>
        <v>76.803357187340907</v>
      </c>
      <c r="X1444">
        <f t="shared" si="228"/>
        <v>1</v>
      </c>
      <c r="Y1444" s="41">
        <f t="shared" ca="1" si="229"/>
        <v>76.803357187340907</v>
      </c>
    </row>
    <row r="1445" spans="10:25">
      <c r="J1445" s="47">
        <v>17</v>
      </c>
      <c r="K1445" s="48">
        <v>0.78800000000000003</v>
      </c>
      <c r="L1445" s="49">
        <v>51</v>
      </c>
      <c r="M1445" s="47">
        <v>1</v>
      </c>
      <c r="N1445" s="37">
        <f t="shared" si="220"/>
        <v>-0.8424137937550995</v>
      </c>
      <c r="O1445" s="37">
        <f t="shared" si="221"/>
        <v>0.43066971991147618</v>
      </c>
      <c r="P1445" s="37">
        <f t="shared" si="222"/>
        <v>0.30102665480200713</v>
      </c>
      <c r="Q1445" s="1">
        <f>VLOOKUP(P1445,Rates!$A$2:$B$7,2,TRUE)</f>
        <v>0.3</v>
      </c>
      <c r="R1445" s="38">
        <f t="shared" ca="1" si="223"/>
        <v>0.3002862174747073</v>
      </c>
      <c r="S1445" s="53">
        <f t="shared" ca="1" si="224"/>
        <v>0</v>
      </c>
      <c r="T1445" s="38">
        <f t="shared" ca="1" si="225"/>
        <v>0.83188079981481122</v>
      </c>
      <c r="U1445" s="54">
        <f t="shared" ca="1" si="226"/>
        <v>3.5661640525216787</v>
      </c>
      <c r="V1445">
        <f t="shared" ca="1" si="227"/>
        <v>3</v>
      </c>
      <c r="W1445" s="41">
        <f ca="1">VLOOKUP(LoanApplications!Q1445,Rates!$B$2:$C$7,2,FALSE)*V1445-800</f>
        <v>-465.27837000296557</v>
      </c>
      <c r="X1445">
        <f t="shared" si="228"/>
        <v>1</v>
      </c>
      <c r="Y1445" s="41">
        <f t="shared" ca="1" si="229"/>
        <v>-465.27837000296557</v>
      </c>
    </row>
    <row r="1446" spans="10:25">
      <c r="J1446" s="47">
        <v>12</v>
      </c>
      <c r="K1446" s="48">
        <v>0.95399999999999996</v>
      </c>
      <c r="L1446" s="49">
        <v>66</v>
      </c>
      <c r="M1446" s="47">
        <v>1</v>
      </c>
      <c r="N1446" s="37">
        <f t="shared" si="220"/>
        <v>3.7276371865271969</v>
      </c>
      <c r="O1446" s="37">
        <f t="shared" si="221"/>
        <v>41.580744459031393</v>
      </c>
      <c r="P1446" s="37">
        <f t="shared" si="222"/>
        <v>0.97651520628151212</v>
      </c>
      <c r="Q1446" s="1">
        <f>VLOOKUP(P1446,Rates!$A$2:$B$7,2,TRUE)</f>
        <v>0.15</v>
      </c>
      <c r="R1446" s="38">
        <f t="shared" ca="1" si="223"/>
        <v>0.69436572628864368</v>
      </c>
      <c r="S1446" s="53">
        <f t="shared" ca="1" si="224"/>
        <v>1</v>
      </c>
      <c r="T1446" s="38">
        <f t="shared" ca="1" si="225"/>
        <v>0.41660891405721723</v>
      </c>
      <c r="U1446" s="54">
        <f t="shared" ca="1" si="226"/>
        <v>1.077795002319929</v>
      </c>
      <c r="V1446">
        <f t="shared" ca="1" si="227"/>
        <v>8</v>
      </c>
      <c r="W1446" s="41">
        <f ca="1">VLOOKUP(LoanApplications!Q1446,Rates!$B$2:$C$7,2,FALSE)*V1446-800</f>
        <v>45.652073294430465</v>
      </c>
      <c r="X1446">
        <f t="shared" si="228"/>
        <v>1</v>
      </c>
      <c r="Y1446" s="41">
        <f t="shared" ca="1" si="229"/>
        <v>45.652073294430465</v>
      </c>
    </row>
    <row r="1447" spans="10:25">
      <c r="J1447" s="47">
        <v>14</v>
      </c>
      <c r="K1447" s="48">
        <v>1.2789999999999999</v>
      </c>
      <c r="L1447" s="49">
        <v>70</v>
      </c>
      <c r="M1447" s="47">
        <v>1</v>
      </c>
      <c r="N1447" s="37">
        <f t="shared" si="220"/>
        <v>4.5859202246124511</v>
      </c>
      <c r="O1447" s="37">
        <f t="shared" si="221"/>
        <v>98.093413594949752</v>
      </c>
      <c r="P1447" s="37">
        <f t="shared" si="222"/>
        <v>0.98990851194119156</v>
      </c>
      <c r="Q1447" s="1">
        <f>VLOOKUP(P1447,Rates!$A$2:$B$7,2,TRUE)</f>
        <v>0.15</v>
      </c>
      <c r="R1447" s="38">
        <f t="shared" ca="1" si="223"/>
        <v>0.11328746035943915</v>
      </c>
      <c r="S1447" s="53">
        <f t="shared" ca="1" si="224"/>
        <v>1</v>
      </c>
      <c r="T1447" s="38">
        <f t="shared" ca="1" si="225"/>
        <v>0.79204522048045434</v>
      </c>
      <c r="U1447" s="54">
        <f t="shared" ca="1" si="226"/>
        <v>3.1408692581459876</v>
      </c>
      <c r="V1447">
        <f t="shared" ca="1" si="227"/>
        <v>8</v>
      </c>
      <c r="W1447" s="41">
        <f ca="1">VLOOKUP(LoanApplications!Q1447,Rates!$B$2:$C$7,2,FALSE)*V1447-800</f>
        <v>45.652073294430465</v>
      </c>
      <c r="X1447">
        <f t="shared" si="228"/>
        <v>1</v>
      </c>
      <c r="Y1447" s="41">
        <f t="shared" ca="1" si="229"/>
        <v>45.652073294430465</v>
      </c>
    </row>
    <row r="1448" spans="10:25">
      <c r="J1448" s="47">
        <v>22</v>
      </c>
      <c r="K1448" s="48">
        <v>0.48899999999999999</v>
      </c>
      <c r="L1448" s="49">
        <v>42</v>
      </c>
      <c r="M1448" s="47">
        <v>1</v>
      </c>
      <c r="N1448" s="37">
        <f t="shared" si="220"/>
        <v>-1.8563839078584152</v>
      </c>
      <c r="O1448" s="37">
        <f t="shared" si="221"/>
        <v>0.15623657596843954</v>
      </c>
      <c r="P1448" s="37">
        <f t="shared" si="222"/>
        <v>0.13512509396061881</v>
      </c>
      <c r="Q1448" s="1">
        <f>VLOOKUP(P1448,Rates!$A$2:$B$7,2,TRUE)</f>
        <v>0.35</v>
      </c>
      <c r="R1448" s="38">
        <f t="shared" ca="1" si="223"/>
        <v>0.81608344225059026</v>
      </c>
      <c r="S1448" s="53">
        <f t="shared" ca="1" si="224"/>
        <v>0</v>
      </c>
      <c r="T1448" s="38">
        <f t="shared" ca="1" si="225"/>
        <v>0.95419810380306924</v>
      </c>
      <c r="U1448" s="54">
        <f t="shared" ca="1" si="226"/>
        <v>6.1668595740786252</v>
      </c>
      <c r="V1448">
        <f t="shared" ca="1" si="227"/>
        <v>6</v>
      </c>
      <c r="W1448" s="41">
        <f ca="1">VLOOKUP(LoanApplications!Q1448,Rates!$B$2:$C$7,2,FALSE)*V1448-800</f>
        <v>-118.61100976197633</v>
      </c>
      <c r="X1448">
        <f t="shared" si="228"/>
        <v>0</v>
      </c>
      <c r="Y1448" s="41">
        <f t="shared" ca="1" si="229"/>
        <v>0</v>
      </c>
    </row>
    <row r="1449" spans="10:25">
      <c r="J1449" s="47">
        <v>23</v>
      </c>
      <c r="K1449" s="48">
        <v>2.2210000000000001</v>
      </c>
      <c r="L1449" s="49">
        <v>66</v>
      </c>
      <c r="M1449" s="47">
        <v>1</v>
      </c>
      <c r="N1449" s="37">
        <f t="shared" si="220"/>
        <v>0.7381162363339584</v>
      </c>
      <c r="O1449" s="37">
        <f t="shared" si="221"/>
        <v>2.0919909837740711</v>
      </c>
      <c r="P1449" s="37">
        <f t="shared" si="222"/>
        <v>0.67658379172263816</v>
      </c>
      <c r="Q1449" s="1">
        <f>VLOOKUP(P1449,Rates!$A$2:$B$7,2,TRUE)</f>
        <v>0.25</v>
      </c>
      <c r="R1449" s="38">
        <f t="shared" ca="1" si="223"/>
        <v>0.88332133814064662</v>
      </c>
      <c r="S1449" s="53">
        <f t="shared" ca="1" si="224"/>
        <v>1</v>
      </c>
      <c r="T1449" s="38">
        <f t="shared" ca="1" si="225"/>
        <v>0.30484561633168283</v>
      </c>
      <c r="U1449" s="54">
        <f t="shared" ca="1" si="226"/>
        <v>0.72724264662212768</v>
      </c>
      <c r="V1449">
        <f t="shared" ca="1" si="227"/>
        <v>8</v>
      </c>
      <c r="W1449" s="41">
        <f ca="1">VLOOKUP(LoanApplications!Q1449,Rates!$B$2:$C$7,2,FALSE)*V1449-800</f>
        <v>76.803357187340907</v>
      </c>
      <c r="X1449">
        <f t="shared" si="228"/>
        <v>1</v>
      </c>
      <c r="Y1449" s="41">
        <f t="shared" ca="1" si="229"/>
        <v>76.803357187340907</v>
      </c>
    </row>
    <row r="1450" spans="10:25">
      <c r="J1450" s="47">
        <v>6</v>
      </c>
      <c r="K1450" s="48">
        <v>2.1640000000000001</v>
      </c>
      <c r="L1450" s="49">
        <v>78</v>
      </c>
      <c r="M1450" s="47">
        <v>1</v>
      </c>
      <c r="N1450" s="37">
        <f t="shared" si="220"/>
        <v>1.0158135229072442</v>
      </c>
      <c r="O1450" s="37">
        <f t="shared" si="221"/>
        <v>2.7616091160573983</v>
      </c>
      <c r="P1450" s="37">
        <f t="shared" si="222"/>
        <v>0.73415632269412523</v>
      </c>
      <c r="Q1450" s="1">
        <f>VLOOKUP(P1450,Rates!$A$2:$B$7,2,TRUE)</f>
        <v>0.25</v>
      </c>
      <c r="R1450" s="38">
        <f t="shared" ca="1" si="223"/>
        <v>0.62404831782103798</v>
      </c>
      <c r="S1450" s="53">
        <f t="shared" ca="1" si="224"/>
        <v>1</v>
      </c>
      <c r="T1450" s="38">
        <f t="shared" ca="1" si="225"/>
        <v>0.40698840471236408</v>
      </c>
      <c r="U1450" s="54">
        <f t="shared" ca="1" si="226"/>
        <v>1.0450826531415971</v>
      </c>
      <c r="V1450">
        <f t="shared" ca="1" si="227"/>
        <v>8</v>
      </c>
      <c r="W1450" s="41">
        <f ca="1">VLOOKUP(LoanApplications!Q1450,Rates!$B$2:$C$7,2,FALSE)*V1450-800</f>
        <v>76.803357187340907</v>
      </c>
      <c r="X1450">
        <f t="shared" si="228"/>
        <v>1</v>
      </c>
      <c r="Y1450" s="41">
        <f t="shared" ca="1" si="229"/>
        <v>76.803357187340907</v>
      </c>
    </row>
    <row r="1451" spans="10:25">
      <c r="J1451" s="47">
        <v>13</v>
      </c>
      <c r="K1451" s="48">
        <v>1.05</v>
      </c>
      <c r="L1451" s="49">
        <v>63</v>
      </c>
      <c r="M1451" s="47">
        <v>1</v>
      </c>
      <c r="N1451" s="37">
        <f t="shared" si="220"/>
        <v>2.1307121198711236</v>
      </c>
      <c r="O1451" s="37">
        <f t="shared" si="221"/>
        <v>8.4208613394673524</v>
      </c>
      <c r="P1451" s="37">
        <f t="shared" si="222"/>
        <v>0.89385259330687283</v>
      </c>
      <c r="Q1451" s="1">
        <f>VLOOKUP(P1451,Rates!$A$2:$B$7,2,TRUE)</f>
        <v>0.22</v>
      </c>
      <c r="R1451" s="38">
        <f t="shared" ca="1" si="223"/>
        <v>0.30506966092253918</v>
      </c>
      <c r="S1451" s="53">
        <f t="shared" ca="1" si="224"/>
        <v>1</v>
      </c>
      <c r="T1451" s="38">
        <f t="shared" ca="1" si="225"/>
        <v>0.43926988987095528</v>
      </c>
      <c r="U1451" s="54">
        <f t="shared" ca="1" si="226"/>
        <v>1.1570311526659542</v>
      </c>
      <c r="V1451">
        <f t="shared" ca="1" si="227"/>
        <v>8</v>
      </c>
      <c r="W1451" s="41">
        <f ca="1">VLOOKUP(LoanApplications!Q1451,Rates!$B$2:$C$7,2,FALSE)*V1451-800</f>
        <v>67.398382478407598</v>
      </c>
      <c r="X1451">
        <f t="shared" si="228"/>
        <v>1</v>
      </c>
      <c r="Y1451" s="41">
        <f t="shared" ca="1" si="229"/>
        <v>67.398382478407598</v>
      </c>
    </row>
    <row r="1452" spans="10:25">
      <c r="J1452" s="47">
        <v>23</v>
      </c>
      <c r="K1452" s="48">
        <v>2.48</v>
      </c>
      <c r="L1452" s="49">
        <v>68</v>
      </c>
      <c r="M1452" s="47">
        <v>1</v>
      </c>
      <c r="N1452" s="37">
        <f t="shared" si="220"/>
        <v>0.32014181854416535</v>
      </c>
      <c r="O1452" s="37">
        <f t="shared" si="221"/>
        <v>1.3773230804400203</v>
      </c>
      <c r="P1452" s="37">
        <f t="shared" si="222"/>
        <v>0.57935881402585399</v>
      </c>
      <c r="Q1452" s="1">
        <f>VLOOKUP(P1452,Rates!$A$2:$B$7,2,TRUE)</f>
        <v>0.28000000000000003</v>
      </c>
      <c r="R1452" s="38">
        <f t="shared" ca="1" si="223"/>
        <v>0.9350823182634167</v>
      </c>
      <c r="S1452" s="53">
        <f t="shared" ca="1" si="224"/>
        <v>1</v>
      </c>
      <c r="T1452" s="38">
        <f t="shared" ca="1" si="225"/>
        <v>0.53558685004824214</v>
      </c>
      <c r="U1452" s="54">
        <f t="shared" ca="1" si="226"/>
        <v>1.5339614271127342</v>
      </c>
      <c r="V1452">
        <f t="shared" ca="1" si="227"/>
        <v>8</v>
      </c>
      <c r="W1452" s="41">
        <f ca="1">VLOOKUP(LoanApplications!Q1452,Rates!$B$2:$C$7,2,FALSE)*V1452-800</f>
        <v>86.259095044028413</v>
      </c>
      <c r="X1452">
        <f t="shared" si="228"/>
        <v>1</v>
      </c>
      <c r="Y1452" s="41">
        <f t="shared" ca="1" si="229"/>
        <v>86.259095044028413</v>
      </c>
    </row>
    <row r="1453" spans="10:25">
      <c r="J1453" s="47">
        <v>17</v>
      </c>
      <c r="K1453" s="48">
        <v>1.873</v>
      </c>
      <c r="L1453" s="49">
        <v>60</v>
      </c>
      <c r="M1453" s="47">
        <v>1</v>
      </c>
      <c r="N1453" s="37">
        <f t="shared" si="220"/>
        <v>-2.2977983093875949</v>
      </c>
      <c r="O1453" s="37">
        <f t="shared" si="221"/>
        <v>0.1004798258557161</v>
      </c>
      <c r="P1453" s="37">
        <f t="shared" si="222"/>
        <v>9.1305468301142681E-2</v>
      </c>
      <c r="Q1453" s="1">
        <f>VLOOKUP(P1453,Rates!$A$2:$B$7,2,TRUE)</f>
        <v>0.35</v>
      </c>
      <c r="R1453" s="38">
        <f t="shared" ca="1" si="223"/>
        <v>0.64927351881184958</v>
      </c>
      <c r="S1453" s="53">
        <f t="shared" ca="1" si="224"/>
        <v>0</v>
      </c>
      <c r="T1453" s="38">
        <f t="shared" ca="1" si="225"/>
        <v>0.96826995783772818</v>
      </c>
      <c r="U1453" s="54">
        <f t="shared" ca="1" si="226"/>
        <v>6.9009826892106361</v>
      </c>
      <c r="V1453">
        <f t="shared" ca="1" si="227"/>
        <v>6</v>
      </c>
      <c r="W1453" s="41">
        <f ca="1">VLOOKUP(LoanApplications!Q1453,Rates!$B$2:$C$7,2,FALSE)*V1453-800</f>
        <v>-118.61100976197633</v>
      </c>
      <c r="X1453">
        <f t="shared" si="228"/>
        <v>0</v>
      </c>
      <c r="Y1453" s="41">
        <f t="shared" ca="1" si="229"/>
        <v>0</v>
      </c>
    </row>
    <row r="1454" spans="10:25">
      <c r="J1454" s="47">
        <v>11</v>
      </c>
      <c r="K1454" s="48">
        <v>3.7999999999999999E-2</v>
      </c>
      <c r="L1454" s="49">
        <v>48</v>
      </c>
      <c r="M1454" s="47">
        <v>1</v>
      </c>
      <c r="N1454" s="37">
        <f t="shared" si="220"/>
        <v>-0.32692924472949514</v>
      </c>
      <c r="O1454" s="37">
        <f t="shared" si="221"/>
        <v>0.72113476530692788</v>
      </c>
      <c r="P1454" s="37">
        <f t="shared" si="222"/>
        <v>0.41898797226278145</v>
      </c>
      <c r="Q1454" s="1">
        <f>VLOOKUP(P1454,Rates!$A$2:$B$7,2,TRUE)</f>
        <v>0.3</v>
      </c>
      <c r="R1454" s="38">
        <f t="shared" ca="1" si="223"/>
        <v>0.11906467468720006</v>
      </c>
      <c r="S1454" s="53">
        <f t="shared" ca="1" si="224"/>
        <v>0</v>
      </c>
      <c r="T1454" s="38">
        <f t="shared" ca="1" si="225"/>
        <v>1.1017077288119181E-2</v>
      </c>
      <c r="U1454" s="54">
        <f t="shared" ca="1" si="226"/>
        <v>2.2156429472256527E-2</v>
      </c>
      <c r="V1454">
        <f t="shared" ca="1" si="227"/>
        <v>0</v>
      </c>
      <c r="W1454" s="41">
        <f ca="1">VLOOKUP(LoanApplications!Q1454,Rates!$B$2:$C$7,2,FALSE)*V1454-800</f>
        <v>-800</v>
      </c>
      <c r="X1454">
        <f t="shared" si="228"/>
        <v>1</v>
      </c>
      <c r="Y1454" s="41">
        <f t="shared" ca="1" si="229"/>
        <v>-800</v>
      </c>
    </row>
    <row r="1455" spans="10:25">
      <c r="J1455" s="47">
        <v>11</v>
      </c>
      <c r="K1455" s="48">
        <v>1.6739999999999999</v>
      </c>
      <c r="L1455" s="49">
        <v>60</v>
      </c>
      <c r="M1455" s="47">
        <v>1</v>
      </c>
      <c r="N1455" s="37">
        <f t="shared" si="220"/>
        <v>-3.2682046941088956</v>
      </c>
      <c r="O1455" s="37">
        <f t="shared" si="221"/>
        <v>3.8074721523971886E-2</v>
      </c>
      <c r="P1455" s="37">
        <f t="shared" si="222"/>
        <v>3.6678208932855359E-2</v>
      </c>
      <c r="Q1455" s="1">
        <f>VLOOKUP(P1455,Rates!$A$2:$B$7,2,TRUE)</f>
        <v>0.35</v>
      </c>
      <c r="R1455" s="38">
        <f t="shared" ca="1" si="223"/>
        <v>0.98071825361271781</v>
      </c>
      <c r="S1455" s="53">
        <f t="shared" ca="1" si="224"/>
        <v>1</v>
      </c>
      <c r="T1455" s="38">
        <f t="shared" ca="1" si="225"/>
        <v>0.70747688855449786</v>
      </c>
      <c r="U1455" s="54">
        <f t="shared" ca="1" si="226"/>
        <v>2.4584232038854621</v>
      </c>
      <c r="V1455">
        <f t="shared" ca="1" si="227"/>
        <v>8</v>
      </c>
      <c r="W1455" s="41">
        <f ca="1">VLOOKUP(LoanApplications!Q1455,Rates!$B$2:$C$7,2,FALSE)*V1455-800</f>
        <v>108.51865365069818</v>
      </c>
      <c r="X1455">
        <f t="shared" si="228"/>
        <v>0</v>
      </c>
      <c r="Y1455" s="41">
        <f t="shared" ca="1" si="229"/>
        <v>0</v>
      </c>
    </row>
    <row r="1456" spans="10:25">
      <c r="J1456" s="47">
        <v>24</v>
      </c>
      <c r="K1456" s="48">
        <v>1.3359999999999999</v>
      </c>
      <c r="L1456" s="49">
        <v>60</v>
      </c>
      <c r="M1456" s="47">
        <v>1</v>
      </c>
      <c r="N1456" s="37">
        <f t="shared" si="220"/>
        <v>2.8999411928817125</v>
      </c>
      <c r="O1456" s="37">
        <f t="shared" si="221"/>
        <v>18.173076631751545</v>
      </c>
      <c r="P1456" s="37">
        <f t="shared" si="222"/>
        <v>0.94784352979928366</v>
      </c>
      <c r="Q1456" s="1">
        <f>VLOOKUP(P1456,Rates!$A$2:$B$7,2,TRUE)</f>
        <v>0.22</v>
      </c>
      <c r="R1456" s="38">
        <f t="shared" ca="1" si="223"/>
        <v>0.93480200513952938</v>
      </c>
      <c r="S1456" s="53">
        <f t="shared" ca="1" si="224"/>
        <v>1</v>
      </c>
      <c r="T1456" s="38">
        <f t="shared" ca="1" si="225"/>
        <v>0.29428063680989236</v>
      </c>
      <c r="U1456" s="54">
        <f t="shared" ca="1" si="226"/>
        <v>0.69707524615513683</v>
      </c>
      <c r="V1456">
        <f t="shared" ca="1" si="227"/>
        <v>8</v>
      </c>
      <c r="W1456" s="41">
        <f ca="1">VLOOKUP(LoanApplications!Q1456,Rates!$B$2:$C$7,2,FALSE)*V1456-800</f>
        <v>67.398382478407598</v>
      </c>
      <c r="X1456">
        <f t="shared" si="228"/>
        <v>1</v>
      </c>
      <c r="Y1456" s="41">
        <f t="shared" ca="1" si="229"/>
        <v>67.398382478407598</v>
      </c>
    </row>
    <row r="1457" spans="10:25">
      <c r="J1457" s="47">
        <v>14</v>
      </c>
      <c r="K1457" s="48">
        <v>0.78200000000000003</v>
      </c>
      <c r="L1457" s="49">
        <v>51.871000000000002</v>
      </c>
      <c r="M1457" s="47">
        <v>1</v>
      </c>
      <c r="N1457" s="37">
        <f t="shared" si="220"/>
        <v>-1.4076595434317483</v>
      </c>
      <c r="O1457" s="37">
        <f t="shared" si="221"/>
        <v>0.24471535910240413</v>
      </c>
      <c r="P1457" s="37">
        <f t="shared" si="222"/>
        <v>0.1966034702736171</v>
      </c>
      <c r="Q1457" s="1">
        <f>VLOOKUP(P1457,Rates!$A$2:$B$7,2,TRUE)</f>
        <v>0.35</v>
      </c>
      <c r="R1457" s="38">
        <f t="shared" ca="1" si="223"/>
        <v>0.67024310856642122</v>
      </c>
      <c r="S1457" s="53">
        <f t="shared" ca="1" si="224"/>
        <v>0</v>
      </c>
      <c r="T1457" s="38">
        <f t="shared" ca="1" si="225"/>
        <v>0.75602990299050432</v>
      </c>
      <c r="U1457" s="54">
        <f t="shared" ca="1" si="226"/>
        <v>2.8214192288779376</v>
      </c>
      <c r="V1457">
        <f t="shared" ca="1" si="227"/>
        <v>2</v>
      </c>
      <c r="W1457" s="41">
        <f ca="1">VLOOKUP(LoanApplications!Q1457,Rates!$B$2:$C$7,2,FALSE)*V1457-800</f>
        <v>-572.87033658732548</v>
      </c>
      <c r="X1457">
        <f t="shared" si="228"/>
        <v>0</v>
      </c>
      <c r="Y1457" s="41">
        <f t="shared" ca="1" si="229"/>
        <v>0</v>
      </c>
    </row>
    <row r="1458" spans="10:25">
      <c r="J1458" s="47">
        <v>14</v>
      </c>
      <c r="K1458" s="48">
        <v>1.1949999999999998</v>
      </c>
      <c r="L1458" s="49">
        <v>59</v>
      </c>
      <c r="M1458" s="47">
        <v>1</v>
      </c>
      <c r="N1458" s="37">
        <f t="shared" si="220"/>
        <v>-0.20072654595530537</v>
      </c>
      <c r="O1458" s="37">
        <f t="shared" si="221"/>
        <v>0.81813612359982724</v>
      </c>
      <c r="P1458" s="37">
        <f t="shared" si="222"/>
        <v>0.44998617704154886</v>
      </c>
      <c r="Q1458" s="1">
        <f>VLOOKUP(P1458,Rates!$A$2:$B$7,2,TRUE)</f>
        <v>0.3</v>
      </c>
      <c r="R1458" s="38">
        <f t="shared" ca="1" si="223"/>
        <v>0.88461696937477241</v>
      </c>
      <c r="S1458" s="53">
        <f t="shared" ca="1" si="224"/>
        <v>1</v>
      </c>
      <c r="T1458" s="38">
        <f t="shared" ca="1" si="225"/>
        <v>0.75935508705240562</v>
      </c>
      <c r="U1458" s="54">
        <f t="shared" ca="1" si="226"/>
        <v>2.8488656445144351</v>
      </c>
      <c r="V1458">
        <f t="shared" ca="1" si="227"/>
        <v>8</v>
      </c>
      <c r="W1458" s="41">
        <f ca="1">VLOOKUP(LoanApplications!Q1458,Rates!$B$2:$C$7,2,FALSE)*V1458-800</f>
        <v>92.591013325425138</v>
      </c>
      <c r="X1458">
        <f t="shared" si="228"/>
        <v>1</v>
      </c>
      <c r="Y1458" s="41">
        <f t="shared" ca="1" si="229"/>
        <v>92.591013325425138</v>
      </c>
    </row>
    <row r="1459" spans="10:25">
      <c r="J1459" s="47">
        <v>4</v>
      </c>
      <c r="K1459" s="48">
        <v>0.1</v>
      </c>
      <c r="L1459" s="49">
        <v>61</v>
      </c>
      <c r="M1459" s="47">
        <v>1</v>
      </c>
      <c r="N1459" s="37">
        <f t="shared" si="220"/>
        <v>3.1677215945599961</v>
      </c>
      <c r="O1459" s="37">
        <f t="shared" si="221"/>
        <v>23.753303001543578</v>
      </c>
      <c r="P1459" s="37">
        <f t="shared" si="222"/>
        <v>0.95960135098182087</v>
      </c>
      <c r="Q1459" s="1">
        <f>VLOOKUP(P1459,Rates!$A$2:$B$7,2,TRUE)</f>
        <v>0.15</v>
      </c>
      <c r="R1459" s="38">
        <f t="shared" ca="1" si="223"/>
        <v>0.38729771045312855</v>
      </c>
      <c r="S1459" s="53">
        <f t="shared" ca="1" si="224"/>
        <v>1</v>
      </c>
      <c r="T1459" s="38">
        <f t="shared" ca="1" si="225"/>
        <v>0.36339794117720847</v>
      </c>
      <c r="U1459" s="54">
        <f t="shared" ca="1" si="226"/>
        <v>0.90322106009530045</v>
      </c>
      <c r="V1459">
        <f t="shared" ca="1" si="227"/>
        <v>8</v>
      </c>
      <c r="W1459" s="41">
        <f ca="1">VLOOKUP(LoanApplications!Q1459,Rates!$B$2:$C$7,2,FALSE)*V1459-800</f>
        <v>45.652073294430465</v>
      </c>
      <c r="X1459">
        <f t="shared" si="228"/>
        <v>1</v>
      </c>
      <c r="Y1459" s="41">
        <f t="shared" ca="1" si="229"/>
        <v>45.652073294430465</v>
      </c>
    </row>
    <row r="1460" spans="10:25">
      <c r="J1460" s="47">
        <v>10</v>
      </c>
      <c r="K1460" s="48">
        <v>1.171</v>
      </c>
      <c r="L1460" s="49">
        <v>58</v>
      </c>
      <c r="M1460" s="47">
        <v>1</v>
      </c>
      <c r="N1460" s="37">
        <f t="shared" si="220"/>
        <v>-1.8975589574304017</v>
      </c>
      <c r="O1460" s="37">
        <f t="shared" si="221"/>
        <v>0.14993416856847458</v>
      </c>
      <c r="P1460" s="37">
        <f t="shared" si="222"/>
        <v>0.13038500173894652</v>
      </c>
      <c r="Q1460" s="1">
        <f>VLOOKUP(P1460,Rates!$A$2:$B$7,2,TRUE)</f>
        <v>0.35</v>
      </c>
      <c r="R1460" s="38">
        <f t="shared" ca="1" si="223"/>
        <v>0.43277924512287447</v>
      </c>
      <c r="S1460" s="53">
        <f t="shared" ca="1" si="224"/>
        <v>0</v>
      </c>
      <c r="T1460" s="38">
        <f t="shared" ca="1" si="225"/>
        <v>0.34714272113469968</v>
      </c>
      <c r="U1460" s="54">
        <f t="shared" ca="1" si="226"/>
        <v>0.85279347164325647</v>
      </c>
      <c r="V1460">
        <f t="shared" ca="1" si="227"/>
        <v>0</v>
      </c>
      <c r="W1460" s="41">
        <f ca="1">VLOOKUP(LoanApplications!Q1460,Rates!$B$2:$C$7,2,FALSE)*V1460-800</f>
        <v>-800</v>
      </c>
      <c r="X1460">
        <f t="shared" si="228"/>
        <v>0</v>
      </c>
      <c r="Y1460" s="41">
        <f t="shared" ca="1" si="229"/>
        <v>0</v>
      </c>
    </row>
    <row r="1461" spans="10:25">
      <c r="J1461" s="47">
        <v>21</v>
      </c>
      <c r="K1461" s="48">
        <v>1.4970000000000001</v>
      </c>
      <c r="L1461" s="49">
        <v>66</v>
      </c>
      <c r="M1461" s="47">
        <v>1</v>
      </c>
      <c r="N1461" s="37">
        <f t="shared" si="220"/>
        <v>3.8908885139063187</v>
      </c>
      <c r="O1461" s="37">
        <f t="shared" si="221"/>
        <v>48.954363838817841</v>
      </c>
      <c r="P1461" s="37">
        <f t="shared" si="222"/>
        <v>0.97998172885903245</v>
      </c>
      <c r="Q1461" s="1">
        <f>VLOOKUP(P1461,Rates!$A$2:$B$7,2,TRUE)</f>
        <v>0.15</v>
      </c>
      <c r="R1461" s="38">
        <f t="shared" ca="1" si="223"/>
        <v>0.84891180257112808</v>
      </c>
      <c r="S1461" s="53">
        <f t="shared" ca="1" si="224"/>
        <v>1</v>
      </c>
      <c r="T1461" s="38">
        <f t="shared" ca="1" si="225"/>
        <v>0.51732006757397087</v>
      </c>
      <c r="U1461" s="54">
        <f t="shared" ca="1" si="226"/>
        <v>1.4568030215484007</v>
      </c>
      <c r="V1461">
        <f t="shared" ca="1" si="227"/>
        <v>8</v>
      </c>
      <c r="W1461" s="41">
        <f ca="1">VLOOKUP(LoanApplications!Q1461,Rates!$B$2:$C$7,2,FALSE)*V1461-800</f>
        <v>45.652073294430465</v>
      </c>
      <c r="X1461">
        <f t="shared" si="228"/>
        <v>1</v>
      </c>
      <c r="Y1461" s="41">
        <f t="shared" ca="1" si="229"/>
        <v>45.652073294430465</v>
      </c>
    </row>
    <row r="1462" spans="10:25">
      <c r="J1462" s="47">
        <v>24</v>
      </c>
      <c r="K1462" s="48">
        <v>1.0649999999999999</v>
      </c>
      <c r="L1462" s="49">
        <v>44.5</v>
      </c>
      <c r="M1462" s="47">
        <v>1</v>
      </c>
      <c r="N1462" s="37">
        <f t="shared" si="220"/>
        <v>-3.0380863577812747</v>
      </c>
      <c r="O1462" s="37">
        <f t="shared" si="221"/>
        <v>4.7926516000476357E-2</v>
      </c>
      <c r="P1462" s="37">
        <f t="shared" si="222"/>
        <v>4.5734615231794153E-2</v>
      </c>
      <c r="Q1462" s="1">
        <f>VLOOKUP(P1462,Rates!$A$2:$B$7,2,TRUE)</f>
        <v>0.35</v>
      </c>
      <c r="R1462" s="38">
        <f t="shared" ca="1" si="223"/>
        <v>9.3389623703264979E-3</v>
      </c>
      <c r="S1462" s="53">
        <f t="shared" ca="1" si="224"/>
        <v>0</v>
      </c>
      <c r="T1462" s="38">
        <f t="shared" ca="1" si="225"/>
        <v>3.2559821366329733E-2</v>
      </c>
      <c r="U1462" s="54">
        <f t="shared" ca="1" si="226"/>
        <v>6.6203373718797295E-2</v>
      </c>
      <c r="V1462">
        <f t="shared" ca="1" si="227"/>
        <v>0</v>
      </c>
      <c r="W1462" s="41">
        <f ca="1">VLOOKUP(LoanApplications!Q1462,Rates!$B$2:$C$7,2,FALSE)*V1462-800</f>
        <v>-800</v>
      </c>
      <c r="X1462">
        <f t="shared" si="228"/>
        <v>0</v>
      </c>
      <c r="Y1462" s="41">
        <f t="shared" ca="1" si="229"/>
        <v>0</v>
      </c>
    </row>
    <row r="1463" spans="10:25">
      <c r="J1463" s="47">
        <v>12</v>
      </c>
      <c r="K1463" s="48">
        <v>1.7559999999999998</v>
      </c>
      <c r="L1463" s="49">
        <v>64</v>
      </c>
      <c r="M1463" s="47">
        <v>1</v>
      </c>
      <c r="N1463" s="37">
        <f t="shared" si="220"/>
        <v>-1.4625360559476412</v>
      </c>
      <c r="O1463" s="37">
        <f t="shared" si="221"/>
        <v>0.23164805673610725</v>
      </c>
      <c r="P1463" s="37">
        <f t="shared" si="222"/>
        <v>0.18807974848755041</v>
      </c>
      <c r="Q1463" s="1">
        <f>VLOOKUP(P1463,Rates!$A$2:$B$7,2,TRUE)</f>
        <v>0.35</v>
      </c>
      <c r="R1463" s="38">
        <f t="shared" ca="1" si="223"/>
        <v>0.88781109923950474</v>
      </c>
      <c r="S1463" s="53">
        <f t="shared" ca="1" si="224"/>
        <v>1</v>
      </c>
      <c r="T1463" s="38">
        <f t="shared" ca="1" si="225"/>
        <v>0.76769525651608306</v>
      </c>
      <c r="U1463" s="54">
        <f t="shared" ca="1" si="226"/>
        <v>2.9194104395352021</v>
      </c>
      <c r="V1463">
        <f t="shared" ca="1" si="227"/>
        <v>8</v>
      </c>
      <c r="W1463" s="41">
        <f ca="1">VLOOKUP(LoanApplications!Q1463,Rates!$B$2:$C$7,2,FALSE)*V1463-800</f>
        <v>108.51865365069818</v>
      </c>
      <c r="X1463">
        <f t="shared" si="228"/>
        <v>0</v>
      </c>
      <c r="Y1463" s="41">
        <f t="shared" ca="1" si="229"/>
        <v>0</v>
      </c>
    </row>
    <row r="1464" spans="10:25">
      <c r="J1464" s="47">
        <v>2</v>
      </c>
      <c r="K1464" s="48">
        <v>1.339</v>
      </c>
      <c r="L1464" s="49">
        <v>73</v>
      </c>
      <c r="M1464" s="47">
        <v>1</v>
      </c>
      <c r="N1464" s="37">
        <f t="shared" si="220"/>
        <v>1.6507883710031557</v>
      </c>
      <c r="O1464" s="37">
        <f t="shared" si="221"/>
        <v>5.2110864776589922</v>
      </c>
      <c r="P1464" s="37">
        <f t="shared" si="222"/>
        <v>0.83899757255079987</v>
      </c>
      <c r="Q1464" s="1">
        <f>VLOOKUP(P1464,Rates!$A$2:$B$7,2,TRUE)</f>
        <v>0.25</v>
      </c>
      <c r="R1464" s="38">
        <f t="shared" ca="1" si="223"/>
        <v>0.86149155807456668</v>
      </c>
      <c r="S1464" s="53">
        <f t="shared" ca="1" si="224"/>
        <v>1</v>
      </c>
      <c r="T1464" s="38">
        <f t="shared" ca="1" si="225"/>
        <v>0.23516963127208357</v>
      </c>
      <c r="U1464" s="54">
        <f t="shared" ca="1" si="226"/>
        <v>0.53620241993709117</v>
      </c>
      <c r="V1464">
        <f t="shared" ca="1" si="227"/>
        <v>8</v>
      </c>
      <c r="W1464" s="41">
        <f ca="1">VLOOKUP(LoanApplications!Q1464,Rates!$B$2:$C$7,2,FALSE)*V1464-800</f>
        <v>76.803357187340907</v>
      </c>
      <c r="X1464">
        <f t="shared" si="228"/>
        <v>1</v>
      </c>
      <c r="Y1464" s="41">
        <f t="shared" ca="1" si="229"/>
        <v>76.803357187340907</v>
      </c>
    </row>
    <row r="1465" spans="10:25">
      <c r="J1465" s="47">
        <v>19</v>
      </c>
      <c r="K1465" s="48">
        <v>1.292</v>
      </c>
      <c r="L1465" s="49">
        <v>60</v>
      </c>
      <c r="M1465" s="47">
        <v>1</v>
      </c>
      <c r="N1465" s="37">
        <f t="shared" si="220"/>
        <v>1.4472924636011655</v>
      </c>
      <c r="O1465" s="37">
        <f t="shared" si="221"/>
        <v>4.2515875892740649</v>
      </c>
      <c r="P1465" s="37">
        <f t="shared" si="222"/>
        <v>0.8095813917219209</v>
      </c>
      <c r="Q1465" s="1">
        <f>VLOOKUP(P1465,Rates!$A$2:$B$7,2,TRUE)</f>
        <v>0.25</v>
      </c>
      <c r="R1465" s="38">
        <f t="shared" ca="1" si="223"/>
        <v>0.16443260666787118</v>
      </c>
      <c r="S1465" s="53">
        <f t="shared" ca="1" si="224"/>
        <v>0</v>
      </c>
      <c r="T1465" s="38">
        <f t="shared" ca="1" si="225"/>
        <v>0.25873355893041028</v>
      </c>
      <c r="U1465" s="54">
        <f t="shared" ca="1" si="226"/>
        <v>0.59879029744223344</v>
      </c>
      <c r="V1465">
        <f t="shared" ca="1" si="227"/>
        <v>0</v>
      </c>
      <c r="W1465" s="41">
        <f ca="1">VLOOKUP(LoanApplications!Q1465,Rates!$B$2:$C$7,2,FALSE)*V1465-800</f>
        <v>-800</v>
      </c>
      <c r="X1465">
        <f t="shared" si="228"/>
        <v>1</v>
      </c>
      <c r="Y1465" s="41">
        <f t="shared" ca="1" si="229"/>
        <v>-800</v>
      </c>
    </row>
    <row r="1466" spans="10:25">
      <c r="J1466" s="47">
        <v>22</v>
      </c>
      <c r="K1466" s="48">
        <v>2.0270000000000001</v>
      </c>
      <c r="L1466" s="49">
        <v>57</v>
      </c>
      <c r="M1466" s="47">
        <v>1</v>
      </c>
      <c r="N1466" s="37">
        <f t="shared" si="220"/>
        <v>-2.8531187815485772</v>
      </c>
      <c r="O1466" s="37">
        <f t="shared" si="221"/>
        <v>5.766419810199571E-2</v>
      </c>
      <c r="P1466" s="37">
        <f t="shared" si="222"/>
        <v>5.4520327156270892E-2</v>
      </c>
      <c r="Q1466" s="1">
        <f>VLOOKUP(P1466,Rates!$A$2:$B$7,2,TRUE)</f>
        <v>0.35</v>
      </c>
      <c r="R1466" s="38">
        <f t="shared" ca="1" si="223"/>
        <v>0.39745857806961538</v>
      </c>
      <c r="S1466" s="53">
        <f t="shared" ca="1" si="224"/>
        <v>0</v>
      </c>
      <c r="T1466" s="38">
        <f t="shared" ca="1" si="225"/>
        <v>0.24025706179100359</v>
      </c>
      <c r="U1466" s="54">
        <f t="shared" ca="1" si="226"/>
        <v>0.54955028423245822</v>
      </c>
      <c r="V1466">
        <f t="shared" ca="1" si="227"/>
        <v>0</v>
      </c>
      <c r="W1466" s="41">
        <f ca="1">VLOOKUP(LoanApplications!Q1466,Rates!$B$2:$C$7,2,FALSE)*V1466-800</f>
        <v>-800</v>
      </c>
      <c r="X1466">
        <f t="shared" si="228"/>
        <v>0</v>
      </c>
      <c r="Y1466" s="41">
        <f t="shared" ca="1" si="229"/>
        <v>0</v>
      </c>
    </row>
    <row r="1467" spans="10:25">
      <c r="J1467" s="47">
        <v>15</v>
      </c>
      <c r="K1467" s="48">
        <v>2.1309999999999998</v>
      </c>
      <c r="L1467" s="49">
        <v>77</v>
      </c>
      <c r="M1467" s="47">
        <v>1</v>
      </c>
      <c r="N1467" s="37">
        <f t="shared" si="220"/>
        <v>3.7481255090475756</v>
      </c>
      <c r="O1467" s="37">
        <f t="shared" si="221"/>
        <v>42.441451273421329</v>
      </c>
      <c r="P1467" s="37">
        <f t="shared" si="222"/>
        <v>0.97698051122403851</v>
      </c>
      <c r="Q1467" s="1">
        <f>VLOOKUP(P1467,Rates!$A$2:$B$7,2,TRUE)</f>
        <v>0.15</v>
      </c>
      <c r="R1467" s="38">
        <f t="shared" ca="1" si="223"/>
        <v>0.31779394401704364</v>
      </c>
      <c r="S1467" s="53">
        <f t="shared" ca="1" si="224"/>
        <v>1</v>
      </c>
      <c r="T1467" s="38">
        <f t="shared" ca="1" si="225"/>
        <v>6.2488898820468486E-2</v>
      </c>
      <c r="U1467" s="54">
        <f t="shared" ca="1" si="226"/>
        <v>0.12905335989902272</v>
      </c>
      <c r="V1467">
        <f t="shared" ca="1" si="227"/>
        <v>8</v>
      </c>
      <c r="W1467" s="41">
        <f ca="1">VLOOKUP(LoanApplications!Q1467,Rates!$B$2:$C$7,2,FALSE)*V1467-800</f>
        <v>45.652073294430465</v>
      </c>
      <c r="X1467">
        <f t="shared" si="228"/>
        <v>1</v>
      </c>
      <c r="Y1467" s="41">
        <f t="shared" ca="1" si="229"/>
        <v>45.652073294430465</v>
      </c>
    </row>
    <row r="1468" spans="10:25">
      <c r="J1468" s="47">
        <v>12</v>
      </c>
      <c r="K1468" s="48">
        <v>1.6640000000000001</v>
      </c>
      <c r="L1468" s="49">
        <v>74</v>
      </c>
      <c r="M1468" s="47">
        <v>1</v>
      </c>
      <c r="N1468" s="37">
        <f t="shared" si="220"/>
        <v>3.7788838483051208</v>
      </c>
      <c r="O1468" s="37">
        <f t="shared" si="221"/>
        <v>43.767163669070634</v>
      </c>
      <c r="P1468" s="37">
        <f t="shared" si="222"/>
        <v>0.97766219885199268</v>
      </c>
      <c r="Q1468" s="1">
        <f>VLOOKUP(P1468,Rates!$A$2:$B$7,2,TRUE)</f>
        <v>0.15</v>
      </c>
      <c r="R1468" s="38">
        <f t="shared" ca="1" si="223"/>
        <v>0.29103844897660058</v>
      </c>
      <c r="S1468" s="53">
        <f t="shared" ca="1" si="224"/>
        <v>1</v>
      </c>
      <c r="T1468" s="38">
        <f t="shared" ca="1" si="225"/>
        <v>6.164394658038086E-3</v>
      </c>
      <c r="U1468" s="54">
        <f t="shared" ca="1" si="226"/>
        <v>1.2366945966830587E-2</v>
      </c>
      <c r="V1468">
        <f t="shared" ca="1" si="227"/>
        <v>8</v>
      </c>
      <c r="W1468" s="41">
        <f ca="1">VLOOKUP(LoanApplications!Q1468,Rates!$B$2:$C$7,2,FALSE)*V1468-800</f>
        <v>45.652073294430465</v>
      </c>
      <c r="X1468">
        <f t="shared" si="228"/>
        <v>1</v>
      </c>
      <c r="Y1468" s="41">
        <f t="shared" ca="1" si="229"/>
        <v>45.652073294430465</v>
      </c>
    </row>
    <row r="1469" spans="10:25">
      <c r="J1469" s="47">
        <v>13</v>
      </c>
      <c r="K1469" s="48">
        <v>1.0640000000000001</v>
      </c>
      <c r="L1469" s="49">
        <v>63</v>
      </c>
      <c r="M1469" s="47">
        <v>1</v>
      </c>
      <c r="N1469" s="37">
        <f t="shared" si="220"/>
        <v>2.0567120564934562</v>
      </c>
      <c r="O1469" s="37">
        <f t="shared" si="221"/>
        <v>7.8202150680987508</v>
      </c>
      <c r="P1469" s="37">
        <f t="shared" si="222"/>
        <v>0.88662407976684909</v>
      </c>
      <c r="Q1469" s="1">
        <f>VLOOKUP(P1469,Rates!$A$2:$B$7,2,TRUE)</f>
        <v>0.22</v>
      </c>
      <c r="R1469" s="38">
        <f t="shared" ca="1" si="223"/>
        <v>0.3642212931722465</v>
      </c>
      <c r="S1469" s="53">
        <f t="shared" ca="1" si="224"/>
        <v>1</v>
      </c>
      <c r="T1469" s="38">
        <f t="shared" ca="1" si="225"/>
        <v>0.70514458407134628</v>
      </c>
      <c r="U1469" s="54">
        <f t="shared" ca="1" si="226"/>
        <v>2.4425403165685293</v>
      </c>
      <c r="V1469">
        <f t="shared" ca="1" si="227"/>
        <v>8</v>
      </c>
      <c r="W1469" s="41">
        <f ca="1">VLOOKUP(LoanApplications!Q1469,Rates!$B$2:$C$7,2,FALSE)*V1469-800</f>
        <v>67.398382478407598</v>
      </c>
      <c r="X1469">
        <f t="shared" si="228"/>
        <v>1</v>
      </c>
      <c r="Y1469" s="41">
        <f t="shared" ca="1" si="229"/>
        <v>67.398382478407598</v>
      </c>
    </row>
    <row r="1470" spans="10:25">
      <c r="J1470" s="47">
        <v>5</v>
      </c>
      <c r="K1470" s="48">
        <v>1.097</v>
      </c>
      <c r="L1470" s="49">
        <v>58</v>
      </c>
      <c r="M1470" s="47">
        <v>1</v>
      </c>
      <c r="N1470" s="37">
        <f t="shared" si="220"/>
        <v>-3.1916361223302303</v>
      </c>
      <c r="O1470" s="37">
        <f t="shared" si="221"/>
        <v>4.110456379801971E-2</v>
      </c>
      <c r="P1470" s="37">
        <f t="shared" si="222"/>
        <v>3.9481686304464456E-2</v>
      </c>
      <c r="Q1470" s="1">
        <f>VLOOKUP(P1470,Rates!$A$2:$B$7,2,TRUE)</f>
        <v>0.35</v>
      </c>
      <c r="R1470" s="38">
        <f t="shared" ca="1" si="223"/>
        <v>0.29688004594003081</v>
      </c>
      <c r="S1470" s="53">
        <f t="shared" ca="1" si="224"/>
        <v>0</v>
      </c>
      <c r="T1470" s="38">
        <f t="shared" ca="1" si="225"/>
        <v>0.88706764057851806</v>
      </c>
      <c r="U1470" s="54">
        <f t="shared" ca="1" si="226"/>
        <v>4.3619324573725136</v>
      </c>
      <c r="V1470">
        <f t="shared" ca="1" si="227"/>
        <v>4</v>
      </c>
      <c r="W1470" s="41">
        <f ca="1">VLOOKUP(LoanApplications!Q1470,Rates!$B$2:$C$7,2,FALSE)*V1470-800</f>
        <v>-345.74067317465091</v>
      </c>
      <c r="X1470">
        <f t="shared" si="228"/>
        <v>0</v>
      </c>
      <c r="Y1470" s="41">
        <f t="shared" ca="1" si="229"/>
        <v>0</v>
      </c>
    </row>
    <row r="1471" spans="10:25">
      <c r="J1471" s="47">
        <v>21</v>
      </c>
      <c r="K1471" s="48">
        <v>1.9780000000000002</v>
      </c>
      <c r="L1471" s="49">
        <v>72</v>
      </c>
      <c r="M1471" s="47">
        <v>1</v>
      </c>
      <c r="N1471" s="37">
        <f t="shared" si="220"/>
        <v>4.201538029093328</v>
      </c>
      <c r="O1471" s="37">
        <f t="shared" si="221"/>
        <v>66.788975473020727</v>
      </c>
      <c r="P1471" s="37">
        <f t="shared" si="222"/>
        <v>0.9852483387892772</v>
      </c>
      <c r="Q1471" s="1">
        <f>VLOOKUP(P1471,Rates!$A$2:$B$7,2,TRUE)</f>
        <v>0.15</v>
      </c>
      <c r="R1471" s="38">
        <f t="shared" ca="1" si="223"/>
        <v>0.32360678607458815</v>
      </c>
      <c r="S1471" s="53">
        <f t="shared" ca="1" si="224"/>
        <v>1</v>
      </c>
      <c r="T1471" s="38">
        <f t="shared" ca="1" si="225"/>
        <v>0.86311146063717947</v>
      </c>
      <c r="U1471" s="54">
        <f t="shared" ca="1" si="226"/>
        <v>3.97717653116834</v>
      </c>
      <c r="V1471">
        <f t="shared" ca="1" si="227"/>
        <v>8</v>
      </c>
      <c r="W1471" s="41">
        <f ca="1">VLOOKUP(LoanApplications!Q1471,Rates!$B$2:$C$7,2,FALSE)*V1471-800</f>
        <v>45.652073294430465</v>
      </c>
      <c r="X1471">
        <f t="shared" si="228"/>
        <v>1</v>
      </c>
      <c r="Y1471" s="41">
        <f t="shared" ca="1" si="229"/>
        <v>45.652073294430465</v>
      </c>
    </row>
    <row r="1472" spans="10:25">
      <c r="J1472" s="47">
        <v>5</v>
      </c>
      <c r="K1472" s="48">
        <v>0.25</v>
      </c>
      <c r="L1472" s="49">
        <v>63</v>
      </c>
      <c r="M1472" s="47">
        <v>1</v>
      </c>
      <c r="N1472" s="37">
        <f t="shared" si="220"/>
        <v>3.6629345987612503</v>
      </c>
      <c r="O1472" s="37">
        <f t="shared" si="221"/>
        <v>38.975552818204086</v>
      </c>
      <c r="P1472" s="37">
        <f t="shared" si="222"/>
        <v>0.97498471116715568</v>
      </c>
      <c r="Q1472" s="1">
        <f>VLOOKUP(P1472,Rates!$A$2:$B$7,2,TRUE)</f>
        <v>0.15</v>
      </c>
      <c r="R1472" s="38">
        <f t="shared" ca="1" si="223"/>
        <v>0.67185430597354834</v>
      </c>
      <c r="S1472" s="53">
        <f t="shared" ca="1" si="224"/>
        <v>1</v>
      </c>
      <c r="T1472" s="38">
        <f t="shared" ca="1" si="225"/>
        <v>3.1325205881766238E-2</v>
      </c>
      <c r="U1472" s="54">
        <f t="shared" ca="1" si="226"/>
        <v>6.3652666412085487E-2</v>
      </c>
      <c r="V1472">
        <f t="shared" ca="1" si="227"/>
        <v>8</v>
      </c>
      <c r="W1472" s="41">
        <f ca="1">VLOOKUP(LoanApplications!Q1472,Rates!$B$2:$C$7,2,FALSE)*V1472-800</f>
        <v>45.652073294430465</v>
      </c>
      <c r="X1472">
        <f t="shared" si="228"/>
        <v>1</v>
      </c>
      <c r="Y1472" s="41">
        <f t="shared" ca="1" si="229"/>
        <v>45.652073294430465</v>
      </c>
    </row>
    <row r="1473" spans="10:25">
      <c r="J1473" s="47">
        <v>24</v>
      </c>
      <c r="K1473" s="48">
        <v>1.6320000000000001</v>
      </c>
      <c r="L1473" s="49">
        <v>50</v>
      </c>
      <c r="M1473" s="47">
        <v>1</v>
      </c>
      <c r="N1473" s="37">
        <f t="shared" si="220"/>
        <v>-3.4197653491599169</v>
      </c>
      <c r="O1473" s="37">
        <f t="shared" si="221"/>
        <v>3.2720111840019828E-2</v>
      </c>
      <c r="P1473" s="37">
        <f t="shared" si="222"/>
        <v>3.1683426578883699E-2</v>
      </c>
      <c r="Q1473" s="1">
        <f>VLOOKUP(P1473,Rates!$A$2:$B$7,2,TRUE)</f>
        <v>0.35</v>
      </c>
      <c r="R1473" s="38">
        <f t="shared" ca="1" si="223"/>
        <v>0.40502914882638885</v>
      </c>
      <c r="S1473" s="53">
        <f t="shared" ca="1" si="224"/>
        <v>0</v>
      </c>
      <c r="T1473" s="38">
        <f t="shared" ca="1" si="225"/>
        <v>0.55725497216017994</v>
      </c>
      <c r="U1473" s="54">
        <f t="shared" ca="1" si="226"/>
        <v>1.6295224651154037</v>
      </c>
      <c r="V1473">
        <f t="shared" ca="1" si="227"/>
        <v>1</v>
      </c>
      <c r="W1473" s="41">
        <f ca="1">VLOOKUP(LoanApplications!Q1473,Rates!$B$2:$C$7,2,FALSE)*V1473-800</f>
        <v>-686.43516829366274</v>
      </c>
      <c r="X1473">
        <f t="shared" si="228"/>
        <v>0</v>
      </c>
      <c r="Y1473" s="41">
        <f t="shared" ca="1" si="229"/>
        <v>0</v>
      </c>
    </row>
    <row r="1474" spans="10:25">
      <c r="J1474" s="47">
        <v>4</v>
      </c>
      <c r="K1474" s="48">
        <v>1.661</v>
      </c>
      <c r="L1474" s="49">
        <v>66</v>
      </c>
      <c r="M1474" s="47">
        <v>1</v>
      </c>
      <c r="N1474" s="37">
        <f t="shared" si="220"/>
        <v>-2.7057185853072809</v>
      </c>
      <c r="O1474" s="37">
        <f t="shared" si="221"/>
        <v>6.6822289074992047E-2</v>
      </c>
      <c r="P1474" s="37">
        <f t="shared" si="222"/>
        <v>6.2636757554935918E-2</v>
      </c>
      <c r="Q1474" s="1">
        <f>VLOOKUP(P1474,Rates!$A$2:$B$7,2,TRUE)</f>
        <v>0.35</v>
      </c>
      <c r="R1474" s="38">
        <f t="shared" ca="1" si="223"/>
        <v>0.71545287129319401</v>
      </c>
      <c r="S1474" s="53">
        <f t="shared" ca="1" si="224"/>
        <v>0</v>
      </c>
      <c r="T1474" s="38">
        <f t="shared" ca="1" si="225"/>
        <v>0.75468391374001964</v>
      </c>
      <c r="U1474" s="54">
        <f t="shared" ca="1" si="226"/>
        <v>2.8104155039266074</v>
      </c>
      <c r="V1474">
        <f t="shared" ca="1" si="227"/>
        <v>2</v>
      </c>
      <c r="W1474" s="41">
        <f ca="1">VLOOKUP(LoanApplications!Q1474,Rates!$B$2:$C$7,2,FALSE)*V1474-800</f>
        <v>-572.87033658732548</v>
      </c>
      <c r="X1474">
        <f t="shared" si="228"/>
        <v>0</v>
      </c>
      <c r="Y1474" s="41">
        <f t="shared" ca="1" si="229"/>
        <v>0</v>
      </c>
    </row>
    <row r="1475" spans="10:25">
      <c r="J1475" s="47">
        <v>5</v>
      </c>
      <c r="K1475" s="48">
        <v>1.17</v>
      </c>
      <c r="L1475" s="49">
        <v>64</v>
      </c>
      <c r="M1475" s="47">
        <v>1</v>
      </c>
      <c r="N1475" s="37">
        <f t="shared" ref="N1475:N1501" si="230">SUMPRODUCT($A$10:$D$10,J1475:M1475)</f>
        <v>-0.72441333156550058</v>
      </c>
      <c r="O1475" s="37">
        <f t="shared" ref="O1475:O1501" si="231">EXP(N1475)</f>
        <v>0.48460879025570186</v>
      </c>
      <c r="P1475" s="37">
        <f t="shared" ref="P1475:P1501" si="232">O1475/(1+O1475)</f>
        <v>0.32642187856925942</v>
      </c>
      <c r="Q1475" s="1">
        <f>VLOOKUP(P1475,Rates!$A$2:$B$7,2,TRUE)</f>
        <v>0.3</v>
      </c>
      <c r="R1475" s="38">
        <f t="shared" ref="R1475:R1501" ca="1" si="233">RAND()</f>
        <v>0.85016835591806916</v>
      </c>
      <c r="S1475" s="53">
        <f t="shared" ref="S1475:S1501" ca="1" si="234">_xlfn.BINOM.INV(1,P1475,R1475)</f>
        <v>1</v>
      </c>
      <c r="T1475" s="38">
        <f t="shared" ref="T1475:T1501" ca="1" si="235">RAND()</f>
        <v>0.29094995220580167</v>
      </c>
      <c r="U1475" s="54">
        <f t="shared" ref="U1475:U1501" ca="1" si="236">_xlfn.GAMMA.INV(T1475,1,2)</f>
        <v>0.68765833133764176</v>
      </c>
      <c r="V1475">
        <f t="shared" ref="V1475:V1501" ca="1" si="237">IF(S1475=1,8,MIN(FLOOR(U1475,1),7))</f>
        <v>8</v>
      </c>
      <c r="W1475" s="41">
        <f ca="1">VLOOKUP(LoanApplications!Q1475,Rates!$B$2:$C$7,2,FALSE)*V1475-800</f>
        <v>92.591013325425138</v>
      </c>
      <c r="X1475">
        <f t="shared" ref="X1475:X1501" si="238">IF(P1475&gt;$AB$2,1,0)</f>
        <v>1</v>
      </c>
      <c r="Y1475" s="41">
        <f t="shared" ref="Y1475:Y1501" ca="1" si="239">X1475*W1475</f>
        <v>92.591013325425138</v>
      </c>
    </row>
    <row r="1476" spans="10:25">
      <c r="J1476" s="47">
        <v>1</v>
      </c>
      <c r="K1476" s="48">
        <v>1.518</v>
      </c>
      <c r="L1476" s="49">
        <v>68</v>
      </c>
      <c r="M1476" s="47">
        <v>1</v>
      </c>
      <c r="N1476" s="37">
        <f t="shared" si="230"/>
        <v>-2.0099662546188455</v>
      </c>
      <c r="O1476" s="37">
        <f t="shared" si="231"/>
        <v>0.13399319624399275</v>
      </c>
      <c r="P1476" s="37">
        <f t="shared" si="232"/>
        <v>0.11816049398515301</v>
      </c>
      <c r="Q1476" s="1">
        <f>VLOOKUP(P1476,Rates!$A$2:$B$7,2,TRUE)</f>
        <v>0.35</v>
      </c>
      <c r="R1476" s="38">
        <f t="shared" ca="1" si="233"/>
        <v>5.5757672947000292E-2</v>
      </c>
      <c r="S1476" s="53">
        <f t="shared" ca="1" si="234"/>
        <v>0</v>
      </c>
      <c r="T1476" s="38">
        <f t="shared" ca="1" si="235"/>
        <v>0.3509191930509209</v>
      </c>
      <c r="U1476" s="54">
        <f t="shared" ca="1" si="236"/>
        <v>0.86439612018363621</v>
      </c>
      <c r="V1476">
        <f t="shared" ca="1" si="237"/>
        <v>0</v>
      </c>
      <c r="W1476" s="41">
        <f ca="1">VLOOKUP(LoanApplications!Q1476,Rates!$B$2:$C$7,2,FALSE)*V1476-800</f>
        <v>-800</v>
      </c>
      <c r="X1476">
        <f t="shared" si="238"/>
        <v>0</v>
      </c>
      <c r="Y1476" s="41">
        <f t="shared" ca="1" si="239"/>
        <v>0</v>
      </c>
    </row>
    <row r="1477" spans="10:25">
      <c r="J1477" s="47">
        <v>5</v>
      </c>
      <c r="K1477" s="48">
        <v>2.0739999999999998</v>
      </c>
      <c r="L1477" s="49">
        <v>77</v>
      </c>
      <c r="M1477" s="47">
        <v>1</v>
      </c>
      <c r="N1477" s="37">
        <f t="shared" si="230"/>
        <v>0.67897076729308026</v>
      </c>
      <c r="O1477" s="37">
        <f t="shared" si="231"/>
        <v>1.9718471978344307</v>
      </c>
      <c r="P1477" s="37">
        <f t="shared" si="232"/>
        <v>0.66350894462922094</v>
      </c>
      <c r="Q1477" s="1">
        <f>VLOOKUP(P1477,Rates!$A$2:$B$7,2,TRUE)</f>
        <v>0.25</v>
      </c>
      <c r="R1477" s="38">
        <f t="shared" ca="1" si="233"/>
        <v>0.52945845247840928</v>
      </c>
      <c r="S1477" s="53">
        <f t="shared" ca="1" si="234"/>
        <v>1</v>
      </c>
      <c r="T1477" s="38">
        <f t="shared" ca="1" si="235"/>
        <v>0.94777399352457781</v>
      </c>
      <c r="U1477" s="54">
        <f t="shared" ca="1" si="236"/>
        <v>5.9043493996333867</v>
      </c>
      <c r="V1477">
        <f t="shared" ca="1" si="237"/>
        <v>8</v>
      </c>
      <c r="W1477" s="41">
        <f ca="1">VLOOKUP(LoanApplications!Q1477,Rates!$B$2:$C$7,2,FALSE)*V1477-800</f>
        <v>76.803357187340907</v>
      </c>
      <c r="X1477">
        <f t="shared" si="238"/>
        <v>1</v>
      </c>
      <c r="Y1477" s="41">
        <f t="shared" ca="1" si="239"/>
        <v>76.803357187340907</v>
      </c>
    </row>
    <row r="1478" spans="10:25">
      <c r="J1478" s="47">
        <v>6</v>
      </c>
      <c r="K1478" s="48">
        <v>1.512</v>
      </c>
      <c r="L1478" s="49">
        <v>75</v>
      </c>
      <c r="M1478" s="47">
        <v>1</v>
      </c>
      <c r="N1478" s="37">
        <f t="shared" si="230"/>
        <v>3.0355620567358876</v>
      </c>
      <c r="O1478" s="37">
        <f t="shared" si="231"/>
        <v>20.812672515428112</v>
      </c>
      <c r="P1478" s="37">
        <f t="shared" si="232"/>
        <v>0.95415509038185486</v>
      </c>
      <c r="Q1478" s="1">
        <f>VLOOKUP(P1478,Rates!$A$2:$B$7,2,TRUE)</f>
        <v>0.15</v>
      </c>
      <c r="R1478" s="38">
        <f t="shared" ca="1" si="233"/>
        <v>7.435069320418275E-2</v>
      </c>
      <c r="S1478" s="53">
        <f t="shared" ca="1" si="234"/>
        <v>1</v>
      </c>
      <c r="T1478" s="38">
        <f t="shared" ca="1" si="235"/>
        <v>0.3410823456238854</v>
      </c>
      <c r="U1478" s="54">
        <f t="shared" ca="1" si="236"/>
        <v>0.83431341542080795</v>
      </c>
      <c r="V1478">
        <f t="shared" ca="1" si="237"/>
        <v>8</v>
      </c>
      <c r="W1478" s="41">
        <f ca="1">VLOOKUP(LoanApplications!Q1478,Rates!$B$2:$C$7,2,FALSE)*V1478-800</f>
        <v>45.652073294430465</v>
      </c>
      <c r="X1478">
        <f t="shared" si="238"/>
        <v>1</v>
      </c>
      <c r="Y1478" s="41">
        <f t="shared" ca="1" si="239"/>
        <v>45.652073294430465</v>
      </c>
    </row>
    <row r="1479" spans="10:25">
      <c r="J1479" s="47">
        <v>18</v>
      </c>
      <c r="K1479" s="48">
        <v>2.4590000000000001</v>
      </c>
      <c r="L1479" s="49">
        <v>65</v>
      </c>
      <c r="M1479" s="47">
        <v>1</v>
      </c>
      <c r="N1479" s="37">
        <f t="shared" si="230"/>
        <v>-2.6806185754738365</v>
      </c>
      <c r="O1479" s="37">
        <f t="shared" si="231"/>
        <v>6.8520755783357326E-2</v>
      </c>
      <c r="P1479" s="37">
        <f t="shared" si="232"/>
        <v>6.4126742894313901E-2</v>
      </c>
      <c r="Q1479" s="1">
        <f>VLOOKUP(P1479,Rates!$A$2:$B$7,2,TRUE)</f>
        <v>0.35</v>
      </c>
      <c r="R1479" s="38">
        <f t="shared" ca="1" si="233"/>
        <v>6.8237142610900858E-2</v>
      </c>
      <c r="S1479" s="53">
        <f t="shared" ca="1" si="234"/>
        <v>0</v>
      </c>
      <c r="T1479" s="38">
        <f t="shared" ca="1" si="235"/>
        <v>2.8481697684663243E-2</v>
      </c>
      <c r="U1479" s="54">
        <f t="shared" ca="1" si="236"/>
        <v>5.779034221721429E-2</v>
      </c>
      <c r="V1479">
        <f t="shared" ca="1" si="237"/>
        <v>0</v>
      </c>
      <c r="W1479" s="41">
        <f ca="1">VLOOKUP(LoanApplications!Q1479,Rates!$B$2:$C$7,2,FALSE)*V1479-800</f>
        <v>-800</v>
      </c>
      <c r="X1479">
        <f t="shared" si="238"/>
        <v>0</v>
      </c>
      <c r="Y1479" s="41">
        <f t="shared" ca="1" si="239"/>
        <v>0</v>
      </c>
    </row>
    <row r="1480" spans="10:25">
      <c r="J1480" s="47">
        <v>12</v>
      </c>
      <c r="K1480" s="48">
        <v>2.8000000000000004E-2</v>
      </c>
      <c r="L1480" s="49">
        <v>42.5</v>
      </c>
      <c r="M1480" s="47">
        <v>1</v>
      </c>
      <c r="N1480" s="37">
        <f t="shared" si="230"/>
        <v>-2.5523515606116867</v>
      </c>
      <c r="O1480" s="37">
        <f t="shared" si="231"/>
        <v>7.7898267951218653E-2</v>
      </c>
      <c r="P1480" s="37">
        <f t="shared" si="232"/>
        <v>7.2268664184126905E-2</v>
      </c>
      <c r="Q1480" s="1">
        <f>VLOOKUP(P1480,Rates!$A$2:$B$7,2,TRUE)</f>
        <v>0.35</v>
      </c>
      <c r="R1480" s="38">
        <f t="shared" ca="1" si="233"/>
        <v>0.49423614950026629</v>
      </c>
      <c r="S1480" s="53">
        <f t="shared" ca="1" si="234"/>
        <v>0</v>
      </c>
      <c r="T1480" s="38">
        <f t="shared" ca="1" si="235"/>
        <v>0.83063298947277608</v>
      </c>
      <c r="U1480" s="54">
        <f t="shared" ca="1" si="236"/>
        <v>3.5513745175593989</v>
      </c>
      <c r="V1480">
        <f t="shared" ca="1" si="237"/>
        <v>3</v>
      </c>
      <c r="W1480" s="41">
        <f ca="1">VLOOKUP(LoanApplications!Q1480,Rates!$B$2:$C$7,2,FALSE)*V1480-800</f>
        <v>-459.30550488098817</v>
      </c>
      <c r="X1480">
        <f t="shared" si="238"/>
        <v>0</v>
      </c>
      <c r="Y1480" s="41">
        <f t="shared" ca="1" si="239"/>
        <v>0</v>
      </c>
    </row>
    <row r="1481" spans="10:25">
      <c r="J1481" s="47">
        <v>15</v>
      </c>
      <c r="K1481" s="48">
        <v>0.44500000000000001</v>
      </c>
      <c r="L1481" s="49">
        <v>52.8</v>
      </c>
      <c r="M1481" s="47">
        <v>1</v>
      </c>
      <c r="N1481" s="37">
        <f t="shared" si="230"/>
        <v>1.1524236954095173</v>
      </c>
      <c r="O1481" s="37">
        <f t="shared" si="231"/>
        <v>3.1658566909314483</v>
      </c>
      <c r="P1481" s="37">
        <f t="shared" si="232"/>
        <v>0.75995333632650497</v>
      </c>
      <c r="Q1481" s="1">
        <f>VLOOKUP(P1481,Rates!$A$2:$B$7,2,TRUE)</f>
        <v>0.25</v>
      </c>
      <c r="R1481" s="38">
        <f t="shared" ca="1" si="233"/>
        <v>0.46442257007370369</v>
      </c>
      <c r="S1481" s="53">
        <f t="shared" ca="1" si="234"/>
        <v>1</v>
      </c>
      <c r="T1481" s="38">
        <f t="shared" ca="1" si="235"/>
        <v>0.81907529623534714</v>
      </c>
      <c r="U1481" s="54">
        <f t="shared" ca="1" si="236"/>
        <v>3.419348671138235</v>
      </c>
      <c r="V1481">
        <f t="shared" ca="1" si="237"/>
        <v>8</v>
      </c>
      <c r="W1481" s="41">
        <f ca="1">VLOOKUP(LoanApplications!Q1481,Rates!$B$2:$C$7,2,FALSE)*V1481-800</f>
        <v>76.803357187340907</v>
      </c>
      <c r="X1481">
        <f t="shared" si="238"/>
        <v>1</v>
      </c>
      <c r="Y1481" s="41">
        <f t="shared" ca="1" si="239"/>
        <v>76.803357187340907</v>
      </c>
    </row>
    <row r="1482" spans="10:25">
      <c r="J1482" s="47">
        <v>14</v>
      </c>
      <c r="K1482" s="48">
        <v>0.65</v>
      </c>
      <c r="L1482" s="49">
        <v>51.668999999999997</v>
      </c>
      <c r="M1482" s="47">
        <v>1</v>
      </c>
      <c r="N1482" s="37">
        <f t="shared" si="230"/>
        <v>-0.80599836238100409</v>
      </c>
      <c r="O1482" s="37">
        <f t="shared" si="231"/>
        <v>0.4466417935307509</v>
      </c>
      <c r="P1482" s="37">
        <f t="shared" si="232"/>
        <v>0.30874387531736736</v>
      </c>
      <c r="Q1482" s="1">
        <f>VLOOKUP(P1482,Rates!$A$2:$B$7,2,TRUE)</f>
        <v>0.3</v>
      </c>
      <c r="R1482" s="38">
        <f t="shared" ca="1" si="233"/>
        <v>0.10585468101576678</v>
      </c>
      <c r="S1482" s="53">
        <f t="shared" ca="1" si="234"/>
        <v>0</v>
      </c>
      <c r="T1482" s="38">
        <f t="shared" ca="1" si="235"/>
        <v>0.48973714264391988</v>
      </c>
      <c r="U1482" s="54">
        <f t="shared" ca="1" si="236"/>
        <v>1.3456585589191348</v>
      </c>
      <c r="V1482">
        <f t="shared" ca="1" si="237"/>
        <v>1</v>
      </c>
      <c r="W1482" s="41">
        <f ca="1">VLOOKUP(LoanApplications!Q1482,Rates!$B$2:$C$7,2,FALSE)*V1482-800</f>
        <v>-688.4261233343218</v>
      </c>
      <c r="X1482">
        <f t="shared" si="238"/>
        <v>1</v>
      </c>
      <c r="Y1482" s="41">
        <f t="shared" ca="1" si="239"/>
        <v>-688.4261233343218</v>
      </c>
    </row>
    <row r="1483" spans="10:25">
      <c r="J1483" s="47">
        <v>7</v>
      </c>
      <c r="K1483" s="48">
        <v>1.2210000000000001</v>
      </c>
      <c r="L1483" s="49">
        <v>72</v>
      </c>
      <c r="M1483" s="47">
        <v>1</v>
      </c>
      <c r="N1483" s="37">
        <f t="shared" si="230"/>
        <v>3.484210170591048</v>
      </c>
      <c r="O1483" s="37">
        <f t="shared" si="231"/>
        <v>32.596671130290673</v>
      </c>
      <c r="P1483" s="37">
        <f t="shared" si="232"/>
        <v>0.97023514632976826</v>
      </c>
      <c r="Q1483" s="1">
        <f>VLOOKUP(P1483,Rates!$A$2:$B$7,2,TRUE)</f>
        <v>0.15</v>
      </c>
      <c r="R1483" s="38">
        <f t="shared" ca="1" si="233"/>
        <v>0.82137970430141716</v>
      </c>
      <c r="S1483" s="53">
        <f t="shared" ca="1" si="234"/>
        <v>1</v>
      </c>
      <c r="T1483" s="38">
        <f t="shared" ca="1" si="235"/>
        <v>0.8802632527864731</v>
      </c>
      <c r="U1483" s="54">
        <f t="shared" ca="1" si="236"/>
        <v>4.2449194385325066</v>
      </c>
      <c r="V1483">
        <f t="shared" ca="1" si="237"/>
        <v>8</v>
      </c>
      <c r="W1483" s="41">
        <f ca="1">VLOOKUP(LoanApplications!Q1483,Rates!$B$2:$C$7,2,FALSE)*V1483-800</f>
        <v>45.652073294430465</v>
      </c>
      <c r="X1483">
        <f t="shared" si="238"/>
        <v>1</v>
      </c>
      <c r="Y1483" s="41">
        <f t="shared" ca="1" si="239"/>
        <v>45.652073294430465</v>
      </c>
    </row>
    <row r="1484" spans="10:25">
      <c r="J1484" s="47">
        <v>12</v>
      </c>
      <c r="K1484" s="48">
        <v>2.4390000000000001</v>
      </c>
      <c r="L1484" s="49">
        <v>71</v>
      </c>
      <c r="M1484" s="47">
        <v>1</v>
      </c>
      <c r="N1484" s="37">
        <f t="shared" si="230"/>
        <v>-1.7440883635755995</v>
      </c>
      <c r="O1484" s="37">
        <f t="shared" si="231"/>
        <v>0.17480427429421361</v>
      </c>
      <c r="P1484" s="37">
        <f t="shared" si="232"/>
        <v>0.14879438057818667</v>
      </c>
      <c r="Q1484" s="1">
        <f>VLOOKUP(P1484,Rates!$A$2:$B$7,2,TRUE)</f>
        <v>0.35</v>
      </c>
      <c r="R1484" s="38">
        <f t="shared" ca="1" si="233"/>
        <v>0.64003300393104856</v>
      </c>
      <c r="S1484" s="53">
        <f t="shared" ca="1" si="234"/>
        <v>0</v>
      </c>
      <c r="T1484" s="38">
        <f t="shared" ca="1" si="235"/>
        <v>0.11505179591849446</v>
      </c>
      <c r="U1484" s="54">
        <f t="shared" ca="1" si="236"/>
        <v>0.24445232429704675</v>
      </c>
      <c r="V1484">
        <f t="shared" ca="1" si="237"/>
        <v>0</v>
      </c>
      <c r="W1484" s="41">
        <f ca="1">VLOOKUP(LoanApplications!Q1484,Rates!$B$2:$C$7,2,FALSE)*V1484-800</f>
        <v>-800</v>
      </c>
      <c r="X1484">
        <f t="shared" si="238"/>
        <v>0</v>
      </c>
      <c r="Y1484" s="41">
        <f t="shared" ca="1" si="239"/>
        <v>0</v>
      </c>
    </row>
    <row r="1485" spans="10:25">
      <c r="J1485" s="47">
        <v>22</v>
      </c>
      <c r="K1485" s="48">
        <v>0.161</v>
      </c>
      <c r="L1485" s="49">
        <v>34.979999999999997</v>
      </c>
      <c r="M1485" s="47">
        <v>1</v>
      </c>
      <c r="N1485" s="37">
        <f t="shared" si="230"/>
        <v>-3.460772046282564</v>
      </c>
      <c r="O1485" s="37">
        <f t="shared" si="231"/>
        <v>3.1405506151970117E-2</v>
      </c>
      <c r="P1485" s="37">
        <f t="shared" si="232"/>
        <v>3.04492325905256E-2</v>
      </c>
      <c r="Q1485" s="1">
        <f>VLOOKUP(P1485,Rates!$A$2:$B$7,2,TRUE)</f>
        <v>0.35</v>
      </c>
      <c r="R1485" s="38">
        <f t="shared" ca="1" si="233"/>
        <v>0.38914929068524973</v>
      </c>
      <c r="S1485" s="53">
        <f t="shared" ca="1" si="234"/>
        <v>0</v>
      </c>
      <c r="T1485" s="38">
        <f t="shared" ca="1" si="235"/>
        <v>0.71301397712348236</v>
      </c>
      <c r="U1485" s="54">
        <f t="shared" ca="1" si="236"/>
        <v>2.4966435303742429</v>
      </c>
      <c r="V1485">
        <f t="shared" ca="1" si="237"/>
        <v>2</v>
      </c>
      <c r="W1485" s="41">
        <f ca="1">VLOOKUP(LoanApplications!Q1485,Rates!$B$2:$C$7,2,FALSE)*V1485-800</f>
        <v>-572.87033658732548</v>
      </c>
      <c r="X1485">
        <f t="shared" si="238"/>
        <v>0</v>
      </c>
      <c r="Y1485" s="41">
        <f t="shared" ca="1" si="239"/>
        <v>0</v>
      </c>
    </row>
    <row r="1486" spans="10:25">
      <c r="J1486" s="47">
        <v>23</v>
      </c>
      <c r="K1486" s="48">
        <v>1.2609999999999999</v>
      </c>
      <c r="L1486" s="49">
        <v>46</v>
      </c>
      <c r="M1486" s="47">
        <v>1</v>
      </c>
      <c r="N1486" s="37">
        <f t="shared" si="230"/>
        <v>-3.697861250453613</v>
      </c>
      <c r="O1486" s="37">
        <f t="shared" si="231"/>
        <v>2.4776460487487717E-2</v>
      </c>
      <c r="P1486" s="37">
        <f t="shared" si="232"/>
        <v>2.4177429364157638E-2</v>
      </c>
      <c r="Q1486" s="1">
        <f>VLOOKUP(P1486,Rates!$A$2:$B$7,2,TRUE)</f>
        <v>0.35</v>
      </c>
      <c r="R1486" s="38">
        <f t="shared" ca="1" si="233"/>
        <v>0.58094142577357155</v>
      </c>
      <c r="S1486" s="53">
        <f t="shared" ca="1" si="234"/>
        <v>0</v>
      </c>
      <c r="T1486" s="38">
        <f t="shared" ca="1" si="235"/>
        <v>0.36078364177834654</v>
      </c>
      <c r="U1486" s="54">
        <f t="shared" ca="1" si="236"/>
        <v>0.89502458629312431</v>
      </c>
      <c r="V1486">
        <f t="shared" ca="1" si="237"/>
        <v>0</v>
      </c>
      <c r="W1486" s="41">
        <f ca="1">VLOOKUP(LoanApplications!Q1486,Rates!$B$2:$C$7,2,FALSE)*V1486-800</f>
        <v>-800</v>
      </c>
      <c r="X1486">
        <f t="shared" si="238"/>
        <v>0</v>
      </c>
      <c r="Y1486" s="41">
        <f t="shared" ca="1" si="239"/>
        <v>0</v>
      </c>
    </row>
    <row r="1487" spans="10:25">
      <c r="J1487" s="47">
        <v>12</v>
      </c>
      <c r="K1487" s="48">
        <v>0.56600000000000006</v>
      </c>
      <c r="L1487" s="49">
        <v>54</v>
      </c>
      <c r="M1487" s="47">
        <v>1</v>
      </c>
      <c r="N1487" s="37">
        <f t="shared" si="230"/>
        <v>7.2335557668836259E-2</v>
      </c>
      <c r="O1487" s="37">
        <f t="shared" si="231"/>
        <v>1.0750160134151692</v>
      </c>
      <c r="P1487" s="37">
        <f t="shared" si="232"/>
        <v>0.51807600831275125</v>
      </c>
      <c r="Q1487" s="1">
        <f>VLOOKUP(P1487,Rates!$A$2:$B$7,2,TRUE)</f>
        <v>0.28000000000000003</v>
      </c>
      <c r="R1487" s="38">
        <f t="shared" ca="1" si="233"/>
        <v>9.5715737402345846E-2</v>
      </c>
      <c r="S1487" s="53">
        <f t="shared" ca="1" si="234"/>
        <v>0</v>
      </c>
      <c r="T1487" s="38">
        <f t="shared" ca="1" si="235"/>
        <v>0.61508551401326383</v>
      </c>
      <c r="U1487" s="54">
        <f t="shared" ca="1" si="236"/>
        <v>1.9094681673711149</v>
      </c>
      <c r="V1487">
        <f t="shared" ca="1" si="237"/>
        <v>1</v>
      </c>
      <c r="W1487" s="41">
        <f ca="1">VLOOKUP(LoanApplications!Q1487,Rates!$B$2:$C$7,2,FALSE)*V1487-800</f>
        <v>-689.21761311949649</v>
      </c>
      <c r="X1487">
        <f t="shared" si="238"/>
        <v>1</v>
      </c>
      <c r="Y1487" s="41">
        <f t="shared" ca="1" si="239"/>
        <v>-689.21761311949649</v>
      </c>
    </row>
    <row r="1488" spans="10:25">
      <c r="J1488" s="47">
        <v>6</v>
      </c>
      <c r="K1488" s="48">
        <v>1.1679999999999999</v>
      </c>
      <c r="L1488" s="49">
        <v>60</v>
      </c>
      <c r="M1488" s="47">
        <v>1</v>
      </c>
      <c r="N1488" s="37">
        <f t="shared" si="230"/>
        <v>-2.2788513319264254</v>
      </c>
      <c r="O1488" s="37">
        <f t="shared" si="231"/>
        <v>0.10240176482291899</v>
      </c>
      <c r="P1488" s="37">
        <f t="shared" si="232"/>
        <v>9.2889696016921736E-2</v>
      </c>
      <c r="Q1488" s="1">
        <f>VLOOKUP(P1488,Rates!$A$2:$B$7,2,TRUE)</f>
        <v>0.35</v>
      </c>
      <c r="R1488" s="38">
        <f t="shared" ca="1" si="233"/>
        <v>0.46261635992304251</v>
      </c>
      <c r="S1488" s="53">
        <f t="shared" ca="1" si="234"/>
        <v>0</v>
      </c>
      <c r="T1488" s="38">
        <f t="shared" ca="1" si="235"/>
        <v>0.44047490751905272</v>
      </c>
      <c r="U1488" s="54">
        <f t="shared" ca="1" si="236"/>
        <v>1.1613338083824241</v>
      </c>
      <c r="V1488">
        <f t="shared" ca="1" si="237"/>
        <v>1</v>
      </c>
      <c r="W1488" s="41">
        <f ca="1">VLOOKUP(LoanApplications!Q1488,Rates!$B$2:$C$7,2,FALSE)*V1488-800</f>
        <v>-686.43516829366274</v>
      </c>
      <c r="X1488">
        <f t="shared" si="238"/>
        <v>0</v>
      </c>
      <c r="Y1488" s="41">
        <f t="shared" ca="1" si="239"/>
        <v>0</v>
      </c>
    </row>
    <row r="1489" spans="10:25">
      <c r="J1489" s="47">
        <v>8</v>
      </c>
      <c r="K1489" s="48">
        <v>0.73699999999999999</v>
      </c>
      <c r="L1489" s="49">
        <v>53</v>
      </c>
      <c r="M1489" s="47">
        <v>1</v>
      </c>
      <c r="N1489" s="37">
        <f t="shared" si="230"/>
        <v>-2.6552120222809066</v>
      </c>
      <c r="O1489" s="37">
        <f t="shared" si="231"/>
        <v>7.0283935325085492E-2</v>
      </c>
      <c r="P1489" s="37">
        <f t="shared" si="232"/>
        <v>6.5668495065038621E-2</v>
      </c>
      <c r="Q1489" s="1">
        <f>VLOOKUP(P1489,Rates!$A$2:$B$7,2,TRUE)</f>
        <v>0.35</v>
      </c>
      <c r="R1489" s="38">
        <f t="shared" ca="1" si="233"/>
        <v>0.65087472722718553</v>
      </c>
      <c r="S1489" s="53">
        <f t="shared" ca="1" si="234"/>
        <v>0</v>
      </c>
      <c r="T1489" s="38">
        <f t="shared" ca="1" si="235"/>
        <v>0.85525832027751647</v>
      </c>
      <c r="U1489" s="54">
        <f t="shared" ca="1" si="236"/>
        <v>3.8656092890187113</v>
      </c>
      <c r="V1489">
        <f t="shared" ca="1" si="237"/>
        <v>3</v>
      </c>
      <c r="W1489" s="41">
        <f ca="1">VLOOKUP(LoanApplications!Q1489,Rates!$B$2:$C$7,2,FALSE)*V1489-800</f>
        <v>-459.30550488098817</v>
      </c>
      <c r="X1489">
        <f t="shared" si="238"/>
        <v>0</v>
      </c>
      <c r="Y1489" s="41">
        <f t="shared" ca="1" si="239"/>
        <v>0</v>
      </c>
    </row>
    <row r="1490" spans="10:25">
      <c r="J1490" s="47">
        <v>7</v>
      </c>
      <c r="K1490" s="48">
        <v>1.33</v>
      </c>
      <c r="L1490" s="49">
        <v>64</v>
      </c>
      <c r="M1490" s="47">
        <v>1</v>
      </c>
      <c r="N1490" s="37">
        <f t="shared" si="230"/>
        <v>-0.89604019878041186</v>
      </c>
      <c r="O1490" s="37">
        <f t="shared" si="231"/>
        <v>0.40818278649791612</v>
      </c>
      <c r="P1490" s="37">
        <f t="shared" si="232"/>
        <v>0.28986491697789274</v>
      </c>
      <c r="Q1490" s="1">
        <f>VLOOKUP(P1490,Rates!$A$2:$B$7,2,TRUE)</f>
        <v>0.3</v>
      </c>
      <c r="R1490" s="38">
        <f t="shared" ca="1" si="233"/>
        <v>0.97310706838331718</v>
      </c>
      <c r="S1490" s="53">
        <f t="shared" ca="1" si="234"/>
        <v>1</v>
      </c>
      <c r="T1490" s="38">
        <f t="shared" ca="1" si="235"/>
        <v>0.98880303031551819</v>
      </c>
      <c r="U1490" s="54">
        <f t="shared" ca="1" si="236"/>
        <v>8.9842242023513066</v>
      </c>
      <c r="V1490">
        <f t="shared" ca="1" si="237"/>
        <v>8</v>
      </c>
      <c r="W1490" s="41">
        <f ca="1">VLOOKUP(LoanApplications!Q1490,Rates!$B$2:$C$7,2,FALSE)*V1490-800</f>
        <v>92.591013325425138</v>
      </c>
      <c r="X1490">
        <f t="shared" si="238"/>
        <v>0</v>
      </c>
      <c r="Y1490" s="41">
        <f t="shared" ca="1" si="239"/>
        <v>0</v>
      </c>
    </row>
    <row r="1491" spans="10:25">
      <c r="J1491" s="47">
        <v>17</v>
      </c>
      <c r="K1491" s="48">
        <v>1.0249999999999999</v>
      </c>
      <c r="L1491" s="49">
        <v>60</v>
      </c>
      <c r="M1491" s="47">
        <v>1</v>
      </c>
      <c r="N1491" s="37">
        <f t="shared" si="230"/>
        <v>2.1844912437739623</v>
      </c>
      <c r="O1491" s="37">
        <f t="shared" si="231"/>
        <v>8.8861265309673936</v>
      </c>
      <c r="P1491" s="37">
        <f t="shared" si="232"/>
        <v>0.89884814878025376</v>
      </c>
      <c r="Q1491" s="1">
        <f>VLOOKUP(P1491,Rates!$A$2:$B$7,2,TRUE)</f>
        <v>0.22</v>
      </c>
      <c r="R1491" s="38">
        <f t="shared" ca="1" si="233"/>
        <v>0.89643928793841665</v>
      </c>
      <c r="S1491" s="53">
        <f t="shared" ca="1" si="234"/>
        <v>1</v>
      </c>
      <c r="T1491" s="38">
        <f t="shared" ca="1" si="235"/>
        <v>0.71975066303724589</v>
      </c>
      <c r="U1491" s="54">
        <f t="shared" ca="1" si="236"/>
        <v>2.5441511658208791</v>
      </c>
      <c r="V1491">
        <f t="shared" ca="1" si="237"/>
        <v>8</v>
      </c>
      <c r="W1491" s="41">
        <f ca="1">VLOOKUP(LoanApplications!Q1491,Rates!$B$2:$C$7,2,FALSE)*V1491-800</f>
        <v>67.398382478407598</v>
      </c>
      <c r="X1491">
        <f t="shared" si="238"/>
        <v>1</v>
      </c>
      <c r="Y1491" s="41">
        <f t="shared" ca="1" si="239"/>
        <v>67.398382478407598</v>
      </c>
    </row>
    <row r="1492" spans="10:25">
      <c r="J1492" s="47">
        <v>14</v>
      </c>
      <c r="K1492" s="48">
        <v>0.63500000000000001</v>
      </c>
      <c r="L1492" s="49">
        <v>56</v>
      </c>
      <c r="M1492" s="47">
        <v>1</v>
      </c>
      <c r="N1492" s="37">
        <f t="shared" si="230"/>
        <v>1.3327358571058099</v>
      </c>
      <c r="O1492" s="37">
        <f t="shared" si="231"/>
        <v>3.7914019452938397</v>
      </c>
      <c r="P1492" s="37">
        <f t="shared" si="232"/>
        <v>0.7912928175474383</v>
      </c>
      <c r="Q1492" s="1">
        <f>VLOOKUP(P1492,Rates!$A$2:$B$7,2,TRUE)</f>
        <v>0.25</v>
      </c>
      <c r="R1492" s="38">
        <f t="shared" ca="1" si="233"/>
        <v>0.40212075880828568</v>
      </c>
      <c r="S1492" s="53">
        <f t="shared" ca="1" si="234"/>
        <v>1</v>
      </c>
      <c r="T1492" s="38">
        <f t="shared" ca="1" si="235"/>
        <v>0.60098488253128257</v>
      </c>
      <c r="U1492" s="54">
        <f t="shared" ca="1" si="236"/>
        <v>1.8375119488344902</v>
      </c>
      <c r="V1492">
        <f t="shared" ca="1" si="237"/>
        <v>8</v>
      </c>
      <c r="W1492" s="41">
        <f ca="1">VLOOKUP(LoanApplications!Q1492,Rates!$B$2:$C$7,2,FALSE)*V1492-800</f>
        <v>76.803357187340907</v>
      </c>
      <c r="X1492">
        <f t="shared" si="238"/>
        <v>1</v>
      </c>
      <c r="Y1492" s="41">
        <f t="shared" ca="1" si="239"/>
        <v>76.803357187340907</v>
      </c>
    </row>
    <row r="1493" spans="10:25">
      <c r="J1493" s="47">
        <v>13</v>
      </c>
      <c r="K1493" s="48">
        <v>1.0680000000000001</v>
      </c>
      <c r="L1493" s="49">
        <v>55</v>
      </c>
      <c r="M1493" s="47">
        <v>1</v>
      </c>
      <c r="N1493" s="37">
        <f t="shared" si="230"/>
        <v>-1.768537837545491</v>
      </c>
      <c r="O1493" s="37">
        <f t="shared" si="231"/>
        <v>0.17058222549428001</v>
      </c>
      <c r="P1493" s="37">
        <f t="shared" si="232"/>
        <v>0.1457242573645362</v>
      </c>
      <c r="Q1493" s="1">
        <f>VLOOKUP(P1493,Rates!$A$2:$B$7,2,TRUE)</f>
        <v>0.35</v>
      </c>
      <c r="R1493" s="38">
        <f t="shared" ca="1" si="233"/>
        <v>0.53147266595253662</v>
      </c>
      <c r="S1493" s="53">
        <f t="shared" ca="1" si="234"/>
        <v>0</v>
      </c>
      <c r="T1493" s="38">
        <f t="shared" ca="1" si="235"/>
        <v>0.28330948872621642</v>
      </c>
      <c r="U1493" s="54">
        <f t="shared" ca="1" si="236"/>
        <v>0.66622235107441907</v>
      </c>
      <c r="V1493">
        <f t="shared" ca="1" si="237"/>
        <v>0</v>
      </c>
      <c r="W1493" s="41">
        <f ca="1">VLOOKUP(LoanApplications!Q1493,Rates!$B$2:$C$7,2,FALSE)*V1493-800</f>
        <v>-800</v>
      </c>
      <c r="X1493">
        <f t="shared" si="238"/>
        <v>0</v>
      </c>
      <c r="Y1493" s="41">
        <f t="shared" ca="1" si="239"/>
        <v>0</v>
      </c>
    </row>
    <row r="1494" spans="10:25">
      <c r="J1494" s="47">
        <v>11</v>
      </c>
      <c r="K1494" s="48">
        <v>4.3999999999999997E-2</v>
      </c>
      <c r="L1494" s="49">
        <v>42</v>
      </c>
      <c r="M1494" s="47">
        <v>1</v>
      </c>
      <c r="N1494" s="37">
        <f t="shared" si="230"/>
        <v>-3.2117238216967792</v>
      </c>
      <c r="O1494" s="37">
        <f t="shared" si="231"/>
        <v>4.0287105593099004E-2</v>
      </c>
      <c r="P1494" s="37">
        <f t="shared" si="232"/>
        <v>3.8726910462021077E-2</v>
      </c>
      <c r="Q1494" s="1">
        <f>VLOOKUP(P1494,Rates!$A$2:$B$7,2,TRUE)</f>
        <v>0.35</v>
      </c>
      <c r="R1494" s="38">
        <f t="shared" ca="1" si="233"/>
        <v>0.2066671685238316</v>
      </c>
      <c r="S1494" s="53">
        <f t="shared" ca="1" si="234"/>
        <v>0</v>
      </c>
      <c r="T1494" s="38">
        <f t="shared" ca="1" si="235"/>
        <v>0.77195297576964483</v>
      </c>
      <c r="U1494" s="54">
        <f t="shared" ca="1" si="236"/>
        <v>2.9564068493384852</v>
      </c>
      <c r="V1494">
        <f t="shared" ca="1" si="237"/>
        <v>2</v>
      </c>
      <c r="W1494" s="41">
        <f ca="1">VLOOKUP(LoanApplications!Q1494,Rates!$B$2:$C$7,2,FALSE)*V1494-800</f>
        <v>-572.87033658732548</v>
      </c>
      <c r="X1494">
        <f t="shared" si="238"/>
        <v>0</v>
      </c>
      <c r="Y1494" s="41">
        <f t="shared" ca="1" si="239"/>
        <v>0</v>
      </c>
    </row>
    <row r="1495" spans="10:25">
      <c r="J1495" s="47">
        <v>11</v>
      </c>
      <c r="K1495" s="48">
        <v>0.495</v>
      </c>
      <c r="L1495" s="49">
        <v>49</v>
      </c>
      <c r="M1495" s="47">
        <v>1</v>
      </c>
      <c r="N1495" s="37">
        <f t="shared" si="230"/>
        <v>-2.2669893647805388</v>
      </c>
      <c r="O1495" s="37">
        <f t="shared" si="231"/>
        <v>0.1036236840481745</v>
      </c>
      <c r="P1495" s="37">
        <f t="shared" si="232"/>
        <v>9.3894037927923987E-2</v>
      </c>
      <c r="Q1495" s="1">
        <f>VLOOKUP(P1495,Rates!$A$2:$B$7,2,TRUE)</f>
        <v>0.35</v>
      </c>
      <c r="R1495" s="38">
        <f t="shared" ca="1" si="233"/>
        <v>0.80783616152167592</v>
      </c>
      <c r="S1495" s="53">
        <f t="shared" ca="1" si="234"/>
        <v>0</v>
      </c>
      <c r="T1495" s="38">
        <f t="shared" ca="1" si="235"/>
        <v>0.77632603255895494</v>
      </c>
      <c r="U1495" s="54">
        <f t="shared" ca="1" si="236"/>
        <v>2.9951315797902667</v>
      </c>
      <c r="V1495">
        <f t="shared" ca="1" si="237"/>
        <v>2</v>
      </c>
      <c r="W1495" s="41">
        <f ca="1">VLOOKUP(LoanApplications!Q1495,Rates!$B$2:$C$7,2,FALSE)*V1495-800</f>
        <v>-572.87033658732548</v>
      </c>
      <c r="X1495">
        <f t="shared" si="238"/>
        <v>0</v>
      </c>
      <c r="Y1495" s="41">
        <f t="shared" ca="1" si="239"/>
        <v>0</v>
      </c>
    </row>
    <row r="1496" spans="10:25">
      <c r="J1496" s="47">
        <v>12</v>
      </c>
      <c r="K1496" s="48">
        <v>1.911</v>
      </c>
      <c r="L1496" s="49">
        <v>63</v>
      </c>
      <c r="M1496" s="47">
        <v>1</v>
      </c>
      <c r="N1496" s="37">
        <f t="shared" si="230"/>
        <v>-2.7573358492631925</v>
      </c>
      <c r="O1496" s="37">
        <f t="shared" si="231"/>
        <v>6.346061198351563E-2</v>
      </c>
      <c r="P1496" s="37">
        <f t="shared" si="232"/>
        <v>5.967368350874034E-2</v>
      </c>
      <c r="Q1496" s="1">
        <f>VLOOKUP(P1496,Rates!$A$2:$B$7,2,TRUE)</f>
        <v>0.35</v>
      </c>
      <c r="R1496" s="38">
        <f t="shared" ca="1" si="233"/>
        <v>0.29453323067540027</v>
      </c>
      <c r="S1496" s="53">
        <f t="shared" ca="1" si="234"/>
        <v>0</v>
      </c>
      <c r="T1496" s="38">
        <f t="shared" ca="1" si="235"/>
        <v>0.61803627242815995</v>
      </c>
      <c r="U1496" s="54">
        <f t="shared" ca="1" si="236"/>
        <v>1.9248592577687942</v>
      </c>
      <c r="V1496">
        <f t="shared" ca="1" si="237"/>
        <v>1</v>
      </c>
      <c r="W1496" s="41">
        <f ca="1">VLOOKUP(LoanApplications!Q1496,Rates!$B$2:$C$7,2,FALSE)*V1496-800</f>
        <v>-686.43516829366274</v>
      </c>
      <c r="X1496">
        <f t="shared" si="238"/>
        <v>0</v>
      </c>
      <c r="Y1496" s="41">
        <f t="shared" ca="1" si="239"/>
        <v>0</v>
      </c>
    </row>
    <row r="1497" spans="10:25">
      <c r="J1497" s="47">
        <v>20</v>
      </c>
      <c r="K1497" s="48">
        <v>1.0089999999999999</v>
      </c>
      <c r="L1497" s="49">
        <v>59</v>
      </c>
      <c r="M1497" s="47">
        <v>1</v>
      </c>
      <c r="N1497" s="37">
        <f t="shared" si="230"/>
        <v>2.8046815816518418</v>
      </c>
      <c r="O1497" s="37">
        <f t="shared" si="231"/>
        <v>16.521814219605975</v>
      </c>
      <c r="P1497" s="37">
        <f t="shared" si="232"/>
        <v>0.94292828428228326</v>
      </c>
      <c r="Q1497" s="1">
        <f>VLOOKUP(P1497,Rates!$A$2:$B$7,2,TRUE)</f>
        <v>0.22</v>
      </c>
      <c r="R1497" s="38">
        <f t="shared" ca="1" si="233"/>
        <v>0.8755839384914651</v>
      </c>
      <c r="S1497" s="53">
        <f t="shared" ca="1" si="234"/>
        <v>1</v>
      </c>
      <c r="T1497" s="38">
        <f t="shared" ca="1" si="235"/>
        <v>2.8581086959890034E-2</v>
      </c>
      <c r="U1497" s="54">
        <f t="shared" ca="1" si="236"/>
        <v>5.7994958762778374E-2</v>
      </c>
      <c r="V1497">
        <f t="shared" ca="1" si="237"/>
        <v>8</v>
      </c>
      <c r="W1497" s="41">
        <f ca="1">VLOOKUP(LoanApplications!Q1497,Rates!$B$2:$C$7,2,FALSE)*V1497-800</f>
        <v>67.398382478407598</v>
      </c>
      <c r="X1497">
        <f t="shared" si="238"/>
        <v>1</v>
      </c>
      <c r="Y1497" s="41">
        <f t="shared" ca="1" si="239"/>
        <v>67.398382478407598</v>
      </c>
    </row>
    <row r="1498" spans="10:25">
      <c r="J1498" s="47">
        <v>6</v>
      </c>
      <c r="K1498" s="48">
        <v>0.09</v>
      </c>
      <c r="L1498" s="49">
        <v>56</v>
      </c>
      <c r="M1498" s="47">
        <v>1</v>
      </c>
      <c r="N1498" s="37">
        <f t="shared" si="230"/>
        <v>1.5171000387598568</v>
      </c>
      <c r="O1498" s="37">
        <f t="shared" si="231"/>
        <v>4.5589851264169328</v>
      </c>
      <c r="P1498" s="37">
        <f t="shared" si="232"/>
        <v>0.82011104954249914</v>
      </c>
      <c r="Q1498" s="1">
        <f>VLOOKUP(P1498,Rates!$A$2:$B$7,2,TRUE)</f>
        <v>0.25</v>
      </c>
      <c r="R1498" s="38">
        <f t="shared" ca="1" si="233"/>
        <v>2.6326871877764391E-2</v>
      </c>
      <c r="S1498" s="53">
        <f t="shared" ca="1" si="234"/>
        <v>0</v>
      </c>
      <c r="T1498" s="38">
        <f t="shared" ca="1" si="235"/>
        <v>8.9146184233089287E-2</v>
      </c>
      <c r="U1498" s="54">
        <f t="shared" ca="1" si="236"/>
        <v>0.18674572055329319</v>
      </c>
      <c r="V1498">
        <f t="shared" ca="1" si="237"/>
        <v>0</v>
      </c>
      <c r="W1498" s="41">
        <f ca="1">VLOOKUP(LoanApplications!Q1498,Rates!$B$2:$C$7,2,FALSE)*V1498-800</f>
        <v>-800</v>
      </c>
      <c r="X1498">
        <f t="shared" si="238"/>
        <v>1</v>
      </c>
      <c r="Y1498" s="41">
        <f t="shared" ca="1" si="239"/>
        <v>-800</v>
      </c>
    </row>
    <row r="1499" spans="10:25">
      <c r="J1499" s="47">
        <v>3</v>
      </c>
      <c r="K1499" s="48">
        <v>0.41299999999999998</v>
      </c>
      <c r="L1499" s="49">
        <v>66</v>
      </c>
      <c r="M1499" s="47">
        <v>1</v>
      </c>
      <c r="N1499" s="37">
        <f t="shared" si="230"/>
        <v>3.553814421522695</v>
      </c>
      <c r="O1499" s="37">
        <f t="shared" si="231"/>
        <v>34.946363741032989</v>
      </c>
      <c r="P1499" s="37">
        <f t="shared" si="232"/>
        <v>0.97218077446708484</v>
      </c>
      <c r="Q1499" s="1">
        <f>VLOOKUP(P1499,Rates!$A$2:$B$7,2,TRUE)</f>
        <v>0.15</v>
      </c>
      <c r="R1499" s="38">
        <f t="shared" ca="1" si="233"/>
        <v>0.57422180368870757</v>
      </c>
      <c r="S1499" s="53">
        <f t="shared" ca="1" si="234"/>
        <v>1</v>
      </c>
      <c r="T1499" s="38">
        <f t="shared" ca="1" si="235"/>
        <v>0.49137514320081743</v>
      </c>
      <c r="U1499" s="54">
        <f t="shared" ca="1" si="236"/>
        <v>1.352089108410613</v>
      </c>
      <c r="V1499">
        <f t="shared" ca="1" si="237"/>
        <v>8</v>
      </c>
      <c r="W1499" s="41">
        <f ca="1">VLOOKUP(LoanApplications!Q1499,Rates!$B$2:$C$7,2,FALSE)*V1499-800</f>
        <v>45.652073294430465</v>
      </c>
      <c r="X1499">
        <f t="shared" si="238"/>
        <v>1</v>
      </c>
      <c r="Y1499" s="41">
        <f t="shared" ca="1" si="239"/>
        <v>45.652073294430465</v>
      </c>
    </row>
    <row r="1500" spans="10:25">
      <c r="J1500" s="47">
        <v>7</v>
      </c>
      <c r="K1500" s="48">
        <v>1.0760000000000001</v>
      </c>
      <c r="L1500" s="49">
        <v>66</v>
      </c>
      <c r="M1500" s="47">
        <v>1</v>
      </c>
      <c r="N1500" s="37">
        <f t="shared" si="230"/>
        <v>1.3975591343400282</v>
      </c>
      <c r="O1500" s="37">
        <f t="shared" si="231"/>
        <v>4.0453138387648728</v>
      </c>
      <c r="P1500" s="37">
        <f t="shared" si="232"/>
        <v>0.80179627433348988</v>
      </c>
      <c r="Q1500" s="1">
        <f>VLOOKUP(P1500,Rates!$A$2:$B$7,2,TRUE)</f>
        <v>0.25</v>
      </c>
      <c r="R1500" s="38">
        <f t="shared" ca="1" si="233"/>
        <v>0.65430784086733651</v>
      </c>
      <c r="S1500" s="53">
        <f t="shared" ca="1" si="234"/>
        <v>1</v>
      </c>
      <c r="T1500" s="38">
        <f t="shared" ca="1" si="235"/>
        <v>0.85985600385895888</v>
      </c>
      <c r="U1500" s="54">
        <f t="shared" ca="1" si="236"/>
        <v>3.9301696821941476</v>
      </c>
      <c r="V1500">
        <f t="shared" ca="1" si="237"/>
        <v>8</v>
      </c>
      <c r="W1500" s="41">
        <f ca="1">VLOOKUP(LoanApplications!Q1500,Rates!$B$2:$C$7,2,FALSE)*V1500-800</f>
        <v>76.803357187340907</v>
      </c>
      <c r="X1500">
        <f t="shared" si="238"/>
        <v>1</v>
      </c>
      <c r="Y1500" s="41">
        <f t="shared" ca="1" si="239"/>
        <v>76.803357187340907</v>
      </c>
    </row>
    <row r="1501" spans="10:25">
      <c r="J1501" s="47">
        <v>17</v>
      </c>
      <c r="K1501" s="48">
        <v>0.81400000000000006</v>
      </c>
      <c r="L1501" s="49">
        <v>60</v>
      </c>
      <c r="M1501" s="47">
        <v>1</v>
      </c>
      <c r="N1501" s="37">
        <f t="shared" si="230"/>
        <v>3.2997779132516598</v>
      </c>
      <c r="O1501" s="37">
        <f t="shared" si="231"/>
        <v>27.106618231423472</v>
      </c>
      <c r="P1501" s="37">
        <f t="shared" si="232"/>
        <v>0.96442119106018986</v>
      </c>
      <c r="Q1501" s="1">
        <f>VLOOKUP(P1501,Rates!$A$2:$B$7,2,TRUE)</f>
        <v>0.15</v>
      </c>
      <c r="R1501" s="38">
        <f t="shared" ca="1" si="233"/>
        <v>0.37264940994069629</v>
      </c>
      <c r="S1501" s="53">
        <f t="shared" ca="1" si="234"/>
        <v>1</v>
      </c>
      <c r="T1501" s="38">
        <f t="shared" ca="1" si="235"/>
        <v>0.34047398900390846</v>
      </c>
      <c r="U1501" s="54">
        <f t="shared" ca="1" si="236"/>
        <v>0.8324677342464667</v>
      </c>
      <c r="V1501">
        <f t="shared" ca="1" si="237"/>
        <v>8</v>
      </c>
      <c r="W1501" s="41">
        <f ca="1">VLOOKUP(LoanApplications!Q1501,Rates!$B$2:$C$7,2,FALSE)*V1501-800</f>
        <v>45.652073294430465</v>
      </c>
      <c r="X1501">
        <f t="shared" si="238"/>
        <v>1</v>
      </c>
      <c r="Y1501" s="41">
        <f t="shared" ca="1" si="239"/>
        <v>45.652073294430465</v>
      </c>
    </row>
  </sheetData>
  <mergeCells count="5">
    <mergeCell ref="A1:H1"/>
    <mergeCell ref="A2:B2"/>
    <mergeCell ref="A3:A6"/>
    <mergeCell ref="A7:H7"/>
    <mergeCell ref="AA5:AB5"/>
  </mergeCells>
  <conditionalFormatting sqref="AB7:AB26">
    <cfRule type="top10" dxfId="0" priority="1" rank="1"/>
  </conditionalFormatting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16" sqref="E16"/>
    </sheetView>
  </sheetViews>
  <sheetFormatPr baseColWidth="10" defaultColWidth="8.83203125" defaultRowHeight="15"/>
  <cols>
    <col min="1" max="1" width="10.83203125" customWidth="1"/>
    <col min="2" max="2" width="10.33203125" customWidth="1"/>
    <col min="3" max="3" width="18.1640625" customWidth="1"/>
  </cols>
  <sheetData>
    <row r="1" spans="1:6">
      <c r="A1" s="3" t="s">
        <v>17</v>
      </c>
      <c r="B1" s="3" t="s">
        <v>1</v>
      </c>
      <c r="C1" s="40" t="s">
        <v>20</v>
      </c>
    </row>
    <row r="2" spans="1:6">
      <c r="A2">
        <v>0</v>
      </c>
      <c r="B2" s="1">
        <v>0.35</v>
      </c>
      <c r="C2" s="32">
        <f>-PMT(B2/$E$3,$E$4,$E$5)</f>
        <v>113.56483170633727</v>
      </c>
    </row>
    <row r="3" spans="1:6">
      <c r="A3">
        <v>0.25</v>
      </c>
      <c r="B3" s="1">
        <v>0.3</v>
      </c>
      <c r="C3" s="32">
        <f t="shared" ref="C3:C7" si="0">-PMT(B3/$E$3,$E$4,$E$5)</f>
        <v>111.57387666567814</v>
      </c>
      <c r="E3">
        <v>12</v>
      </c>
      <c r="F3" t="s">
        <v>22</v>
      </c>
    </row>
    <row r="4" spans="1:6">
      <c r="A4">
        <v>0.45</v>
      </c>
      <c r="B4" s="1">
        <v>0.28000000000000003</v>
      </c>
      <c r="C4" s="32">
        <f t="shared" si="0"/>
        <v>110.78238688050355</v>
      </c>
      <c r="E4">
        <v>8</v>
      </c>
      <c r="F4" t="s">
        <v>21</v>
      </c>
    </row>
    <row r="5" spans="1:6">
      <c r="A5">
        <v>0.65</v>
      </c>
      <c r="B5" s="1">
        <v>0.25</v>
      </c>
      <c r="C5" s="32">
        <f t="shared" si="0"/>
        <v>109.60041964841761</v>
      </c>
      <c r="E5">
        <v>800</v>
      </c>
      <c r="F5" t="s">
        <v>23</v>
      </c>
    </row>
    <row r="6" spans="1:6">
      <c r="A6">
        <v>0.85</v>
      </c>
      <c r="B6" s="1">
        <v>0.22</v>
      </c>
      <c r="C6" s="32">
        <f t="shared" si="0"/>
        <v>108.42479780980095</v>
      </c>
    </row>
    <row r="7" spans="1:6">
      <c r="A7">
        <v>0.95</v>
      </c>
      <c r="B7" s="1">
        <v>0.15</v>
      </c>
      <c r="C7" s="32">
        <f t="shared" si="0"/>
        <v>105.70650916180381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LoanApplications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Hernke</dc:creator>
  <cp:lastModifiedBy>KYUNGJIN CHO</cp:lastModifiedBy>
  <dcterms:created xsi:type="dcterms:W3CDTF">2015-11-02T21:04:04Z</dcterms:created>
  <dcterms:modified xsi:type="dcterms:W3CDTF">2019-04-25T22:45:41Z</dcterms:modified>
</cp:coreProperties>
</file>